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tbo\Desktop\ZaMine\Budget\"/>
    </mc:Choice>
  </mc:AlternateContent>
  <xr:revisionPtr revIDLastSave="0" documentId="13_ncr:1_{7DC600B4-0FF8-4BC9-B35F-BE0F683D05FE}" xr6:coauthVersionLast="45" xr6:coauthVersionMax="45" xr10:uidLastSave="{00000000-0000-0000-0000-000000000000}"/>
  <bookViews>
    <workbookView xWindow="-108" yWindow="-108" windowWidth="23256" windowHeight="12576" tabRatio="848" activeTab="2" xr2:uid="{00000000-000D-0000-FFFF-FFFF00000000}"/>
  </bookViews>
  <sheets>
    <sheet name="Нэг бүрийн хамгаалах хэрэгсэл" sheetId="8" r:id="rId1"/>
    <sheet name="First aid room" sheetId="7" r:id="rId2"/>
    <sheet name="Сургалт" sheetId="1" r:id="rId3"/>
    <sheet name="Бичиг хэрэг" sheetId="2" r:id="rId4"/>
    <sheet name="Хөрөнгө оруулалт" sheetId="3" r:id="rId5"/>
    <sheet name="Аюулгүй ажиллагааны хэрэгсэл" sheetId="4" r:id="rId6"/>
    <sheet name="Нийт зардлууд" sheetId="6" r:id="rId7"/>
  </sheets>
  <calcPr calcId="191029"/>
</workbook>
</file>

<file path=xl/calcChain.xml><?xml version="1.0" encoding="utf-8"?>
<calcChain xmlns="http://schemas.openxmlformats.org/spreadsheetml/2006/main">
  <c r="K23" i="3" l="1"/>
  <c r="M23" i="3"/>
  <c r="N23" i="3"/>
  <c r="O23" i="3"/>
  <c r="P23" i="3"/>
  <c r="Q23" i="3"/>
  <c r="R23" i="3"/>
  <c r="S23" i="3"/>
  <c r="T23" i="3"/>
  <c r="K8" i="2"/>
  <c r="M8" i="2"/>
  <c r="N8" i="2"/>
  <c r="O8" i="2"/>
  <c r="P8" i="2"/>
  <c r="Q8" i="2"/>
  <c r="R8" i="2"/>
  <c r="S8" i="2"/>
  <c r="T8" i="2" s="1"/>
  <c r="S13" i="1"/>
  <c r="L11" i="1"/>
  <c r="M11" i="1"/>
  <c r="N11" i="1"/>
  <c r="O11" i="1"/>
  <c r="P11" i="1"/>
  <c r="Q11" i="1"/>
  <c r="R11" i="1"/>
  <c r="S11" i="1" s="1"/>
  <c r="T42" i="4" l="1"/>
  <c r="T45" i="4"/>
  <c r="T47" i="4"/>
  <c r="T48" i="4"/>
  <c r="N40" i="4"/>
  <c r="O40" i="4"/>
  <c r="P40" i="4"/>
  <c r="Q40" i="4"/>
  <c r="R40" i="4"/>
  <c r="S40" i="4"/>
  <c r="N41" i="4"/>
  <c r="O41" i="4"/>
  <c r="P41" i="4"/>
  <c r="Q41" i="4"/>
  <c r="R41" i="4"/>
  <c r="S41" i="4"/>
  <c r="N42" i="4"/>
  <c r="O42" i="4"/>
  <c r="P42" i="4"/>
  <c r="Q42" i="4"/>
  <c r="R42" i="4"/>
  <c r="S42" i="4"/>
  <c r="N43" i="4"/>
  <c r="T43" i="4" s="1"/>
  <c r="O43" i="4"/>
  <c r="P43" i="4"/>
  <c r="Q43" i="4"/>
  <c r="R43" i="4"/>
  <c r="S43" i="4"/>
  <c r="N44" i="4"/>
  <c r="T44" i="4" s="1"/>
  <c r="O44" i="4"/>
  <c r="P44" i="4"/>
  <c r="Q44" i="4"/>
  <c r="R44" i="4"/>
  <c r="S44" i="4"/>
  <c r="N45" i="4"/>
  <c r="O45" i="4"/>
  <c r="P45" i="4"/>
  <c r="Q45" i="4"/>
  <c r="R45" i="4"/>
  <c r="S45" i="4"/>
  <c r="N46" i="4"/>
  <c r="T46" i="4" s="1"/>
  <c r="O46" i="4"/>
  <c r="P46" i="4"/>
  <c r="Q46" i="4"/>
  <c r="R46" i="4"/>
  <c r="S46" i="4"/>
  <c r="N47" i="4"/>
  <c r="O47" i="4"/>
  <c r="P47" i="4"/>
  <c r="Q47" i="4"/>
  <c r="R47" i="4"/>
  <c r="S47" i="4"/>
  <c r="N48" i="4"/>
  <c r="O48" i="4"/>
  <c r="P48" i="4"/>
  <c r="Q48" i="4"/>
  <c r="R48" i="4"/>
  <c r="S48" i="4"/>
  <c r="N49" i="4"/>
  <c r="T49" i="4" s="1"/>
  <c r="O49" i="4"/>
  <c r="P49" i="4"/>
  <c r="Q49" i="4"/>
  <c r="R49" i="4"/>
  <c r="S49" i="4"/>
  <c r="K43" i="4"/>
  <c r="K44" i="4"/>
  <c r="K45" i="4"/>
  <c r="K46" i="4"/>
  <c r="K47" i="4"/>
  <c r="K48" i="4"/>
  <c r="K49" i="4"/>
  <c r="K42" i="4"/>
  <c r="T22" i="8"/>
  <c r="O23" i="8"/>
  <c r="P23" i="8"/>
  <c r="Q23" i="8"/>
  <c r="R23" i="8"/>
  <c r="T23" i="8" s="1"/>
  <c r="S23" i="8"/>
  <c r="N23" i="8"/>
  <c r="T18" i="8"/>
  <c r="M9" i="8"/>
  <c r="M10" i="8"/>
  <c r="M11" i="8"/>
  <c r="M12" i="8"/>
  <c r="M13" i="8"/>
  <c r="M14" i="8"/>
  <c r="M15" i="8"/>
  <c r="M16" i="8"/>
  <c r="M17" i="8"/>
  <c r="M19" i="8"/>
  <c r="M20" i="8"/>
  <c r="M21" i="8"/>
  <c r="N22" i="8"/>
  <c r="K18" i="8"/>
  <c r="N8" i="3"/>
  <c r="O8" i="3"/>
  <c r="P8" i="3"/>
  <c r="Q8" i="3"/>
  <c r="R8" i="3"/>
  <c r="S8" i="3"/>
  <c r="N9" i="3"/>
  <c r="O9" i="3"/>
  <c r="P9" i="3"/>
  <c r="Q9" i="3"/>
  <c r="R9" i="3"/>
  <c r="S9" i="3"/>
  <c r="N10" i="3"/>
  <c r="O10" i="3"/>
  <c r="P10" i="3"/>
  <c r="Q10" i="3"/>
  <c r="R10" i="3"/>
  <c r="S10" i="3"/>
  <c r="N11" i="3"/>
  <c r="O11" i="3"/>
  <c r="P11" i="3"/>
  <c r="Q11" i="3"/>
  <c r="R11" i="3"/>
  <c r="S11" i="3"/>
  <c r="M8" i="3"/>
  <c r="M9" i="3"/>
  <c r="M10" i="3"/>
  <c r="M11" i="3"/>
  <c r="K8" i="3"/>
  <c r="K9" i="3"/>
  <c r="K10" i="3"/>
  <c r="K11" i="3"/>
  <c r="T9" i="2"/>
  <c r="T10" i="3" l="1"/>
  <c r="T8" i="3"/>
  <c r="T11" i="3"/>
  <c r="T9" i="3"/>
  <c r="M41" i="4"/>
  <c r="T41" i="4" s="1"/>
  <c r="K41" i="4"/>
  <c r="M38" i="4"/>
  <c r="M40" i="4"/>
  <c r="T40" i="4" s="1"/>
  <c r="K40" i="4"/>
  <c r="T24" i="4"/>
  <c r="T50" i="4"/>
  <c r="T24" i="3"/>
  <c r="N15" i="8"/>
  <c r="O15" i="8"/>
  <c r="P15" i="8"/>
  <c r="Q15" i="8"/>
  <c r="R15" i="8"/>
  <c r="S15" i="8"/>
  <c r="M7" i="8"/>
  <c r="N7" i="8"/>
  <c r="O7" i="8"/>
  <c r="P7" i="8"/>
  <c r="Q7" i="8"/>
  <c r="R7" i="8"/>
  <c r="S7" i="8"/>
  <c r="M8" i="8"/>
  <c r="N8" i="8"/>
  <c r="O8" i="8"/>
  <c r="P8" i="8"/>
  <c r="Q8" i="8"/>
  <c r="R8" i="8"/>
  <c r="S8" i="8"/>
  <c r="T8" i="8" s="1"/>
  <c r="N9" i="8"/>
  <c r="O9" i="8"/>
  <c r="P9" i="8"/>
  <c r="Q9" i="8"/>
  <c r="R9" i="8"/>
  <c r="S9" i="8"/>
  <c r="N10" i="8"/>
  <c r="O10" i="8"/>
  <c r="P10" i="8"/>
  <c r="Q10" i="8"/>
  <c r="R10" i="8"/>
  <c r="S10" i="8"/>
  <c r="N11" i="8"/>
  <c r="O11" i="8"/>
  <c r="P11" i="8"/>
  <c r="Q11" i="8"/>
  <c r="R11" i="8"/>
  <c r="S11" i="8"/>
  <c r="N12" i="8"/>
  <c r="O12" i="8"/>
  <c r="P12" i="8"/>
  <c r="Q12" i="8"/>
  <c r="R12" i="8"/>
  <c r="S12" i="8"/>
  <c r="T12" i="8"/>
  <c r="N13" i="8"/>
  <c r="T13" i="8" s="1"/>
  <c r="O13" i="8"/>
  <c r="P13" i="8"/>
  <c r="Q13" i="8"/>
  <c r="R13" i="8"/>
  <c r="S13" i="8"/>
  <c r="N14" i="8"/>
  <c r="O14" i="8"/>
  <c r="P14" i="8"/>
  <c r="Q14" i="8"/>
  <c r="R14" i="8"/>
  <c r="S14" i="8"/>
  <c r="T14" i="8" s="1"/>
  <c r="N16" i="8"/>
  <c r="O16" i="8"/>
  <c r="P16" i="8"/>
  <c r="Q16" i="8"/>
  <c r="R16" i="8"/>
  <c r="S16" i="8"/>
  <c r="N17" i="8"/>
  <c r="O17" i="8"/>
  <c r="P17" i="8"/>
  <c r="Q17" i="8"/>
  <c r="R17" i="8"/>
  <c r="S17" i="8"/>
  <c r="N19" i="8"/>
  <c r="O19" i="8"/>
  <c r="P19" i="8"/>
  <c r="Q19" i="8"/>
  <c r="R19" i="8"/>
  <c r="S19" i="8"/>
  <c r="N20" i="8"/>
  <c r="O20" i="8"/>
  <c r="P20" i="8"/>
  <c r="Q20" i="8"/>
  <c r="R20" i="8"/>
  <c r="S20" i="8"/>
  <c r="N21" i="8"/>
  <c r="O21" i="8"/>
  <c r="P21" i="8"/>
  <c r="Q21" i="8"/>
  <c r="R21" i="8"/>
  <c r="S21" i="8"/>
  <c r="K15" i="8"/>
  <c r="T24" i="8"/>
  <c r="M7" i="7"/>
  <c r="N7" i="7" s="1"/>
  <c r="O7" i="7" s="1"/>
  <c r="P7" i="7" s="1"/>
  <c r="Q7" i="7" s="1"/>
  <c r="R7" i="7" s="1"/>
  <c r="S7" i="7" s="1"/>
  <c r="T7" i="7" s="1"/>
  <c r="T29" i="2"/>
  <c r="S12" i="1"/>
  <c r="S18" i="1"/>
  <c r="T15" i="8" l="1"/>
  <c r="T10" i="8"/>
  <c r="T9" i="8"/>
  <c r="T17" i="8"/>
  <c r="T11" i="8"/>
  <c r="T7" i="8"/>
  <c r="T19" i="8"/>
  <c r="T16" i="8"/>
  <c r="T20" i="8"/>
  <c r="T21" i="8"/>
  <c r="O20" i="3"/>
  <c r="P20" i="3"/>
  <c r="Q20" i="3"/>
  <c r="R20" i="3"/>
  <c r="S20" i="3"/>
  <c r="M20" i="3"/>
  <c r="N20" i="3"/>
  <c r="K20" i="3"/>
  <c r="K21" i="3"/>
  <c r="K19" i="3"/>
  <c r="M19" i="3"/>
  <c r="N19" i="3"/>
  <c r="O19" i="3"/>
  <c r="P19" i="3"/>
  <c r="Q19" i="3"/>
  <c r="R19" i="3"/>
  <c r="S19" i="3"/>
  <c r="T19" i="3" l="1"/>
  <c r="T20" i="3"/>
  <c r="K38" i="4"/>
  <c r="N38" i="4"/>
  <c r="O38" i="4"/>
  <c r="P38" i="4"/>
  <c r="Q38" i="4"/>
  <c r="R38" i="4"/>
  <c r="S38" i="4"/>
  <c r="M12" i="4"/>
  <c r="N12" i="4"/>
  <c r="O12" i="4"/>
  <c r="P12" i="4"/>
  <c r="Q12" i="4"/>
  <c r="R12" i="4"/>
  <c r="S12" i="4"/>
  <c r="K12" i="4"/>
  <c r="T38" i="4" l="1"/>
  <c r="T12" i="4"/>
  <c r="M22" i="4" l="1"/>
  <c r="N22" i="4"/>
  <c r="O22" i="4"/>
  <c r="P22" i="4"/>
  <c r="Q22" i="4"/>
  <c r="R22" i="4"/>
  <c r="S22" i="4"/>
  <c r="K22" i="4"/>
  <c r="M39" i="4"/>
  <c r="N39" i="4"/>
  <c r="O39" i="4"/>
  <c r="P39" i="4"/>
  <c r="Q39" i="4"/>
  <c r="R39" i="4"/>
  <c r="S39" i="4"/>
  <c r="M37" i="4"/>
  <c r="N37" i="4"/>
  <c r="O37" i="4"/>
  <c r="P37" i="4"/>
  <c r="Q37" i="4"/>
  <c r="R37" i="4"/>
  <c r="S37" i="4"/>
  <c r="M36" i="4"/>
  <c r="N36" i="4"/>
  <c r="O36" i="4"/>
  <c r="P36" i="4"/>
  <c r="Q36" i="4"/>
  <c r="R36" i="4"/>
  <c r="S36" i="4"/>
  <c r="M35" i="4"/>
  <c r="N35" i="4"/>
  <c r="O35" i="4"/>
  <c r="P35" i="4"/>
  <c r="Q35" i="4"/>
  <c r="R35" i="4"/>
  <c r="S35" i="4"/>
  <c r="M34" i="4"/>
  <c r="N34" i="4"/>
  <c r="O34" i="4"/>
  <c r="P34" i="4"/>
  <c r="Q34" i="4"/>
  <c r="R34" i="4"/>
  <c r="S34" i="4"/>
  <c r="M33" i="4"/>
  <c r="N33" i="4"/>
  <c r="O33" i="4"/>
  <c r="P33" i="4"/>
  <c r="Q33" i="4"/>
  <c r="R33" i="4"/>
  <c r="S33" i="4"/>
  <c r="M32" i="4"/>
  <c r="N32" i="4"/>
  <c r="O32" i="4"/>
  <c r="P32" i="4"/>
  <c r="Q32" i="4"/>
  <c r="R32" i="4"/>
  <c r="S32" i="4"/>
  <c r="M31" i="4"/>
  <c r="N31" i="4"/>
  <c r="O31" i="4"/>
  <c r="P31" i="4"/>
  <c r="Q31" i="4"/>
  <c r="R31" i="4"/>
  <c r="S31" i="4"/>
  <c r="M30" i="4"/>
  <c r="N30" i="4"/>
  <c r="O30" i="4"/>
  <c r="P30" i="4"/>
  <c r="Q30" i="4"/>
  <c r="R30" i="4"/>
  <c r="S30" i="4"/>
  <c r="K32" i="4"/>
  <c r="T33" i="4" l="1"/>
  <c r="T32" i="4"/>
  <c r="T36" i="4"/>
  <c r="T31" i="4"/>
  <c r="T35" i="4"/>
  <c r="T37" i="4"/>
  <c r="T30" i="4"/>
  <c r="T34" i="4"/>
  <c r="T39" i="4"/>
  <c r="T22" i="4"/>
  <c r="K31" i="4"/>
  <c r="K35" i="4"/>
  <c r="M6" i="8" l="1"/>
  <c r="N6" i="8"/>
  <c r="O6" i="8"/>
  <c r="P6" i="8"/>
  <c r="Q6" i="8"/>
  <c r="R6" i="8"/>
  <c r="S6" i="8"/>
  <c r="K26" i="4"/>
  <c r="K27" i="4"/>
  <c r="K28" i="4"/>
  <c r="K29" i="4"/>
  <c r="K30" i="4"/>
  <c r="K33" i="4"/>
  <c r="K34" i="4"/>
  <c r="K36" i="4"/>
  <c r="K37" i="4"/>
  <c r="K39" i="4"/>
  <c r="K25" i="4"/>
  <c r="K7" i="4"/>
  <c r="K8" i="4"/>
  <c r="K9" i="4"/>
  <c r="K10" i="4"/>
  <c r="K11" i="4"/>
  <c r="K13" i="4"/>
  <c r="K14" i="4"/>
  <c r="K15" i="4"/>
  <c r="K16" i="4"/>
  <c r="K17" i="4"/>
  <c r="K18" i="4"/>
  <c r="K19" i="4"/>
  <c r="K20" i="4"/>
  <c r="K21" i="4"/>
  <c r="K23" i="4"/>
  <c r="K6" i="4"/>
  <c r="M6" i="4"/>
  <c r="N6" i="4"/>
  <c r="O6" i="4"/>
  <c r="P6" i="4"/>
  <c r="Q6" i="4"/>
  <c r="R6" i="4"/>
  <c r="S6" i="4"/>
  <c r="M7" i="4"/>
  <c r="N7" i="4"/>
  <c r="O7" i="4"/>
  <c r="P7" i="4"/>
  <c r="Q7" i="4"/>
  <c r="R7" i="4"/>
  <c r="S7" i="4"/>
  <c r="M8" i="4"/>
  <c r="N8" i="4"/>
  <c r="O8" i="4"/>
  <c r="P8" i="4"/>
  <c r="Q8" i="4"/>
  <c r="R8" i="4"/>
  <c r="S8" i="4"/>
  <c r="M9" i="4"/>
  <c r="N9" i="4"/>
  <c r="O9" i="4"/>
  <c r="P9" i="4"/>
  <c r="Q9" i="4"/>
  <c r="R9" i="4"/>
  <c r="S9" i="4"/>
  <c r="M10" i="4"/>
  <c r="N10" i="4"/>
  <c r="O10" i="4"/>
  <c r="P10" i="4"/>
  <c r="Q10" i="4"/>
  <c r="R10" i="4"/>
  <c r="S10" i="4"/>
  <c r="M11" i="4"/>
  <c r="N11" i="4"/>
  <c r="O11" i="4"/>
  <c r="P11" i="4"/>
  <c r="Q11" i="4"/>
  <c r="R11" i="4"/>
  <c r="S11" i="4"/>
  <c r="M13" i="4"/>
  <c r="N13" i="4"/>
  <c r="O13" i="4"/>
  <c r="P13" i="4"/>
  <c r="Q13" i="4"/>
  <c r="R13" i="4"/>
  <c r="S13" i="4"/>
  <c r="M14" i="4"/>
  <c r="N14" i="4"/>
  <c r="O14" i="4"/>
  <c r="P14" i="4"/>
  <c r="Q14" i="4"/>
  <c r="R14" i="4"/>
  <c r="S14" i="4"/>
  <c r="M15" i="4"/>
  <c r="N15" i="4"/>
  <c r="O15" i="4"/>
  <c r="P15" i="4"/>
  <c r="Q15" i="4"/>
  <c r="R15" i="4"/>
  <c r="S15" i="4"/>
  <c r="M16" i="4"/>
  <c r="N16" i="4"/>
  <c r="O16" i="4"/>
  <c r="P16" i="4"/>
  <c r="Q16" i="4"/>
  <c r="R16" i="4"/>
  <c r="S16" i="4"/>
  <c r="M17" i="4"/>
  <c r="N17" i="4"/>
  <c r="O17" i="4"/>
  <c r="P17" i="4"/>
  <c r="Q17" i="4"/>
  <c r="R17" i="4"/>
  <c r="S17" i="4"/>
  <c r="M18" i="4"/>
  <c r="N18" i="4"/>
  <c r="O18" i="4"/>
  <c r="P18" i="4"/>
  <c r="Q18" i="4"/>
  <c r="R18" i="4"/>
  <c r="S18" i="4"/>
  <c r="M19" i="4"/>
  <c r="N19" i="4"/>
  <c r="O19" i="4"/>
  <c r="P19" i="4"/>
  <c r="Q19" i="4"/>
  <c r="R19" i="4"/>
  <c r="S19" i="4"/>
  <c r="M20" i="4"/>
  <c r="N20" i="4"/>
  <c r="O20" i="4"/>
  <c r="P20" i="4"/>
  <c r="Q20" i="4"/>
  <c r="R20" i="4"/>
  <c r="S20" i="4"/>
  <c r="M21" i="4"/>
  <c r="N21" i="4"/>
  <c r="O21" i="4"/>
  <c r="P21" i="4"/>
  <c r="Q21" i="4"/>
  <c r="R21" i="4"/>
  <c r="S21" i="4"/>
  <c r="M23" i="4"/>
  <c r="N23" i="4"/>
  <c r="O23" i="4"/>
  <c r="P23" i="4"/>
  <c r="Q23" i="4"/>
  <c r="R23" i="4"/>
  <c r="S23" i="4"/>
  <c r="M25" i="4"/>
  <c r="N25" i="4"/>
  <c r="O25" i="4"/>
  <c r="P25" i="4"/>
  <c r="Q25" i="4"/>
  <c r="R25" i="4"/>
  <c r="S25" i="4"/>
  <c r="M26" i="4"/>
  <c r="N26" i="4"/>
  <c r="O26" i="4"/>
  <c r="P26" i="4"/>
  <c r="Q26" i="4"/>
  <c r="R26" i="4"/>
  <c r="S26" i="4"/>
  <c r="M27" i="4"/>
  <c r="N27" i="4"/>
  <c r="O27" i="4"/>
  <c r="P27" i="4"/>
  <c r="Q27" i="4"/>
  <c r="R27" i="4"/>
  <c r="S27" i="4"/>
  <c r="M28" i="4"/>
  <c r="N28" i="4"/>
  <c r="O28" i="4"/>
  <c r="P28" i="4"/>
  <c r="Q28" i="4"/>
  <c r="R28" i="4"/>
  <c r="S28" i="4"/>
  <c r="M29" i="4"/>
  <c r="N29" i="4"/>
  <c r="O29" i="4"/>
  <c r="P29" i="4"/>
  <c r="Q29" i="4"/>
  <c r="R29" i="4"/>
  <c r="S29" i="4"/>
  <c r="K6" i="3"/>
  <c r="K7" i="3"/>
  <c r="K12" i="3"/>
  <c r="K13" i="3"/>
  <c r="K14" i="3"/>
  <c r="K15" i="3"/>
  <c r="K16" i="3"/>
  <c r="K17" i="3"/>
  <c r="K18" i="3"/>
  <c r="K22" i="3"/>
  <c r="M6" i="3"/>
  <c r="N6" i="3"/>
  <c r="O6" i="3"/>
  <c r="P6" i="3"/>
  <c r="Q6" i="3"/>
  <c r="R6" i="3"/>
  <c r="S6" i="3"/>
  <c r="M7" i="3"/>
  <c r="N7" i="3"/>
  <c r="O7" i="3"/>
  <c r="P7" i="3"/>
  <c r="Q7" i="3"/>
  <c r="R7" i="3"/>
  <c r="S7" i="3"/>
  <c r="M12" i="3"/>
  <c r="N12" i="3"/>
  <c r="O12" i="3"/>
  <c r="P12" i="3"/>
  <c r="Q12" i="3"/>
  <c r="R12" i="3"/>
  <c r="S12" i="3"/>
  <c r="M13" i="3"/>
  <c r="N13" i="3"/>
  <c r="O13" i="3"/>
  <c r="P13" i="3"/>
  <c r="Q13" i="3"/>
  <c r="R13" i="3"/>
  <c r="S13" i="3"/>
  <c r="M14" i="3"/>
  <c r="N14" i="3"/>
  <c r="O14" i="3"/>
  <c r="P14" i="3"/>
  <c r="Q14" i="3"/>
  <c r="R14" i="3"/>
  <c r="S14" i="3"/>
  <c r="M15" i="3"/>
  <c r="N15" i="3"/>
  <c r="O15" i="3"/>
  <c r="P15" i="3"/>
  <c r="Q15" i="3"/>
  <c r="R15" i="3"/>
  <c r="S15" i="3"/>
  <c r="M16" i="3"/>
  <c r="N16" i="3"/>
  <c r="O16" i="3"/>
  <c r="P16" i="3"/>
  <c r="Q16" i="3"/>
  <c r="R16" i="3"/>
  <c r="S16" i="3"/>
  <c r="M17" i="3"/>
  <c r="N17" i="3"/>
  <c r="O17" i="3"/>
  <c r="P17" i="3"/>
  <c r="Q17" i="3"/>
  <c r="R17" i="3"/>
  <c r="S17" i="3"/>
  <c r="M18" i="3"/>
  <c r="N18" i="3"/>
  <c r="O18" i="3"/>
  <c r="P18" i="3"/>
  <c r="Q18" i="3"/>
  <c r="R18" i="3"/>
  <c r="S18" i="3"/>
  <c r="M21" i="3"/>
  <c r="N21" i="3"/>
  <c r="O21" i="3"/>
  <c r="P21" i="3"/>
  <c r="Q21" i="3"/>
  <c r="R21" i="3"/>
  <c r="S21" i="3"/>
  <c r="M22" i="3"/>
  <c r="N22" i="3"/>
  <c r="O22" i="3"/>
  <c r="P22" i="3"/>
  <c r="Q22" i="3"/>
  <c r="R22" i="3"/>
  <c r="S22" i="3"/>
  <c r="K7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6" i="2"/>
  <c r="M6" i="2"/>
  <c r="N6" i="2"/>
  <c r="O6" i="2"/>
  <c r="P6" i="2"/>
  <c r="Q6" i="2"/>
  <c r="R6" i="2"/>
  <c r="S6" i="2"/>
  <c r="M7" i="2"/>
  <c r="N7" i="2"/>
  <c r="O7" i="2"/>
  <c r="P7" i="2"/>
  <c r="Q7" i="2"/>
  <c r="R7" i="2"/>
  <c r="S7" i="2"/>
  <c r="M10" i="2"/>
  <c r="N10" i="2"/>
  <c r="O10" i="2"/>
  <c r="P10" i="2"/>
  <c r="Q10" i="2"/>
  <c r="R10" i="2"/>
  <c r="S10" i="2"/>
  <c r="M11" i="2"/>
  <c r="N11" i="2"/>
  <c r="O11" i="2"/>
  <c r="P11" i="2"/>
  <c r="Q11" i="2"/>
  <c r="R11" i="2"/>
  <c r="S11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5" i="2"/>
  <c r="N15" i="2"/>
  <c r="O15" i="2"/>
  <c r="P15" i="2"/>
  <c r="Q15" i="2"/>
  <c r="R15" i="2"/>
  <c r="S15" i="2"/>
  <c r="M16" i="2"/>
  <c r="N16" i="2"/>
  <c r="O16" i="2"/>
  <c r="P16" i="2"/>
  <c r="Q16" i="2"/>
  <c r="R16" i="2"/>
  <c r="S16" i="2"/>
  <c r="M17" i="2"/>
  <c r="N17" i="2"/>
  <c r="O17" i="2"/>
  <c r="P17" i="2"/>
  <c r="Q17" i="2"/>
  <c r="R17" i="2"/>
  <c r="S17" i="2"/>
  <c r="M18" i="2"/>
  <c r="N18" i="2"/>
  <c r="O18" i="2"/>
  <c r="P18" i="2"/>
  <c r="Q18" i="2"/>
  <c r="R18" i="2"/>
  <c r="S18" i="2"/>
  <c r="M19" i="2"/>
  <c r="N19" i="2"/>
  <c r="O19" i="2"/>
  <c r="P19" i="2"/>
  <c r="Q19" i="2"/>
  <c r="R19" i="2"/>
  <c r="S19" i="2"/>
  <c r="M20" i="2"/>
  <c r="N20" i="2"/>
  <c r="O20" i="2"/>
  <c r="P20" i="2"/>
  <c r="Q20" i="2"/>
  <c r="R20" i="2"/>
  <c r="S20" i="2"/>
  <c r="M21" i="2"/>
  <c r="N21" i="2"/>
  <c r="O21" i="2"/>
  <c r="P21" i="2"/>
  <c r="Q21" i="2"/>
  <c r="R21" i="2"/>
  <c r="S21" i="2"/>
  <c r="M22" i="2"/>
  <c r="N22" i="2"/>
  <c r="O22" i="2"/>
  <c r="P22" i="2"/>
  <c r="Q22" i="2"/>
  <c r="R22" i="2"/>
  <c r="S22" i="2"/>
  <c r="M23" i="2"/>
  <c r="N23" i="2"/>
  <c r="O23" i="2"/>
  <c r="P23" i="2"/>
  <c r="Q23" i="2"/>
  <c r="R23" i="2"/>
  <c r="S23" i="2"/>
  <c r="M24" i="2"/>
  <c r="N24" i="2"/>
  <c r="O24" i="2"/>
  <c r="P24" i="2"/>
  <c r="Q24" i="2"/>
  <c r="R24" i="2"/>
  <c r="S24" i="2"/>
  <c r="M25" i="2"/>
  <c r="N25" i="2"/>
  <c r="O25" i="2"/>
  <c r="P25" i="2"/>
  <c r="Q25" i="2"/>
  <c r="R25" i="2"/>
  <c r="S25" i="2"/>
  <c r="M26" i="2"/>
  <c r="N26" i="2"/>
  <c r="O26" i="2"/>
  <c r="P26" i="2"/>
  <c r="Q26" i="2"/>
  <c r="R26" i="2"/>
  <c r="S26" i="2"/>
  <c r="M27" i="2"/>
  <c r="N27" i="2"/>
  <c r="O27" i="2"/>
  <c r="P27" i="2"/>
  <c r="Q27" i="2"/>
  <c r="R27" i="2"/>
  <c r="S27" i="2"/>
  <c r="M28" i="2"/>
  <c r="N28" i="2"/>
  <c r="O28" i="2"/>
  <c r="P28" i="2"/>
  <c r="Q28" i="2"/>
  <c r="R28" i="2"/>
  <c r="S28" i="2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K6" i="7"/>
  <c r="K10" i="7"/>
  <c r="K11" i="7"/>
  <c r="K13" i="7"/>
  <c r="K12" i="7"/>
  <c r="K7" i="8"/>
  <c r="K8" i="8"/>
  <c r="K9" i="8"/>
  <c r="K10" i="8"/>
  <c r="K11" i="8"/>
  <c r="K12" i="8"/>
  <c r="K13" i="8"/>
  <c r="K14" i="8"/>
  <c r="K16" i="8"/>
  <c r="K17" i="8"/>
  <c r="K19" i="8"/>
  <c r="K20" i="8"/>
  <c r="K21" i="8"/>
  <c r="K24" i="8"/>
  <c r="K6" i="8"/>
  <c r="T10" i="2" l="1"/>
  <c r="S10" i="1"/>
  <c r="T26" i="2"/>
  <c r="T14" i="2"/>
  <c r="S7" i="1"/>
  <c r="S8" i="1"/>
  <c r="T22" i="2"/>
  <c r="T18" i="2"/>
  <c r="T28" i="4"/>
  <c r="T17" i="3"/>
  <c r="T13" i="3"/>
  <c r="T18" i="3"/>
  <c r="T14" i="3"/>
  <c r="T6" i="3"/>
  <c r="T21" i="3"/>
  <c r="T15" i="3"/>
  <c r="T7" i="3"/>
  <c r="T22" i="3"/>
  <c r="T16" i="3"/>
  <c r="T12" i="3"/>
  <c r="T16" i="4"/>
  <c r="T10" i="4"/>
  <c r="T26" i="4"/>
  <c r="T21" i="4"/>
  <c r="T17" i="4"/>
  <c r="T13" i="4"/>
  <c r="T6" i="4"/>
  <c r="T19" i="4"/>
  <c r="T29" i="4"/>
  <c r="T25" i="4"/>
  <c r="T20" i="4"/>
  <c r="T27" i="4"/>
  <c r="T23" i="4"/>
  <c r="T18" i="4"/>
  <c r="T14" i="4"/>
  <c r="T9" i="4"/>
  <c r="T15" i="4"/>
  <c r="T11" i="4"/>
  <c r="T8" i="4"/>
  <c r="T7" i="4"/>
  <c r="T6" i="8"/>
  <c r="T27" i="2"/>
  <c r="T23" i="2"/>
  <c r="T15" i="2"/>
  <c r="T28" i="2"/>
  <c r="T24" i="2"/>
  <c r="T20" i="2"/>
  <c r="T16" i="2"/>
  <c r="T12" i="2"/>
  <c r="T7" i="2"/>
  <c r="T19" i="2"/>
  <c r="T11" i="2"/>
  <c r="T6" i="2"/>
  <c r="T25" i="2"/>
  <c r="T21" i="2"/>
  <c r="T17" i="2"/>
  <c r="T13" i="2"/>
  <c r="S6" i="1"/>
  <c r="S9" i="1"/>
  <c r="R12" i="7"/>
  <c r="M12" i="7"/>
  <c r="N12" i="7"/>
  <c r="O12" i="7"/>
  <c r="P12" i="7"/>
  <c r="Q12" i="7"/>
  <c r="S12" i="7"/>
  <c r="T12" i="7" l="1"/>
  <c r="Q25" i="8" l="1"/>
  <c r="S25" i="8"/>
  <c r="O25" i="8"/>
  <c r="R25" i="8"/>
  <c r="N25" i="8"/>
  <c r="M25" i="8"/>
  <c r="H6" i="6" l="1"/>
  <c r="E6" i="6"/>
  <c r="C6" i="6"/>
  <c r="I6" i="6"/>
  <c r="D6" i="6"/>
  <c r="G6" i="6"/>
  <c r="S51" i="4"/>
  <c r="P51" i="4"/>
  <c r="O51" i="4"/>
  <c r="N51" i="4"/>
  <c r="M51" i="4"/>
  <c r="C11" i="6" s="1"/>
  <c r="P30" i="2"/>
  <c r="A7" i="2"/>
  <c r="O30" i="2"/>
  <c r="M8" i="7"/>
  <c r="M9" i="7"/>
  <c r="M10" i="7"/>
  <c r="M11" i="7"/>
  <c r="M13" i="7"/>
  <c r="M14" i="7"/>
  <c r="N8" i="7"/>
  <c r="N9" i="7"/>
  <c r="N10" i="7"/>
  <c r="N11" i="7"/>
  <c r="N13" i="7"/>
  <c r="O8" i="7"/>
  <c r="O9" i="7"/>
  <c r="O10" i="7"/>
  <c r="O11" i="7"/>
  <c r="O13" i="7"/>
  <c r="O14" i="7"/>
  <c r="O6" i="7"/>
  <c r="N6" i="7"/>
  <c r="M6" i="7"/>
  <c r="A8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I11" i="6"/>
  <c r="D11" i="6"/>
  <c r="E11" i="6"/>
  <c r="F11" i="6"/>
  <c r="M25" i="3"/>
  <c r="N25" i="3"/>
  <c r="O25" i="3"/>
  <c r="P25" i="3"/>
  <c r="Q25" i="3"/>
  <c r="R25" i="3"/>
  <c r="S25" i="3"/>
  <c r="M19" i="1"/>
  <c r="O19" i="1"/>
  <c r="Q19" i="1"/>
  <c r="M15" i="7"/>
  <c r="O15" i="7"/>
  <c r="N15" i="7"/>
  <c r="R19" i="1"/>
  <c r="N19" i="1"/>
  <c r="P19" i="1"/>
  <c r="L19" i="1"/>
  <c r="F9" i="6"/>
  <c r="E9" i="6"/>
  <c r="E7" i="6" l="1"/>
  <c r="C7" i="6"/>
  <c r="D7" i="6"/>
  <c r="G8" i="6"/>
  <c r="H8" i="6"/>
  <c r="E8" i="6"/>
  <c r="D8" i="6"/>
  <c r="I8" i="6"/>
  <c r="C8" i="6"/>
  <c r="E10" i="6"/>
  <c r="F10" i="6"/>
  <c r="H10" i="6"/>
  <c r="D10" i="6"/>
  <c r="I10" i="6"/>
  <c r="G10" i="6"/>
  <c r="C10" i="6"/>
  <c r="F8" i="6"/>
  <c r="P11" i="7"/>
  <c r="Q11" i="7"/>
  <c r="R11" i="7"/>
  <c r="S11" i="7"/>
  <c r="P10" i="7"/>
  <c r="Q10" i="7"/>
  <c r="R10" i="7"/>
  <c r="S10" i="7"/>
  <c r="S30" i="2"/>
  <c r="E12" i="6" l="1"/>
  <c r="T11" i="7"/>
  <c r="T10" i="7"/>
  <c r="N30" i="2"/>
  <c r="Q30" i="2"/>
  <c r="R30" i="2"/>
  <c r="M30" i="2"/>
  <c r="I9" i="6"/>
  <c r="C9" i="6" l="1"/>
  <c r="C12" i="6" s="1"/>
  <c r="H9" i="6"/>
  <c r="D9" i="6"/>
  <c r="D12" i="6" s="1"/>
  <c r="G9" i="6"/>
  <c r="S14" i="7"/>
  <c r="R14" i="7"/>
  <c r="P14" i="7"/>
  <c r="S13" i="7"/>
  <c r="R13" i="7"/>
  <c r="Q13" i="7"/>
  <c r="P13" i="7"/>
  <c r="S9" i="7"/>
  <c r="R9" i="7"/>
  <c r="Q9" i="7"/>
  <c r="P9" i="7"/>
  <c r="S8" i="7"/>
  <c r="R8" i="7"/>
  <c r="Q8" i="7"/>
  <c r="P8" i="7"/>
  <c r="S6" i="7"/>
  <c r="R6" i="7"/>
  <c r="Q6" i="7"/>
  <c r="P6" i="7"/>
  <c r="T14" i="7" l="1"/>
  <c r="T9" i="7"/>
  <c r="T13" i="7"/>
  <c r="T6" i="7"/>
  <c r="T8" i="7"/>
  <c r="P15" i="7"/>
  <c r="Q15" i="7"/>
  <c r="R15" i="7"/>
  <c r="S15" i="7"/>
  <c r="P25" i="8"/>
  <c r="T25" i="3"/>
  <c r="R51" i="4"/>
  <c r="Q51" i="4"/>
  <c r="H7" i="6" l="1"/>
  <c r="I7" i="6"/>
  <c r="I12" i="6" s="1"/>
  <c r="F7" i="6"/>
  <c r="S19" i="1"/>
  <c r="J8" i="6"/>
  <c r="G11" i="6"/>
  <c r="H11" i="6"/>
  <c r="G7" i="6"/>
  <c r="F6" i="6"/>
  <c r="T51" i="4"/>
  <c r="T30" i="2"/>
  <c r="T25" i="8"/>
  <c r="J9" i="6"/>
  <c r="T15" i="7"/>
  <c r="F12" i="6" l="1"/>
  <c r="J7" i="6"/>
  <c r="G12" i="6"/>
  <c r="H12" i="6"/>
  <c r="J10" i="6"/>
  <c r="J11" i="6"/>
  <c r="J6" i="6"/>
  <c r="J12" i="6" l="1"/>
</calcChain>
</file>

<file path=xl/sharedStrings.xml><?xml version="1.0" encoding="utf-8"?>
<sst xmlns="http://schemas.openxmlformats.org/spreadsheetml/2006/main" count="342" uniqueCount="171">
  <si>
    <t>Боловсруулсан:</t>
  </si>
  <si>
    <t>№</t>
  </si>
  <si>
    <t xml:space="preserve">Сургалтын төрөл </t>
  </si>
  <si>
    <t>Хэмжих нэгж</t>
  </si>
  <si>
    <t>Нэгж үнэ</t>
  </si>
  <si>
    <t>Нийт</t>
  </si>
  <si>
    <t>ХАБЭА-н сургалт</t>
  </si>
  <si>
    <t>Ажил олгогч, эздийн сургалт</t>
  </si>
  <si>
    <t>ХАБЭА-н ажилтны сургалт</t>
  </si>
  <si>
    <t>Нийт ажилтнуудын сургалт</t>
  </si>
  <si>
    <t>Бүгд</t>
  </si>
  <si>
    <t>Материалын нэр</t>
  </si>
  <si>
    <t>ХАБЭА-н бичиг хэрэг</t>
  </si>
  <si>
    <t>Аюулыг мэдээлэх дэвтэр</t>
  </si>
  <si>
    <t>ш</t>
  </si>
  <si>
    <t>Зааварчилгааны дэвтэр</t>
  </si>
  <si>
    <t>Бичгийн цаас, А4</t>
  </si>
  <si>
    <t>боодол</t>
  </si>
  <si>
    <t>Бичгийн цаас, А3</t>
  </si>
  <si>
    <t>Фото цаас</t>
  </si>
  <si>
    <t>Лиманторын гялгар цаас</t>
  </si>
  <si>
    <t>Safety first сэтгүүл</t>
  </si>
  <si>
    <t>Техникийн өдөр тутмын үзлэгийн дэвтэр, дугуйт</t>
  </si>
  <si>
    <t>Принтерийн өнгөт хор</t>
  </si>
  <si>
    <t>ком</t>
  </si>
  <si>
    <t>Хувийн хэргийн файл хавтас</t>
  </si>
  <si>
    <t>Слайд</t>
  </si>
  <si>
    <t>Цаасны хайч</t>
  </si>
  <si>
    <t>Слайдны нуруу /төрөл бүр/</t>
  </si>
  <si>
    <t>Цаасны цавуу</t>
  </si>
  <si>
    <t>Цаасны хутга</t>
  </si>
  <si>
    <t>Цаасны хутганы ир</t>
  </si>
  <si>
    <t>Цэнэглэдэг батерай</t>
  </si>
  <si>
    <t>Батерай цэнэглэгч</t>
  </si>
  <si>
    <t>HDMI шилжүүлэгч</t>
  </si>
  <si>
    <t>Хөрөнгө оруулалт</t>
  </si>
  <si>
    <t>Зөөврийн компьютер</t>
  </si>
  <si>
    <t>Зургийн аппарат</t>
  </si>
  <si>
    <t>GPS</t>
  </si>
  <si>
    <t>Сургалтын өрөө</t>
  </si>
  <si>
    <t>Бичгийн ширээ</t>
  </si>
  <si>
    <t>Сандал</t>
  </si>
  <si>
    <t>Микрофон, өсгөгч, чанга яригч</t>
  </si>
  <si>
    <t xml:space="preserve">Зөөврийн хард диск - 500 GB </t>
  </si>
  <si>
    <t>Файл хадгалах төмөр шүүгээ</t>
  </si>
  <si>
    <t>Дэлгэц, зөөврийн</t>
  </si>
  <si>
    <t>Аюулгүй ажиллагааны хэрэгсэл</t>
  </si>
  <si>
    <t>Машины аюулгүйн туг</t>
  </si>
  <si>
    <t>Машины маяг, шар, 12 В</t>
  </si>
  <si>
    <t>Машины маяг, шар, 24 В</t>
  </si>
  <si>
    <t>Гар чийдэн</t>
  </si>
  <si>
    <t>Каскны гэрэл</t>
  </si>
  <si>
    <t>Драйгэр ( хурдан хэмждэг)</t>
  </si>
  <si>
    <t>Ослын тэмдэг</t>
  </si>
  <si>
    <t xml:space="preserve">Ивүүр </t>
  </si>
  <si>
    <t>Галын хор, автомашины, 5кг</t>
  </si>
  <si>
    <t>Галын хор, 10кг</t>
  </si>
  <si>
    <t>Галын хор, 25кг</t>
  </si>
  <si>
    <t>Галын булан</t>
  </si>
  <si>
    <t>Аюулгүйн тууз</t>
  </si>
  <si>
    <t>Самбар, Мастериас зөвшөөрөл авч орно.</t>
  </si>
  <si>
    <t>Конус</t>
  </si>
  <si>
    <t>Loss Time Injury самбар  200х100см</t>
  </si>
  <si>
    <t>Замын тэмдэг тэмдэглэгээ, MNS 4597 : 2013</t>
  </si>
  <si>
    <t>Зам тавьж өгнө.  3.4</t>
  </si>
  <si>
    <t>Зогс тэмдэг, 3.5</t>
  </si>
  <si>
    <t>Огцом эргэлт. 1.8 а,б</t>
  </si>
  <si>
    <t>Хурд сааруулагч. 1.17</t>
  </si>
  <si>
    <t>Хурдны хязгаар 20км/цаг. 2.24</t>
  </si>
  <si>
    <t xml:space="preserve">Зардлын төрөл </t>
  </si>
  <si>
    <t>Зардлууд</t>
  </si>
  <si>
    <t>Нэг бүрийн хамгаалах хэрэгслүүдийн зардал</t>
  </si>
  <si>
    <t>Эрүүл мэндийн зардал</t>
  </si>
  <si>
    <t>ХАБЭА-н сургалтын зардал</t>
  </si>
  <si>
    <t>ХАБЭА-н бичиг хэргийн зардал</t>
  </si>
  <si>
    <t>Хөрөнгө оруулалтын зардал</t>
  </si>
  <si>
    <t>Аюулгүй ажиллагааны хэрэгслийн зардал</t>
  </si>
  <si>
    <t>2017.06.30</t>
  </si>
  <si>
    <t>2017.07.31</t>
  </si>
  <si>
    <t>2017.08.31</t>
  </si>
  <si>
    <t>2017.09.30</t>
  </si>
  <si>
    <t>2017.10.31</t>
  </si>
  <si>
    <t>2017.11.30</t>
  </si>
  <si>
    <t>2017.12.31</t>
  </si>
  <si>
    <t>Нэг бүрийн хамгаалах хэрэгслүүд</t>
  </si>
  <si>
    <t xml:space="preserve">Ажлын гутал /өвлийн/ </t>
  </si>
  <si>
    <t xml:space="preserve">Ажлын хувцас /өвлийн/ </t>
  </si>
  <si>
    <t xml:space="preserve">Ажлын гутал /зуны/ </t>
  </si>
  <si>
    <t>хос</t>
  </si>
  <si>
    <t xml:space="preserve">Ажлын хувцас /зуны/ </t>
  </si>
  <si>
    <t xml:space="preserve">Ноосон малгай, ороолт </t>
  </si>
  <si>
    <t>Усны гутал</t>
  </si>
  <si>
    <t xml:space="preserve">Аюулгүйн хантааз </t>
  </si>
  <si>
    <t>Аюулгүйн дуулга, цагаан</t>
  </si>
  <si>
    <t>Бээлий /цагаан 5 хурууны/</t>
  </si>
  <si>
    <t>Бээлий / зузаан/</t>
  </si>
  <si>
    <t>хайрцаг</t>
  </si>
  <si>
    <t>Маск /цаасан, клапантай P2/</t>
  </si>
  <si>
    <t>ХАБ-н нүдний шил (Хар)</t>
  </si>
  <si>
    <t>ХАБ-н нүдний шил (Тунгалаг)</t>
  </si>
  <si>
    <t>Эрүүл мэнд</t>
  </si>
  <si>
    <t>Эрүүл мэндийн үзлэг</t>
  </si>
  <si>
    <t>хүн</t>
  </si>
  <si>
    <t>Эмийн зардал</t>
  </si>
  <si>
    <t>Автомашины эмийн сан</t>
  </si>
  <si>
    <t>Даралтны суурин аппарат</t>
  </si>
  <si>
    <t>Даралтны гар аппарат</t>
  </si>
  <si>
    <t>Зурагт / сургалтанд ашиглана/</t>
  </si>
  <si>
    <t>Эмнэлгийн  байр</t>
  </si>
  <si>
    <t>Хавтасны өнгийн цаас</t>
  </si>
  <si>
    <t>Давтан зааварчилгааны дэвтэр</t>
  </si>
  <si>
    <t>ХАБ-ын зурагт хуудаснууд хэвлүүлэх бичиг хэргийн зардал</t>
  </si>
  <si>
    <t>Бусад зардал</t>
  </si>
  <si>
    <t xml:space="preserve">Бусад зардал </t>
  </si>
  <si>
    <t>Нүд угаах шингэн</t>
  </si>
  <si>
    <t>Б.Булган, ХАБЭА - н ажилтан</t>
  </si>
  <si>
    <t>Гэнэтийн ослын даатгал</t>
  </si>
  <si>
    <t>Тахир зам. 1.9 а,б</t>
  </si>
  <si>
    <t>Зогсоол. 5.15</t>
  </si>
  <si>
    <t>Орох хороотой 2.1</t>
  </si>
  <si>
    <t>Анхааруулга сануулга хийх самбар</t>
  </si>
  <si>
    <t>Урамшуулалын сан</t>
  </si>
  <si>
    <t>Дактофон /дуу бичигч /</t>
  </si>
  <si>
    <t>Зүүн Хөшөөтийн уурхайн ХАБЭА-н үйл ажиллагааны зардал</t>
  </si>
  <si>
    <t>Огноо: 2018-06-15</t>
  </si>
  <si>
    <t>Зүүн Хөшөөтийн уурхайн ХАБЭА-н Нэг бүрийн хамгаалах хэрэгслийн зардал</t>
  </si>
  <si>
    <t>Аюулгүйн дуулга, ногоон</t>
  </si>
  <si>
    <t>Зүүн Хөшөөтийн уурхайн ХАБЭА-н эрүүл мэндийн зардал</t>
  </si>
  <si>
    <t>Зүүн Хөшөөтийн уурхайн ХАБЭА-н сургалтын зардал</t>
  </si>
  <si>
    <t>Зүүн Хөшөөтийн уурхайн ХАБЭА-н бичиг хэргийн зардал</t>
  </si>
  <si>
    <t>Автомашин Ланд 78</t>
  </si>
  <si>
    <t xml:space="preserve">Хурд хэмжигч </t>
  </si>
  <si>
    <t>Зүүн Хөшөөтийн уурхайн ХАБЭА-н аюулгүй ажиллагааны хэрэгслийн зардал</t>
  </si>
  <si>
    <t>Анхаар 1.28</t>
  </si>
  <si>
    <t>Эргэх чиглэлийн тэмдэг, 1.29 а, б, в</t>
  </si>
  <si>
    <t>Хурдны хязгаар 40км/цаг. 2.24</t>
  </si>
  <si>
    <t>Хурдны хязгаар 5км/цаг. 2.24</t>
  </si>
  <si>
    <t>Саадыг баруун гар
талаар тойрч гарна. 4.2а</t>
  </si>
  <si>
    <t>Саадыг зүүн гар
талаар тойрч гарна 4.2б</t>
  </si>
  <si>
    <t>Саадыг баруун буюу
зүүн гар талаар
тойрч гарна 4.2в</t>
  </si>
  <si>
    <t>Дуут дохио хориотой 2.26</t>
  </si>
  <si>
    <t>Ан амьтан 1.23</t>
  </si>
  <si>
    <t>Принтер</t>
  </si>
  <si>
    <t>Нэг удаагийн комбинзон</t>
  </si>
  <si>
    <t>Согтуурал хэмжигч багаж</t>
  </si>
  <si>
    <t>Хөдөлмөрийн нөхцөл хэмжигч</t>
  </si>
  <si>
    <t>Тоос хэмжигч багаж</t>
  </si>
  <si>
    <t>Салхины хурд хэмжигч багаж</t>
  </si>
  <si>
    <t>Автомашин, тоног төхөөрөмжийн шалгах хуудсууд</t>
  </si>
  <si>
    <t>Маск /цаасан, клапантай P1/</t>
  </si>
  <si>
    <t>Өндрийн бүс</t>
  </si>
  <si>
    <t>Амь олс</t>
  </si>
  <si>
    <t>Кэмп, кэмпийн журам (төмөр хавтан дээр, 1х2м)</t>
  </si>
  <si>
    <t>Хогийн цэг (60х60см)</t>
  </si>
  <si>
    <t>Цугларах (60смх60см)</t>
  </si>
  <si>
    <t>Хоолны өрөө</t>
  </si>
  <si>
    <t>Эмнэлгийн тусламжийн өрөө</t>
  </si>
  <si>
    <t>Төв оффис</t>
  </si>
  <si>
    <t>Гал унтраагуур</t>
  </si>
  <si>
    <t>Өндөр хүчдэл</t>
  </si>
  <si>
    <t xml:space="preserve">Хаягдал тос устгах гэрээ </t>
  </si>
  <si>
    <t>Мод тарих</t>
  </si>
  <si>
    <t>МХЕГ-ын сургалт</t>
  </si>
  <si>
    <t>5 S самбар</t>
  </si>
  <si>
    <t>G-Safety програм хангамж</t>
  </si>
  <si>
    <t>2021 оны 2-р сард бэлэн болно. 7700 per user * 132 employees * 12 months = 12.135.600 MNT</t>
  </si>
  <si>
    <t>Зөвлөх үйлчилгээний зардал</t>
  </si>
  <si>
    <t>ChemWatch MSDS program</t>
  </si>
  <si>
    <t>1688$</t>
  </si>
  <si>
    <t>Safety Training for Top Management</t>
  </si>
  <si>
    <t>Workplace condition survey by Government Health and Safety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</si>
</sst>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[$₮-450]_-;\-* #,##0[$₮-450]_-;_-* &quot;-&quot;[$₮-450]_-;_-@_-"/>
    <numFmt numFmtId="165" formatCode="[$-409]dd\-mmm\-yy;@"/>
    <numFmt numFmtId="166" formatCode="#,##0;[Red]#,##0"/>
    <numFmt numFmtId="167" formatCode="_(* #,##0_);_(* \(#,##0\);_(* &quot;-&quot;??_);_(@_)"/>
    <numFmt numFmtId="168" formatCode="mm/dd/yy;@"/>
    <numFmt numFmtId="169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Tahoma"/>
      <family val="2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6" fillId="0" borderId="6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167" fontId="6" fillId="0" borderId="1" xfId="0" applyNumberFormat="1" applyFont="1" applyBorder="1"/>
    <xf numFmtId="167" fontId="6" fillId="3" borderId="1" xfId="0" applyNumberFormat="1" applyFont="1" applyFill="1" applyBorder="1"/>
    <xf numFmtId="0" fontId="3" fillId="4" borderId="1" xfId="0" applyFont="1" applyFill="1" applyBorder="1"/>
    <xf numFmtId="0" fontId="6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7" fontId="3" fillId="4" borderId="1" xfId="0" applyNumberFormat="1" applyFont="1" applyFill="1" applyBorder="1"/>
    <xf numFmtId="166" fontId="2" fillId="3" borderId="1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2" fillId="0" borderId="1" xfId="0" applyNumberFormat="1" applyFont="1" applyBorder="1"/>
    <xf numFmtId="43" fontId="3" fillId="4" borderId="1" xfId="0" applyNumberFormat="1" applyFont="1" applyFill="1" applyBorder="1"/>
    <xf numFmtId="0" fontId="2" fillId="0" borderId="0" xfId="0" applyFont="1" applyAlignment="1">
      <alignment horizontal="left" vertical="center" wrapText="1"/>
    </xf>
    <xf numFmtId="167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167" fontId="3" fillId="4" borderId="1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43" fontId="2" fillId="3" borderId="1" xfId="2" applyFont="1" applyFill="1" applyBorder="1" applyAlignment="1">
      <alignment vertical="center"/>
    </xf>
    <xf numFmtId="43" fontId="6" fillId="3" borderId="1" xfId="2" applyFont="1" applyFill="1" applyBorder="1" applyAlignment="1">
      <alignment horizontal="center" vertical="center"/>
    </xf>
    <xf numFmtId="167" fontId="2" fillId="3" borderId="1" xfId="0" applyNumberFormat="1" applyFont="1" applyFill="1" applyBorder="1"/>
    <xf numFmtId="43" fontId="2" fillId="3" borderId="1" xfId="2" applyFont="1" applyFill="1" applyBorder="1" applyAlignment="1">
      <alignment horizontal="left" vertical="center"/>
    </xf>
    <xf numFmtId="43" fontId="6" fillId="3" borderId="1" xfId="2" applyFont="1" applyFill="1" applyBorder="1" applyAlignment="1">
      <alignment horizontal="left" vertical="center"/>
    </xf>
    <xf numFmtId="166" fontId="2" fillId="3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 wrapText="1"/>
    </xf>
    <xf numFmtId="169" fontId="4" fillId="2" borderId="5" xfId="0" applyNumberFormat="1" applyFont="1" applyFill="1" applyBorder="1" applyAlignment="1">
      <alignment vertical="center"/>
    </xf>
    <xf numFmtId="167" fontId="6" fillId="5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left"/>
    </xf>
    <xf numFmtId="0" fontId="3" fillId="0" borderId="7" xfId="0" applyFont="1" applyBorder="1" applyAlignment="1"/>
    <xf numFmtId="169" fontId="4" fillId="6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/>
    <xf numFmtId="0" fontId="2" fillId="0" borderId="1" xfId="0" applyNumberFormat="1" applyFont="1" applyBorder="1" applyAlignment="1">
      <alignment horizontal="right" vertical="center"/>
    </xf>
    <xf numFmtId="166" fontId="2" fillId="7" borderId="1" xfId="0" applyNumberFormat="1" applyFont="1" applyFill="1" applyBorder="1" applyAlignment="1">
      <alignment horizontal="left"/>
    </xf>
    <xf numFmtId="166" fontId="2" fillId="8" borderId="1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 wrapText="1"/>
    </xf>
    <xf numFmtId="166" fontId="2" fillId="9" borderId="1" xfId="0" applyNumberFormat="1" applyFont="1" applyFill="1" applyBorder="1" applyAlignment="1">
      <alignment horizontal="center" vertical="center"/>
    </xf>
    <xf numFmtId="167" fontId="2" fillId="9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167" fontId="2" fillId="10" borderId="1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left" vertical="center"/>
    </xf>
    <xf numFmtId="166" fontId="3" fillId="3" borderId="4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3" fillId="0" borderId="3" xfId="0" applyNumberFormat="1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left" vertical="center"/>
    </xf>
    <xf numFmtId="166" fontId="3" fillId="0" borderId="5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left" vertical="center"/>
    </xf>
  </cellXfs>
  <cellStyles count="3">
    <cellStyle name="Comma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zoomScale="80" zoomScaleNormal="80" workbookViewId="0">
      <selection activeCell="L6" sqref="L6"/>
    </sheetView>
  </sheetViews>
  <sheetFormatPr defaultRowHeight="14.4" x14ac:dyDescent="0.3"/>
  <cols>
    <col min="1" max="1" width="3.5546875" style="1" customWidth="1"/>
    <col min="2" max="2" width="26.6640625" style="45" customWidth="1"/>
    <col min="3" max="3" width="8.6640625" style="2" customWidth="1"/>
    <col min="4" max="7" width="9.44140625" style="2" bestFit="1" customWidth="1"/>
    <col min="8" max="10" width="10.5546875" style="2" bestFit="1" customWidth="1"/>
    <col min="11" max="11" width="10.5546875" style="2" customWidth="1"/>
    <col min="12" max="12" width="10.33203125" style="1" customWidth="1"/>
    <col min="13" max="13" width="12.88671875" style="1" customWidth="1"/>
    <col min="14" max="15" width="11.33203125" style="1" customWidth="1"/>
    <col min="16" max="16" width="12.6640625" style="1" customWidth="1"/>
    <col min="17" max="17" width="12.6640625" style="1" bestFit="1" customWidth="1"/>
    <col min="18" max="18" width="13.88671875" style="1" bestFit="1" customWidth="1"/>
    <col min="19" max="19" width="13" style="1" customWidth="1"/>
    <col min="20" max="20" width="16.6640625" style="1" customWidth="1"/>
  </cols>
  <sheetData>
    <row r="1" spans="1:20" x14ac:dyDescent="0.3">
      <c r="B1" s="1"/>
      <c r="K1" s="1"/>
      <c r="Q1" s="68" t="s">
        <v>124</v>
      </c>
      <c r="R1" s="67"/>
      <c r="S1" s="67"/>
      <c r="T1" s="67"/>
    </row>
    <row r="2" spans="1:20" x14ac:dyDescent="0.3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68" t="s">
        <v>0</v>
      </c>
      <c r="R2" s="1" t="s">
        <v>115</v>
      </c>
    </row>
    <row r="3" spans="1:2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66"/>
      <c r="S3" s="68"/>
      <c r="T3" s="68"/>
    </row>
    <row r="4" spans="1:20" ht="30" customHeight="1" x14ac:dyDescent="0.3">
      <c r="A4" s="54" t="s">
        <v>1</v>
      </c>
      <c r="B4" s="55" t="s">
        <v>11</v>
      </c>
      <c r="C4" s="56" t="s">
        <v>3</v>
      </c>
      <c r="D4" s="62">
        <v>43101</v>
      </c>
      <c r="E4" s="62">
        <v>43102</v>
      </c>
      <c r="F4" s="62">
        <v>43103</v>
      </c>
      <c r="G4" s="62">
        <v>43104</v>
      </c>
      <c r="H4" s="62">
        <v>43105</v>
      </c>
      <c r="I4" s="62">
        <v>43106</v>
      </c>
      <c r="J4" s="62">
        <v>43107</v>
      </c>
      <c r="K4" s="62" t="s">
        <v>5</v>
      </c>
      <c r="L4" s="54" t="s">
        <v>4</v>
      </c>
      <c r="M4" s="62">
        <v>43106</v>
      </c>
      <c r="N4" s="62">
        <v>43107</v>
      </c>
      <c r="O4" s="62">
        <v>43108</v>
      </c>
      <c r="P4" s="62">
        <v>43109</v>
      </c>
      <c r="Q4" s="62">
        <v>43110</v>
      </c>
      <c r="R4" s="62">
        <v>43111</v>
      </c>
      <c r="S4" s="62">
        <v>43112</v>
      </c>
      <c r="T4" s="57" t="s">
        <v>5</v>
      </c>
    </row>
    <row r="5" spans="1:20" x14ac:dyDescent="0.3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x14ac:dyDescent="0.3">
      <c r="A6" s="15">
        <v>1</v>
      </c>
      <c r="B6" s="25" t="s">
        <v>85</v>
      </c>
      <c r="C6" s="26" t="s">
        <v>24</v>
      </c>
      <c r="D6" s="5">
        <v>20</v>
      </c>
      <c r="E6" s="5">
        <v>0</v>
      </c>
      <c r="F6" s="5">
        <v>0</v>
      </c>
      <c r="G6" s="5"/>
      <c r="H6" s="5">
        <v>30</v>
      </c>
      <c r="I6" s="5">
        <v>0</v>
      </c>
      <c r="J6" s="5">
        <v>0</v>
      </c>
      <c r="K6" s="5">
        <f t="shared" ref="K6:K24" si="0">SUM(D6:J6)</f>
        <v>50</v>
      </c>
      <c r="L6" s="34">
        <v>480000</v>
      </c>
      <c r="M6" s="5">
        <f t="shared" ref="M6:S6" si="1">D6*$L$6</f>
        <v>9600000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14400000</v>
      </c>
      <c r="R6" s="5">
        <f t="shared" si="1"/>
        <v>0</v>
      </c>
      <c r="S6" s="5">
        <f t="shared" si="1"/>
        <v>0</v>
      </c>
      <c r="T6" s="5">
        <f>S6+R6+Q6+P6+M6+N6+O6</f>
        <v>24000000</v>
      </c>
    </row>
    <row r="7" spans="1:20" x14ac:dyDescent="0.3">
      <c r="A7" s="15">
        <v>2</v>
      </c>
      <c r="B7" s="21" t="s">
        <v>86</v>
      </c>
      <c r="C7" s="27" t="s">
        <v>14</v>
      </c>
      <c r="D7" s="5">
        <v>0</v>
      </c>
      <c r="E7" s="5">
        <v>0</v>
      </c>
      <c r="F7" s="5">
        <v>0</v>
      </c>
      <c r="G7" s="5"/>
      <c r="H7" s="5">
        <v>30</v>
      </c>
      <c r="I7" s="5">
        <v>0</v>
      </c>
      <c r="J7" s="5">
        <v>0</v>
      </c>
      <c r="K7" s="5">
        <f t="shared" si="0"/>
        <v>30</v>
      </c>
      <c r="L7" s="34">
        <v>140000</v>
      </c>
      <c r="M7" s="5">
        <f t="shared" ref="M7:S7" si="2">D7*$L$7</f>
        <v>0</v>
      </c>
      <c r="N7" s="5">
        <f t="shared" si="2"/>
        <v>0</v>
      </c>
      <c r="O7" s="5">
        <f t="shared" si="2"/>
        <v>0</v>
      </c>
      <c r="P7" s="5">
        <f t="shared" si="2"/>
        <v>0</v>
      </c>
      <c r="Q7" s="5">
        <f t="shared" si="2"/>
        <v>4200000</v>
      </c>
      <c r="R7" s="5">
        <f t="shared" si="2"/>
        <v>0</v>
      </c>
      <c r="S7" s="5">
        <f t="shared" si="2"/>
        <v>0</v>
      </c>
      <c r="T7" s="5">
        <f t="shared" ref="T7:T24" si="3">S7+R7+Q7+P7+M7+N7+O7</f>
        <v>4200000</v>
      </c>
    </row>
    <row r="8" spans="1:20" x14ac:dyDescent="0.3">
      <c r="A8" s="15">
        <v>3</v>
      </c>
      <c r="B8" s="21" t="s">
        <v>87</v>
      </c>
      <c r="C8" s="27" t="s">
        <v>88</v>
      </c>
      <c r="D8" s="5">
        <v>30</v>
      </c>
      <c r="E8" s="5">
        <v>0</v>
      </c>
      <c r="F8" s="5">
        <v>0</v>
      </c>
      <c r="G8" s="5"/>
      <c r="H8" s="5">
        <v>0</v>
      </c>
      <c r="I8" s="5">
        <v>0</v>
      </c>
      <c r="J8" s="5">
        <v>0</v>
      </c>
      <c r="K8" s="5">
        <f t="shared" si="0"/>
        <v>30</v>
      </c>
      <c r="L8" s="34">
        <v>220000</v>
      </c>
      <c r="M8" s="5">
        <f t="shared" ref="M8:S8" si="4">D8*$L$8</f>
        <v>6600000</v>
      </c>
      <c r="N8" s="5">
        <f t="shared" si="4"/>
        <v>0</v>
      </c>
      <c r="O8" s="5">
        <f t="shared" si="4"/>
        <v>0</v>
      </c>
      <c r="P8" s="5">
        <f t="shared" si="4"/>
        <v>0</v>
      </c>
      <c r="Q8" s="5">
        <f t="shared" si="4"/>
        <v>0</v>
      </c>
      <c r="R8" s="5">
        <f t="shared" si="4"/>
        <v>0</v>
      </c>
      <c r="S8" s="5">
        <f t="shared" si="4"/>
        <v>0</v>
      </c>
      <c r="T8" s="5">
        <f t="shared" si="3"/>
        <v>6600000</v>
      </c>
    </row>
    <row r="9" spans="1:20" x14ac:dyDescent="0.3">
      <c r="A9" s="15">
        <v>4</v>
      </c>
      <c r="B9" s="21" t="s">
        <v>89</v>
      </c>
      <c r="C9" s="26" t="s">
        <v>24</v>
      </c>
      <c r="D9" s="5">
        <v>30</v>
      </c>
      <c r="E9" s="5">
        <v>0</v>
      </c>
      <c r="F9" s="5">
        <v>0</v>
      </c>
      <c r="G9" s="5"/>
      <c r="H9" s="5">
        <v>0</v>
      </c>
      <c r="I9" s="5">
        <v>0</v>
      </c>
      <c r="J9" s="5">
        <v>0</v>
      </c>
      <c r="K9" s="5">
        <f t="shared" si="0"/>
        <v>30</v>
      </c>
      <c r="L9" s="34">
        <v>130000</v>
      </c>
      <c r="M9" s="5">
        <f t="shared" ref="M9:S9" si="5">D9*$L$9</f>
        <v>3900000</v>
      </c>
      <c r="N9" s="5">
        <f t="shared" si="5"/>
        <v>0</v>
      </c>
      <c r="O9" s="5">
        <f t="shared" si="5"/>
        <v>0</v>
      </c>
      <c r="P9" s="5">
        <f t="shared" si="5"/>
        <v>0</v>
      </c>
      <c r="Q9" s="5">
        <f t="shared" si="5"/>
        <v>0</v>
      </c>
      <c r="R9" s="5">
        <f t="shared" si="5"/>
        <v>0</v>
      </c>
      <c r="S9" s="5">
        <f t="shared" si="5"/>
        <v>0</v>
      </c>
      <c r="T9" s="5">
        <f t="shared" si="3"/>
        <v>3900000</v>
      </c>
    </row>
    <row r="10" spans="1:20" x14ac:dyDescent="0.3">
      <c r="A10" s="15">
        <v>5</v>
      </c>
      <c r="B10" s="21" t="s">
        <v>143</v>
      </c>
      <c r="C10" s="27" t="s">
        <v>14</v>
      </c>
      <c r="D10" s="5">
        <v>0</v>
      </c>
      <c r="E10" s="5">
        <v>50</v>
      </c>
      <c r="F10" s="5">
        <v>0</v>
      </c>
      <c r="G10" s="5">
        <v>50</v>
      </c>
      <c r="H10" s="5">
        <v>0</v>
      </c>
      <c r="I10" s="5">
        <v>50</v>
      </c>
      <c r="J10" s="5">
        <v>0</v>
      </c>
      <c r="K10" s="5">
        <f t="shared" si="0"/>
        <v>150</v>
      </c>
      <c r="L10" s="34">
        <v>9000</v>
      </c>
      <c r="M10" s="5">
        <f t="shared" ref="M10:S10" si="6">D10*$L$10</f>
        <v>0</v>
      </c>
      <c r="N10" s="5">
        <f t="shared" si="6"/>
        <v>450000</v>
      </c>
      <c r="O10" s="5">
        <f t="shared" si="6"/>
        <v>0</v>
      </c>
      <c r="P10" s="5">
        <f t="shared" si="6"/>
        <v>450000</v>
      </c>
      <c r="Q10" s="5">
        <f t="shared" si="6"/>
        <v>0</v>
      </c>
      <c r="R10" s="5">
        <f t="shared" si="6"/>
        <v>450000</v>
      </c>
      <c r="S10" s="5">
        <f t="shared" si="6"/>
        <v>0</v>
      </c>
      <c r="T10" s="5">
        <f t="shared" si="3"/>
        <v>1350000</v>
      </c>
    </row>
    <row r="11" spans="1:20" x14ac:dyDescent="0.3">
      <c r="A11" s="15">
        <v>6</v>
      </c>
      <c r="B11" s="21" t="s">
        <v>90</v>
      </c>
      <c r="C11" s="27" t="s">
        <v>14</v>
      </c>
      <c r="D11" s="5">
        <v>0</v>
      </c>
      <c r="E11" s="5">
        <v>0</v>
      </c>
      <c r="F11" s="5">
        <v>0</v>
      </c>
      <c r="G11" s="5">
        <v>0</v>
      </c>
      <c r="H11" s="5">
        <v>30</v>
      </c>
      <c r="I11" s="5">
        <v>0</v>
      </c>
      <c r="J11" s="5">
        <v>0</v>
      </c>
      <c r="K11" s="5">
        <f t="shared" si="0"/>
        <v>30</v>
      </c>
      <c r="L11" s="34">
        <v>50000</v>
      </c>
      <c r="M11" s="5">
        <f t="shared" ref="M11:S11" si="7">D11*$L$11</f>
        <v>0</v>
      </c>
      <c r="N11" s="5">
        <f t="shared" si="7"/>
        <v>0</v>
      </c>
      <c r="O11" s="5">
        <f t="shared" si="7"/>
        <v>0</v>
      </c>
      <c r="P11" s="5">
        <f t="shared" si="7"/>
        <v>0</v>
      </c>
      <c r="Q11" s="5">
        <f t="shared" si="7"/>
        <v>1500000</v>
      </c>
      <c r="R11" s="5">
        <f t="shared" si="7"/>
        <v>0</v>
      </c>
      <c r="S11" s="5">
        <f t="shared" si="7"/>
        <v>0</v>
      </c>
      <c r="T11" s="5">
        <f t="shared" si="3"/>
        <v>1500000</v>
      </c>
    </row>
    <row r="12" spans="1:20" x14ac:dyDescent="0.3">
      <c r="A12" s="15">
        <v>7</v>
      </c>
      <c r="B12" s="21" t="s">
        <v>91</v>
      </c>
      <c r="C12" s="27" t="s">
        <v>14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  <c r="L12" s="34">
        <v>70000</v>
      </c>
      <c r="M12" s="5">
        <f t="shared" ref="M12:S12" si="8">D12*$L$12</f>
        <v>0</v>
      </c>
      <c r="N12" s="5">
        <f t="shared" si="8"/>
        <v>0</v>
      </c>
      <c r="O12" s="5">
        <f t="shared" si="8"/>
        <v>0</v>
      </c>
      <c r="P12" s="5">
        <f t="shared" si="8"/>
        <v>0</v>
      </c>
      <c r="Q12" s="5">
        <f t="shared" si="8"/>
        <v>0</v>
      </c>
      <c r="R12" s="5">
        <f t="shared" si="8"/>
        <v>0</v>
      </c>
      <c r="S12" s="5">
        <f t="shared" si="8"/>
        <v>0</v>
      </c>
      <c r="T12" s="5">
        <f t="shared" si="3"/>
        <v>0</v>
      </c>
    </row>
    <row r="13" spans="1:20" x14ac:dyDescent="0.3">
      <c r="A13" s="15">
        <v>8</v>
      </c>
      <c r="B13" s="21" t="s">
        <v>92</v>
      </c>
      <c r="C13" s="27" t="s">
        <v>14</v>
      </c>
      <c r="D13" s="5">
        <v>40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0"/>
        <v>40</v>
      </c>
      <c r="L13" s="34">
        <v>15000</v>
      </c>
      <c r="M13" s="5">
        <f t="shared" ref="M13:S13" si="9">D13*$L$13</f>
        <v>600000</v>
      </c>
      <c r="N13" s="5">
        <f t="shared" si="9"/>
        <v>0</v>
      </c>
      <c r="O13" s="5">
        <f t="shared" si="9"/>
        <v>0</v>
      </c>
      <c r="P13" s="5">
        <f t="shared" si="9"/>
        <v>0</v>
      </c>
      <c r="Q13" s="5">
        <f t="shared" si="9"/>
        <v>0</v>
      </c>
      <c r="R13" s="5">
        <f t="shared" si="9"/>
        <v>0</v>
      </c>
      <c r="S13" s="5">
        <f t="shared" si="9"/>
        <v>0</v>
      </c>
      <c r="T13" s="5">
        <f t="shared" si="3"/>
        <v>600000</v>
      </c>
    </row>
    <row r="14" spans="1:20" x14ac:dyDescent="0.3">
      <c r="A14" s="15">
        <v>9</v>
      </c>
      <c r="B14" s="25" t="s">
        <v>93</v>
      </c>
      <c r="C14" s="26" t="s">
        <v>14</v>
      </c>
      <c r="D14" s="5">
        <v>30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0"/>
        <v>30</v>
      </c>
      <c r="L14" s="34">
        <v>30000</v>
      </c>
      <c r="M14" s="5">
        <f t="shared" ref="M14:S15" si="10">D14*$L$14</f>
        <v>900000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3"/>
        <v>900000</v>
      </c>
    </row>
    <row r="15" spans="1:20" x14ac:dyDescent="0.3">
      <c r="A15" s="15">
        <v>10</v>
      </c>
      <c r="B15" s="25" t="s">
        <v>126</v>
      </c>
      <c r="C15" s="26" t="s">
        <v>14</v>
      </c>
      <c r="D15" s="5">
        <v>10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0"/>
        <v>10</v>
      </c>
      <c r="L15" s="34">
        <v>30000</v>
      </c>
      <c r="M15" s="5">
        <f t="shared" si="10"/>
        <v>300000</v>
      </c>
      <c r="N15" s="5">
        <f t="shared" si="10"/>
        <v>0</v>
      </c>
      <c r="O15" s="5">
        <f t="shared" si="10"/>
        <v>0</v>
      </c>
      <c r="P15" s="5">
        <f t="shared" si="10"/>
        <v>0</v>
      </c>
      <c r="Q15" s="5">
        <f t="shared" si="10"/>
        <v>0</v>
      </c>
      <c r="R15" s="5">
        <f t="shared" si="10"/>
        <v>0</v>
      </c>
      <c r="S15" s="5">
        <f t="shared" si="10"/>
        <v>0</v>
      </c>
      <c r="T15" s="5">
        <f t="shared" si="3"/>
        <v>300000</v>
      </c>
    </row>
    <row r="16" spans="1:20" x14ac:dyDescent="0.3">
      <c r="A16" s="15">
        <v>11</v>
      </c>
      <c r="B16" s="46" t="s">
        <v>94</v>
      </c>
      <c r="C16" s="27" t="s">
        <v>88</v>
      </c>
      <c r="D16" s="5">
        <v>300</v>
      </c>
      <c r="E16" s="5">
        <v>300</v>
      </c>
      <c r="F16" s="5">
        <v>300</v>
      </c>
      <c r="G16" s="5">
        <v>300</v>
      </c>
      <c r="H16" s="5">
        <v>300</v>
      </c>
      <c r="I16" s="5">
        <v>300</v>
      </c>
      <c r="J16" s="5">
        <v>300</v>
      </c>
      <c r="K16" s="5">
        <f t="shared" si="0"/>
        <v>2100</v>
      </c>
      <c r="L16" s="34">
        <v>550</v>
      </c>
      <c r="M16" s="5">
        <f t="shared" ref="M16:S16" si="11">D16*$L$16</f>
        <v>165000</v>
      </c>
      <c r="N16" s="5">
        <f t="shared" si="11"/>
        <v>165000</v>
      </c>
      <c r="O16" s="5">
        <f t="shared" si="11"/>
        <v>165000</v>
      </c>
      <c r="P16" s="5">
        <f t="shared" si="11"/>
        <v>165000</v>
      </c>
      <c r="Q16" s="5">
        <f t="shared" si="11"/>
        <v>165000</v>
      </c>
      <c r="R16" s="5">
        <f t="shared" si="11"/>
        <v>165000</v>
      </c>
      <c r="S16" s="5">
        <f t="shared" si="11"/>
        <v>165000</v>
      </c>
      <c r="T16" s="5">
        <f t="shared" si="3"/>
        <v>1155000</v>
      </c>
    </row>
    <row r="17" spans="1:20" x14ac:dyDescent="0.3">
      <c r="A17" s="15">
        <v>12</v>
      </c>
      <c r="B17" s="47" t="s">
        <v>95</v>
      </c>
      <c r="C17" s="48" t="s">
        <v>88</v>
      </c>
      <c r="D17" s="5">
        <v>0</v>
      </c>
      <c r="E17" s="5">
        <v>0</v>
      </c>
      <c r="F17" s="5">
        <v>0</v>
      </c>
      <c r="G17" s="5">
        <v>30</v>
      </c>
      <c r="H17" s="5">
        <v>0</v>
      </c>
      <c r="I17" s="5">
        <v>0</v>
      </c>
      <c r="J17" s="5">
        <v>0</v>
      </c>
      <c r="K17" s="5">
        <f t="shared" si="0"/>
        <v>30</v>
      </c>
      <c r="L17" s="34">
        <v>10000</v>
      </c>
      <c r="M17" s="5">
        <f t="shared" ref="M17:S17" si="12">D17*$L$17</f>
        <v>0</v>
      </c>
      <c r="N17" s="5">
        <f t="shared" si="12"/>
        <v>0</v>
      </c>
      <c r="O17" s="5">
        <f t="shared" si="12"/>
        <v>0</v>
      </c>
      <c r="P17" s="5">
        <f t="shared" si="12"/>
        <v>300000</v>
      </c>
      <c r="Q17" s="5">
        <f t="shared" si="12"/>
        <v>0</v>
      </c>
      <c r="R17" s="5">
        <f t="shared" si="12"/>
        <v>0</v>
      </c>
      <c r="S17" s="5">
        <f t="shared" si="12"/>
        <v>0</v>
      </c>
      <c r="T17" s="5">
        <f t="shared" si="3"/>
        <v>300000</v>
      </c>
    </row>
    <row r="18" spans="1:20" x14ac:dyDescent="0.3">
      <c r="A18" s="15">
        <v>13</v>
      </c>
      <c r="B18" s="47" t="s">
        <v>149</v>
      </c>
      <c r="C18" s="48" t="s">
        <v>96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f t="shared" ref="K18" si="13">SUM(D18:J18)</f>
        <v>7</v>
      </c>
      <c r="L18" s="34">
        <v>80000</v>
      </c>
      <c r="M18" s="5">
        <v>80000</v>
      </c>
      <c r="N18" s="5">
        <v>80000</v>
      </c>
      <c r="O18" s="5">
        <v>80000</v>
      </c>
      <c r="P18" s="5">
        <v>80000</v>
      </c>
      <c r="Q18" s="5">
        <v>80000</v>
      </c>
      <c r="R18" s="5">
        <v>80000</v>
      </c>
      <c r="S18" s="5">
        <v>80000</v>
      </c>
      <c r="T18" s="5">
        <f t="shared" si="3"/>
        <v>560000</v>
      </c>
    </row>
    <row r="19" spans="1:20" x14ac:dyDescent="0.3">
      <c r="A19" s="15">
        <v>14</v>
      </c>
      <c r="B19" s="50" t="s">
        <v>97</v>
      </c>
      <c r="C19" s="48" t="s">
        <v>96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f t="shared" si="0"/>
        <v>7</v>
      </c>
      <c r="L19" s="34">
        <v>140000</v>
      </c>
      <c r="M19" s="5">
        <f t="shared" ref="M19:S19" si="14">D19*$L$19</f>
        <v>140000</v>
      </c>
      <c r="N19" s="5">
        <f t="shared" si="14"/>
        <v>140000</v>
      </c>
      <c r="O19" s="5">
        <f t="shared" si="14"/>
        <v>140000</v>
      </c>
      <c r="P19" s="5">
        <f t="shared" si="14"/>
        <v>140000</v>
      </c>
      <c r="Q19" s="5">
        <f t="shared" si="14"/>
        <v>140000</v>
      </c>
      <c r="R19" s="5">
        <f t="shared" si="14"/>
        <v>140000</v>
      </c>
      <c r="S19" s="5">
        <f t="shared" si="14"/>
        <v>140000</v>
      </c>
      <c r="T19" s="5">
        <f t="shared" si="3"/>
        <v>980000</v>
      </c>
    </row>
    <row r="20" spans="1:20" x14ac:dyDescent="0.3">
      <c r="A20" s="15">
        <v>15</v>
      </c>
      <c r="B20" s="51" t="s">
        <v>98</v>
      </c>
      <c r="C20" s="48" t="s">
        <v>14</v>
      </c>
      <c r="D20" s="5">
        <v>40</v>
      </c>
      <c r="E20" s="5">
        <v>0</v>
      </c>
      <c r="F20" s="5">
        <v>0</v>
      </c>
      <c r="G20" s="5">
        <v>40</v>
      </c>
      <c r="H20" s="5">
        <v>0</v>
      </c>
      <c r="I20" s="5">
        <v>0</v>
      </c>
      <c r="J20" s="5">
        <v>0</v>
      </c>
      <c r="K20" s="5">
        <f t="shared" si="0"/>
        <v>80</v>
      </c>
      <c r="L20" s="34">
        <v>8500</v>
      </c>
      <c r="M20" s="5">
        <f t="shared" ref="M20:S20" si="15">D20*$L$20</f>
        <v>340000</v>
      </c>
      <c r="N20" s="5">
        <f t="shared" si="15"/>
        <v>0</v>
      </c>
      <c r="O20" s="5">
        <f t="shared" si="15"/>
        <v>0</v>
      </c>
      <c r="P20" s="5">
        <f t="shared" si="15"/>
        <v>340000</v>
      </c>
      <c r="Q20" s="5">
        <f t="shared" si="15"/>
        <v>0</v>
      </c>
      <c r="R20" s="5">
        <f t="shared" si="15"/>
        <v>0</v>
      </c>
      <c r="S20" s="5">
        <f t="shared" si="15"/>
        <v>0</v>
      </c>
      <c r="T20" s="5">
        <f t="shared" si="3"/>
        <v>680000</v>
      </c>
    </row>
    <row r="21" spans="1:20" x14ac:dyDescent="0.3">
      <c r="A21" s="15">
        <v>16</v>
      </c>
      <c r="B21" s="51" t="s">
        <v>99</v>
      </c>
      <c r="C21" s="48" t="s">
        <v>14</v>
      </c>
      <c r="D21" s="5">
        <v>40</v>
      </c>
      <c r="E21" s="5">
        <v>0</v>
      </c>
      <c r="F21" s="5">
        <v>0</v>
      </c>
      <c r="G21" s="5">
        <v>40</v>
      </c>
      <c r="H21" s="5">
        <v>0</v>
      </c>
      <c r="I21" s="5">
        <v>0</v>
      </c>
      <c r="J21" s="5">
        <v>0</v>
      </c>
      <c r="K21" s="5">
        <f t="shared" si="0"/>
        <v>80</v>
      </c>
      <c r="L21" s="34">
        <v>8500</v>
      </c>
      <c r="M21" s="5">
        <f t="shared" ref="M21:S23" si="16">D21*$L$21</f>
        <v>340000</v>
      </c>
      <c r="N21" s="5">
        <f t="shared" si="16"/>
        <v>0</v>
      </c>
      <c r="O21" s="5">
        <f t="shared" si="16"/>
        <v>0</v>
      </c>
      <c r="P21" s="5">
        <f t="shared" si="16"/>
        <v>340000</v>
      </c>
      <c r="Q21" s="5">
        <f t="shared" si="16"/>
        <v>0</v>
      </c>
      <c r="R21" s="5">
        <f t="shared" si="16"/>
        <v>0</v>
      </c>
      <c r="S21" s="5">
        <f t="shared" si="16"/>
        <v>0</v>
      </c>
      <c r="T21" s="5">
        <f t="shared" si="3"/>
        <v>680000</v>
      </c>
    </row>
    <row r="22" spans="1:20" x14ac:dyDescent="0.3">
      <c r="A22" s="15">
        <v>17</v>
      </c>
      <c r="B22" s="51" t="s">
        <v>150</v>
      </c>
      <c r="C22" s="48" t="s">
        <v>14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34">
        <v>360000</v>
      </c>
      <c r="M22" s="5">
        <v>720000</v>
      </c>
      <c r="N22" s="5">
        <f t="shared" si="16"/>
        <v>0</v>
      </c>
      <c r="O22" s="5"/>
      <c r="P22" s="5"/>
      <c r="Q22" s="5"/>
      <c r="R22" s="5"/>
      <c r="S22" s="5"/>
      <c r="T22" s="5">
        <f t="shared" si="3"/>
        <v>720000</v>
      </c>
    </row>
    <row r="23" spans="1:20" x14ac:dyDescent="0.3">
      <c r="A23" s="15">
        <v>18</v>
      </c>
      <c r="B23" s="51" t="s">
        <v>151</v>
      </c>
      <c r="C23" s="48" t="s">
        <v>14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34">
        <v>160000</v>
      </c>
      <c r="M23" s="5">
        <v>320000</v>
      </c>
      <c r="N23" s="5">
        <f t="shared" si="16"/>
        <v>0</v>
      </c>
      <c r="O23" s="5">
        <f t="shared" ref="O23" si="17">F23*$L$21</f>
        <v>0</v>
      </c>
      <c r="P23" s="5">
        <f t="shared" ref="P23" si="18">G23*$L$21</f>
        <v>0</v>
      </c>
      <c r="Q23" s="5">
        <f t="shared" ref="Q23" si="19">H23*$L$21</f>
        <v>0</v>
      </c>
      <c r="R23" s="5">
        <f t="shared" ref="R23" si="20">I23*$L$21</f>
        <v>0</v>
      </c>
      <c r="S23" s="5">
        <f t="shared" ref="S23" si="21">J23*$L$21</f>
        <v>0</v>
      </c>
      <c r="T23" s="5">
        <f t="shared" si="3"/>
        <v>320000</v>
      </c>
    </row>
    <row r="24" spans="1:20" x14ac:dyDescent="0.3">
      <c r="A24" s="15">
        <v>19</v>
      </c>
      <c r="B24" s="51" t="s">
        <v>112</v>
      </c>
      <c r="C24" s="48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34"/>
      <c r="M24" s="5"/>
      <c r="N24" s="5">
        <v>5000000</v>
      </c>
      <c r="O24" s="5">
        <v>0</v>
      </c>
      <c r="P24" s="5"/>
      <c r="Q24" s="5">
        <v>5000000</v>
      </c>
      <c r="R24" s="5"/>
      <c r="S24" s="5"/>
      <c r="T24" s="5">
        <f t="shared" si="3"/>
        <v>10000000</v>
      </c>
    </row>
    <row r="25" spans="1:20" x14ac:dyDescent="0.3">
      <c r="A25" s="88" t="s">
        <v>10</v>
      </c>
      <c r="B25" s="88"/>
      <c r="C25" s="11"/>
      <c r="D25" s="11"/>
      <c r="E25" s="11"/>
      <c r="F25" s="11"/>
      <c r="G25" s="11"/>
      <c r="H25" s="11"/>
      <c r="I25" s="11"/>
      <c r="J25" s="11"/>
      <c r="K25" s="11"/>
      <c r="L25" s="24"/>
      <c r="M25" s="12">
        <f t="shared" ref="M25:T25" si="22">SUM(M6:M24)</f>
        <v>24005000</v>
      </c>
      <c r="N25" s="12">
        <f t="shared" si="22"/>
        <v>5835000</v>
      </c>
      <c r="O25" s="12">
        <f t="shared" si="22"/>
        <v>385000</v>
      </c>
      <c r="P25" s="12">
        <f t="shared" si="22"/>
        <v>1815000</v>
      </c>
      <c r="Q25" s="12">
        <f t="shared" si="22"/>
        <v>25485000</v>
      </c>
      <c r="R25" s="12">
        <f t="shared" si="22"/>
        <v>835000</v>
      </c>
      <c r="S25" s="12">
        <f t="shared" si="22"/>
        <v>385000</v>
      </c>
      <c r="T25" s="12">
        <f t="shared" si="22"/>
        <v>58745000</v>
      </c>
    </row>
  </sheetData>
  <mergeCells count="3">
    <mergeCell ref="A5:T5"/>
    <mergeCell ref="A25:B25"/>
    <mergeCell ref="A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3" sqref="B13"/>
    </sheetView>
  </sheetViews>
  <sheetFormatPr defaultRowHeight="14.4" x14ac:dyDescent="0.3"/>
  <cols>
    <col min="1" max="1" width="3.5546875" style="1" customWidth="1"/>
    <col min="2" max="2" width="26.6640625" style="1" customWidth="1"/>
    <col min="3" max="11" width="8.6640625" style="2" customWidth="1"/>
    <col min="12" max="12" width="11.88671875" style="1" customWidth="1"/>
    <col min="13" max="15" width="13.88671875" style="1" customWidth="1"/>
    <col min="16" max="16" width="12.6640625" style="1" bestFit="1" customWidth="1"/>
    <col min="17" max="17" width="13.88671875" style="1" bestFit="1" customWidth="1"/>
    <col min="18" max="19" width="12.6640625" style="1" bestFit="1" customWidth="1"/>
    <col min="20" max="20" width="16.6640625" style="1" customWidth="1"/>
  </cols>
  <sheetData>
    <row r="1" spans="1:20" x14ac:dyDescent="0.3">
      <c r="K1" s="1"/>
      <c r="Q1" s="68" t="s">
        <v>124</v>
      </c>
      <c r="R1" s="67"/>
      <c r="S1" s="67"/>
      <c r="T1" s="67"/>
    </row>
    <row r="2" spans="1:20" x14ac:dyDescent="0.3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68" t="s">
        <v>0</v>
      </c>
      <c r="R2" s="1" t="s">
        <v>115</v>
      </c>
    </row>
    <row r="3" spans="1:2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66"/>
      <c r="S3" s="68"/>
      <c r="T3" s="68"/>
    </row>
    <row r="4" spans="1:20" ht="30" customHeight="1" x14ac:dyDescent="0.3">
      <c r="A4" s="58" t="s">
        <v>1</v>
      </c>
      <c r="B4" s="60" t="s">
        <v>69</v>
      </c>
      <c r="C4" s="61" t="s">
        <v>3</v>
      </c>
      <c r="D4" s="63">
        <v>43106</v>
      </c>
      <c r="E4" s="63">
        <v>43107</v>
      </c>
      <c r="F4" s="63">
        <v>43108</v>
      </c>
      <c r="G4" s="63">
        <v>43109</v>
      </c>
      <c r="H4" s="63">
        <v>43110</v>
      </c>
      <c r="I4" s="63">
        <v>43111</v>
      </c>
      <c r="J4" s="63">
        <v>43112</v>
      </c>
      <c r="K4" s="63" t="s">
        <v>5</v>
      </c>
      <c r="L4" s="58" t="s">
        <v>4</v>
      </c>
      <c r="M4" s="64">
        <v>43106</v>
      </c>
      <c r="N4" s="64">
        <v>43107</v>
      </c>
      <c r="O4" s="64">
        <v>43108</v>
      </c>
      <c r="P4" s="64">
        <v>43109</v>
      </c>
      <c r="Q4" s="64">
        <v>43110</v>
      </c>
      <c r="R4" s="64">
        <v>43111</v>
      </c>
      <c r="S4" s="64">
        <v>43112</v>
      </c>
      <c r="T4" s="59" t="s">
        <v>5</v>
      </c>
    </row>
    <row r="5" spans="1:20" x14ac:dyDescent="0.3">
      <c r="A5" s="90" t="s">
        <v>100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0" x14ac:dyDescent="0.3">
      <c r="A6" s="3">
        <v>1</v>
      </c>
      <c r="B6" s="52" t="s">
        <v>101</v>
      </c>
      <c r="C6" s="30" t="s">
        <v>102</v>
      </c>
      <c r="D6" s="5">
        <v>0</v>
      </c>
      <c r="E6" s="5">
        <v>0</v>
      </c>
      <c r="F6" s="5">
        <v>0</v>
      </c>
      <c r="G6" s="5">
        <v>0</v>
      </c>
      <c r="H6" s="5">
        <v>30</v>
      </c>
      <c r="I6" s="5">
        <v>0</v>
      </c>
      <c r="J6" s="5"/>
      <c r="K6" s="30">
        <f>SUM(D6:J6)</f>
        <v>30</v>
      </c>
      <c r="L6" s="49">
        <v>250000</v>
      </c>
      <c r="M6" s="5">
        <f t="shared" ref="M6:M14" si="0">D6*L6</f>
        <v>0</v>
      </c>
      <c r="N6" s="5">
        <f>E6*L6</f>
        <v>0</v>
      </c>
      <c r="O6" s="5">
        <f>F6*L6</f>
        <v>0</v>
      </c>
      <c r="P6" s="5">
        <f>G6*L6</f>
        <v>0</v>
      </c>
      <c r="Q6" s="5">
        <f>H6*L6</f>
        <v>7500000</v>
      </c>
      <c r="R6" s="5">
        <f>I6*L6</f>
        <v>0</v>
      </c>
      <c r="S6" s="5">
        <f>J6*L6</f>
        <v>0</v>
      </c>
      <c r="T6" s="5">
        <f>S6+R6+Q6+P6+O6+N6+M6</f>
        <v>7500000</v>
      </c>
    </row>
    <row r="7" spans="1:20" x14ac:dyDescent="0.3">
      <c r="A7" s="3">
        <v>2</v>
      </c>
      <c r="B7" s="52" t="s">
        <v>116</v>
      </c>
      <c r="C7" s="30" t="s">
        <v>102</v>
      </c>
      <c r="D7" s="5">
        <v>30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49">
        <v>100000</v>
      </c>
      <c r="M7" s="5">
        <f t="shared" si="0"/>
        <v>3000000</v>
      </c>
      <c r="N7" s="5">
        <f t="shared" ref="N7:S7" si="1">E7*M7</f>
        <v>0</v>
      </c>
      <c r="O7" s="5">
        <f t="shared" si="1"/>
        <v>0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ref="T7:T14" si="2">S7+R7+Q7+P7+O7+N7+M7</f>
        <v>3000000</v>
      </c>
    </row>
    <row r="8" spans="1:20" x14ac:dyDescent="0.3">
      <c r="A8" s="3">
        <v>3</v>
      </c>
      <c r="B8" s="52" t="s">
        <v>103</v>
      </c>
      <c r="C8" s="30" t="s">
        <v>14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30"/>
      <c r="L8" s="34">
        <v>500000</v>
      </c>
      <c r="M8" s="5">
        <f t="shared" si="0"/>
        <v>500000</v>
      </c>
      <c r="N8" s="5">
        <f t="shared" ref="N8:N13" si="3">E8*L8</f>
        <v>500000</v>
      </c>
      <c r="O8" s="5">
        <f t="shared" ref="O8:O14" si="4">F8*L8</f>
        <v>500000</v>
      </c>
      <c r="P8" s="5">
        <f t="shared" ref="P8:P14" si="5">G8*L8</f>
        <v>500000</v>
      </c>
      <c r="Q8" s="5">
        <f t="shared" ref="Q8:Q13" si="6">H8*L8</f>
        <v>500000</v>
      </c>
      <c r="R8" s="5">
        <f t="shared" ref="R8:R14" si="7">I8*L8</f>
        <v>500000</v>
      </c>
      <c r="S8" s="5">
        <f t="shared" ref="S8:S14" si="8">J8*L8</f>
        <v>500000</v>
      </c>
      <c r="T8" s="5">
        <f t="shared" si="2"/>
        <v>3500000</v>
      </c>
    </row>
    <row r="9" spans="1:20" x14ac:dyDescent="0.3">
      <c r="A9" s="3">
        <v>4</v>
      </c>
      <c r="B9" s="52" t="s">
        <v>104</v>
      </c>
      <c r="C9" s="30" t="s">
        <v>14</v>
      </c>
      <c r="D9" s="5">
        <v>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34">
        <v>65000</v>
      </c>
      <c r="M9" s="5">
        <f t="shared" si="0"/>
        <v>260000</v>
      </c>
      <c r="N9" s="5">
        <f t="shared" si="3"/>
        <v>0</v>
      </c>
      <c r="O9" s="5">
        <f t="shared" si="4"/>
        <v>0</v>
      </c>
      <c r="P9" s="5">
        <f t="shared" si="5"/>
        <v>0</v>
      </c>
      <c r="Q9" s="5">
        <f t="shared" si="6"/>
        <v>0</v>
      </c>
      <c r="R9" s="5">
        <f t="shared" si="7"/>
        <v>0</v>
      </c>
      <c r="S9" s="5">
        <f t="shared" si="8"/>
        <v>0</v>
      </c>
      <c r="T9" s="5">
        <f t="shared" si="2"/>
        <v>260000</v>
      </c>
    </row>
    <row r="10" spans="1:20" x14ac:dyDescent="0.3">
      <c r="A10" s="3">
        <v>5</v>
      </c>
      <c r="B10" s="7" t="s">
        <v>105</v>
      </c>
      <c r="C10" s="8" t="s">
        <v>14</v>
      </c>
      <c r="D10" s="5">
        <v>1</v>
      </c>
      <c r="E10" s="5"/>
      <c r="F10" s="5"/>
      <c r="G10" s="5"/>
      <c r="H10" s="5"/>
      <c r="I10" s="5"/>
      <c r="J10" s="5"/>
      <c r="K10" s="5">
        <f>SUM(D10:J10)</f>
        <v>1</v>
      </c>
      <c r="L10" s="49">
        <v>600000</v>
      </c>
      <c r="M10" s="5">
        <f t="shared" si="0"/>
        <v>600000</v>
      </c>
      <c r="N10" s="5">
        <f t="shared" si="3"/>
        <v>0</v>
      </c>
      <c r="O10" s="5">
        <f t="shared" si="4"/>
        <v>0</v>
      </c>
      <c r="P10" s="5">
        <f t="shared" si="5"/>
        <v>0</v>
      </c>
      <c r="Q10" s="5">
        <f t="shared" si="6"/>
        <v>0</v>
      </c>
      <c r="R10" s="5">
        <f t="shared" si="7"/>
        <v>0</v>
      </c>
      <c r="S10" s="5">
        <f t="shared" si="8"/>
        <v>0</v>
      </c>
      <c r="T10" s="5">
        <f t="shared" si="2"/>
        <v>600000</v>
      </c>
    </row>
    <row r="11" spans="1:20" x14ac:dyDescent="0.3">
      <c r="A11" s="3">
        <v>6</v>
      </c>
      <c r="B11" s="7" t="s">
        <v>106</v>
      </c>
      <c r="C11" s="8" t="s">
        <v>14</v>
      </c>
      <c r="D11" s="5">
        <v>1</v>
      </c>
      <c r="E11" s="5"/>
      <c r="F11" s="5"/>
      <c r="G11" s="5"/>
      <c r="H11" s="5"/>
      <c r="I11" s="5">
        <v>2</v>
      </c>
      <c r="J11" s="5"/>
      <c r="K11" s="5">
        <f>SUM(D11:J11)</f>
        <v>3</v>
      </c>
      <c r="L11" s="49">
        <v>70000</v>
      </c>
      <c r="M11" s="5">
        <f t="shared" si="0"/>
        <v>70000</v>
      </c>
      <c r="N11" s="5">
        <f t="shared" si="3"/>
        <v>0</v>
      </c>
      <c r="O11" s="5">
        <f t="shared" si="4"/>
        <v>0</v>
      </c>
      <c r="P11" s="5">
        <f t="shared" si="5"/>
        <v>0</v>
      </c>
      <c r="Q11" s="5">
        <f t="shared" si="6"/>
        <v>0</v>
      </c>
      <c r="R11" s="5">
        <f t="shared" si="7"/>
        <v>140000</v>
      </c>
      <c r="S11" s="5">
        <f t="shared" si="8"/>
        <v>0</v>
      </c>
      <c r="T11" s="5">
        <f t="shared" si="2"/>
        <v>210000</v>
      </c>
    </row>
    <row r="12" spans="1:20" x14ac:dyDescent="0.3">
      <c r="A12" s="3">
        <v>7</v>
      </c>
      <c r="B12" s="7" t="s">
        <v>114</v>
      </c>
      <c r="C12" s="8" t="s">
        <v>14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f>SUM(D12:J12)</f>
        <v>7</v>
      </c>
      <c r="L12" s="49">
        <v>150000</v>
      </c>
      <c r="M12" s="5">
        <f t="shared" si="0"/>
        <v>150000</v>
      </c>
      <c r="N12" s="5">
        <f t="shared" si="3"/>
        <v>150000</v>
      </c>
      <c r="O12" s="5">
        <f t="shared" si="4"/>
        <v>150000</v>
      </c>
      <c r="P12" s="5">
        <f t="shared" si="5"/>
        <v>150000</v>
      </c>
      <c r="Q12" s="5">
        <f t="shared" si="6"/>
        <v>150000</v>
      </c>
      <c r="R12" s="5">
        <f t="shared" si="7"/>
        <v>150000</v>
      </c>
      <c r="S12" s="5">
        <f t="shared" si="8"/>
        <v>150000</v>
      </c>
      <c r="T12" s="5">
        <f t="shared" si="2"/>
        <v>1050000</v>
      </c>
    </row>
    <row r="13" spans="1:20" x14ac:dyDescent="0.3">
      <c r="A13" s="3">
        <v>8</v>
      </c>
      <c r="B13" s="7" t="s">
        <v>108</v>
      </c>
      <c r="C13" s="8" t="s">
        <v>14</v>
      </c>
      <c r="D13" s="5">
        <v>1</v>
      </c>
      <c r="E13" s="5"/>
      <c r="F13" s="5"/>
      <c r="G13" s="5"/>
      <c r="H13" s="5"/>
      <c r="I13" s="5"/>
      <c r="J13" s="5"/>
      <c r="K13" s="5">
        <f>SUM(D13:J13)</f>
        <v>1</v>
      </c>
      <c r="L13" s="34">
        <v>20000000</v>
      </c>
      <c r="M13" s="5">
        <f t="shared" si="0"/>
        <v>20000000</v>
      </c>
      <c r="N13" s="5">
        <f t="shared" si="3"/>
        <v>0</v>
      </c>
      <c r="O13" s="5">
        <f t="shared" si="4"/>
        <v>0</v>
      </c>
      <c r="P13" s="5">
        <f t="shared" si="5"/>
        <v>0</v>
      </c>
      <c r="Q13" s="5">
        <f t="shared" si="6"/>
        <v>0</v>
      </c>
      <c r="R13" s="5">
        <f t="shared" si="7"/>
        <v>0</v>
      </c>
      <c r="S13" s="5">
        <f t="shared" si="8"/>
        <v>0</v>
      </c>
      <c r="T13" s="5">
        <f t="shared" si="2"/>
        <v>20000000</v>
      </c>
    </row>
    <row r="14" spans="1:20" x14ac:dyDescent="0.3">
      <c r="A14" s="3">
        <v>9</v>
      </c>
      <c r="B14" s="7" t="s">
        <v>112</v>
      </c>
      <c r="C14" s="8"/>
      <c r="D14" s="5"/>
      <c r="E14" s="5"/>
      <c r="F14" s="5"/>
      <c r="G14" s="5"/>
      <c r="H14" s="5"/>
      <c r="I14" s="5"/>
      <c r="J14" s="5"/>
      <c r="K14" s="8"/>
      <c r="L14" s="34"/>
      <c r="M14" s="5">
        <f t="shared" si="0"/>
        <v>0</v>
      </c>
      <c r="N14" s="5">
        <v>2000000</v>
      </c>
      <c r="O14" s="5">
        <f t="shared" si="4"/>
        <v>0</v>
      </c>
      <c r="P14" s="5">
        <f t="shared" si="5"/>
        <v>0</v>
      </c>
      <c r="Q14" s="5">
        <v>2000000</v>
      </c>
      <c r="R14" s="5">
        <f t="shared" si="7"/>
        <v>0</v>
      </c>
      <c r="S14" s="5">
        <f t="shared" si="8"/>
        <v>0</v>
      </c>
      <c r="T14" s="5">
        <f t="shared" si="2"/>
        <v>4000000</v>
      </c>
    </row>
    <row r="15" spans="1:20" x14ac:dyDescent="0.3">
      <c r="A15" s="9"/>
      <c r="B15" s="10" t="s">
        <v>10</v>
      </c>
      <c r="C15" s="11"/>
      <c r="D15" s="11"/>
      <c r="E15" s="11"/>
      <c r="F15" s="11"/>
      <c r="G15" s="11"/>
      <c r="H15" s="11"/>
      <c r="I15" s="11"/>
      <c r="J15" s="11"/>
      <c r="K15" s="11"/>
      <c r="L15" s="24"/>
      <c r="M15" s="12">
        <f t="shared" ref="M15:T15" si="9">SUM(M6:M14)</f>
        <v>24580000</v>
      </c>
      <c r="N15" s="12">
        <f t="shared" si="9"/>
        <v>2650000</v>
      </c>
      <c r="O15" s="12">
        <f t="shared" si="9"/>
        <v>650000</v>
      </c>
      <c r="P15" s="12">
        <f t="shared" si="9"/>
        <v>650000</v>
      </c>
      <c r="Q15" s="12">
        <f t="shared" si="9"/>
        <v>10150000</v>
      </c>
      <c r="R15" s="12">
        <f t="shared" si="9"/>
        <v>790000</v>
      </c>
      <c r="S15" s="12">
        <f t="shared" si="9"/>
        <v>650000</v>
      </c>
      <c r="T15" s="12">
        <f t="shared" si="9"/>
        <v>40120000</v>
      </c>
    </row>
  </sheetData>
  <mergeCells count="2">
    <mergeCell ref="A5:T5"/>
    <mergeCell ref="A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8" sqref="K18"/>
    </sheetView>
  </sheetViews>
  <sheetFormatPr defaultRowHeight="14.4" x14ac:dyDescent="0.3"/>
  <cols>
    <col min="1" max="1" width="3.5546875" style="1" customWidth="1"/>
    <col min="2" max="2" width="26.6640625" style="1" customWidth="1"/>
    <col min="3" max="3" width="8.109375" style="1" customWidth="1"/>
    <col min="4" max="4" width="11.21875" style="1" customWidth="1"/>
    <col min="5" max="6" width="10.88671875" style="1" customWidth="1"/>
    <col min="7" max="8" width="8.109375" style="1" customWidth="1"/>
    <col min="9" max="9" width="10.109375" style="1" customWidth="1"/>
    <col min="10" max="10" width="8.109375" style="1" customWidth="1"/>
    <col min="11" max="11" width="13.109375" style="1" customWidth="1"/>
    <col min="12" max="14" width="11.33203125" style="1" customWidth="1"/>
    <col min="15" max="15" width="12" style="1" bestFit="1" customWidth="1"/>
    <col min="16" max="16" width="12.6640625" style="1" bestFit="1" customWidth="1"/>
    <col min="17" max="17" width="11.33203125" style="1" bestFit="1" customWidth="1"/>
    <col min="18" max="18" width="13.88671875" style="1" customWidth="1"/>
    <col min="19" max="19" width="16.6640625" style="1" customWidth="1"/>
    <col min="20" max="20" width="9.109375" style="1"/>
  </cols>
  <sheetData>
    <row r="1" spans="1:20" x14ac:dyDescent="0.3">
      <c r="C1" s="2"/>
      <c r="D1" s="2"/>
      <c r="E1" s="2"/>
      <c r="F1" s="2"/>
      <c r="G1" s="2"/>
      <c r="H1" s="2"/>
      <c r="I1" s="2"/>
      <c r="J1" s="2"/>
      <c r="Q1" s="68" t="s">
        <v>124</v>
      </c>
      <c r="R1" s="67"/>
      <c r="S1" s="67"/>
    </row>
    <row r="2" spans="1:20" x14ac:dyDescent="0.3">
      <c r="A2" s="89" t="s">
        <v>128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68" t="s">
        <v>0</v>
      </c>
      <c r="R2" s="1" t="s">
        <v>115</v>
      </c>
    </row>
    <row r="3" spans="1:2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66"/>
      <c r="S3" s="68"/>
    </row>
    <row r="4" spans="1:20" ht="29.25" customHeight="1" x14ac:dyDescent="0.3">
      <c r="A4" s="58" t="s">
        <v>1</v>
      </c>
      <c r="B4" s="60" t="s">
        <v>2</v>
      </c>
      <c r="C4" s="61" t="s">
        <v>3</v>
      </c>
      <c r="D4" s="63">
        <v>43106</v>
      </c>
      <c r="E4" s="63">
        <v>43107</v>
      </c>
      <c r="F4" s="63">
        <v>43108</v>
      </c>
      <c r="G4" s="63">
        <v>43109</v>
      </c>
      <c r="H4" s="63">
        <v>43110</v>
      </c>
      <c r="I4" s="63">
        <v>43111</v>
      </c>
      <c r="J4" s="63">
        <v>43112</v>
      </c>
      <c r="K4" s="58" t="s">
        <v>4</v>
      </c>
      <c r="L4" s="63">
        <v>43106</v>
      </c>
      <c r="M4" s="63">
        <v>43107</v>
      </c>
      <c r="N4" s="63">
        <v>43108</v>
      </c>
      <c r="O4" s="63">
        <v>43109</v>
      </c>
      <c r="P4" s="63">
        <v>43110</v>
      </c>
      <c r="Q4" s="63">
        <v>43111</v>
      </c>
      <c r="R4" s="63">
        <v>43112</v>
      </c>
      <c r="S4" s="59" t="s">
        <v>5</v>
      </c>
    </row>
    <row r="5" spans="1:20" x14ac:dyDescent="0.3">
      <c r="A5" s="90" t="s">
        <v>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</row>
    <row r="6" spans="1:20" x14ac:dyDescent="0.3">
      <c r="A6" s="3">
        <v>1</v>
      </c>
      <c r="B6" s="78" t="s">
        <v>7</v>
      </c>
      <c r="C6" s="3" t="s">
        <v>102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1200000</v>
      </c>
      <c r="L6" s="5">
        <f t="shared" ref="L6:R6" si="0">D6*$K$6</f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>R6+Q6+P6+L6+M6+N6+O6</f>
        <v>0</v>
      </c>
    </row>
    <row r="7" spans="1:20" x14ac:dyDescent="0.3">
      <c r="A7" s="3">
        <v>2</v>
      </c>
      <c r="B7" s="79" t="s">
        <v>8</v>
      </c>
      <c r="C7" s="3" t="s">
        <v>102</v>
      </c>
      <c r="D7" s="5"/>
      <c r="E7" s="5"/>
      <c r="F7" s="5"/>
      <c r="G7" s="5">
        <v>0</v>
      </c>
      <c r="H7" s="5">
        <v>0</v>
      </c>
      <c r="I7" s="5">
        <v>0</v>
      </c>
      <c r="J7" s="5">
        <v>0</v>
      </c>
      <c r="K7" s="5">
        <v>600000</v>
      </c>
      <c r="L7" s="5">
        <f t="shared" ref="L7:R7" si="1">D7*$K$7</f>
        <v>0</v>
      </c>
      <c r="M7" s="5">
        <f t="shared" si="1"/>
        <v>0</v>
      </c>
      <c r="N7" s="5">
        <f t="shared" si="1"/>
        <v>0</v>
      </c>
      <c r="O7" s="5">
        <f t="shared" si="1"/>
        <v>0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ref="S7:S18" si="2">R7+Q7+P7+L7+M7+N7+O7</f>
        <v>0</v>
      </c>
    </row>
    <row r="8" spans="1:20" x14ac:dyDescent="0.3">
      <c r="A8" s="3">
        <v>3</v>
      </c>
      <c r="B8" s="4" t="s">
        <v>162</v>
      </c>
      <c r="C8" s="3" t="s">
        <v>102</v>
      </c>
      <c r="D8" s="5">
        <v>0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2200000</v>
      </c>
      <c r="L8" s="5">
        <f t="shared" ref="L8:R8" si="3">D8*$K$8</f>
        <v>0</v>
      </c>
      <c r="M8" s="5">
        <f t="shared" si="3"/>
        <v>0</v>
      </c>
      <c r="N8" s="5">
        <f t="shared" si="3"/>
        <v>0</v>
      </c>
      <c r="O8" s="5">
        <f t="shared" si="3"/>
        <v>4400000</v>
      </c>
      <c r="P8" s="5">
        <f t="shared" si="3"/>
        <v>0</v>
      </c>
      <c r="Q8" s="5">
        <f t="shared" si="3"/>
        <v>0</v>
      </c>
      <c r="R8" s="5">
        <f t="shared" si="3"/>
        <v>0</v>
      </c>
      <c r="S8" s="5">
        <f t="shared" si="2"/>
        <v>4400000</v>
      </c>
    </row>
    <row r="9" spans="1:20" x14ac:dyDescent="0.3">
      <c r="A9" s="3">
        <v>4</v>
      </c>
      <c r="B9" s="78" t="s">
        <v>9</v>
      </c>
      <c r="C9" s="3" t="s">
        <v>102</v>
      </c>
      <c r="D9" s="5">
        <v>0</v>
      </c>
      <c r="E9" s="5">
        <v>0</v>
      </c>
      <c r="F9" s="5">
        <v>160</v>
      </c>
      <c r="G9" s="5">
        <v>0</v>
      </c>
      <c r="H9" s="5">
        <v>0</v>
      </c>
      <c r="I9" s="5">
        <v>0</v>
      </c>
      <c r="J9" s="5">
        <v>0</v>
      </c>
      <c r="K9" s="6">
        <v>90000</v>
      </c>
      <c r="L9" s="5">
        <f t="shared" ref="L9:R9" si="4">D9*$K$9</f>
        <v>0</v>
      </c>
      <c r="M9" s="5">
        <f t="shared" si="4"/>
        <v>0</v>
      </c>
      <c r="N9" s="5">
        <f t="shared" si="4"/>
        <v>14400000</v>
      </c>
      <c r="O9" s="5">
        <f t="shared" si="4"/>
        <v>0</v>
      </c>
      <c r="P9" s="5">
        <f t="shared" si="4"/>
        <v>0</v>
      </c>
      <c r="Q9" s="5">
        <f t="shared" si="4"/>
        <v>0</v>
      </c>
      <c r="R9" s="5">
        <f t="shared" si="4"/>
        <v>0</v>
      </c>
      <c r="S9" s="5">
        <f t="shared" si="2"/>
        <v>14400000</v>
      </c>
    </row>
    <row r="10" spans="1:20" x14ac:dyDescent="0.3">
      <c r="A10" s="3">
        <v>5</v>
      </c>
      <c r="B10" s="7" t="s">
        <v>160</v>
      </c>
      <c r="C10" s="3" t="s">
        <v>102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4500000</v>
      </c>
      <c r="L10" s="5">
        <f t="shared" ref="L10:R10" si="5">D10*$K$10</f>
        <v>0</v>
      </c>
      <c r="M10" s="5">
        <f t="shared" si="5"/>
        <v>0</v>
      </c>
      <c r="N10" s="5">
        <f t="shared" si="5"/>
        <v>0</v>
      </c>
      <c r="O10" s="5">
        <f t="shared" si="5"/>
        <v>0</v>
      </c>
      <c r="P10" s="5">
        <f t="shared" si="5"/>
        <v>0</v>
      </c>
      <c r="Q10" s="5">
        <f t="shared" si="5"/>
        <v>0</v>
      </c>
      <c r="R10" s="5">
        <f t="shared" si="5"/>
        <v>0</v>
      </c>
      <c r="S10" s="5">
        <f t="shared" si="2"/>
        <v>0</v>
      </c>
    </row>
    <row r="11" spans="1:20" x14ac:dyDescent="0.3">
      <c r="A11" s="3"/>
      <c r="B11" s="7" t="s">
        <v>161</v>
      </c>
      <c r="C11" s="3" t="s">
        <v>14</v>
      </c>
      <c r="D11" s="5"/>
      <c r="E11" s="5"/>
      <c r="F11" s="5"/>
      <c r="G11" s="5">
        <v>30</v>
      </c>
      <c r="H11" s="5"/>
      <c r="I11" s="5"/>
      <c r="J11" s="5"/>
      <c r="K11" s="5">
        <v>29000</v>
      </c>
      <c r="L11" s="5">
        <f t="shared" ref="L11" si="6">D11*$K$10</f>
        <v>0</v>
      </c>
      <c r="M11" s="5">
        <f t="shared" ref="M11" si="7">E11*$K$10</f>
        <v>0</v>
      </c>
      <c r="N11" s="5">
        <f t="shared" ref="N11" si="8">F11*$K$10</f>
        <v>0</v>
      </c>
      <c r="O11" s="5">
        <f t="shared" ref="O11" si="9">G11*$K$10</f>
        <v>135000000</v>
      </c>
      <c r="P11" s="5">
        <f t="shared" ref="P11" si="10">H11*$K$10</f>
        <v>0</v>
      </c>
      <c r="Q11" s="5">
        <f t="shared" ref="Q11" si="11">I11*$K$10</f>
        <v>0</v>
      </c>
      <c r="R11" s="5">
        <f t="shared" ref="R11" si="12">J11*$K$10</f>
        <v>0</v>
      </c>
      <c r="S11" s="5">
        <f t="shared" ref="S11" si="13">R11+Q11+P11+L11+M11+N11+O11</f>
        <v>135000000</v>
      </c>
    </row>
    <row r="12" spans="1:20" x14ac:dyDescent="0.3">
      <c r="A12" s="3">
        <v>7</v>
      </c>
      <c r="B12" s="53" t="s">
        <v>121</v>
      </c>
      <c r="C12" s="3" t="s">
        <v>102</v>
      </c>
      <c r="D12" s="5"/>
      <c r="E12" s="5"/>
      <c r="F12" s="5"/>
      <c r="G12" s="5"/>
      <c r="H12" s="5"/>
      <c r="I12" s="5"/>
      <c r="J12" s="5"/>
      <c r="K12" s="5"/>
      <c r="L12" s="5">
        <v>2000000</v>
      </c>
      <c r="M12" s="5"/>
      <c r="N12" s="5"/>
      <c r="O12" s="5">
        <v>2000000</v>
      </c>
      <c r="P12" s="5"/>
      <c r="Q12" s="5"/>
      <c r="R12" s="5">
        <v>2000000</v>
      </c>
      <c r="S12" s="5">
        <f t="shared" si="2"/>
        <v>6000000</v>
      </c>
    </row>
    <row r="13" spans="1:20" x14ac:dyDescent="0.3">
      <c r="A13" s="3"/>
      <c r="B13" s="53" t="s">
        <v>163</v>
      </c>
      <c r="C13" s="3" t="s">
        <v>14</v>
      </c>
      <c r="D13" s="5"/>
      <c r="E13" s="5">
        <v>1</v>
      </c>
      <c r="F13" s="5"/>
      <c r="G13" s="5"/>
      <c r="H13" s="5"/>
      <c r="I13" s="5"/>
      <c r="J13" s="5"/>
      <c r="K13" s="5">
        <v>550000</v>
      </c>
      <c r="L13" s="5"/>
      <c r="M13" s="5"/>
      <c r="N13" s="5"/>
      <c r="O13" s="5"/>
      <c r="P13" s="5"/>
      <c r="Q13" s="5"/>
      <c r="R13" s="5"/>
      <c r="S13" s="5">
        <f t="shared" ref="S13" si="14">R13+Q13+P13+L13+M13+N13+O13</f>
        <v>0</v>
      </c>
    </row>
    <row r="14" spans="1:20" x14ac:dyDescent="0.3">
      <c r="A14" s="3"/>
      <c r="B14" s="80" t="s">
        <v>164</v>
      </c>
      <c r="C14" s="81"/>
      <c r="D14" s="82"/>
      <c r="E14" s="82"/>
      <c r="F14" s="82"/>
      <c r="G14" s="82"/>
      <c r="H14" s="82"/>
      <c r="I14" s="82"/>
      <c r="J14" s="82"/>
      <c r="K14" s="82">
        <v>13000000</v>
      </c>
      <c r="L14" s="5"/>
      <c r="M14" s="5"/>
      <c r="N14" s="5"/>
      <c r="O14" s="5"/>
      <c r="P14" s="5"/>
      <c r="Q14" s="5"/>
      <c r="R14" s="5"/>
      <c r="S14" s="5"/>
      <c r="T14" s="1" t="s">
        <v>165</v>
      </c>
    </row>
    <row r="15" spans="1:20" x14ac:dyDescent="0.3">
      <c r="A15" s="3"/>
      <c r="B15" s="80" t="s">
        <v>167</v>
      </c>
      <c r="C15" s="81"/>
      <c r="D15" s="82"/>
      <c r="E15" s="82"/>
      <c r="F15" s="82"/>
      <c r="G15" s="82"/>
      <c r="H15" s="82"/>
      <c r="I15" s="82"/>
      <c r="J15" s="82"/>
      <c r="K15" s="82" t="s">
        <v>168</v>
      </c>
      <c r="L15" s="5"/>
      <c r="M15" s="5"/>
      <c r="N15" s="5"/>
      <c r="O15" s="5"/>
      <c r="P15" s="5"/>
      <c r="Q15" s="5"/>
      <c r="R15" s="5"/>
      <c r="S15" s="5"/>
    </row>
    <row r="16" spans="1:20" ht="27.6" x14ac:dyDescent="0.3">
      <c r="A16" s="3"/>
      <c r="B16" s="80" t="s">
        <v>169</v>
      </c>
      <c r="C16" s="81"/>
      <c r="D16" s="82"/>
      <c r="E16" s="82"/>
      <c r="F16" s="82"/>
      <c r="G16" s="82"/>
      <c r="H16" s="82"/>
      <c r="I16" s="82"/>
      <c r="J16" s="82"/>
      <c r="K16" s="82">
        <v>2200000</v>
      </c>
      <c r="L16" s="5"/>
      <c r="M16" s="5"/>
      <c r="N16" s="5"/>
      <c r="O16" s="5"/>
      <c r="P16" s="5"/>
      <c r="Q16" s="5"/>
      <c r="R16" s="5"/>
      <c r="S16" s="5"/>
    </row>
    <row r="17" spans="1:20" ht="41.4" x14ac:dyDescent="0.3">
      <c r="A17" s="3"/>
      <c r="B17" s="80" t="s">
        <v>170</v>
      </c>
      <c r="C17" s="81"/>
      <c r="D17" s="82"/>
      <c r="E17" s="82"/>
      <c r="F17" s="82"/>
      <c r="G17" s="82"/>
      <c r="H17" s="82"/>
      <c r="I17" s="82"/>
      <c r="J17" s="82"/>
      <c r="K17" s="82">
        <v>3000000</v>
      </c>
      <c r="L17" s="5"/>
      <c r="M17" s="5"/>
      <c r="N17" s="5"/>
      <c r="O17" s="5"/>
      <c r="P17" s="5"/>
      <c r="Q17" s="5"/>
      <c r="R17" s="5"/>
      <c r="S17" s="5"/>
    </row>
    <row r="18" spans="1:20" x14ac:dyDescent="0.3">
      <c r="A18" s="3">
        <v>8</v>
      </c>
      <c r="B18" s="83" t="s">
        <v>166</v>
      </c>
      <c r="C18" s="84"/>
      <c r="D18" s="85">
        <v>1100000</v>
      </c>
      <c r="E18" s="85">
        <v>1100000</v>
      </c>
      <c r="F18" s="85">
        <v>1100000</v>
      </c>
      <c r="G18" s="85"/>
      <c r="H18" s="85"/>
      <c r="I18" s="85">
        <v>1100000</v>
      </c>
      <c r="J18" s="85"/>
      <c r="K18" s="85"/>
      <c r="L18" s="85"/>
      <c r="M18" s="85">
        <v>3000000</v>
      </c>
      <c r="N18" s="85"/>
      <c r="O18" s="85"/>
      <c r="P18" s="85">
        <v>3000000</v>
      </c>
      <c r="Q18" s="85"/>
      <c r="R18" s="85"/>
      <c r="S18" s="85">
        <f t="shared" si="2"/>
        <v>6000000</v>
      </c>
    </row>
    <row r="19" spans="1:20" x14ac:dyDescent="0.3">
      <c r="A19" s="9"/>
      <c r="B19" s="10" t="s">
        <v>10</v>
      </c>
      <c r="C19" s="11"/>
      <c r="D19" s="11"/>
      <c r="E19" s="11"/>
      <c r="F19" s="11"/>
      <c r="G19" s="11"/>
      <c r="H19" s="11"/>
      <c r="I19" s="11"/>
      <c r="J19" s="11"/>
      <c r="K19" s="11"/>
      <c r="L19" s="12">
        <f t="shared" ref="L19:S19" si="15">SUM(L6:L18)</f>
        <v>2000000</v>
      </c>
      <c r="M19" s="12">
        <f t="shared" si="15"/>
        <v>3000000</v>
      </c>
      <c r="N19" s="12">
        <f t="shared" si="15"/>
        <v>14400000</v>
      </c>
      <c r="O19" s="12">
        <f t="shared" si="15"/>
        <v>141400000</v>
      </c>
      <c r="P19" s="12">
        <f t="shared" si="15"/>
        <v>3000000</v>
      </c>
      <c r="Q19" s="12">
        <f t="shared" si="15"/>
        <v>0</v>
      </c>
      <c r="R19" s="12">
        <f t="shared" si="15"/>
        <v>2000000</v>
      </c>
      <c r="S19" s="12">
        <f t="shared" si="15"/>
        <v>165800000</v>
      </c>
      <c r="T19" s="13"/>
    </row>
  </sheetData>
  <mergeCells count="2">
    <mergeCell ref="A5:S5"/>
    <mergeCell ref="A2:P2"/>
  </mergeCells>
  <pageMargins left="0" right="0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"/>
  <sheetViews>
    <sheetView zoomScale="80" zoomScaleNormal="80" workbookViewId="0">
      <selection activeCell="B19" sqref="B19"/>
    </sheetView>
  </sheetViews>
  <sheetFormatPr defaultRowHeight="14.4" x14ac:dyDescent="0.3"/>
  <cols>
    <col min="1" max="1" width="3.5546875" style="1" customWidth="1"/>
    <col min="2" max="2" width="29.44140625" style="1" customWidth="1"/>
    <col min="3" max="11" width="8.44140625" style="1" customWidth="1"/>
    <col min="12" max="12" width="10.33203125" style="1" customWidth="1"/>
    <col min="13" max="15" width="11.33203125" style="1" customWidth="1"/>
    <col min="16" max="18" width="11.33203125" style="1" bestFit="1" customWidth="1"/>
    <col min="19" max="19" width="13" style="1" customWidth="1"/>
    <col min="20" max="20" width="16.6640625" style="1" customWidth="1"/>
  </cols>
  <sheetData>
    <row r="1" spans="1:20" x14ac:dyDescent="0.3">
      <c r="C1" s="2"/>
      <c r="D1" s="2"/>
      <c r="E1" s="2"/>
      <c r="F1" s="2"/>
      <c r="G1" s="2"/>
      <c r="H1" s="2"/>
      <c r="I1" s="2"/>
      <c r="J1" s="2"/>
      <c r="Q1" s="68" t="s">
        <v>124</v>
      </c>
      <c r="R1" s="67"/>
      <c r="S1" s="67"/>
      <c r="T1" s="67"/>
    </row>
    <row r="2" spans="1:20" x14ac:dyDescent="0.3">
      <c r="A2" s="89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68" t="s">
        <v>0</v>
      </c>
      <c r="R2" s="1" t="s">
        <v>115</v>
      </c>
    </row>
    <row r="3" spans="1:2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66"/>
      <c r="S3" s="68"/>
      <c r="T3" s="68"/>
    </row>
    <row r="4" spans="1:20" ht="43.5" customHeight="1" x14ac:dyDescent="0.3">
      <c r="A4" s="58" t="s">
        <v>1</v>
      </c>
      <c r="B4" s="60" t="s">
        <v>11</v>
      </c>
      <c r="C4" s="61" t="s">
        <v>3</v>
      </c>
      <c r="D4" s="63">
        <v>43106</v>
      </c>
      <c r="E4" s="63">
        <v>43107</v>
      </c>
      <c r="F4" s="63">
        <v>43108</v>
      </c>
      <c r="G4" s="63">
        <v>43109</v>
      </c>
      <c r="H4" s="63">
        <v>43110</v>
      </c>
      <c r="I4" s="63">
        <v>43111</v>
      </c>
      <c r="J4" s="63">
        <v>43112</v>
      </c>
      <c r="K4" s="63" t="s">
        <v>5</v>
      </c>
      <c r="L4" s="58" t="s">
        <v>4</v>
      </c>
      <c r="M4" s="63">
        <v>43106</v>
      </c>
      <c r="N4" s="63">
        <v>43107</v>
      </c>
      <c r="O4" s="63">
        <v>43108</v>
      </c>
      <c r="P4" s="63">
        <v>43109</v>
      </c>
      <c r="Q4" s="63">
        <v>43110</v>
      </c>
      <c r="R4" s="63">
        <v>43111</v>
      </c>
      <c r="S4" s="63">
        <v>43112</v>
      </c>
      <c r="T4" s="59" t="s">
        <v>5</v>
      </c>
    </row>
    <row r="5" spans="1:20" x14ac:dyDescent="0.3">
      <c r="A5" s="90" t="s">
        <v>12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0" x14ac:dyDescent="0.3">
      <c r="A6" s="3">
        <v>1</v>
      </c>
      <c r="B6" s="4" t="s">
        <v>13</v>
      </c>
      <c r="C6" s="8" t="s">
        <v>14</v>
      </c>
      <c r="D6" s="5">
        <v>0</v>
      </c>
      <c r="E6" s="5">
        <v>50</v>
      </c>
      <c r="F6" s="5">
        <v>0</v>
      </c>
      <c r="G6" s="5">
        <v>0</v>
      </c>
      <c r="H6" s="5">
        <v>50</v>
      </c>
      <c r="I6" s="5">
        <v>0</v>
      </c>
      <c r="J6" s="5">
        <v>0</v>
      </c>
      <c r="K6" s="5">
        <f t="shared" ref="K6:K28" si="0">SUM(D6:J6)</f>
        <v>100</v>
      </c>
      <c r="L6" s="5">
        <v>5000</v>
      </c>
      <c r="M6" s="5">
        <f t="shared" ref="M6:S6" si="1">D6*$L$6</f>
        <v>0</v>
      </c>
      <c r="N6" s="5">
        <f t="shared" si="1"/>
        <v>250000</v>
      </c>
      <c r="O6" s="5">
        <f t="shared" si="1"/>
        <v>0</v>
      </c>
      <c r="P6" s="5">
        <f t="shared" si="1"/>
        <v>0</v>
      </c>
      <c r="Q6" s="5">
        <f t="shared" si="1"/>
        <v>250000</v>
      </c>
      <c r="R6" s="5">
        <f t="shared" si="1"/>
        <v>0</v>
      </c>
      <c r="S6" s="5">
        <f t="shared" si="1"/>
        <v>0</v>
      </c>
      <c r="T6" s="5">
        <f>S6+R6+Q6+P6+O6+N6+M6</f>
        <v>500000</v>
      </c>
    </row>
    <row r="7" spans="1:20" x14ac:dyDescent="0.3">
      <c r="A7" s="3">
        <f>A6+1</f>
        <v>2</v>
      </c>
      <c r="B7" s="4" t="s">
        <v>15</v>
      </c>
      <c r="C7" s="8" t="s">
        <v>14</v>
      </c>
      <c r="D7" s="5"/>
      <c r="E7" s="5">
        <v>8</v>
      </c>
      <c r="F7" s="5"/>
      <c r="G7" s="5"/>
      <c r="H7" s="5">
        <v>8</v>
      </c>
      <c r="I7" s="5"/>
      <c r="J7" s="5"/>
      <c r="K7" s="5">
        <f t="shared" si="0"/>
        <v>16</v>
      </c>
      <c r="L7" s="5">
        <v>4000</v>
      </c>
      <c r="M7" s="5">
        <f t="shared" ref="M7:S7" si="2">D7*$L$7</f>
        <v>0</v>
      </c>
      <c r="N7" s="5">
        <f t="shared" si="2"/>
        <v>32000</v>
      </c>
      <c r="O7" s="5">
        <f t="shared" si="2"/>
        <v>0</v>
      </c>
      <c r="P7" s="5">
        <f t="shared" si="2"/>
        <v>0</v>
      </c>
      <c r="Q7" s="5">
        <f t="shared" si="2"/>
        <v>32000</v>
      </c>
      <c r="R7" s="5">
        <f t="shared" si="2"/>
        <v>0</v>
      </c>
      <c r="S7" s="5">
        <f t="shared" si="2"/>
        <v>0</v>
      </c>
      <c r="T7" s="5">
        <f t="shared" ref="T7:T29" si="3">S7+R7+Q7+P7+O7+N7+M7</f>
        <v>64000</v>
      </c>
    </row>
    <row r="8" spans="1:20" x14ac:dyDescent="0.3">
      <c r="A8" s="3">
        <f t="shared" ref="A8:A29" si="4">A7+1</f>
        <v>3</v>
      </c>
      <c r="B8" s="4" t="s">
        <v>110</v>
      </c>
      <c r="C8" s="8" t="s">
        <v>14</v>
      </c>
      <c r="D8" s="5">
        <v>4</v>
      </c>
      <c r="E8" s="5"/>
      <c r="F8" s="5"/>
      <c r="G8" s="5"/>
      <c r="H8" s="5"/>
      <c r="I8" s="5"/>
      <c r="J8" s="5"/>
      <c r="K8" s="5">
        <f t="shared" si="0"/>
        <v>4</v>
      </c>
      <c r="L8" s="5">
        <v>4000</v>
      </c>
      <c r="M8" s="5">
        <f t="shared" ref="M8:S8" si="5">D8*$L$8</f>
        <v>16000</v>
      </c>
      <c r="N8" s="5">
        <f t="shared" si="5"/>
        <v>0</v>
      </c>
      <c r="O8" s="5">
        <f t="shared" si="5"/>
        <v>0</v>
      </c>
      <c r="P8" s="5">
        <f t="shared" si="5"/>
        <v>0</v>
      </c>
      <c r="Q8" s="5">
        <f t="shared" si="5"/>
        <v>0</v>
      </c>
      <c r="R8" s="5">
        <f t="shared" si="5"/>
        <v>0</v>
      </c>
      <c r="S8" s="5">
        <f t="shared" si="5"/>
        <v>0</v>
      </c>
      <c r="T8" s="5">
        <f t="shared" si="3"/>
        <v>16000</v>
      </c>
    </row>
    <row r="9" spans="1:20" x14ac:dyDescent="0.3">
      <c r="A9" s="3"/>
      <c r="B9" s="4" t="s">
        <v>148</v>
      </c>
      <c r="C9" s="8" t="s">
        <v>14</v>
      </c>
      <c r="D9" s="5">
        <v>50</v>
      </c>
      <c r="E9" s="5"/>
      <c r="F9" s="5"/>
      <c r="G9" s="5"/>
      <c r="H9" s="5"/>
      <c r="I9" s="5"/>
      <c r="J9" s="5"/>
      <c r="K9" s="5"/>
      <c r="L9" s="5">
        <v>10000</v>
      </c>
      <c r="M9" s="5">
        <v>500000</v>
      </c>
      <c r="N9" s="5"/>
      <c r="O9" s="5"/>
      <c r="P9" s="5"/>
      <c r="Q9" s="5"/>
      <c r="R9" s="5"/>
      <c r="S9" s="5"/>
      <c r="T9" s="5">
        <f>S9+R9+Q9+P9+O9+N9+M9</f>
        <v>500000</v>
      </c>
    </row>
    <row r="10" spans="1:20" x14ac:dyDescent="0.3">
      <c r="A10" s="3">
        <f>A8+1</f>
        <v>4</v>
      </c>
      <c r="B10" s="4" t="s">
        <v>16</v>
      </c>
      <c r="C10" s="8" t="s">
        <v>17</v>
      </c>
      <c r="D10" s="5">
        <v>1</v>
      </c>
      <c r="E10" s="5">
        <v>2</v>
      </c>
      <c r="F10" s="5">
        <v>1</v>
      </c>
      <c r="G10" s="5">
        <v>2</v>
      </c>
      <c r="H10" s="5">
        <v>1</v>
      </c>
      <c r="I10" s="5">
        <v>2</v>
      </c>
      <c r="J10" s="5">
        <v>1</v>
      </c>
      <c r="K10" s="5">
        <f t="shared" si="0"/>
        <v>10</v>
      </c>
      <c r="L10" s="5">
        <v>8000</v>
      </c>
      <c r="M10" s="5">
        <f t="shared" ref="M10:S10" si="6">D10*$L$10</f>
        <v>8000</v>
      </c>
      <c r="N10" s="5">
        <f t="shared" si="6"/>
        <v>16000</v>
      </c>
      <c r="O10" s="5">
        <f t="shared" si="6"/>
        <v>8000</v>
      </c>
      <c r="P10" s="5">
        <f t="shared" si="6"/>
        <v>16000</v>
      </c>
      <c r="Q10" s="5">
        <f t="shared" si="6"/>
        <v>8000</v>
      </c>
      <c r="R10" s="5">
        <f t="shared" si="6"/>
        <v>16000</v>
      </c>
      <c r="S10" s="5">
        <f t="shared" si="6"/>
        <v>8000</v>
      </c>
      <c r="T10" s="5">
        <f t="shared" si="3"/>
        <v>80000</v>
      </c>
    </row>
    <row r="11" spans="1:20" x14ac:dyDescent="0.3">
      <c r="A11" s="3">
        <f t="shared" si="4"/>
        <v>5</v>
      </c>
      <c r="B11" s="4" t="s">
        <v>18</v>
      </c>
      <c r="C11" s="8" t="s">
        <v>17</v>
      </c>
      <c r="D11" s="5">
        <v>1</v>
      </c>
      <c r="E11" s="5"/>
      <c r="F11" s="5"/>
      <c r="G11" s="5"/>
      <c r="H11" s="5"/>
      <c r="I11" s="5"/>
      <c r="J11" s="5"/>
      <c r="K11" s="5">
        <f t="shared" si="0"/>
        <v>1</v>
      </c>
      <c r="L11" s="5">
        <v>14000</v>
      </c>
      <c r="M11" s="5">
        <f t="shared" ref="M11:S11" si="7">D11*$L$11</f>
        <v>14000</v>
      </c>
      <c r="N11" s="5">
        <f t="shared" si="7"/>
        <v>0</v>
      </c>
      <c r="O11" s="5">
        <f t="shared" si="7"/>
        <v>0</v>
      </c>
      <c r="P11" s="5">
        <f t="shared" si="7"/>
        <v>0</v>
      </c>
      <c r="Q11" s="5">
        <f t="shared" si="7"/>
        <v>0</v>
      </c>
      <c r="R11" s="5">
        <f t="shared" si="7"/>
        <v>0</v>
      </c>
      <c r="S11" s="5">
        <f t="shared" si="7"/>
        <v>0</v>
      </c>
      <c r="T11" s="5">
        <f t="shared" si="3"/>
        <v>14000</v>
      </c>
    </row>
    <row r="12" spans="1:20" x14ac:dyDescent="0.3">
      <c r="A12" s="3">
        <f t="shared" si="4"/>
        <v>6</v>
      </c>
      <c r="B12" s="4" t="s">
        <v>19</v>
      </c>
      <c r="C12" s="8" t="s">
        <v>17</v>
      </c>
      <c r="D12" s="5">
        <v>1</v>
      </c>
      <c r="E12" s="5"/>
      <c r="F12" s="5"/>
      <c r="G12" s="5"/>
      <c r="H12" s="5"/>
      <c r="I12" s="5"/>
      <c r="J12" s="5"/>
      <c r="K12" s="5">
        <f t="shared" si="0"/>
        <v>1</v>
      </c>
      <c r="L12" s="5">
        <v>18000</v>
      </c>
      <c r="M12" s="5">
        <f t="shared" ref="M12:S12" si="8">D12*$L$12</f>
        <v>18000</v>
      </c>
      <c r="N12" s="5">
        <f t="shared" si="8"/>
        <v>0</v>
      </c>
      <c r="O12" s="5">
        <f t="shared" si="8"/>
        <v>0</v>
      </c>
      <c r="P12" s="5">
        <f t="shared" si="8"/>
        <v>0</v>
      </c>
      <c r="Q12" s="5">
        <f t="shared" si="8"/>
        <v>0</v>
      </c>
      <c r="R12" s="5">
        <f t="shared" si="8"/>
        <v>0</v>
      </c>
      <c r="S12" s="5">
        <f t="shared" si="8"/>
        <v>0</v>
      </c>
      <c r="T12" s="5">
        <f t="shared" si="3"/>
        <v>18000</v>
      </c>
    </row>
    <row r="13" spans="1:20" x14ac:dyDescent="0.3">
      <c r="A13" s="3">
        <f t="shared" si="4"/>
        <v>7</v>
      </c>
      <c r="B13" s="4" t="s">
        <v>20</v>
      </c>
      <c r="C13" s="8" t="s">
        <v>17</v>
      </c>
      <c r="D13" s="5"/>
      <c r="E13" s="5">
        <v>1</v>
      </c>
      <c r="F13" s="5"/>
      <c r="G13" s="5">
        <v>1</v>
      </c>
      <c r="H13" s="5"/>
      <c r="I13" s="5">
        <v>1</v>
      </c>
      <c r="J13" s="5"/>
      <c r="K13" s="5">
        <f t="shared" si="0"/>
        <v>3</v>
      </c>
      <c r="L13" s="5">
        <v>8000</v>
      </c>
      <c r="M13" s="5">
        <f t="shared" ref="M13:S13" si="9">D13*$L$13</f>
        <v>0</v>
      </c>
      <c r="N13" s="5">
        <f t="shared" si="9"/>
        <v>8000</v>
      </c>
      <c r="O13" s="5">
        <f t="shared" si="9"/>
        <v>0</v>
      </c>
      <c r="P13" s="5">
        <f t="shared" si="9"/>
        <v>8000</v>
      </c>
      <c r="Q13" s="5">
        <f t="shared" si="9"/>
        <v>0</v>
      </c>
      <c r="R13" s="5">
        <f t="shared" si="9"/>
        <v>8000</v>
      </c>
      <c r="S13" s="5">
        <f t="shared" si="9"/>
        <v>0</v>
      </c>
      <c r="T13" s="5">
        <f t="shared" si="3"/>
        <v>24000</v>
      </c>
    </row>
    <row r="14" spans="1:20" x14ac:dyDescent="0.3">
      <c r="A14" s="3">
        <f t="shared" si="4"/>
        <v>8</v>
      </c>
      <c r="B14" s="4" t="s">
        <v>21</v>
      </c>
      <c r="C14" s="8" t="s">
        <v>14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f t="shared" si="0"/>
        <v>7</v>
      </c>
      <c r="L14" s="5">
        <v>30000</v>
      </c>
      <c r="M14" s="5">
        <f t="shared" ref="M14:S14" si="10">D14*$L$14</f>
        <v>30000</v>
      </c>
      <c r="N14" s="5">
        <f t="shared" si="10"/>
        <v>30000</v>
      </c>
      <c r="O14" s="5">
        <f t="shared" si="10"/>
        <v>30000</v>
      </c>
      <c r="P14" s="5">
        <f t="shared" si="10"/>
        <v>30000</v>
      </c>
      <c r="Q14" s="5">
        <f t="shared" si="10"/>
        <v>30000</v>
      </c>
      <c r="R14" s="5">
        <f t="shared" si="10"/>
        <v>30000</v>
      </c>
      <c r="S14" s="5">
        <f t="shared" si="10"/>
        <v>30000</v>
      </c>
      <c r="T14" s="5">
        <f t="shared" si="3"/>
        <v>210000</v>
      </c>
    </row>
    <row r="15" spans="1:20" ht="27.6" x14ac:dyDescent="0.3">
      <c r="A15" s="3">
        <f t="shared" si="4"/>
        <v>9</v>
      </c>
      <c r="B15" s="14" t="s">
        <v>22</v>
      </c>
      <c r="C15" s="8" t="s">
        <v>14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f t="shared" si="0"/>
        <v>14</v>
      </c>
      <c r="L15" s="5">
        <v>10000</v>
      </c>
      <c r="M15" s="5">
        <f t="shared" ref="M15:S15" si="11">D15*$L$15</f>
        <v>20000</v>
      </c>
      <c r="N15" s="5">
        <f t="shared" si="11"/>
        <v>20000</v>
      </c>
      <c r="O15" s="5">
        <f t="shared" si="11"/>
        <v>20000</v>
      </c>
      <c r="P15" s="5">
        <f t="shared" si="11"/>
        <v>20000</v>
      </c>
      <c r="Q15" s="5">
        <f t="shared" si="11"/>
        <v>20000</v>
      </c>
      <c r="R15" s="5">
        <f t="shared" si="11"/>
        <v>20000</v>
      </c>
      <c r="S15" s="5">
        <f t="shared" si="11"/>
        <v>20000</v>
      </c>
      <c r="T15" s="5">
        <f t="shared" si="3"/>
        <v>140000</v>
      </c>
    </row>
    <row r="16" spans="1:20" x14ac:dyDescent="0.3">
      <c r="A16" s="3">
        <f t="shared" si="4"/>
        <v>10</v>
      </c>
      <c r="B16" s="7" t="s">
        <v>23</v>
      </c>
      <c r="C16" s="15" t="s">
        <v>24</v>
      </c>
      <c r="D16" s="5"/>
      <c r="E16" s="5">
        <v>1</v>
      </c>
      <c r="F16" s="5"/>
      <c r="G16" s="5">
        <v>1</v>
      </c>
      <c r="H16" s="5"/>
      <c r="I16" s="5">
        <v>1</v>
      </c>
      <c r="J16" s="5"/>
      <c r="K16" s="5">
        <f t="shared" si="0"/>
        <v>3</v>
      </c>
      <c r="L16" s="5">
        <v>80000</v>
      </c>
      <c r="M16" s="5">
        <f t="shared" ref="M16:S16" si="12">D16*$L$16</f>
        <v>0</v>
      </c>
      <c r="N16" s="5">
        <f t="shared" si="12"/>
        <v>80000</v>
      </c>
      <c r="O16" s="5">
        <f t="shared" si="12"/>
        <v>0</v>
      </c>
      <c r="P16" s="5">
        <f t="shared" si="12"/>
        <v>80000</v>
      </c>
      <c r="Q16" s="5">
        <f t="shared" si="12"/>
        <v>0</v>
      </c>
      <c r="R16" s="5">
        <f t="shared" si="12"/>
        <v>80000</v>
      </c>
      <c r="S16" s="5">
        <f t="shared" si="12"/>
        <v>0</v>
      </c>
      <c r="T16" s="5">
        <f t="shared" si="3"/>
        <v>240000</v>
      </c>
    </row>
    <row r="17" spans="1:20" x14ac:dyDescent="0.3">
      <c r="A17" s="3">
        <f t="shared" si="4"/>
        <v>11</v>
      </c>
      <c r="B17" s="16" t="s">
        <v>25</v>
      </c>
      <c r="C17" s="17" t="s">
        <v>17</v>
      </c>
      <c r="D17" s="18"/>
      <c r="E17" s="18">
        <v>1</v>
      </c>
      <c r="F17" s="18"/>
      <c r="G17" s="18"/>
      <c r="H17" s="18">
        <v>1</v>
      </c>
      <c r="I17" s="18"/>
      <c r="J17" s="18"/>
      <c r="K17" s="5">
        <f t="shared" si="0"/>
        <v>2</v>
      </c>
      <c r="L17" s="18">
        <v>9000</v>
      </c>
      <c r="M17" s="5">
        <f t="shared" ref="M17:S17" si="13">D17*$L$17</f>
        <v>0</v>
      </c>
      <c r="N17" s="5">
        <f t="shared" si="13"/>
        <v>9000</v>
      </c>
      <c r="O17" s="5">
        <f t="shared" si="13"/>
        <v>0</v>
      </c>
      <c r="P17" s="5">
        <f t="shared" si="13"/>
        <v>0</v>
      </c>
      <c r="Q17" s="5">
        <f t="shared" si="13"/>
        <v>9000</v>
      </c>
      <c r="R17" s="5">
        <f t="shared" si="13"/>
        <v>0</v>
      </c>
      <c r="S17" s="5">
        <f t="shared" si="13"/>
        <v>0</v>
      </c>
      <c r="T17" s="5">
        <f t="shared" si="3"/>
        <v>18000</v>
      </c>
    </row>
    <row r="18" spans="1:20" x14ac:dyDescent="0.3">
      <c r="A18" s="3">
        <f t="shared" si="4"/>
        <v>12</v>
      </c>
      <c r="B18" s="19" t="s">
        <v>26</v>
      </c>
      <c r="C18" s="17" t="s">
        <v>17</v>
      </c>
      <c r="D18" s="18"/>
      <c r="E18" s="18"/>
      <c r="F18" s="18">
        <v>1</v>
      </c>
      <c r="G18" s="18"/>
      <c r="H18" s="18">
        <v>1</v>
      </c>
      <c r="I18" s="18"/>
      <c r="J18" s="18">
        <v>1</v>
      </c>
      <c r="K18" s="5">
        <f t="shared" si="0"/>
        <v>3</v>
      </c>
      <c r="L18" s="18">
        <v>18000</v>
      </c>
      <c r="M18" s="5">
        <f t="shared" ref="M18:S18" si="14">D18*$L$18</f>
        <v>0</v>
      </c>
      <c r="N18" s="5">
        <f t="shared" si="14"/>
        <v>0</v>
      </c>
      <c r="O18" s="5">
        <f t="shared" si="14"/>
        <v>18000</v>
      </c>
      <c r="P18" s="5">
        <f t="shared" si="14"/>
        <v>0</v>
      </c>
      <c r="Q18" s="5">
        <f t="shared" si="14"/>
        <v>18000</v>
      </c>
      <c r="R18" s="5">
        <f t="shared" si="14"/>
        <v>0</v>
      </c>
      <c r="S18" s="5">
        <f t="shared" si="14"/>
        <v>18000</v>
      </c>
      <c r="T18" s="5">
        <f t="shared" si="3"/>
        <v>54000</v>
      </c>
    </row>
    <row r="19" spans="1:20" x14ac:dyDescent="0.3">
      <c r="A19" s="3">
        <f t="shared" si="4"/>
        <v>13</v>
      </c>
      <c r="B19" s="19" t="s">
        <v>27</v>
      </c>
      <c r="C19" s="20" t="s">
        <v>14</v>
      </c>
      <c r="D19" s="18"/>
      <c r="E19" s="18">
        <v>3</v>
      </c>
      <c r="F19" s="18"/>
      <c r="G19" s="18"/>
      <c r="H19" s="18"/>
      <c r="I19" s="18"/>
      <c r="J19" s="18"/>
      <c r="K19" s="5">
        <f t="shared" si="0"/>
        <v>3</v>
      </c>
      <c r="L19" s="18">
        <v>6000</v>
      </c>
      <c r="M19" s="5">
        <f t="shared" ref="M19:S19" si="15">D19*$L$19</f>
        <v>0</v>
      </c>
      <c r="N19" s="5">
        <f t="shared" si="15"/>
        <v>18000</v>
      </c>
      <c r="O19" s="5">
        <f t="shared" si="15"/>
        <v>0</v>
      </c>
      <c r="P19" s="5">
        <f t="shared" si="15"/>
        <v>0</v>
      </c>
      <c r="Q19" s="5">
        <f t="shared" si="15"/>
        <v>0</v>
      </c>
      <c r="R19" s="5">
        <f t="shared" si="15"/>
        <v>0</v>
      </c>
      <c r="S19" s="5">
        <f t="shared" si="15"/>
        <v>0</v>
      </c>
      <c r="T19" s="5">
        <f t="shared" si="3"/>
        <v>18000</v>
      </c>
    </row>
    <row r="20" spans="1:20" x14ac:dyDescent="0.3">
      <c r="A20" s="3">
        <f t="shared" si="4"/>
        <v>14</v>
      </c>
      <c r="B20" s="19" t="s">
        <v>28</v>
      </c>
      <c r="C20" s="20" t="s">
        <v>14</v>
      </c>
      <c r="D20" s="18">
        <v>20</v>
      </c>
      <c r="E20" s="18"/>
      <c r="F20" s="18">
        <v>20</v>
      </c>
      <c r="G20" s="18"/>
      <c r="H20" s="18"/>
      <c r="I20" s="18">
        <v>20</v>
      </c>
      <c r="J20" s="18"/>
      <c r="K20" s="5">
        <f t="shared" si="0"/>
        <v>60</v>
      </c>
      <c r="L20" s="18">
        <v>3000</v>
      </c>
      <c r="M20" s="5">
        <f t="shared" ref="M20:S20" si="16">D20*$L$20</f>
        <v>60000</v>
      </c>
      <c r="N20" s="5">
        <f t="shared" si="16"/>
        <v>0</v>
      </c>
      <c r="O20" s="5">
        <f t="shared" si="16"/>
        <v>60000</v>
      </c>
      <c r="P20" s="5">
        <f t="shared" si="16"/>
        <v>0</v>
      </c>
      <c r="Q20" s="5">
        <f t="shared" si="16"/>
        <v>0</v>
      </c>
      <c r="R20" s="5">
        <f t="shared" si="16"/>
        <v>60000</v>
      </c>
      <c r="S20" s="5">
        <f t="shared" si="16"/>
        <v>0</v>
      </c>
      <c r="T20" s="5">
        <f t="shared" si="3"/>
        <v>180000</v>
      </c>
    </row>
    <row r="21" spans="1:20" x14ac:dyDescent="0.3">
      <c r="A21" s="3">
        <f t="shared" si="4"/>
        <v>15</v>
      </c>
      <c r="B21" s="19" t="s">
        <v>29</v>
      </c>
      <c r="C21" s="20" t="s">
        <v>14</v>
      </c>
      <c r="D21" s="18"/>
      <c r="E21" s="18">
        <v>3</v>
      </c>
      <c r="F21" s="18"/>
      <c r="G21" s="18"/>
      <c r="H21" s="18">
        <v>3</v>
      </c>
      <c r="I21" s="18"/>
      <c r="J21" s="18"/>
      <c r="K21" s="5">
        <f t="shared" si="0"/>
        <v>6</v>
      </c>
      <c r="L21" s="18">
        <v>3000</v>
      </c>
      <c r="M21" s="5">
        <f t="shared" ref="M21:S21" si="17">D21*$L$21</f>
        <v>0</v>
      </c>
      <c r="N21" s="5">
        <f t="shared" si="17"/>
        <v>9000</v>
      </c>
      <c r="O21" s="5">
        <f t="shared" si="17"/>
        <v>0</v>
      </c>
      <c r="P21" s="5">
        <f t="shared" si="17"/>
        <v>0</v>
      </c>
      <c r="Q21" s="5">
        <f t="shared" si="17"/>
        <v>9000</v>
      </c>
      <c r="R21" s="5">
        <f t="shared" si="17"/>
        <v>0</v>
      </c>
      <c r="S21" s="5">
        <f t="shared" si="17"/>
        <v>0</v>
      </c>
      <c r="T21" s="5">
        <f t="shared" si="3"/>
        <v>18000</v>
      </c>
    </row>
    <row r="22" spans="1:20" x14ac:dyDescent="0.3">
      <c r="A22" s="3">
        <f t="shared" si="4"/>
        <v>16</v>
      </c>
      <c r="B22" s="19" t="s">
        <v>30</v>
      </c>
      <c r="C22" s="20" t="s">
        <v>14</v>
      </c>
      <c r="D22" s="18">
        <v>3</v>
      </c>
      <c r="E22" s="18"/>
      <c r="F22" s="18"/>
      <c r="G22" s="18"/>
      <c r="H22" s="18"/>
      <c r="I22" s="18"/>
      <c r="J22" s="18"/>
      <c r="K22" s="5">
        <f t="shared" si="0"/>
        <v>3</v>
      </c>
      <c r="L22" s="18">
        <v>3000</v>
      </c>
      <c r="M22" s="5">
        <f t="shared" ref="M22:S22" si="18">D22*$L$22</f>
        <v>9000</v>
      </c>
      <c r="N22" s="5">
        <f t="shared" si="18"/>
        <v>0</v>
      </c>
      <c r="O22" s="5">
        <f t="shared" si="18"/>
        <v>0</v>
      </c>
      <c r="P22" s="5">
        <f t="shared" si="18"/>
        <v>0</v>
      </c>
      <c r="Q22" s="5">
        <f t="shared" si="18"/>
        <v>0</v>
      </c>
      <c r="R22" s="5">
        <f t="shared" si="18"/>
        <v>0</v>
      </c>
      <c r="S22" s="5">
        <f t="shared" si="18"/>
        <v>0</v>
      </c>
      <c r="T22" s="5">
        <f t="shared" si="3"/>
        <v>9000</v>
      </c>
    </row>
    <row r="23" spans="1:20" x14ac:dyDescent="0.3">
      <c r="A23" s="3">
        <f t="shared" si="4"/>
        <v>17</v>
      </c>
      <c r="B23" s="19" t="s">
        <v>31</v>
      </c>
      <c r="C23" s="17" t="s">
        <v>17</v>
      </c>
      <c r="D23" s="18"/>
      <c r="E23" s="18"/>
      <c r="F23" s="18"/>
      <c r="G23" s="18">
        <v>3</v>
      </c>
      <c r="H23" s="18"/>
      <c r="I23" s="18"/>
      <c r="J23" s="18"/>
      <c r="K23" s="5">
        <f t="shared" si="0"/>
        <v>3</v>
      </c>
      <c r="L23" s="18">
        <v>3000</v>
      </c>
      <c r="M23" s="5">
        <f t="shared" ref="M23:S23" si="19">D23*$L$23</f>
        <v>0</v>
      </c>
      <c r="N23" s="5">
        <f t="shared" si="19"/>
        <v>0</v>
      </c>
      <c r="O23" s="5">
        <f t="shared" si="19"/>
        <v>0</v>
      </c>
      <c r="P23" s="5">
        <f t="shared" si="19"/>
        <v>9000</v>
      </c>
      <c r="Q23" s="5">
        <f t="shared" si="19"/>
        <v>0</v>
      </c>
      <c r="R23" s="5">
        <f t="shared" si="19"/>
        <v>0</v>
      </c>
      <c r="S23" s="5">
        <f t="shared" si="19"/>
        <v>0</v>
      </c>
      <c r="T23" s="5">
        <f t="shared" si="3"/>
        <v>9000</v>
      </c>
    </row>
    <row r="24" spans="1:20" x14ac:dyDescent="0.3">
      <c r="A24" s="3">
        <f t="shared" si="4"/>
        <v>18</v>
      </c>
      <c r="B24" s="21" t="s">
        <v>32</v>
      </c>
      <c r="C24" s="20" t="s">
        <v>14</v>
      </c>
      <c r="D24" s="5">
        <v>6</v>
      </c>
      <c r="E24" s="5"/>
      <c r="F24" s="5"/>
      <c r="G24" s="5"/>
      <c r="H24" s="18"/>
      <c r="I24" s="18"/>
      <c r="J24" s="18"/>
      <c r="K24" s="5">
        <f t="shared" si="0"/>
        <v>6</v>
      </c>
      <c r="L24" s="18">
        <v>12000</v>
      </c>
      <c r="M24" s="5">
        <f t="shared" ref="M24:S24" si="20">D24*$L$24</f>
        <v>72000</v>
      </c>
      <c r="N24" s="5">
        <f t="shared" si="20"/>
        <v>0</v>
      </c>
      <c r="O24" s="5">
        <f t="shared" si="20"/>
        <v>0</v>
      </c>
      <c r="P24" s="5">
        <f t="shared" si="20"/>
        <v>0</v>
      </c>
      <c r="Q24" s="5">
        <f t="shared" si="20"/>
        <v>0</v>
      </c>
      <c r="R24" s="5">
        <f t="shared" si="20"/>
        <v>0</v>
      </c>
      <c r="S24" s="5">
        <f t="shared" si="20"/>
        <v>0</v>
      </c>
      <c r="T24" s="5">
        <f t="shared" si="3"/>
        <v>72000</v>
      </c>
    </row>
    <row r="25" spans="1:20" x14ac:dyDescent="0.3">
      <c r="A25" s="3">
        <f t="shared" si="4"/>
        <v>19</v>
      </c>
      <c r="B25" s="19" t="s">
        <v>33</v>
      </c>
      <c r="C25" s="20" t="s">
        <v>14</v>
      </c>
      <c r="D25" s="5"/>
      <c r="E25" s="5"/>
      <c r="F25" s="5">
        <v>1</v>
      </c>
      <c r="G25" s="18"/>
      <c r="H25" s="18"/>
      <c r="I25" s="18"/>
      <c r="J25" s="18"/>
      <c r="K25" s="5">
        <f t="shared" si="0"/>
        <v>1</v>
      </c>
      <c r="L25" s="22">
        <v>35000</v>
      </c>
      <c r="M25" s="5">
        <f t="shared" ref="M25:S25" si="21">D25*$L$25</f>
        <v>0</v>
      </c>
      <c r="N25" s="5">
        <f t="shared" si="21"/>
        <v>0</v>
      </c>
      <c r="O25" s="5">
        <f t="shared" si="21"/>
        <v>35000</v>
      </c>
      <c r="P25" s="5">
        <f t="shared" si="21"/>
        <v>0</v>
      </c>
      <c r="Q25" s="5">
        <f t="shared" si="21"/>
        <v>0</v>
      </c>
      <c r="R25" s="5">
        <f t="shared" si="21"/>
        <v>0</v>
      </c>
      <c r="S25" s="5">
        <f t="shared" si="21"/>
        <v>0</v>
      </c>
      <c r="T25" s="5">
        <f t="shared" si="3"/>
        <v>35000</v>
      </c>
    </row>
    <row r="26" spans="1:20" x14ac:dyDescent="0.3">
      <c r="A26" s="3">
        <f t="shared" si="4"/>
        <v>20</v>
      </c>
      <c r="B26" s="19" t="s">
        <v>34</v>
      </c>
      <c r="C26" s="20" t="s">
        <v>14</v>
      </c>
      <c r="D26" s="5"/>
      <c r="E26" s="5"/>
      <c r="F26" s="5"/>
      <c r="G26" s="18"/>
      <c r="H26" s="18"/>
      <c r="I26" s="18"/>
      <c r="J26" s="18"/>
      <c r="K26" s="5">
        <f t="shared" si="0"/>
        <v>0</v>
      </c>
      <c r="L26" s="23">
        <v>20000</v>
      </c>
      <c r="M26" s="5">
        <f t="shared" ref="M26:S26" si="22">D26*$L$26</f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t="shared" si="22"/>
        <v>0</v>
      </c>
      <c r="R26" s="5">
        <f t="shared" si="22"/>
        <v>0</v>
      </c>
      <c r="S26" s="5">
        <f t="shared" si="22"/>
        <v>0</v>
      </c>
      <c r="T26" s="5">
        <f t="shared" si="3"/>
        <v>0</v>
      </c>
    </row>
    <row r="27" spans="1:20" x14ac:dyDescent="0.3">
      <c r="A27" s="3">
        <f t="shared" si="4"/>
        <v>21</v>
      </c>
      <c r="B27" s="19" t="s">
        <v>109</v>
      </c>
      <c r="C27" s="20" t="s">
        <v>17</v>
      </c>
      <c r="D27" s="5"/>
      <c r="E27" s="5">
        <v>1</v>
      </c>
      <c r="F27" s="5"/>
      <c r="G27" s="18"/>
      <c r="H27" s="18"/>
      <c r="I27" s="18"/>
      <c r="J27" s="18"/>
      <c r="K27" s="5">
        <f t="shared" si="0"/>
        <v>1</v>
      </c>
      <c r="L27" s="23">
        <v>10000</v>
      </c>
      <c r="M27" s="5">
        <f t="shared" ref="M27:S27" si="23">D27*$L$27</f>
        <v>0</v>
      </c>
      <c r="N27" s="5">
        <f t="shared" si="23"/>
        <v>10000</v>
      </c>
      <c r="O27" s="5">
        <f t="shared" si="23"/>
        <v>0</v>
      </c>
      <c r="P27" s="5">
        <f t="shared" si="23"/>
        <v>0</v>
      </c>
      <c r="Q27" s="5">
        <f t="shared" si="23"/>
        <v>0</v>
      </c>
      <c r="R27" s="5">
        <f t="shared" si="23"/>
        <v>0</v>
      </c>
      <c r="S27" s="5">
        <f t="shared" si="23"/>
        <v>0</v>
      </c>
      <c r="T27" s="5">
        <f t="shared" si="3"/>
        <v>10000</v>
      </c>
    </row>
    <row r="28" spans="1:20" ht="27.6" x14ac:dyDescent="0.3">
      <c r="A28" s="3">
        <f t="shared" si="4"/>
        <v>22</v>
      </c>
      <c r="B28" s="53" t="s">
        <v>111</v>
      </c>
      <c r="C28" s="8" t="s">
        <v>14</v>
      </c>
      <c r="D28" s="18"/>
      <c r="E28" s="18">
        <v>1</v>
      </c>
      <c r="F28" s="18"/>
      <c r="G28" s="5"/>
      <c r="H28" s="5">
        <v>1</v>
      </c>
      <c r="I28" s="5"/>
      <c r="J28" s="5"/>
      <c r="K28" s="5">
        <f t="shared" si="0"/>
        <v>2</v>
      </c>
      <c r="L28" s="5">
        <v>400000</v>
      </c>
      <c r="M28" s="5">
        <f t="shared" ref="M28:S28" si="24">D28*$L$28</f>
        <v>0</v>
      </c>
      <c r="N28" s="5">
        <f t="shared" si="24"/>
        <v>400000</v>
      </c>
      <c r="O28" s="5">
        <f t="shared" si="24"/>
        <v>0</v>
      </c>
      <c r="P28" s="5">
        <f t="shared" si="24"/>
        <v>0</v>
      </c>
      <c r="Q28" s="5">
        <f t="shared" si="24"/>
        <v>400000</v>
      </c>
      <c r="R28" s="5">
        <f t="shared" si="24"/>
        <v>0</v>
      </c>
      <c r="S28" s="5">
        <f t="shared" si="24"/>
        <v>0</v>
      </c>
      <c r="T28" s="5">
        <f t="shared" si="3"/>
        <v>800000</v>
      </c>
    </row>
    <row r="29" spans="1:20" x14ac:dyDescent="0.3">
      <c r="A29" s="3">
        <f t="shared" si="4"/>
        <v>23</v>
      </c>
      <c r="B29" s="53" t="s">
        <v>113</v>
      </c>
      <c r="C29" s="8"/>
      <c r="D29" s="18"/>
      <c r="E29" s="18"/>
      <c r="F29" s="18"/>
      <c r="G29" s="5"/>
      <c r="H29" s="5"/>
      <c r="I29" s="5"/>
      <c r="J29" s="5"/>
      <c r="K29" s="5"/>
      <c r="L29" s="5"/>
      <c r="M29" s="5"/>
      <c r="N29" s="5">
        <v>500000</v>
      </c>
      <c r="O29" s="5"/>
      <c r="P29" s="5"/>
      <c r="Q29" s="5">
        <v>500000</v>
      </c>
      <c r="R29" s="5"/>
      <c r="S29" s="5"/>
      <c r="T29" s="5">
        <f t="shared" si="3"/>
        <v>1000000</v>
      </c>
    </row>
    <row r="30" spans="1:20" x14ac:dyDescent="0.3">
      <c r="A30" s="9"/>
      <c r="B30" s="10" t="s">
        <v>10</v>
      </c>
      <c r="C30" s="24"/>
      <c r="D30" s="24"/>
      <c r="E30" s="24"/>
      <c r="F30" s="24"/>
      <c r="G30" s="24"/>
      <c r="H30" s="24"/>
      <c r="I30" s="24"/>
      <c r="J30" s="24"/>
      <c r="K30" s="24"/>
      <c r="L30" s="11"/>
      <c r="M30" s="12">
        <f t="shared" ref="M30:T30" si="25">SUM(M6:M29)</f>
        <v>747000</v>
      </c>
      <c r="N30" s="12">
        <f t="shared" si="25"/>
        <v>1382000</v>
      </c>
      <c r="O30" s="12">
        <f t="shared" si="25"/>
        <v>171000</v>
      </c>
      <c r="P30" s="12">
        <f t="shared" si="25"/>
        <v>163000</v>
      </c>
      <c r="Q30" s="12">
        <f t="shared" si="25"/>
        <v>1276000</v>
      </c>
      <c r="R30" s="12">
        <f t="shared" si="25"/>
        <v>214000</v>
      </c>
      <c r="S30" s="12">
        <f t="shared" si="25"/>
        <v>76000</v>
      </c>
      <c r="T30" s="12">
        <f t="shared" si="25"/>
        <v>4029000</v>
      </c>
    </row>
  </sheetData>
  <mergeCells count="2">
    <mergeCell ref="A5:T5"/>
    <mergeCell ref="A2:P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5"/>
  <sheetViews>
    <sheetView zoomScale="80" zoomScaleNormal="80" workbookViewId="0">
      <pane xSplit="9" ySplit="16" topLeftCell="J17" activePane="bottomRight" state="frozen"/>
      <selection pane="topRight" activeCell="O1" sqref="O1"/>
      <selection pane="bottomLeft" activeCell="A13" sqref="A13"/>
      <selection pane="bottomRight" activeCell="A23" sqref="A23:XFD23"/>
    </sheetView>
  </sheetViews>
  <sheetFormatPr defaultRowHeight="14.4" x14ac:dyDescent="0.3"/>
  <cols>
    <col min="1" max="1" width="3.5546875" style="1" customWidth="1"/>
    <col min="2" max="2" width="29" style="1" customWidth="1"/>
    <col min="3" max="7" width="7.109375" style="1" customWidth="1"/>
    <col min="8" max="10" width="8.44140625" style="1" bestFit="1" customWidth="1"/>
    <col min="11" max="11" width="7.109375" style="1" customWidth="1"/>
    <col min="12" max="12" width="14" style="1" customWidth="1"/>
    <col min="13" max="13" width="12.88671875" style="1" customWidth="1"/>
    <col min="14" max="14" width="9.33203125" style="1" bestFit="1" customWidth="1"/>
    <col min="15" max="16" width="7.33203125" style="1" bestFit="1" customWidth="1"/>
    <col min="17" max="17" width="9.33203125" style="1" bestFit="1" customWidth="1"/>
    <col min="18" max="18" width="11" style="1" customWidth="1"/>
    <col min="19" max="19" width="9.88671875" style="1" bestFit="1" customWidth="1"/>
    <col min="20" max="20" width="16.6640625" style="1" customWidth="1"/>
  </cols>
  <sheetData>
    <row r="1" spans="1:20" x14ac:dyDescent="0.3">
      <c r="C1" s="2"/>
      <c r="D1" s="2"/>
      <c r="E1" s="2"/>
      <c r="F1" s="2"/>
      <c r="G1" s="2"/>
      <c r="H1" s="2"/>
      <c r="I1" s="2"/>
      <c r="J1" s="2"/>
      <c r="Q1" s="68" t="s">
        <v>124</v>
      </c>
      <c r="R1" s="67"/>
      <c r="S1" s="67"/>
      <c r="T1" s="67"/>
    </row>
    <row r="2" spans="1:20" x14ac:dyDescent="0.3">
      <c r="A2" s="89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68" t="s">
        <v>0</v>
      </c>
      <c r="R2" s="1" t="s">
        <v>115</v>
      </c>
    </row>
    <row r="3" spans="1:2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66"/>
      <c r="S3" s="68"/>
      <c r="T3" s="68"/>
    </row>
    <row r="4" spans="1:20" ht="30" customHeight="1" x14ac:dyDescent="0.3">
      <c r="A4" s="58" t="s">
        <v>1</v>
      </c>
      <c r="B4" s="60" t="s">
        <v>11</v>
      </c>
      <c r="C4" s="61" t="s">
        <v>3</v>
      </c>
      <c r="D4" s="63">
        <v>43106</v>
      </c>
      <c r="E4" s="63">
        <v>43107</v>
      </c>
      <c r="F4" s="63">
        <v>43108</v>
      </c>
      <c r="G4" s="63">
        <v>43109</v>
      </c>
      <c r="H4" s="63">
        <v>43110</v>
      </c>
      <c r="I4" s="63">
        <v>43111</v>
      </c>
      <c r="J4" s="63">
        <v>43112</v>
      </c>
      <c r="K4" s="61" t="s">
        <v>5</v>
      </c>
      <c r="L4" s="58" t="s">
        <v>4</v>
      </c>
      <c r="M4" s="63">
        <v>43106</v>
      </c>
      <c r="N4" s="63">
        <v>43107</v>
      </c>
      <c r="O4" s="63">
        <v>43108</v>
      </c>
      <c r="P4" s="63">
        <v>43109</v>
      </c>
      <c r="Q4" s="63">
        <v>43110</v>
      </c>
      <c r="R4" s="63">
        <v>43111</v>
      </c>
      <c r="S4" s="63">
        <v>43112</v>
      </c>
      <c r="T4" s="59" t="s">
        <v>5</v>
      </c>
    </row>
    <row r="5" spans="1:20" x14ac:dyDescent="0.3">
      <c r="A5" s="90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0" x14ac:dyDescent="0.3">
      <c r="A6" s="3">
        <v>1</v>
      </c>
      <c r="B6" s="25" t="s">
        <v>36</v>
      </c>
      <c r="C6" s="26" t="s">
        <v>14</v>
      </c>
      <c r="D6" s="26">
        <v>1</v>
      </c>
      <c r="E6" s="26"/>
      <c r="F6" s="26"/>
      <c r="G6" s="26"/>
      <c r="H6" s="26"/>
      <c r="I6" s="26"/>
      <c r="J6" s="26"/>
      <c r="K6" s="65">
        <f t="shared" ref="K6:K23" si="0">SUM(D6:J6)</f>
        <v>1</v>
      </c>
      <c r="L6" s="5">
        <v>1500000</v>
      </c>
      <c r="M6" s="5">
        <f t="shared" ref="M6:S6" si="1">D6*$L$6</f>
        <v>1500000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0</v>
      </c>
      <c r="R6" s="5">
        <f t="shared" si="1"/>
        <v>0</v>
      </c>
      <c r="S6" s="5">
        <f t="shared" si="1"/>
        <v>0</v>
      </c>
      <c r="T6" s="5">
        <f>S6+R6+Q6+P6+O6+N6+M6</f>
        <v>1500000</v>
      </c>
    </row>
    <row r="7" spans="1:20" x14ac:dyDescent="0.3">
      <c r="A7" s="3">
        <v>2</v>
      </c>
      <c r="B7" s="21" t="s">
        <v>37</v>
      </c>
      <c r="C7" s="27" t="s">
        <v>14</v>
      </c>
      <c r="D7" s="27">
        <v>1</v>
      </c>
      <c r="E7" s="27"/>
      <c r="F7" s="27"/>
      <c r="G7" s="27"/>
      <c r="H7" s="27"/>
      <c r="I7" s="27"/>
      <c r="J7" s="27"/>
      <c r="K7" s="65">
        <f t="shared" si="0"/>
        <v>1</v>
      </c>
      <c r="L7" s="5">
        <v>1500000</v>
      </c>
      <c r="M7" s="5">
        <f t="shared" ref="M7:S11" si="2">D7*$L$7</f>
        <v>1500000</v>
      </c>
      <c r="N7" s="5">
        <f t="shared" si="2"/>
        <v>0</v>
      </c>
      <c r="O7" s="5">
        <f t="shared" si="2"/>
        <v>0</v>
      </c>
      <c r="P7" s="5">
        <f t="shared" si="2"/>
        <v>0</v>
      </c>
      <c r="Q7" s="5">
        <f t="shared" si="2"/>
        <v>0</v>
      </c>
      <c r="R7" s="5">
        <f t="shared" si="2"/>
        <v>0</v>
      </c>
      <c r="S7" s="5">
        <f t="shared" si="2"/>
        <v>0</v>
      </c>
      <c r="T7" s="5">
        <f t="shared" ref="T7:T24" si="3">S7+R7+Q7+P7+O7+N7+M7</f>
        <v>1500000</v>
      </c>
    </row>
    <row r="8" spans="1:20" x14ac:dyDescent="0.3">
      <c r="A8" s="3">
        <v>3</v>
      </c>
      <c r="B8" s="21" t="s">
        <v>144</v>
      </c>
      <c r="C8" s="27" t="s">
        <v>14</v>
      </c>
      <c r="D8" s="27">
        <v>1</v>
      </c>
      <c r="E8" s="27"/>
      <c r="F8" s="27"/>
      <c r="G8" s="27"/>
      <c r="H8" s="27"/>
      <c r="I8" s="27"/>
      <c r="J8" s="27"/>
      <c r="K8" s="65">
        <f t="shared" si="0"/>
        <v>1</v>
      </c>
      <c r="L8" s="5">
        <v>3240000</v>
      </c>
      <c r="M8" s="5">
        <f t="shared" si="2"/>
        <v>1500000</v>
      </c>
      <c r="N8" s="5">
        <f t="shared" ref="N8:N11" si="4">E8*$L$7</f>
        <v>0</v>
      </c>
      <c r="O8" s="5">
        <f t="shared" ref="O8:O11" si="5">F8*$L$7</f>
        <v>0</v>
      </c>
      <c r="P8" s="5">
        <f t="shared" ref="P8:P11" si="6">G8*$L$7</f>
        <v>0</v>
      </c>
      <c r="Q8" s="5">
        <f t="shared" ref="Q8:Q11" si="7">H8*$L$7</f>
        <v>0</v>
      </c>
      <c r="R8" s="5">
        <f t="shared" ref="R8:R11" si="8">I8*$L$7</f>
        <v>0</v>
      </c>
      <c r="S8" s="5">
        <f t="shared" ref="S8:S11" si="9">J8*$L$7</f>
        <v>0</v>
      </c>
      <c r="T8" s="5">
        <f t="shared" si="3"/>
        <v>1500000</v>
      </c>
    </row>
    <row r="9" spans="1:20" x14ac:dyDescent="0.3">
      <c r="A9" s="3">
        <v>4</v>
      </c>
      <c r="B9" s="21" t="s">
        <v>145</v>
      </c>
      <c r="C9" s="27" t="s">
        <v>14</v>
      </c>
      <c r="D9" s="27">
        <v>1</v>
      </c>
      <c r="E9" s="27"/>
      <c r="F9" s="27"/>
      <c r="G9" s="27"/>
      <c r="H9" s="27"/>
      <c r="I9" s="27"/>
      <c r="J9" s="27"/>
      <c r="K9" s="65">
        <f t="shared" si="0"/>
        <v>1</v>
      </c>
      <c r="L9" s="5">
        <v>1350000</v>
      </c>
      <c r="M9" s="5">
        <f t="shared" si="2"/>
        <v>1500000</v>
      </c>
      <c r="N9" s="5">
        <f t="shared" si="4"/>
        <v>0</v>
      </c>
      <c r="O9" s="5">
        <f t="shared" si="5"/>
        <v>0</v>
      </c>
      <c r="P9" s="5">
        <f t="shared" si="6"/>
        <v>0</v>
      </c>
      <c r="Q9" s="5">
        <f t="shared" si="7"/>
        <v>0</v>
      </c>
      <c r="R9" s="5">
        <f t="shared" si="8"/>
        <v>0</v>
      </c>
      <c r="S9" s="5">
        <f t="shared" si="9"/>
        <v>0</v>
      </c>
      <c r="T9" s="5">
        <f t="shared" si="3"/>
        <v>1500000</v>
      </c>
    </row>
    <row r="10" spans="1:20" x14ac:dyDescent="0.3">
      <c r="A10" s="3"/>
      <c r="B10" s="21" t="s">
        <v>146</v>
      </c>
      <c r="C10" s="27" t="s">
        <v>14</v>
      </c>
      <c r="D10" s="27">
        <v>1</v>
      </c>
      <c r="E10" s="27"/>
      <c r="F10" s="27"/>
      <c r="G10" s="27"/>
      <c r="H10" s="27"/>
      <c r="I10" s="27"/>
      <c r="J10" s="27"/>
      <c r="K10" s="65">
        <f t="shared" si="0"/>
        <v>1</v>
      </c>
      <c r="L10" s="5">
        <v>2900000</v>
      </c>
      <c r="M10" s="5">
        <f t="shared" si="2"/>
        <v>1500000</v>
      </c>
      <c r="N10" s="5">
        <f t="shared" si="4"/>
        <v>0</v>
      </c>
      <c r="O10" s="5">
        <f t="shared" si="5"/>
        <v>0</v>
      </c>
      <c r="P10" s="5">
        <f t="shared" si="6"/>
        <v>0</v>
      </c>
      <c r="Q10" s="5">
        <f t="shared" si="7"/>
        <v>0</v>
      </c>
      <c r="R10" s="5">
        <f t="shared" si="8"/>
        <v>0</v>
      </c>
      <c r="S10" s="5">
        <f t="shared" si="9"/>
        <v>0</v>
      </c>
      <c r="T10" s="5">
        <f t="shared" si="3"/>
        <v>1500000</v>
      </c>
    </row>
    <row r="11" spans="1:20" x14ac:dyDescent="0.3">
      <c r="A11" s="3"/>
      <c r="B11" s="21" t="s">
        <v>147</v>
      </c>
      <c r="C11" s="27" t="s">
        <v>14</v>
      </c>
      <c r="D11" s="27">
        <v>1</v>
      </c>
      <c r="E11" s="27"/>
      <c r="F11" s="27"/>
      <c r="G11" s="27"/>
      <c r="H11" s="27"/>
      <c r="I11" s="27"/>
      <c r="J11" s="27"/>
      <c r="K11" s="65">
        <f t="shared" si="0"/>
        <v>1</v>
      </c>
      <c r="L11" s="5">
        <v>1400000</v>
      </c>
      <c r="M11" s="5">
        <f t="shared" si="2"/>
        <v>1500000</v>
      </c>
      <c r="N11" s="5">
        <f t="shared" si="4"/>
        <v>0</v>
      </c>
      <c r="O11" s="5">
        <f t="shared" si="5"/>
        <v>0</v>
      </c>
      <c r="P11" s="5">
        <f t="shared" si="6"/>
        <v>0</v>
      </c>
      <c r="Q11" s="5">
        <f t="shared" si="7"/>
        <v>0</v>
      </c>
      <c r="R11" s="5">
        <f t="shared" si="8"/>
        <v>0</v>
      </c>
      <c r="S11" s="5">
        <f t="shared" si="9"/>
        <v>0</v>
      </c>
      <c r="T11" s="5">
        <f t="shared" si="3"/>
        <v>1500000</v>
      </c>
    </row>
    <row r="12" spans="1:20" x14ac:dyDescent="0.3">
      <c r="A12" s="3">
        <v>5</v>
      </c>
      <c r="B12" s="21" t="s">
        <v>107</v>
      </c>
      <c r="C12" s="27" t="s">
        <v>14</v>
      </c>
      <c r="D12" s="27">
        <v>1</v>
      </c>
      <c r="E12" s="27"/>
      <c r="F12" s="27"/>
      <c r="G12" s="27"/>
      <c r="H12" s="27"/>
      <c r="I12" s="27"/>
      <c r="J12" s="27"/>
      <c r="K12" s="65">
        <f t="shared" si="0"/>
        <v>1</v>
      </c>
      <c r="L12" s="5">
        <v>1000000</v>
      </c>
      <c r="M12" s="5">
        <f t="shared" ref="M12:S12" si="10">D12*$L$12</f>
        <v>1000000</v>
      </c>
      <c r="N12" s="5">
        <f t="shared" si="10"/>
        <v>0</v>
      </c>
      <c r="O12" s="5">
        <f t="shared" si="10"/>
        <v>0</v>
      </c>
      <c r="P12" s="5">
        <f t="shared" si="10"/>
        <v>0</v>
      </c>
      <c r="Q12" s="5">
        <f t="shared" si="10"/>
        <v>0</v>
      </c>
      <c r="R12" s="5">
        <f t="shared" si="10"/>
        <v>0</v>
      </c>
      <c r="S12" s="5">
        <f t="shared" si="10"/>
        <v>0</v>
      </c>
      <c r="T12" s="5">
        <f t="shared" si="3"/>
        <v>1000000</v>
      </c>
    </row>
    <row r="13" spans="1:20" x14ac:dyDescent="0.3">
      <c r="A13" s="3">
        <v>6</v>
      </c>
      <c r="B13" s="21" t="s">
        <v>142</v>
      </c>
      <c r="C13" s="27" t="s">
        <v>14</v>
      </c>
      <c r="D13" s="27">
        <v>1</v>
      </c>
      <c r="E13" s="27"/>
      <c r="F13" s="27"/>
      <c r="G13" s="27"/>
      <c r="H13" s="27"/>
      <c r="I13" s="27"/>
      <c r="J13" s="27"/>
      <c r="K13" s="65">
        <f t="shared" si="0"/>
        <v>1</v>
      </c>
      <c r="L13" s="5">
        <v>700000</v>
      </c>
      <c r="M13" s="5">
        <f t="shared" ref="M13:S13" si="11">D13*$L$13</f>
        <v>700000</v>
      </c>
      <c r="N13" s="5">
        <f t="shared" si="11"/>
        <v>0</v>
      </c>
      <c r="O13" s="5">
        <f t="shared" si="11"/>
        <v>0</v>
      </c>
      <c r="P13" s="5">
        <f t="shared" si="11"/>
        <v>0</v>
      </c>
      <c r="Q13" s="5">
        <f t="shared" si="11"/>
        <v>0</v>
      </c>
      <c r="R13" s="5">
        <f t="shared" si="11"/>
        <v>0</v>
      </c>
      <c r="S13" s="5">
        <f t="shared" si="11"/>
        <v>0</v>
      </c>
      <c r="T13" s="5">
        <f t="shared" si="3"/>
        <v>700000</v>
      </c>
    </row>
    <row r="14" spans="1:20" x14ac:dyDescent="0.3">
      <c r="A14" s="3">
        <v>7</v>
      </c>
      <c r="B14" s="21" t="s">
        <v>38</v>
      </c>
      <c r="C14" s="27" t="s">
        <v>14</v>
      </c>
      <c r="D14" s="27">
        <v>1</v>
      </c>
      <c r="E14" s="27"/>
      <c r="F14" s="27"/>
      <c r="G14" s="27"/>
      <c r="H14" s="27"/>
      <c r="I14" s="27"/>
      <c r="J14" s="27"/>
      <c r="K14" s="65">
        <f t="shared" si="0"/>
        <v>1</v>
      </c>
      <c r="L14" s="5">
        <v>1500000</v>
      </c>
      <c r="M14" s="5">
        <f t="shared" ref="M14:S14" si="12">D14*$L$14</f>
        <v>1500000</v>
      </c>
      <c r="N14" s="5">
        <f t="shared" si="12"/>
        <v>0</v>
      </c>
      <c r="O14" s="5">
        <f t="shared" si="12"/>
        <v>0</v>
      </c>
      <c r="P14" s="5">
        <f t="shared" si="12"/>
        <v>0</v>
      </c>
      <c r="Q14" s="5">
        <f t="shared" si="12"/>
        <v>0</v>
      </c>
      <c r="R14" s="5">
        <f t="shared" si="12"/>
        <v>0</v>
      </c>
      <c r="S14" s="5">
        <f t="shared" si="12"/>
        <v>0</v>
      </c>
      <c r="T14" s="5">
        <f t="shared" si="3"/>
        <v>1500000</v>
      </c>
    </row>
    <row r="15" spans="1:20" x14ac:dyDescent="0.3">
      <c r="A15" s="3">
        <v>8</v>
      </c>
      <c r="B15" s="21" t="s">
        <v>39</v>
      </c>
      <c r="C15" s="27" t="s">
        <v>14</v>
      </c>
      <c r="D15" s="27">
        <v>1</v>
      </c>
      <c r="E15" s="27"/>
      <c r="F15" s="27"/>
      <c r="G15" s="27"/>
      <c r="H15" s="27"/>
      <c r="I15" s="27"/>
      <c r="J15" s="27"/>
      <c r="K15" s="65">
        <f t="shared" si="0"/>
        <v>1</v>
      </c>
      <c r="L15" s="6">
        <v>20000000</v>
      </c>
      <c r="M15" s="5">
        <f t="shared" ref="M15:S15" si="13">D15*$L$15</f>
        <v>20000000</v>
      </c>
      <c r="N15" s="5">
        <f t="shared" si="13"/>
        <v>0</v>
      </c>
      <c r="O15" s="5">
        <f t="shared" si="13"/>
        <v>0</v>
      </c>
      <c r="P15" s="5">
        <f t="shared" si="13"/>
        <v>0</v>
      </c>
      <c r="Q15" s="5">
        <f t="shared" si="13"/>
        <v>0</v>
      </c>
      <c r="R15" s="5">
        <f t="shared" si="13"/>
        <v>0</v>
      </c>
      <c r="S15" s="5">
        <f t="shared" si="13"/>
        <v>0</v>
      </c>
      <c r="T15" s="5">
        <f t="shared" si="3"/>
        <v>20000000</v>
      </c>
    </row>
    <row r="16" spans="1:20" x14ac:dyDescent="0.3">
      <c r="A16" s="3">
        <v>9</v>
      </c>
      <c r="B16" s="21" t="s">
        <v>40</v>
      </c>
      <c r="C16" s="27" t="s">
        <v>14</v>
      </c>
      <c r="D16" s="27">
        <v>1</v>
      </c>
      <c r="E16" s="27"/>
      <c r="F16" s="27"/>
      <c r="G16" s="27"/>
      <c r="H16" s="27"/>
      <c r="I16" s="27"/>
      <c r="J16" s="27"/>
      <c r="K16" s="65">
        <f t="shared" si="0"/>
        <v>1</v>
      </c>
      <c r="L16" s="5">
        <v>400000</v>
      </c>
      <c r="M16" s="5">
        <f t="shared" ref="M16:S16" si="14">D16*$L$16</f>
        <v>400000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3"/>
        <v>400000</v>
      </c>
    </row>
    <row r="17" spans="1:20" x14ac:dyDescent="0.3">
      <c r="A17" s="3">
        <v>10</v>
      </c>
      <c r="B17" s="21" t="s">
        <v>41</v>
      </c>
      <c r="C17" s="27" t="s">
        <v>14</v>
      </c>
      <c r="D17" s="27">
        <v>1</v>
      </c>
      <c r="E17" s="27"/>
      <c r="F17" s="27"/>
      <c r="G17" s="27"/>
      <c r="H17" s="27"/>
      <c r="I17" s="27"/>
      <c r="J17" s="27"/>
      <c r="K17" s="65">
        <f t="shared" si="0"/>
        <v>1</v>
      </c>
      <c r="L17" s="5">
        <v>20000</v>
      </c>
      <c r="M17" s="5">
        <f t="shared" ref="M17:S17" si="15">D17*$L$17</f>
        <v>20000</v>
      </c>
      <c r="N17" s="5">
        <f t="shared" si="15"/>
        <v>0</v>
      </c>
      <c r="O17" s="5">
        <f t="shared" si="15"/>
        <v>0</v>
      </c>
      <c r="P17" s="5">
        <f t="shared" si="15"/>
        <v>0</v>
      </c>
      <c r="Q17" s="5">
        <f t="shared" si="15"/>
        <v>0</v>
      </c>
      <c r="R17" s="5">
        <f t="shared" si="15"/>
        <v>0</v>
      </c>
      <c r="S17" s="5">
        <f t="shared" si="15"/>
        <v>0</v>
      </c>
      <c r="T17" s="5">
        <f t="shared" si="3"/>
        <v>20000</v>
      </c>
    </row>
    <row r="18" spans="1:20" x14ac:dyDescent="0.3">
      <c r="A18" s="3">
        <v>11</v>
      </c>
      <c r="B18" s="21" t="s">
        <v>42</v>
      </c>
      <c r="C18" s="27" t="s">
        <v>24</v>
      </c>
      <c r="D18" s="27">
        <v>1</v>
      </c>
      <c r="E18" s="27"/>
      <c r="F18" s="27"/>
      <c r="G18" s="27"/>
      <c r="H18" s="27"/>
      <c r="I18" s="27"/>
      <c r="J18" s="27"/>
      <c r="K18" s="65">
        <f t="shared" si="0"/>
        <v>1</v>
      </c>
      <c r="L18" s="6">
        <v>1000000</v>
      </c>
      <c r="M18" s="5">
        <f t="shared" ref="M18:S18" si="16">D18*$L$18</f>
        <v>1000000</v>
      </c>
      <c r="N18" s="5">
        <f t="shared" si="16"/>
        <v>0</v>
      </c>
      <c r="O18" s="5">
        <f t="shared" si="16"/>
        <v>0</v>
      </c>
      <c r="P18" s="5">
        <f t="shared" si="16"/>
        <v>0</v>
      </c>
      <c r="Q18" s="5">
        <f t="shared" si="16"/>
        <v>0</v>
      </c>
      <c r="R18" s="5">
        <f t="shared" si="16"/>
        <v>0</v>
      </c>
      <c r="S18" s="5">
        <f t="shared" si="16"/>
        <v>0</v>
      </c>
      <c r="T18" s="5">
        <f t="shared" si="3"/>
        <v>1000000</v>
      </c>
    </row>
    <row r="19" spans="1:20" x14ac:dyDescent="0.3">
      <c r="A19" s="3">
        <v>12</v>
      </c>
      <c r="B19" s="21" t="s">
        <v>43</v>
      </c>
      <c r="C19" s="27" t="s">
        <v>14</v>
      </c>
      <c r="D19" s="27">
        <v>1</v>
      </c>
      <c r="E19" s="27"/>
      <c r="F19" s="27"/>
      <c r="G19" s="27"/>
      <c r="H19" s="27"/>
      <c r="I19" s="27"/>
      <c r="J19" s="27"/>
      <c r="K19" s="65">
        <f t="shared" si="0"/>
        <v>1</v>
      </c>
      <c r="L19" s="5">
        <v>250000</v>
      </c>
      <c r="M19" s="5">
        <f t="shared" ref="M19:S19" si="17">D19*$L$19</f>
        <v>250000</v>
      </c>
      <c r="N19" s="5">
        <f t="shared" si="17"/>
        <v>0</v>
      </c>
      <c r="O19" s="5">
        <f t="shared" si="17"/>
        <v>0</v>
      </c>
      <c r="P19" s="5">
        <f t="shared" si="17"/>
        <v>0</v>
      </c>
      <c r="Q19" s="5">
        <f t="shared" si="17"/>
        <v>0</v>
      </c>
      <c r="R19" s="5">
        <f t="shared" si="17"/>
        <v>0</v>
      </c>
      <c r="S19" s="5">
        <f t="shared" si="17"/>
        <v>0</v>
      </c>
      <c r="T19" s="5">
        <f t="shared" si="3"/>
        <v>250000</v>
      </c>
    </row>
    <row r="20" spans="1:20" x14ac:dyDescent="0.3">
      <c r="A20" s="3">
        <v>13</v>
      </c>
      <c r="B20" s="21" t="s">
        <v>122</v>
      </c>
      <c r="C20" s="27" t="s">
        <v>14</v>
      </c>
      <c r="D20" s="27">
        <v>1</v>
      </c>
      <c r="E20" s="27"/>
      <c r="F20" s="27"/>
      <c r="G20" s="27"/>
      <c r="H20" s="27"/>
      <c r="I20" s="27"/>
      <c r="J20" s="27"/>
      <c r="K20" s="65">
        <f t="shared" si="0"/>
        <v>1</v>
      </c>
      <c r="L20" s="5">
        <v>100000</v>
      </c>
      <c r="M20" s="5">
        <f t="shared" ref="M20:S20" si="18">D20*$L$20</f>
        <v>100000</v>
      </c>
      <c r="N20" s="5">
        <f t="shared" si="18"/>
        <v>0</v>
      </c>
      <c r="O20" s="5">
        <f t="shared" si="18"/>
        <v>0</v>
      </c>
      <c r="P20" s="5">
        <f t="shared" si="18"/>
        <v>0</v>
      </c>
      <c r="Q20" s="5">
        <f t="shared" si="18"/>
        <v>0</v>
      </c>
      <c r="R20" s="5">
        <f t="shared" si="18"/>
        <v>0</v>
      </c>
      <c r="S20" s="5">
        <f t="shared" si="18"/>
        <v>0</v>
      </c>
      <c r="T20" s="5">
        <f t="shared" si="3"/>
        <v>100000</v>
      </c>
    </row>
    <row r="21" spans="1:20" x14ac:dyDescent="0.3">
      <c r="A21" s="3">
        <v>14</v>
      </c>
      <c r="B21" s="21" t="s">
        <v>44</v>
      </c>
      <c r="C21" s="27" t="s">
        <v>14</v>
      </c>
      <c r="D21" s="27">
        <v>1</v>
      </c>
      <c r="E21" s="27"/>
      <c r="F21" s="27"/>
      <c r="G21" s="27"/>
      <c r="H21" s="27"/>
      <c r="I21" s="27"/>
      <c r="J21" s="27"/>
      <c r="K21" s="65">
        <f t="shared" si="0"/>
        <v>1</v>
      </c>
      <c r="L21" s="5">
        <v>550000</v>
      </c>
      <c r="M21" s="5">
        <f t="shared" ref="M21:S21" si="19">D21*$L$21</f>
        <v>550000</v>
      </c>
      <c r="N21" s="5">
        <f t="shared" si="19"/>
        <v>0</v>
      </c>
      <c r="O21" s="5">
        <f t="shared" si="19"/>
        <v>0</v>
      </c>
      <c r="P21" s="5">
        <f t="shared" si="19"/>
        <v>0</v>
      </c>
      <c r="Q21" s="5">
        <f t="shared" si="19"/>
        <v>0</v>
      </c>
      <c r="R21" s="5">
        <f t="shared" si="19"/>
        <v>0</v>
      </c>
      <c r="S21" s="5">
        <f t="shared" si="19"/>
        <v>0</v>
      </c>
      <c r="T21" s="5">
        <f t="shared" si="3"/>
        <v>550000</v>
      </c>
    </row>
    <row r="22" spans="1:20" x14ac:dyDescent="0.3">
      <c r="A22" s="3">
        <v>15</v>
      </c>
      <c r="B22" s="21" t="s">
        <v>45</v>
      </c>
      <c r="C22" s="27" t="s">
        <v>14</v>
      </c>
      <c r="D22" s="27">
        <v>1</v>
      </c>
      <c r="E22" s="27"/>
      <c r="F22" s="27"/>
      <c r="G22" s="27"/>
      <c r="H22" s="27"/>
      <c r="I22" s="27"/>
      <c r="J22" s="27"/>
      <c r="K22" s="65">
        <f t="shared" si="0"/>
        <v>1</v>
      </c>
      <c r="L22" s="5">
        <v>130000</v>
      </c>
      <c r="M22" s="5">
        <f t="shared" ref="M22:S22" si="20">D22*$L$22</f>
        <v>130000</v>
      </c>
      <c r="N22" s="5">
        <f t="shared" si="20"/>
        <v>0</v>
      </c>
      <c r="O22" s="5">
        <f t="shared" si="20"/>
        <v>0</v>
      </c>
      <c r="P22" s="5">
        <f t="shared" si="20"/>
        <v>0</v>
      </c>
      <c r="Q22" s="5">
        <f t="shared" si="20"/>
        <v>0</v>
      </c>
      <c r="R22" s="5">
        <f t="shared" si="20"/>
        <v>0</v>
      </c>
      <c r="S22" s="5">
        <f t="shared" si="20"/>
        <v>0</v>
      </c>
      <c r="T22" s="5">
        <f t="shared" si="3"/>
        <v>130000</v>
      </c>
    </row>
    <row r="23" spans="1:20" x14ac:dyDescent="0.3">
      <c r="A23" s="3">
        <v>16</v>
      </c>
      <c r="B23" s="21" t="s">
        <v>130</v>
      </c>
      <c r="C23" s="27" t="s">
        <v>14</v>
      </c>
      <c r="D23" s="27">
        <v>1</v>
      </c>
      <c r="E23" s="27"/>
      <c r="F23" s="27"/>
      <c r="G23" s="27"/>
      <c r="H23" s="27"/>
      <c r="I23" s="27"/>
      <c r="J23" s="27"/>
      <c r="K23" s="65">
        <f t="shared" si="0"/>
        <v>1</v>
      </c>
      <c r="L23" s="5">
        <v>110000000</v>
      </c>
      <c r="M23" s="5">
        <f>D23*$L$23</f>
        <v>110000000</v>
      </c>
      <c r="N23" s="5">
        <f t="shared" ref="N23" si="21">E23*$L$22</f>
        <v>0</v>
      </c>
      <c r="O23" s="5">
        <f t="shared" ref="O23" si="22">F23*$L$22</f>
        <v>0</v>
      </c>
      <c r="P23" s="5">
        <f t="shared" ref="P23" si="23">G23*$L$22</f>
        <v>0</v>
      </c>
      <c r="Q23" s="5">
        <f t="shared" ref="Q23" si="24">H23*$L$22</f>
        <v>0</v>
      </c>
      <c r="R23" s="5">
        <f t="shared" ref="R23" si="25">I23*$L$22</f>
        <v>0</v>
      </c>
      <c r="S23" s="5">
        <f t="shared" ref="S23" si="26">J23*$L$22</f>
        <v>0</v>
      </c>
      <c r="T23" s="5">
        <f t="shared" si="3"/>
        <v>110000000</v>
      </c>
    </row>
    <row r="24" spans="1:20" x14ac:dyDescent="0.3">
      <c r="A24" s="3">
        <v>17</v>
      </c>
      <c r="B24" s="21" t="s">
        <v>112</v>
      </c>
      <c r="C24" s="27"/>
      <c r="D24" s="27"/>
      <c r="E24" s="27"/>
      <c r="F24" s="27"/>
      <c r="G24" s="27"/>
      <c r="H24" s="27"/>
      <c r="I24" s="27"/>
      <c r="J24" s="27"/>
      <c r="K24" s="27"/>
      <c r="L24" s="5"/>
      <c r="M24" s="5"/>
      <c r="N24" s="5">
        <v>500000</v>
      </c>
      <c r="O24" s="5"/>
      <c r="P24" s="5"/>
      <c r="Q24" s="5">
        <v>500000</v>
      </c>
      <c r="R24" s="5"/>
      <c r="S24" s="5"/>
      <c r="T24" s="5">
        <f t="shared" si="3"/>
        <v>1000000</v>
      </c>
    </row>
    <row r="25" spans="1:20" x14ac:dyDescent="0.3">
      <c r="A25" s="93" t="s">
        <v>10</v>
      </c>
      <c r="B25" s="9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8">
        <f t="shared" ref="M25:T25" si="27">SUM(M6:M24)</f>
        <v>144650000</v>
      </c>
      <c r="N25" s="28">
        <f t="shared" si="27"/>
        <v>500000</v>
      </c>
      <c r="O25" s="28">
        <f t="shared" si="27"/>
        <v>0</v>
      </c>
      <c r="P25" s="28">
        <f t="shared" si="27"/>
        <v>0</v>
      </c>
      <c r="Q25" s="28">
        <f t="shared" si="27"/>
        <v>500000</v>
      </c>
      <c r="R25" s="28">
        <f t="shared" si="27"/>
        <v>0</v>
      </c>
      <c r="S25" s="28">
        <f t="shared" si="27"/>
        <v>0</v>
      </c>
      <c r="T25" s="12">
        <f t="shared" si="27"/>
        <v>145650000</v>
      </c>
    </row>
  </sheetData>
  <mergeCells count="3">
    <mergeCell ref="A5:T5"/>
    <mergeCell ref="A25:B25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1"/>
  <sheetViews>
    <sheetView zoomScale="85" zoomScaleNormal="85"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B35" sqref="B35:B50"/>
    </sheetView>
  </sheetViews>
  <sheetFormatPr defaultRowHeight="14.4" x14ac:dyDescent="0.3"/>
  <cols>
    <col min="1" max="1" width="3.5546875" style="1" customWidth="1"/>
    <col min="2" max="2" width="26.6640625" style="36" customWidth="1"/>
    <col min="3" max="3" width="8.44140625" style="2" customWidth="1"/>
    <col min="4" max="7" width="7.109375" style="2" customWidth="1"/>
    <col min="8" max="8" width="8.33203125" style="2" bestFit="1" customWidth="1"/>
    <col min="9" max="9" width="7.88671875" style="2" bestFit="1" customWidth="1"/>
    <col min="10" max="10" width="8.33203125" style="2" bestFit="1" customWidth="1"/>
    <col min="11" max="11" width="8.33203125" style="2" customWidth="1"/>
    <col min="12" max="12" width="11" style="1" customWidth="1"/>
    <col min="13" max="14" width="16.44140625" style="1" bestFit="1" customWidth="1"/>
    <col min="15" max="16" width="15.88671875" style="1" bestFit="1" customWidth="1"/>
    <col min="17" max="17" width="16.44140625" style="1" bestFit="1" customWidth="1"/>
    <col min="18" max="18" width="13.109375" style="1" bestFit="1" customWidth="1"/>
    <col min="19" max="19" width="15.88671875" style="1" bestFit="1" customWidth="1"/>
    <col min="20" max="20" width="17.6640625" style="1" bestFit="1" customWidth="1"/>
  </cols>
  <sheetData>
    <row r="1" spans="1:20" x14ac:dyDescent="0.3">
      <c r="B1" s="1"/>
      <c r="K1" s="1"/>
      <c r="Q1" s="68" t="s">
        <v>124</v>
      </c>
      <c r="R1" s="67"/>
      <c r="S1" s="67"/>
      <c r="T1" s="67"/>
    </row>
    <row r="2" spans="1:20" x14ac:dyDescent="0.3">
      <c r="A2" s="89" t="s">
        <v>132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68" t="s">
        <v>0</v>
      </c>
      <c r="R2" s="1" t="s">
        <v>115</v>
      </c>
    </row>
    <row r="3" spans="1:20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66"/>
      <c r="S3" s="68"/>
      <c r="T3" s="68"/>
    </row>
    <row r="4" spans="1:20" ht="30" customHeight="1" x14ac:dyDescent="0.3">
      <c r="A4" s="58" t="s">
        <v>1</v>
      </c>
      <c r="B4" s="61" t="s">
        <v>11</v>
      </c>
      <c r="C4" s="61" t="s">
        <v>3</v>
      </c>
      <c r="D4" s="63">
        <v>42741</v>
      </c>
      <c r="E4" s="63">
        <v>42742</v>
      </c>
      <c r="F4" s="63">
        <v>42743</v>
      </c>
      <c r="G4" s="63">
        <v>42744</v>
      </c>
      <c r="H4" s="63">
        <v>42745</v>
      </c>
      <c r="I4" s="63">
        <v>42746</v>
      </c>
      <c r="J4" s="63">
        <v>42747</v>
      </c>
      <c r="K4" s="63" t="s">
        <v>5</v>
      </c>
      <c r="L4" s="58" t="s">
        <v>4</v>
      </c>
      <c r="M4" s="70">
        <v>42741</v>
      </c>
      <c r="N4" s="70">
        <v>42742</v>
      </c>
      <c r="O4" s="70">
        <v>42743</v>
      </c>
      <c r="P4" s="70">
        <v>42744</v>
      </c>
      <c r="Q4" s="70">
        <v>42745</v>
      </c>
      <c r="R4" s="70">
        <v>42746</v>
      </c>
      <c r="S4" s="70">
        <v>42747</v>
      </c>
      <c r="T4" s="59" t="s">
        <v>5</v>
      </c>
    </row>
    <row r="5" spans="1:20" x14ac:dyDescent="0.3">
      <c r="A5" s="90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0" x14ac:dyDescent="0.3">
      <c r="A6" s="3">
        <v>1</v>
      </c>
      <c r="B6" s="29" t="s">
        <v>47</v>
      </c>
      <c r="C6" s="30" t="s">
        <v>14</v>
      </c>
      <c r="D6" s="5">
        <v>8</v>
      </c>
      <c r="E6" s="5"/>
      <c r="F6" s="5">
        <v>0</v>
      </c>
      <c r="G6" s="5"/>
      <c r="H6" s="5"/>
      <c r="I6" s="5"/>
      <c r="J6" s="5"/>
      <c r="K6" s="5">
        <f t="shared" ref="K6:K23" si="0">SUM(D6:J6)</f>
        <v>8</v>
      </c>
      <c r="L6" s="6">
        <v>580000</v>
      </c>
      <c r="M6" s="5">
        <f t="shared" ref="M6:S6" si="1">D6*$L$6</f>
        <v>4640000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0</v>
      </c>
      <c r="R6" s="5">
        <f t="shared" si="1"/>
        <v>0</v>
      </c>
      <c r="S6" s="5">
        <f t="shared" si="1"/>
        <v>0</v>
      </c>
      <c r="T6" s="5">
        <f>M6+N6+O6+P6+Q6+R6+S6</f>
        <v>4640000</v>
      </c>
    </row>
    <row r="7" spans="1:20" x14ac:dyDescent="0.3">
      <c r="A7" s="3">
        <v>2</v>
      </c>
      <c r="B7" s="29" t="s">
        <v>48</v>
      </c>
      <c r="C7" s="30" t="s">
        <v>14</v>
      </c>
      <c r="D7" s="5">
        <v>8</v>
      </c>
      <c r="E7" s="5"/>
      <c r="F7" s="5"/>
      <c r="G7" s="5"/>
      <c r="H7" s="5"/>
      <c r="I7" s="5"/>
      <c r="J7" s="5"/>
      <c r="K7" s="5">
        <f t="shared" si="0"/>
        <v>8</v>
      </c>
      <c r="L7" s="5">
        <v>70000</v>
      </c>
      <c r="M7" s="5">
        <f t="shared" ref="M7:S7" si="2">D7*$L$7</f>
        <v>560000</v>
      </c>
      <c r="N7" s="5">
        <f t="shared" si="2"/>
        <v>0</v>
      </c>
      <c r="O7" s="5">
        <f t="shared" si="2"/>
        <v>0</v>
      </c>
      <c r="P7" s="5">
        <f t="shared" si="2"/>
        <v>0</v>
      </c>
      <c r="Q7" s="5">
        <f t="shared" si="2"/>
        <v>0</v>
      </c>
      <c r="R7" s="5">
        <f t="shared" si="2"/>
        <v>0</v>
      </c>
      <c r="S7" s="5">
        <f t="shared" si="2"/>
        <v>0</v>
      </c>
      <c r="T7" s="5">
        <f t="shared" ref="T7:T50" si="3">M7+N7+O7+P7+Q7+R7+S7</f>
        <v>560000</v>
      </c>
    </row>
    <row r="8" spans="1:20" x14ac:dyDescent="0.3">
      <c r="A8" s="3">
        <v>3</v>
      </c>
      <c r="B8" s="29" t="s">
        <v>49</v>
      </c>
      <c r="C8" s="30" t="s">
        <v>14</v>
      </c>
      <c r="D8" s="5">
        <v>4</v>
      </c>
      <c r="E8" s="5"/>
      <c r="F8" s="5"/>
      <c r="G8" s="5"/>
      <c r="H8" s="5"/>
      <c r="I8" s="5"/>
      <c r="J8" s="5"/>
      <c r="K8" s="5">
        <f t="shared" si="0"/>
        <v>4</v>
      </c>
      <c r="L8" s="5">
        <v>70000</v>
      </c>
      <c r="M8" s="5">
        <f t="shared" ref="M8:S8" si="4">D8*$L$8</f>
        <v>280000</v>
      </c>
      <c r="N8" s="5">
        <f t="shared" si="4"/>
        <v>0</v>
      </c>
      <c r="O8" s="5">
        <f t="shared" si="4"/>
        <v>0</v>
      </c>
      <c r="P8" s="5">
        <f t="shared" si="4"/>
        <v>0</v>
      </c>
      <c r="Q8" s="5">
        <f t="shared" si="4"/>
        <v>0</v>
      </c>
      <c r="R8" s="5">
        <f t="shared" si="4"/>
        <v>0</v>
      </c>
      <c r="S8" s="5">
        <f t="shared" si="4"/>
        <v>0</v>
      </c>
      <c r="T8" s="5">
        <f t="shared" si="3"/>
        <v>280000</v>
      </c>
    </row>
    <row r="9" spans="1:20" x14ac:dyDescent="0.3">
      <c r="A9" s="3">
        <v>4</v>
      </c>
      <c r="B9" s="29" t="s">
        <v>50</v>
      </c>
      <c r="C9" s="30" t="s">
        <v>14</v>
      </c>
      <c r="D9" s="5">
        <v>15</v>
      </c>
      <c r="E9" s="5"/>
      <c r="F9" s="5"/>
      <c r="G9" s="5"/>
      <c r="H9" s="5"/>
      <c r="I9" s="5"/>
      <c r="J9" s="5"/>
      <c r="K9" s="5">
        <f t="shared" si="0"/>
        <v>15</v>
      </c>
      <c r="L9" s="6">
        <v>15000</v>
      </c>
      <c r="M9" s="5">
        <f t="shared" ref="M9:S9" si="5">D9*$L$9</f>
        <v>225000</v>
      </c>
      <c r="N9" s="5">
        <f t="shared" si="5"/>
        <v>0</v>
      </c>
      <c r="O9" s="5">
        <f t="shared" si="5"/>
        <v>0</v>
      </c>
      <c r="P9" s="5">
        <f t="shared" si="5"/>
        <v>0</v>
      </c>
      <c r="Q9" s="5">
        <f t="shared" si="5"/>
        <v>0</v>
      </c>
      <c r="R9" s="5">
        <f t="shared" si="5"/>
        <v>0</v>
      </c>
      <c r="S9" s="5">
        <f t="shared" si="5"/>
        <v>0</v>
      </c>
      <c r="T9" s="5">
        <f t="shared" si="3"/>
        <v>225000</v>
      </c>
    </row>
    <row r="10" spans="1:20" x14ac:dyDescent="0.3">
      <c r="A10" s="3">
        <v>5</v>
      </c>
      <c r="B10" s="29" t="s">
        <v>51</v>
      </c>
      <c r="C10" s="30" t="s">
        <v>14</v>
      </c>
      <c r="D10" s="5">
        <v>15</v>
      </c>
      <c r="E10" s="5"/>
      <c r="F10" s="5"/>
      <c r="G10" s="5"/>
      <c r="H10" s="5"/>
      <c r="I10" s="5"/>
      <c r="J10" s="5"/>
      <c r="K10" s="5">
        <f t="shared" si="0"/>
        <v>15</v>
      </c>
      <c r="L10" s="6">
        <v>20000</v>
      </c>
      <c r="M10" s="5">
        <f t="shared" ref="M10:S10" si="6">D10*$L$10</f>
        <v>300000</v>
      </c>
      <c r="N10" s="5">
        <f t="shared" si="6"/>
        <v>0</v>
      </c>
      <c r="O10" s="5">
        <f t="shared" si="6"/>
        <v>0</v>
      </c>
      <c r="P10" s="5">
        <f t="shared" si="6"/>
        <v>0</v>
      </c>
      <c r="Q10" s="5">
        <f t="shared" si="6"/>
        <v>0</v>
      </c>
      <c r="R10" s="5">
        <f t="shared" si="6"/>
        <v>0</v>
      </c>
      <c r="S10" s="5">
        <f t="shared" si="6"/>
        <v>0</v>
      </c>
      <c r="T10" s="5">
        <f t="shared" si="3"/>
        <v>300000</v>
      </c>
    </row>
    <row r="11" spans="1:20" x14ac:dyDescent="0.3">
      <c r="A11" s="3">
        <v>6</v>
      </c>
      <c r="B11" s="29" t="s">
        <v>52</v>
      </c>
      <c r="C11" s="30" t="s">
        <v>14</v>
      </c>
      <c r="D11" s="5">
        <v>1</v>
      </c>
      <c r="E11" s="5"/>
      <c r="F11" s="5"/>
      <c r="G11" s="5"/>
      <c r="H11" s="5"/>
      <c r="I11" s="5"/>
      <c r="J11" s="5"/>
      <c r="K11" s="5">
        <f t="shared" si="0"/>
        <v>1</v>
      </c>
      <c r="L11" s="5">
        <v>2700000</v>
      </c>
      <c r="M11" s="5">
        <f t="shared" ref="M11:S12" si="7">D11*$L$11</f>
        <v>2700000</v>
      </c>
      <c r="N11" s="5">
        <f t="shared" si="7"/>
        <v>0</v>
      </c>
      <c r="O11" s="5">
        <f t="shared" si="7"/>
        <v>0</v>
      </c>
      <c r="P11" s="5">
        <f t="shared" si="7"/>
        <v>0</v>
      </c>
      <c r="Q11" s="5">
        <f t="shared" si="7"/>
        <v>0</v>
      </c>
      <c r="R11" s="5">
        <f t="shared" si="7"/>
        <v>0</v>
      </c>
      <c r="S11" s="5">
        <f t="shared" si="7"/>
        <v>0</v>
      </c>
      <c r="T11" s="5">
        <f t="shared" si="3"/>
        <v>2700000</v>
      </c>
    </row>
    <row r="12" spans="1:20" x14ac:dyDescent="0.3">
      <c r="A12" s="3">
        <v>7</v>
      </c>
      <c r="B12" s="29" t="s">
        <v>131</v>
      </c>
      <c r="C12" s="30" t="s">
        <v>14</v>
      </c>
      <c r="D12" s="5"/>
      <c r="E12" s="5"/>
      <c r="F12" s="5">
        <v>1</v>
      </c>
      <c r="G12" s="5"/>
      <c r="H12" s="5"/>
      <c r="I12" s="5"/>
      <c r="J12" s="5"/>
      <c r="K12" s="5">
        <f t="shared" si="0"/>
        <v>1</v>
      </c>
      <c r="L12" s="5">
        <v>1900000</v>
      </c>
      <c r="M12" s="5">
        <f t="shared" si="7"/>
        <v>0</v>
      </c>
      <c r="N12" s="5">
        <f t="shared" si="7"/>
        <v>0</v>
      </c>
      <c r="O12" s="5">
        <f t="shared" si="7"/>
        <v>2700000</v>
      </c>
      <c r="P12" s="5">
        <f t="shared" si="7"/>
        <v>0</v>
      </c>
      <c r="Q12" s="5">
        <f t="shared" si="7"/>
        <v>0</v>
      </c>
      <c r="R12" s="5">
        <f t="shared" si="7"/>
        <v>0</v>
      </c>
      <c r="S12" s="5">
        <f t="shared" si="7"/>
        <v>0</v>
      </c>
      <c r="T12" s="5">
        <f t="shared" si="3"/>
        <v>2700000</v>
      </c>
    </row>
    <row r="13" spans="1:20" x14ac:dyDescent="0.3">
      <c r="A13" s="3">
        <v>8</v>
      </c>
      <c r="B13" s="29" t="s">
        <v>53</v>
      </c>
      <c r="C13" s="30" t="s">
        <v>14</v>
      </c>
      <c r="D13" s="77">
        <v>8</v>
      </c>
      <c r="E13" s="43"/>
      <c r="F13" s="43"/>
      <c r="G13" s="5"/>
      <c r="H13" s="5"/>
      <c r="I13" s="5"/>
      <c r="J13" s="5"/>
      <c r="K13" s="5">
        <f t="shared" si="0"/>
        <v>8</v>
      </c>
      <c r="L13" s="5">
        <v>15000</v>
      </c>
      <c r="M13" s="5">
        <f t="shared" ref="M13:S13" si="8">D13*$L$13</f>
        <v>120000</v>
      </c>
      <c r="N13" s="5">
        <f t="shared" si="8"/>
        <v>0</v>
      </c>
      <c r="O13" s="5">
        <f t="shared" si="8"/>
        <v>0</v>
      </c>
      <c r="P13" s="5">
        <f t="shared" si="8"/>
        <v>0</v>
      </c>
      <c r="Q13" s="5">
        <f t="shared" si="8"/>
        <v>0</v>
      </c>
      <c r="R13" s="5">
        <f t="shared" si="8"/>
        <v>0</v>
      </c>
      <c r="S13" s="5">
        <f t="shared" si="8"/>
        <v>0</v>
      </c>
      <c r="T13" s="5">
        <f t="shared" si="3"/>
        <v>120000</v>
      </c>
    </row>
    <row r="14" spans="1:20" x14ac:dyDescent="0.3">
      <c r="A14" s="3">
        <v>9</v>
      </c>
      <c r="B14" s="29" t="s">
        <v>54</v>
      </c>
      <c r="C14" s="30" t="s">
        <v>14</v>
      </c>
      <c r="D14" s="5">
        <v>8</v>
      </c>
      <c r="E14" s="5"/>
      <c r="F14" s="5"/>
      <c r="G14" s="5"/>
      <c r="H14" s="5"/>
      <c r="I14" s="5"/>
      <c r="J14" s="5"/>
      <c r="K14" s="5">
        <f t="shared" si="0"/>
        <v>8</v>
      </c>
      <c r="L14" s="6">
        <v>50000</v>
      </c>
      <c r="M14" s="5">
        <f t="shared" ref="M14:S14" si="9">D14*$L$14</f>
        <v>400000</v>
      </c>
      <c r="N14" s="5">
        <f t="shared" si="9"/>
        <v>0</v>
      </c>
      <c r="O14" s="5">
        <f t="shared" si="9"/>
        <v>0</v>
      </c>
      <c r="P14" s="5">
        <f t="shared" si="9"/>
        <v>0</v>
      </c>
      <c r="Q14" s="5">
        <f t="shared" si="9"/>
        <v>0</v>
      </c>
      <c r="R14" s="5">
        <f t="shared" si="9"/>
        <v>0</v>
      </c>
      <c r="S14" s="5">
        <f t="shared" si="9"/>
        <v>0</v>
      </c>
      <c r="T14" s="5">
        <f t="shared" si="3"/>
        <v>400000</v>
      </c>
    </row>
    <row r="15" spans="1:20" x14ac:dyDescent="0.3">
      <c r="A15" s="3">
        <v>10</v>
      </c>
      <c r="B15" s="29" t="s">
        <v>55</v>
      </c>
      <c r="C15" s="30" t="s">
        <v>14</v>
      </c>
      <c r="D15" s="5">
        <v>8</v>
      </c>
      <c r="E15" s="5"/>
      <c r="F15" s="5"/>
      <c r="G15" s="5"/>
      <c r="H15" s="5"/>
      <c r="I15" s="5"/>
      <c r="J15" s="5"/>
      <c r="K15" s="5">
        <f t="shared" si="0"/>
        <v>8</v>
      </c>
      <c r="L15" s="5">
        <v>45000</v>
      </c>
      <c r="M15" s="5">
        <f t="shared" ref="M15:S15" si="10">D15*$L$15</f>
        <v>360000</v>
      </c>
      <c r="N15" s="5">
        <f t="shared" si="10"/>
        <v>0</v>
      </c>
      <c r="O15" s="5">
        <f t="shared" si="10"/>
        <v>0</v>
      </c>
      <c r="P15" s="5">
        <f t="shared" si="10"/>
        <v>0</v>
      </c>
      <c r="Q15" s="5">
        <f t="shared" si="10"/>
        <v>0</v>
      </c>
      <c r="R15" s="5">
        <f t="shared" si="10"/>
        <v>0</v>
      </c>
      <c r="S15" s="5">
        <f t="shared" si="10"/>
        <v>0</v>
      </c>
      <c r="T15" s="5">
        <f t="shared" si="3"/>
        <v>360000</v>
      </c>
    </row>
    <row r="16" spans="1:20" x14ac:dyDescent="0.3">
      <c r="A16" s="3">
        <v>11</v>
      </c>
      <c r="B16" s="29" t="s">
        <v>56</v>
      </c>
      <c r="C16" s="30" t="s">
        <v>14</v>
      </c>
      <c r="D16" s="5">
        <v>30</v>
      </c>
      <c r="E16" s="5">
        <v>0</v>
      </c>
      <c r="F16" s="5"/>
      <c r="G16" s="5"/>
      <c r="H16" s="5"/>
      <c r="I16" s="5"/>
      <c r="J16" s="5"/>
      <c r="K16" s="5">
        <f t="shared" si="0"/>
        <v>30</v>
      </c>
      <c r="L16" s="5">
        <v>65000</v>
      </c>
      <c r="M16" s="5">
        <f t="shared" ref="M16:S16" si="11">D16*$L$16</f>
        <v>1950000</v>
      </c>
      <c r="N16" s="5">
        <f t="shared" si="11"/>
        <v>0</v>
      </c>
      <c r="O16" s="5">
        <f t="shared" si="11"/>
        <v>0</v>
      </c>
      <c r="P16" s="5">
        <f t="shared" si="11"/>
        <v>0</v>
      </c>
      <c r="Q16" s="5">
        <f t="shared" si="11"/>
        <v>0</v>
      </c>
      <c r="R16" s="5">
        <f t="shared" si="11"/>
        <v>0</v>
      </c>
      <c r="S16" s="5">
        <f t="shared" si="11"/>
        <v>0</v>
      </c>
      <c r="T16" s="5">
        <f t="shared" si="3"/>
        <v>1950000</v>
      </c>
    </row>
    <row r="17" spans="1:20" x14ac:dyDescent="0.3">
      <c r="A17" s="3">
        <v>12</v>
      </c>
      <c r="B17" s="29" t="s">
        <v>57</v>
      </c>
      <c r="C17" s="30" t="s">
        <v>14</v>
      </c>
      <c r="D17" s="5">
        <v>2</v>
      </c>
      <c r="E17" s="5"/>
      <c r="F17" s="5"/>
      <c r="G17" s="5"/>
      <c r="H17" s="5"/>
      <c r="I17" s="5"/>
      <c r="J17" s="5"/>
      <c r="K17" s="5">
        <f t="shared" si="0"/>
        <v>2</v>
      </c>
      <c r="L17" s="5">
        <v>280000</v>
      </c>
      <c r="M17" s="5">
        <f t="shared" ref="M17:S17" si="12">D17*$L$17</f>
        <v>560000</v>
      </c>
      <c r="N17" s="5">
        <f t="shared" si="12"/>
        <v>0</v>
      </c>
      <c r="O17" s="5">
        <f t="shared" si="12"/>
        <v>0</v>
      </c>
      <c r="P17" s="5">
        <f t="shared" si="12"/>
        <v>0</v>
      </c>
      <c r="Q17" s="5">
        <f t="shared" si="12"/>
        <v>0</v>
      </c>
      <c r="R17" s="5">
        <f t="shared" si="12"/>
        <v>0</v>
      </c>
      <c r="S17" s="5">
        <f t="shared" si="12"/>
        <v>0</v>
      </c>
      <c r="T17" s="5">
        <f t="shared" si="3"/>
        <v>560000</v>
      </c>
    </row>
    <row r="18" spans="1:20" x14ac:dyDescent="0.3">
      <c r="A18" s="3">
        <v>13</v>
      </c>
      <c r="B18" s="29" t="s">
        <v>58</v>
      </c>
      <c r="C18" s="30" t="s">
        <v>24</v>
      </c>
      <c r="D18" s="5">
        <v>3</v>
      </c>
      <c r="E18" s="5"/>
      <c r="F18" s="5"/>
      <c r="G18" s="5"/>
      <c r="H18" s="5"/>
      <c r="I18" s="5"/>
      <c r="J18" s="5"/>
      <c r="K18" s="5">
        <f t="shared" si="0"/>
        <v>3</v>
      </c>
      <c r="L18" s="6">
        <v>2000000</v>
      </c>
      <c r="M18" s="5">
        <f t="shared" ref="M18:S18" si="13">D18*$L$18</f>
        <v>6000000</v>
      </c>
      <c r="N18" s="5">
        <f t="shared" si="13"/>
        <v>0</v>
      </c>
      <c r="O18" s="5">
        <f t="shared" si="13"/>
        <v>0</v>
      </c>
      <c r="P18" s="5">
        <f t="shared" si="13"/>
        <v>0</v>
      </c>
      <c r="Q18" s="5">
        <f t="shared" si="13"/>
        <v>0</v>
      </c>
      <c r="R18" s="5">
        <f t="shared" si="13"/>
        <v>0</v>
      </c>
      <c r="S18" s="5">
        <f t="shared" si="13"/>
        <v>0</v>
      </c>
      <c r="T18" s="5">
        <f t="shared" si="3"/>
        <v>6000000</v>
      </c>
    </row>
    <row r="19" spans="1:20" x14ac:dyDescent="0.3">
      <c r="A19" s="3">
        <v>14</v>
      </c>
      <c r="B19" s="29" t="s">
        <v>59</v>
      </c>
      <c r="C19" s="30" t="s">
        <v>17</v>
      </c>
      <c r="D19" s="5">
        <v>4</v>
      </c>
      <c r="E19" s="5">
        <v>0</v>
      </c>
      <c r="F19" s="5"/>
      <c r="G19" s="5">
        <v>4</v>
      </c>
      <c r="H19" s="5"/>
      <c r="I19" s="5">
        <v>4</v>
      </c>
      <c r="J19" s="5"/>
      <c r="K19" s="5">
        <f t="shared" si="0"/>
        <v>12</v>
      </c>
      <c r="L19" s="6">
        <v>35000</v>
      </c>
      <c r="M19" s="5">
        <f t="shared" ref="M19:S19" si="14">D19*$L$19</f>
        <v>140000</v>
      </c>
      <c r="N19" s="5">
        <f t="shared" si="14"/>
        <v>0</v>
      </c>
      <c r="O19" s="5">
        <f t="shared" si="14"/>
        <v>0</v>
      </c>
      <c r="P19" s="5">
        <f t="shared" si="14"/>
        <v>140000</v>
      </c>
      <c r="Q19" s="5">
        <f t="shared" si="14"/>
        <v>0</v>
      </c>
      <c r="R19" s="5">
        <f t="shared" si="14"/>
        <v>140000</v>
      </c>
      <c r="S19" s="5">
        <f t="shared" si="14"/>
        <v>0</v>
      </c>
      <c r="T19" s="5">
        <f t="shared" si="3"/>
        <v>420000</v>
      </c>
    </row>
    <row r="20" spans="1:20" ht="27.6" x14ac:dyDescent="0.3">
      <c r="A20" s="3">
        <v>15</v>
      </c>
      <c r="B20" s="14" t="s">
        <v>60</v>
      </c>
      <c r="C20" s="8" t="s">
        <v>14</v>
      </c>
      <c r="D20" s="5">
        <v>2</v>
      </c>
      <c r="E20" s="5"/>
      <c r="F20" s="5"/>
      <c r="G20" s="5"/>
      <c r="H20" s="5"/>
      <c r="I20" s="5"/>
      <c r="J20" s="5"/>
      <c r="K20" s="5">
        <f t="shared" si="0"/>
        <v>2</v>
      </c>
      <c r="L20" s="6">
        <v>580000</v>
      </c>
      <c r="M20" s="5">
        <f t="shared" ref="M20:S20" si="15">D20*$L$20</f>
        <v>1160000</v>
      </c>
      <c r="N20" s="5">
        <f t="shared" si="15"/>
        <v>0</v>
      </c>
      <c r="O20" s="5">
        <f t="shared" si="15"/>
        <v>0</v>
      </c>
      <c r="P20" s="5">
        <f t="shared" si="15"/>
        <v>0</v>
      </c>
      <c r="Q20" s="5">
        <f t="shared" si="15"/>
        <v>0</v>
      </c>
      <c r="R20" s="5">
        <f t="shared" si="15"/>
        <v>0</v>
      </c>
      <c r="S20" s="5">
        <f t="shared" si="15"/>
        <v>0</v>
      </c>
      <c r="T20" s="5">
        <f t="shared" si="3"/>
        <v>1160000</v>
      </c>
    </row>
    <row r="21" spans="1:20" x14ac:dyDescent="0.3">
      <c r="A21" s="3">
        <v>16</v>
      </c>
      <c r="B21" s="14" t="s">
        <v>61</v>
      </c>
      <c r="C21" s="8" t="s">
        <v>14</v>
      </c>
      <c r="D21" s="5">
        <v>30</v>
      </c>
      <c r="E21" s="5"/>
      <c r="F21" s="5">
        <v>0</v>
      </c>
      <c r="G21" s="5"/>
      <c r="H21" s="5">
        <v>0</v>
      </c>
      <c r="I21" s="5"/>
      <c r="J21" s="5"/>
      <c r="K21" s="5">
        <f t="shared" si="0"/>
        <v>30</v>
      </c>
      <c r="L21" s="6">
        <v>39000</v>
      </c>
      <c r="M21" s="5">
        <f t="shared" ref="M21:S21" si="16">D21*$L$21</f>
        <v>1170000</v>
      </c>
      <c r="N21" s="5">
        <f t="shared" si="16"/>
        <v>0</v>
      </c>
      <c r="O21" s="5">
        <f t="shared" si="16"/>
        <v>0</v>
      </c>
      <c r="P21" s="5">
        <f t="shared" si="16"/>
        <v>0</v>
      </c>
      <c r="Q21" s="5">
        <f t="shared" si="16"/>
        <v>0</v>
      </c>
      <c r="R21" s="5">
        <f t="shared" si="16"/>
        <v>0</v>
      </c>
      <c r="S21" s="5">
        <f t="shared" si="16"/>
        <v>0</v>
      </c>
      <c r="T21" s="5">
        <f t="shared" si="3"/>
        <v>1170000</v>
      </c>
    </row>
    <row r="22" spans="1:20" ht="27.6" x14ac:dyDescent="0.3">
      <c r="A22" s="3">
        <v>17</v>
      </c>
      <c r="B22" s="14" t="s">
        <v>120</v>
      </c>
      <c r="C22" s="8" t="s">
        <v>14</v>
      </c>
      <c r="D22" s="5">
        <v>1</v>
      </c>
      <c r="E22" s="5"/>
      <c r="F22" s="5"/>
      <c r="G22" s="5"/>
      <c r="H22" s="5">
        <v>2</v>
      </c>
      <c r="I22" s="5"/>
      <c r="J22" s="5"/>
      <c r="K22" s="5">
        <f t="shared" si="0"/>
        <v>3</v>
      </c>
      <c r="L22" s="6">
        <v>300000</v>
      </c>
      <c r="M22" s="5">
        <f t="shared" ref="M22:S22" si="17">D22*$L$22</f>
        <v>300000</v>
      </c>
      <c r="N22" s="5">
        <f t="shared" si="17"/>
        <v>0</v>
      </c>
      <c r="O22" s="5">
        <f t="shared" si="17"/>
        <v>0</v>
      </c>
      <c r="P22" s="5">
        <f t="shared" si="17"/>
        <v>0</v>
      </c>
      <c r="Q22" s="5">
        <f t="shared" si="17"/>
        <v>600000</v>
      </c>
      <c r="R22" s="5">
        <f t="shared" si="17"/>
        <v>0</v>
      </c>
      <c r="S22" s="5">
        <f t="shared" si="17"/>
        <v>0</v>
      </c>
      <c r="T22" s="5">
        <f t="shared" si="3"/>
        <v>900000</v>
      </c>
    </row>
    <row r="23" spans="1:20" ht="27.6" x14ac:dyDescent="0.3">
      <c r="A23" s="3">
        <v>18</v>
      </c>
      <c r="B23" s="21" t="s">
        <v>62</v>
      </c>
      <c r="C23" s="27" t="s">
        <v>14</v>
      </c>
      <c r="D23" s="5">
        <v>1</v>
      </c>
      <c r="E23" s="5"/>
      <c r="F23" s="5"/>
      <c r="G23" s="5"/>
      <c r="H23" s="5"/>
      <c r="I23" s="5"/>
      <c r="J23" s="5"/>
      <c r="K23" s="5">
        <f t="shared" si="0"/>
        <v>1</v>
      </c>
      <c r="L23" s="6">
        <v>580000</v>
      </c>
      <c r="M23" s="5">
        <f t="shared" ref="M23:S23" si="18">D23*$L$23</f>
        <v>580000</v>
      </c>
      <c r="N23" s="5">
        <f t="shared" si="18"/>
        <v>0</v>
      </c>
      <c r="O23" s="5">
        <f t="shared" si="18"/>
        <v>0</v>
      </c>
      <c r="P23" s="5">
        <f t="shared" si="18"/>
        <v>0</v>
      </c>
      <c r="Q23" s="5">
        <f t="shared" si="18"/>
        <v>0</v>
      </c>
      <c r="R23" s="5">
        <f t="shared" si="18"/>
        <v>0</v>
      </c>
      <c r="S23" s="5">
        <f t="shared" si="18"/>
        <v>0</v>
      </c>
      <c r="T23" s="5">
        <f t="shared" si="3"/>
        <v>580000</v>
      </c>
    </row>
    <row r="24" spans="1:20" x14ac:dyDescent="0.3">
      <c r="A24" s="31" t="s">
        <v>63</v>
      </c>
      <c r="B24" s="32"/>
      <c r="C24" s="32"/>
      <c r="D24" s="44"/>
      <c r="E24" s="44"/>
      <c r="F24" s="44"/>
      <c r="G24" s="33"/>
      <c r="H24" s="33"/>
      <c r="I24" s="33"/>
      <c r="J24" s="33"/>
      <c r="K24" s="33"/>
      <c r="L24" s="33"/>
      <c r="M24" s="5"/>
      <c r="N24" s="5"/>
      <c r="O24" s="5"/>
      <c r="P24" s="5"/>
      <c r="Q24" s="5"/>
      <c r="R24" s="5"/>
      <c r="S24" s="5"/>
      <c r="T24" s="5">
        <f t="shared" si="3"/>
        <v>0</v>
      </c>
    </row>
    <row r="25" spans="1:20" x14ac:dyDescent="0.3">
      <c r="A25" s="3">
        <v>19</v>
      </c>
      <c r="B25" s="29" t="s">
        <v>64</v>
      </c>
      <c r="C25" s="30" t="s">
        <v>14</v>
      </c>
      <c r="D25" s="5">
        <v>15</v>
      </c>
      <c r="E25" s="5"/>
      <c r="F25" s="5"/>
      <c r="G25" s="5"/>
      <c r="H25" s="5"/>
      <c r="I25" s="5"/>
      <c r="J25" s="5"/>
      <c r="K25" s="5">
        <f t="shared" ref="K25:K49" si="19">SUM(D25:J25)</f>
        <v>15</v>
      </c>
      <c r="L25" s="5">
        <v>155000</v>
      </c>
      <c r="M25" s="5">
        <f t="shared" ref="M25:S25" si="20">D25*$L$25</f>
        <v>2325000</v>
      </c>
      <c r="N25" s="5">
        <f t="shared" si="20"/>
        <v>0</v>
      </c>
      <c r="O25" s="5">
        <f t="shared" si="20"/>
        <v>0</v>
      </c>
      <c r="P25" s="5">
        <f t="shared" si="20"/>
        <v>0</v>
      </c>
      <c r="Q25" s="5">
        <f t="shared" si="20"/>
        <v>0</v>
      </c>
      <c r="R25" s="5">
        <f t="shared" si="20"/>
        <v>0</v>
      </c>
      <c r="S25" s="5">
        <f t="shared" si="20"/>
        <v>0</v>
      </c>
      <c r="T25" s="5">
        <f t="shared" si="3"/>
        <v>2325000</v>
      </c>
    </row>
    <row r="26" spans="1:20" ht="41.4" x14ac:dyDescent="0.3">
      <c r="A26" s="3">
        <v>20</v>
      </c>
      <c r="B26" s="29" t="s">
        <v>139</v>
      </c>
      <c r="C26" s="30" t="s">
        <v>14</v>
      </c>
      <c r="D26" s="5">
        <v>4</v>
      </c>
      <c r="E26" s="5"/>
      <c r="F26" s="5"/>
      <c r="G26" s="5"/>
      <c r="H26" s="5"/>
      <c r="I26" s="5"/>
      <c r="J26" s="5"/>
      <c r="K26" s="5">
        <f t="shared" si="19"/>
        <v>4</v>
      </c>
      <c r="L26" s="5">
        <v>155000</v>
      </c>
      <c r="M26" s="5">
        <f t="shared" ref="M26:S26" si="21">D26*$L$26</f>
        <v>620000</v>
      </c>
      <c r="N26" s="5">
        <f t="shared" si="21"/>
        <v>0</v>
      </c>
      <c r="O26" s="5">
        <f t="shared" si="21"/>
        <v>0</v>
      </c>
      <c r="P26" s="5">
        <f t="shared" si="21"/>
        <v>0</v>
      </c>
      <c r="Q26" s="5">
        <f t="shared" si="21"/>
        <v>0</v>
      </c>
      <c r="R26" s="5">
        <f t="shared" si="21"/>
        <v>0</v>
      </c>
      <c r="S26" s="5">
        <f t="shared" si="21"/>
        <v>0</v>
      </c>
      <c r="T26" s="5">
        <f t="shared" si="3"/>
        <v>620000</v>
      </c>
    </row>
    <row r="27" spans="1:20" ht="27.6" x14ac:dyDescent="0.3">
      <c r="A27" s="3">
        <v>21</v>
      </c>
      <c r="B27" s="29" t="s">
        <v>137</v>
      </c>
      <c r="C27" s="30" t="s">
        <v>14</v>
      </c>
      <c r="D27" s="5">
        <v>20</v>
      </c>
      <c r="E27" s="5"/>
      <c r="F27" s="5"/>
      <c r="G27" s="5"/>
      <c r="H27" s="5"/>
      <c r="I27" s="5"/>
      <c r="J27" s="5"/>
      <c r="K27" s="5">
        <f t="shared" si="19"/>
        <v>20</v>
      </c>
      <c r="L27" s="5">
        <v>155000</v>
      </c>
      <c r="M27" s="5">
        <f t="shared" ref="M27:S27" si="22">D27*$L$27</f>
        <v>3100000</v>
      </c>
      <c r="N27" s="5">
        <f t="shared" si="22"/>
        <v>0</v>
      </c>
      <c r="O27" s="5">
        <f t="shared" si="22"/>
        <v>0</v>
      </c>
      <c r="P27" s="5">
        <f t="shared" si="22"/>
        <v>0</v>
      </c>
      <c r="Q27" s="5">
        <f t="shared" si="22"/>
        <v>0</v>
      </c>
      <c r="R27" s="5">
        <f t="shared" si="22"/>
        <v>0</v>
      </c>
      <c r="S27" s="5">
        <f t="shared" si="22"/>
        <v>0</v>
      </c>
      <c r="T27" s="5">
        <f t="shared" si="3"/>
        <v>3100000</v>
      </c>
    </row>
    <row r="28" spans="1:20" ht="27.6" x14ac:dyDescent="0.3">
      <c r="A28" s="3">
        <v>22</v>
      </c>
      <c r="B28" s="29" t="s">
        <v>138</v>
      </c>
      <c r="C28" s="30" t="s">
        <v>14</v>
      </c>
      <c r="D28" s="5">
        <v>4</v>
      </c>
      <c r="E28" s="5"/>
      <c r="F28" s="5"/>
      <c r="G28" s="5"/>
      <c r="H28" s="5"/>
      <c r="I28" s="5"/>
      <c r="J28" s="5"/>
      <c r="K28" s="5">
        <f t="shared" si="19"/>
        <v>4</v>
      </c>
      <c r="L28" s="5">
        <v>155000</v>
      </c>
      <c r="M28" s="5">
        <f t="shared" ref="M28:S28" si="23">D28*$L$28</f>
        <v>620000</v>
      </c>
      <c r="N28" s="5">
        <f t="shared" si="23"/>
        <v>0</v>
      </c>
      <c r="O28" s="5">
        <f t="shared" si="23"/>
        <v>0</v>
      </c>
      <c r="P28" s="5">
        <f t="shared" si="23"/>
        <v>0</v>
      </c>
      <c r="Q28" s="5">
        <f t="shared" si="23"/>
        <v>0</v>
      </c>
      <c r="R28" s="5">
        <f t="shared" si="23"/>
        <v>0</v>
      </c>
      <c r="S28" s="5">
        <f t="shared" si="23"/>
        <v>0</v>
      </c>
      <c r="T28" s="5">
        <f t="shared" si="3"/>
        <v>620000</v>
      </c>
    </row>
    <row r="29" spans="1:20" ht="27.6" x14ac:dyDescent="0.3">
      <c r="A29" s="3">
        <v>23</v>
      </c>
      <c r="B29" s="29" t="s">
        <v>134</v>
      </c>
      <c r="C29" s="30" t="s">
        <v>14</v>
      </c>
      <c r="D29" s="5">
        <v>30</v>
      </c>
      <c r="E29" s="5"/>
      <c r="F29" s="5"/>
      <c r="G29" s="5"/>
      <c r="H29" s="5"/>
      <c r="I29" s="5"/>
      <c r="J29" s="5"/>
      <c r="K29" s="5">
        <f t="shared" si="19"/>
        <v>30</v>
      </c>
      <c r="L29" s="5">
        <v>155000</v>
      </c>
      <c r="M29" s="5">
        <f t="shared" ref="M29:S29" si="24">D29*$L$29</f>
        <v>4650000</v>
      </c>
      <c r="N29" s="5">
        <f t="shared" si="24"/>
        <v>0</v>
      </c>
      <c r="O29" s="5">
        <f t="shared" si="24"/>
        <v>0</v>
      </c>
      <c r="P29" s="5">
        <f t="shared" si="24"/>
        <v>0</v>
      </c>
      <c r="Q29" s="5">
        <f t="shared" si="24"/>
        <v>0</v>
      </c>
      <c r="R29" s="5">
        <f t="shared" si="24"/>
        <v>0</v>
      </c>
      <c r="S29" s="5">
        <f t="shared" si="24"/>
        <v>0</v>
      </c>
      <c r="T29" s="5">
        <f t="shared" si="3"/>
        <v>4650000</v>
      </c>
    </row>
    <row r="30" spans="1:20" x14ac:dyDescent="0.3">
      <c r="A30" s="3">
        <v>24</v>
      </c>
      <c r="B30" s="29" t="s">
        <v>118</v>
      </c>
      <c r="C30" s="30" t="s">
        <v>14</v>
      </c>
      <c r="D30" s="5">
        <v>6</v>
      </c>
      <c r="E30" s="5"/>
      <c r="F30" s="5"/>
      <c r="G30" s="5"/>
      <c r="H30" s="5"/>
      <c r="I30" s="5"/>
      <c r="J30" s="5"/>
      <c r="K30" s="5">
        <f t="shared" si="19"/>
        <v>6</v>
      </c>
      <c r="L30" s="5">
        <v>155000</v>
      </c>
      <c r="M30" s="5">
        <f t="shared" ref="M30:S30" si="25">D30*$L$30</f>
        <v>930000</v>
      </c>
      <c r="N30" s="5">
        <f t="shared" si="25"/>
        <v>0</v>
      </c>
      <c r="O30" s="5">
        <f t="shared" si="25"/>
        <v>0</v>
      </c>
      <c r="P30" s="5">
        <f t="shared" si="25"/>
        <v>0</v>
      </c>
      <c r="Q30" s="5">
        <f t="shared" si="25"/>
        <v>0</v>
      </c>
      <c r="R30" s="5">
        <f t="shared" si="25"/>
        <v>0</v>
      </c>
      <c r="S30" s="5">
        <f t="shared" si="25"/>
        <v>0</v>
      </c>
      <c r="T30" s="5">
        <f t="shared" si="3"/>
        <v>930000</v>
      </c>
    </row>
    <row r="31" spans="1:20" x14ac:dyDescent="0.3">
      <c r="A31" s="3">
        <v>25</v>
      </c>
      <c r="B31" s="29" t="s">
        <v>133</v>
      </c>
      <c r="C31" s="30" t="s">
        <v>14</v>
      </c>
      <c r="D31" s="5">
        <v>6</v>
      </c>
      <c r="E31" s="5"/>
      <c r="F31" s="5"/>
      <c r="G31" s="5"/>
      <c r="H31" s="5"/>
      <c r="I31" s="5"/>
      <c r="J31" s="5"/>
      <c r="K31" s="5">
        <f t="shared" si="19"/>
        <v>6</v>
      </c>
      <c r="L31" s="5">
        <v>155000</v>
      </c>
      <c r="M31" s="5">
        <f t="shared" ref="M31:S31" si="26">D31*$L$31</f>
        <v>930000</v>
      </c>
      <c r="N31" s="5">
        <f t="shared" si="26"/>
        <v>0</v>
      </c>
      <c r="O31" s="5">
        <f t="shared" si="26"/>
        <v>0</v>
      </c>
      <c r="P31" s="5">
        <f t="shared" si="26"/>
        <v>0</v>
      </c>
      <c r="Q31" s="5">
        <f t="shared" si="26"/>
        <v>0</v>
      </c>
      <c r="R31" s="5">
        <f t="shared" si="26"/>
        <v>0</v>
      </c>
      <c r="S31" s="5">
        <f t="shared" si="26"/>
        <v>0</v>
      </c>
      <c r="T31" s="5">
        <f t="shared" si="3"/>
        <v>930000</v>
      </c>
    </row>
    <row r="32" spans="1:20" x14ac:dyDescent="0.3">
      <c r="A32" s="3">
        <v>26</v>
      </c>
      <c r="B32" s="29" t="s">
        <v>119</v>
      </c>
      <c r="C32" s="30" t="s">
        <v>14</v>
      </c>
      <c r="D32" s="5">
        <v>10</v>
      </c>
      <c r="E32" s="5"/>
      <c r="F32" s="5"/>
      <c r="G32" s="5"/>
      <c r="H32" s="5"/>
      <c r="I32" s="5"/>
      <c r="J32" s="5"/>
      <c r="K32" s="5">
        <f t="shared" si="19"/>
        <v>10</v>
      </c>
      <c r="L32" s="5">
        <v>155000</v>
      </c>
      <c r="M32" s="5">
        <f t="shared" ref="M32:S32" si="27">D32*$L$32</f>
        <v>1550000</v>
      </c>
      <c r="N32" s="5">
        <f t="shared" si="27"/>
        <v>0</v>
      </c>
      <c r="O32" s="5">
        <f t="shared" si="27"/>
        <v>0</v>
      </c>
      <c r="P32" s="5">
        <f t="shared" si="27"/>
        <v>0</v>
      </c>
      <c r="Q32" s="5">
        <f t="shared" si="27"/>
        <v>0</v>
      </c>
      <c r="R32" s="5">
        <f t="shared" si="27"/>
        <v>0</v>
      </c>
      <c r="S32" s="5">
        <f t="shared" si="27"/>
        <v>0</v>
      </c>
      <c r="T32" s="5">
        <f t="shared" si="3"/>
        <v>1550000</v>
      </c>
    </row>
    <row r="33" spans="1:20" x14ac:dyDescent="0.3">
      <c r="A33" s="3">
        <v>27</v>
      </c>
      <c r="B33" s="29" t="s">
        <v>65</v>
      </c>
      <c r="C33" s="30" t="s">
        <v>14</v>
      </c>
      <c r="D33" s="5">
        <v>10</v>
      </c>
      <c r="E33" s="5"/>
      <c r="F33" s="5"/>
      <c r="G33" s="5"/>
      <c r="H33" s="5"/>
      <c r="I33" s="5"/>
      <c r="J33" s="5"/>
      <c r="K33" s="5">
        <f t="shared" si="19"/>
        <v>10</v>
      </c>
      <c r="L33" s="5">
        <v>155000</v>
      </c>
      <c r="M33" s="5">
        <f t="shared" ref="M33:S33" si="28">D33*$L$33</f>
        <v>1550000</v>
      </c>
      <c r="N33" s="5">
        <f t="shared" si="28"/>
        <v>0</v>
      </c>
      <c r="O33" s="5">
        <f t="shared" si="28"/>
        <v>0</v>
      </c>
      <c r="P33" s="5">
        <f t="shared" si="28"/>
        <v>0</v>
      </c>
      <c r="Q33" s="5">
        <f t="shared" si="28"/>
        <v>0</v>
      </c>
      <c r="R33" s="5">
        <f t="shared" si="28"/>
        <v>0</v>
      </c>
      <c r="S33" s="5">
        <f t="shared" si="28"/>
        <v>0</v>
      </c>
      <c r="T33" s="5">
        <f t="shared" si="3"/>
        <v>1550000</v>
      </c>
    </row>
    <row r="34" spans="1:20" x14ac:dyDescent="0.3">
      <c r="A34" s="3">
        <v>28</v>
      </c>
      <c r="B34" s="29" t="s">
        <v>66</v>
      </c>
      <c r="C34" s="30" t="s">
        <v>14</v>
      </c>
      <c r="D34" s="5">
        <v>12</v>
      </c>
      <c r="E34" s="5"/>
      <c r="F34" s="5"/>
      <c r="G34" s="5"/>
      <c r="H34" s="5"/>
      <c r="I34" s="5"/>
      <c r="J34" s="5"/>
      <c r="K34" s="5">
        <f t="shared" si="19"/>
        <v>12</v>
      </c>
      <c r="L34" s="5">
        <v>155000</v>
      </c>
      <c r="M34" s="5">
        <f t="shared" ref="M34:S34" si="29">D34*$L$34</f>
        <v>1860000</v>
      </c>
      <c r="N34" s="5">
        <f t="shared" si="29"/>
        <v>0</v>
      </c>
      <c r="O34" s="5">
        <f t="shared" si="29"/>
        <v>0</v>
      </c>
      <c r="P34" s="5">
        <f t="shared" si="29"/>
        <v>0</v>
      </c>
      <c r="Q34" s="5">
        <f t="shared" si="29"/>
        <v>0</v>
      </c>
      <c r="R34" s="5">
        <f t="shared" si="29"/>
        <v>0</v>
      </c>
      <c r="S34" s="5">
        <f t="shared" si="29"/>
        <v>0</v>
      </c>
      <c r="T34" s="5">
        <f t="shared" si="3"/>
        <v>1860000</v>
      </c>
    </row>
    <row r="35" spans="1:20" x14ac:dyDescent="0.3">
      <c r="A35" s="3">
        <v>29</v>
      </c>
      <c r="B35" s="29" t="s">
        <v>117</v>
      </c>
      <c r="C35" s="30" t="s">
        <v>14</v>
      </c>
      <c r="D35" s="5">
        <v>10</v>
      </c>
      <c r="E35" s="5"/>
      <c r="F35" s="5"/>
      <c r="G35" s="5"/>
      <c r="H35" s="5"/>
      <c r="I35" s="5"/>
      <c r="J35" s="5"/>
      <c r="K35" s="5">
        <f t="shared" si="19"/>
        <v>10</v>
      </c>
      <c r="L35" s="5">
        <v>155000</v>
      </c>
      <c r="M35" s="5">
        <f t="shared" ref="M35:S35" si="30">D35*$L$35</f>
        <v>1550000</v>
      </c>
      <c r="N35" s="5">
        <f t="shared" si="30"/>
        <v>0</v>
      </c>
      <c r="O35" s="5">
        <f t="shared" si="30"/>
        <v>0</v>
      </c>
      <c r="P35" s="5">
        <f t="shared" si="30"/>
        <v>0</v>
      </c>
      <c r="Q35" s="5">
        <f t="shared" si="30"/>
        <v>0</v>
      </c>
      <c r="R35" s="5">
        <f t="shared" si="30"/>
        <v>0</v>
      </c>
      <c r="S35" s="5">
        <f t="shared" si="30"/>
        <v>0</v>
      </c>
      <c r="T35" s="5">
        <f t="shared" si="3"/>
        <v>1550000</v>
      </c>
    </row>
    <row r="36" spans="1:20" x14ac:dyDescent="0.3">
      <c r="A36" s="3">
        <v>30</v>
      </c>
      <c r="B36" s="29" t="s">
        <v>67</v>
      </c>
      <c r="C36" s="30" t="s">
        <v>14</v>
      </c>
      <c r="D36" s="5">
        <v>4</v>
      </c>
      <c r="E36" s="5"/>
      <c r="F36" s="5"/>
      <c r="G36" s="5"/>
      <c r="H36" s="5"/>
      <c r="I36" s="5"/>
      <c r="J36" s="5"/>
      <c r="K36" s="5">
        <f t="shared" si="19"/>
        <v>4</v>
      </c>
      <c r="L36" s="5">
        <v>155000</v>
      </c>
      <c r="M36" s="5">
        <f t="shared" ref="M36:S36" si="31">D36*$L$36</f>
        <v>620000</v>
      </c>
      <c r="N36" s="5">
        <f t="shared" si="31"/>
        <v>0</v>
      </c>
      <c r="O36" s="5">
        <f t="shared" si="31"/>
        <v>0</v>
      </c>
      <c r="P36" s="5">
        <f t="shared" si="31"/>
        <v>0</v>
      </c>
      <c r="Q36" s="5">
        <f t="shared" si="31"/>
        <v>0</v>
      </c>
      <c r="R36" s="5">
        <f t="shared" si="31"/>
        <v>0</v>
      </c>
      <c r="S36" s="5">
        <f t="shared" si="31"/>
        <v>0</v>
      </c>
      <c r="T36" s="5">
        <f t="shared" si="3"/>
        <v>620000</v>
      </c>
    </row>
    <row r="37" spans="1:20" ht="27" customHeight="1" x14ac:dyDescent="0.3">
      <c r="A37" s="3">
        <v>31</v>
      </c>
      <c r="B37" s="29" t="s">
        <v>68</v>
      </c>
      <c r="C37" s="30" t="s">
        <v>14</v>
      </c>
      <c r="D37" s="5">
        <v>15</v>
      </c>
      <c r="E37" s="5"/>
      <c r="F37" s="5"/>
      <c r="G37" s="5"/>
      <c r="H37" s="5"/>
      <c r="I37" s="5"/>
      <c r="J37" s="5"/>
      <c r="K37" s="5">
        <f t="shared" si="19"/>
        <v>15</v>
      </c>
      <c r="L37" s="5">
        <v>155000</v>
      </c>
      <c r="M37" s="5">
        <f t="shared" ref="M37:S37" si="32">D37*$L$37</f>
        <v>2325000</v>
      </c>
      <c r="N37" s="5">
        <f t="shared" si="32"/>
        <v>0</v>
      </c>
      <c r="O37" s="5">
        <f t="shared" si="32"/>
        <v>0</v>
      </c>
      <c r="P37" s="5">
        <f t="shared" si="32"/>
        <v>0</v>
      </c>
      <c r="Q37" s="5">
        <f t="shared" si="32"/>
        <v>0</v>
      </c>
      <c r="R37" s="5">
        <f t="shared" si="32"/>
        <v>0</v>
      </c>
      <c r="S37" s="5">
        <f t="shared" si="32"/>
        <v>0</v>
      </c>
      <c r="T37" s="5">
        <f t="shared" si="3"/>
        <v>2325000</v>
      </c>
    </row>
    <row r="38" spans="1:20" ht="27" customHeight="1" x14ac:dyDescent="0.3">
      <c r="A38" s="3">
        <v>32</v>
      </c>
      <c r="B38" s="29" t="s">
        <v>135</v>
      </c>
      <c r="C38" s="30" t="s">
        <v>14</v>
      </c>
      <c r="D38" s="5">
        <v>15</v>
      </c>
      <c r="E38" s="5"/>
      <c r="F38" s="5"/>
      <c r="G38" s="5"/>
      <c r="H38" s="5"/>
      <c r="I38" s="5"/>
      <c r="J38" s="5"/>
      <c r="K38" s="5">
        <f t="shared" si="19"/>
        <v>15</v>
      </c>
      <c r="L38" s="5">
        <v>155000</v>
      </c>
      <c r="M38" s="5">
        <f>D38*$L$38</f>
        <v>2325000</v>
      </c>
      <c r="N38" s="5">
        <f t="shared" ref="N38:S38" si="33">E38*$L$37</f>
        <v>0</v>
      </c>
      <c r="O38" s="5">
        <f t="shared" si="33"/>
        <v>0</v>
      </c>
      <c r="P38" s="5">
        <f t="shared" si="33"/>
        <v>0</v>
      </c>
      <c r="Q38" s="5">
        <f t="shared" si="33"/>
        <v>0</v>
      </c>
      <c r="R38" s="5">
        <f t="shared" si="33"/>
        <v>0</v>
      </c>
      <c r="S38" s="5">
        <f t="shared" si="33"/>
        <v>0</v>
      </c>
      <c r="T38" s="5">
        <f t="shared" si="3"/>
        <v>2325000</v>
      </c>
    </row>
    <row r="39" spans="1:20" ht="27" customHeight="1" x14ac:dyDescent="0.3">
      <c r="A39" s="3">
        <v>33</v>
      </c>
      <c r="B39" s="29" t="s">
        <v>136</v>
      </c>
      <c r="C39" s="30" t="s">
        <v>14</v>
      </c>
      <c r="D39" s="5">
        <v>6</v>
      </c>
      <c r="E39" s="5"/>
      <c r="F39" s="5"/>
      <c r="G39" s="5"/>
      <c r="H39" s="5"/>
      <c r="I39" s="5"/>
      <c r="J39" s="5"/>
      <c r="K39" s="5">
        <f t="shared" si="19"/>
        <v>6</v>
      </c>
      <c r="L39" s="5">
        <v>155000</v>
      </c>
      <c r="M39" s="5">
        <f t="shared" ref="M39:S39" si="34">D39*$L$39</f>
        <v>930000</v>
      </c>
      <c r="N39" s="5">
        <f t="shared" si="34"/>
        <v>0</v>
      </c>
      <c r="O39" s="5">
        <f t="shared" si="34"/>
        <v>0</v>
      </c>
      <c r="P39" s="5">
        <f t="shared" si="34"/>
        <v>0</v>
      </c>
      <c r="Q39" s="5">
        <f t="shared" si="34"/>
        <v>0</v>
      </c>
      <c r="R39" s="5">
        <f t="shared" si="34"/>
        <v>0</v>
      </c>
      <c r="S39" s="5">
        <f t="shared" si="34"/>
        <v>0</v>
      </c>
      <c r="T39" s="5">
        <f t="shared" si="3"/>
        <v>930000</v>
      </c>
    </row>
    <row r="40" spans="1:20" x14ac:dyDescent="0.3">
      <c r="A40" s="3">
        <v>34</v>
      </c>
      <c r="B40" s="29" t="s">
        <v>140</v>
      </c>
      <c r="C40" s="30" t="s">
        <v>14</v>
      </c>
      <c r="D40" s="5">
        <v>2</v>
      </c>
      <c r="E40" s="5"/>
      <c r="F40" s="5"/>
      <c r="G40" s="5"/>
      <c r="H40" s="5"/>
      <c r="I40" s="5"/>
      <c r="J40" s="5"/>
      <c r="K40" s="5">
        <f t="shared" si="19"/>
        <v>2</v>
      </c>
      <c r="L40" s="5">
        <v>155000</v>
      </c>
      <c r="M40" s="5">
        <f>D40*$L$40</f>
        <v>310000</v>
      </c>
      <c r="N40" s="5">
        <f t="shared" ref="N40:N49" si="35">E40*$L$39</f>
        <v>0</v>
      </c>
      <c r="O40" s="5">
        <f t="shared" ref="O40:O49" si="36">F40*$L$39</f>
        <v>0</v>
      </c>
      <c r="P40" s="5">
        <f t="shared" ref="P40:P49" si="37">G40*$L$39</f>
        <v>0</v>
      </c>
      <c r="Q40" s="5">
        <f t="shared" ref="Q40:Q49" si="38">H40*$L$39</f>
        <v>0</v>
      </c>
      <c r="R40" s="5">
        <f t="shared" ref="R40:R49" si="39">I40*$L$39</f>
        <v>0</v>
      </c>
      <c r="S40" s="5">
        <f t="shared" ref="S40:S49" si="40">J40*$L$39</f>
        <v>0</v>
      </c>
      <c r="T40" s="5">
        <f t="shared" si="3"/>
        <v>310000</v>
      </c>
    </row>
    <row r="41" spans="1:20" x14ac:dyDescent="0.3">
      <c r="A41" s="3">
        <v>35</v>
      </c>
      <c r="B41" s="29" t="s">
        <v>141</v>
      </c>
      <c r="C41" s="30" t="s">
        <v>14</v>
      </c>
      <c r="D41" s="5">
        <v>6</v>
      </c>
      <c r="E41" s="5"/>
      <c r="F41" s="5"/>
      <c r="G41" s="5"/>
      <c r="H41" s="5"/>
      <c r="I41" s="5"/>
      <c r="J41" s="5"/>
      <c r="K41" s="5">
        <f t="shared" si="19"/>
        <v>6</v>
      </c>
      <c r="L41" s="5">
        <v>155000</v>
      </c>
      <c r="M41" s="5">
        <f>D41*$L$41</f>
        <v>930000</v>
      </c>
      <c r="N41" s="5">
        <f t="shared" si="35"/>
        <v>0</v>
      </c>
      <c r="O41" s="5">
        <f t="shared" si="36"/>
        <v>0</v>
      </c>
      <c r="P41" s="5">
        <f t="shared" si="37"/>
        <v>0</v>
      </c>
      <c r="Q41" s="5">
        <f t="shared" si="38"/>
        <v>0</v>
      </c>
      <c r="R41" s="5">
        <f t="shared" si="39"/>
        <v>0</v>
      </c>
      <c r="S41" s="5">
        <f t="shared" si="40"/>
        <v>0</v>
      </c>
      <c r="T41" s="5">
        <f t="shared" si="3"/>
        <v>930000</v>
      </c>
    </row>
    <row r="42" spans="1:20" ht="27.6" x14ac:dyDescent="0.3">
      <c r="A42" s="3">
        <v>36</v>
      </c>
      <c r="B42" s="29" t="s">
        <v>152</v>
      </c>
      <c r="C42" s="30" t="s">
        <v>14</v>
      </c>
      <c r="D42" s="5">
        <v>1</v>
      </c>
      <c r="E42" s="5"/>
      <c r="F42" s="5"/>
      <c r="G42" s="5"/>
      <c r="H42" s="5"/>
      <c r="I42" s="5"/>
      <c r="J42" s="5"/>
      <c r="K42" s="5">
        <f t="shared" si="19"/>
        <v>1</v>
      </c>
      <c r="L42" s="5">
        <v>580000</v>
      </c>
      <c r="M42" s="5">
        <v>580000</v>
      </c>
      <c r="N42" s="5">
        <f t="shared" si="35"/>
        <v>0</v>
      </c>
      <c r="O42" s="5">
        <f t="shared" si="36"/>
        <v>0</v>
      </c>
      <c r="P42" s="5">
        <f t="shared" si="37"/>
        <v>0</v>
      </c>
      <c r="Q42" s="5">
        <f t="shared" si="38"/>
        <v>0</v>
      </c>
      <c r="R42" s="5">
        <f t="shared" si="39"/>
        <v>0</v>
      </c>
      <c r="S42" s="5">
        <f t="shared" si="40"/>
        <v>0</v>
      </c>
      <c r="T42" s="5">
        <f t="shared" si="3"/>
        <v>580000</v>
      </c>
    </row>
    <row r="43" spans="1:20" x14ac:dyDescent="0.3">
      <c r="A43" s="3">
        <v>37</v>
      </c>
      <c r="B43" s="29" t="s">
        <v>153</v>
      </c>
      <c r="C43" s="30" t="s">
        <v>14</v>
      </c>
      <c r="D43" s="5">
        <v>1</v>
      </c>
      <c r="E43" s="5"/>
      <c r="F43" s="5"/>
      <c r="G43" s="5"/>
      <c r="H43" s="5"/>
      <c r="I43" s="5"/>
      <c r="J43" s="5"/>
      <c r="K43" s="5">
        <f t="shared" si="19"/>
        <v>1</v>
      </c>
      <c r="L43" s="5">
        <v>165000</v>
      </c>
      <c r="M43" s="5">
        <v>165000</v>
      </c>
      <c r="N43" s="5">
        <f t="shared" si="35"/>
        <v>0</v>
      </c>
      <c r="O43" s="5">
        <f t="shared" si="36"/>
        <v>0</v>
      </c>
      <c r="P43" s="5">
        <f t="shared" si="37"/>
        <v>0</v>
      </c>
      <c r="Q43" s="5">
        <f t="shared" si="38"/>
        <v>0</v>
      </c>
      <c r="R43" s="5">
        <f t="shared" si="39"/>
        <v>0</v>
      </c>
      <c r="S43" s="5">
        <f t="shared" si="40"/>
        <v>0</v>
      </c>
      <c r="T43" s="5">
        <f t="shared" si="3"/>
        <v>165000</v>
      </c>
    </row>
    <row r="44" spans="1:20" x14ac:dyDescent="0.3">
      <c r="A44" s="3">
        <v>38</v>
      </c>
      <c r="B44" s="29" t="s">
        <v>154</v>
      </c>
      <c r="C44" s="30" t="s">
        <v>14</v>
      </c>
      <c r="D44" s="5">
        <v>1</v>
      </c>
      <c r="E44" s="5"/>
      <c r="F44" s="5"/>
      <c r="G44" s="5"/>
      <c r="H44" s="5"/>
      <c r="I44" s="5"/>
      <c r="J44" s="5"/>
      <c r="K44" s="5">
        <f t="shared" si="19"/>
        <v>1</v>
      </c>
      <c r="L44" s="5">
        <v>165000</v>
      </c>
      <c r="M44" s="5">
        <v>165000</v>
      </c>
      <c r="N44" s="5">
        <f t="shared" si="35"/>
        <v>0</v>
      </c>
      <c r="O44" s="5">
        <f t="shared" si="36"/>
        <v>0</v>
      </c>
      <c r="P44" s="5">
        <f t="shared" si="37"/>
        <v>0</v>
      </c>
      <c r="Q44" s="5">
        <f t="shared" si="38"/>
        <v>0</v>
      </c>
      <c r="R44" s="5">
        <f t="shared" si="39"/>
        <v>0</v>
      </c>
      <c r="S44" s="5">
        <f t="shared" si="40"/>
        <v>0</v>
      </c>
      <c r="T44" s="5">
        <f t="shared" si="3"/>
        <v>165000</v>
      </c>
    </row>
    <row r="45" spans="1:20" x14ac:dyDescent="0.3">
      <c r="A45" s="3">
        <v>39</v>
      </c>
      <c r="B45" s="29" t="s">
        <v>155</v>
      </c>
      <c r="C45" s="30" t="s">
        <v>14</v>
      </c>
      <c r="D45" s="5">
        <v>1</v>
      </c>
      <c r="E45" s="5"/>
      <c r="F45" s="5"/>
      <c r="G45" s="5"/>
      <c r="H45" s="5"/>
      <c r="I45" s="5"/>
      <c r="J45" s="5"/>
      <c r="K45" s="5">
        <f t="shared" si="19"/>
        <v>1</v>
      </c>
      <c r="L45" s="5">
        <v>165000</v>
      </c>
      <c r="M45" s="5">
        <v>165000</v>
      </c>
      <c r="N45" s="5">
        <f t="shared" si="35"/>
        <v>0</v>
      </c>
      <c r="O45" s="5">
        <f t="shared" si="36"/>
        <v>0</v>
      </c>
      <c r="P45" s="5">
        <f t="shared" si="37"/>
        <v>0</v>
      </c>
      <c r="Q45" s="5">
        <f t="shared" si="38"/>
        <v>0</v>
      </c>
      <c r="R45" s="5">
        <f t="shared" si="39"/>
        <v>0</v>
      </c>
      <c r="S45" s="5">
        <f t="shared" si="40"/>
        <v>0</v>
      </c>
      <c r="T45" s="5">
        <f t="shared" si="3"/>
        <v>165000</v>
      </c>
    </row>
    <row r="46" spans="1:20" x14ac:dyDescent="0.3">
      <c r="A46" s="3">
        <v>40</v>
      </c>
      <c r="B46" s="29" t="s">
        <v>156</v>
      </c>
      <c r="C46" s="30" t="s">
        <v>14</v>
      </c>
      <c r="D46" s="5">
        <v>1</v>
      </c>
      <c r="E46" s="5"/>
      <c r="F46" s="5"/>
      <c r="G46" s="5"/>
      <c r="H46" s="5"/>
      <c r="I46" s="5"/>
      <c r="J46" s="5"/>
      <c r="K46" s="5">
        <f t="shared" si="19"/>
        <v>1</v>
      </c>
      <c r="L46" s="5">
        <v>165000</v>
      </c>
      <c r="M46" s="5">
        <v>165000</v>
      </c>
      <c r="N46" s="5">
        <f t="shared" si="35"/>
        <v>0</v>
      </c>
      <c r="O46" s="5">
        <f t="shared" si="36"/>
        <v>0</v>
      </c>
      <c r="P46" s="5">
        <f t="shared" si="37"/>
        <v>0</v>
      </c>
      <c r="Q46" s="5">
        <f t="shared" si="38"/>
        <v>0</v>
      </c>
      <c r="R46" s="5">
        <f t="shared" si="39"/>
        <v>0</v>
      </c>
      <c r="S46" s="5">
        <f t="shared" si="40"/>
        <v>0</v>
      </c>
      <c r="T46" s="5">
        <f t="shared" si="3"/>
        <v>165000</v>
      </c>
    </row>
    <row r="47" spans="1:20" x14ac:dyDescent="0.3">
      <c r="A47" s="3">
        <v>41</v>
      </c>
      <c r="B47" s="29" t="s">
        <v>157</v>
      </c>
      <c r="C47" s="30" t="s">
        <v>14</v>
      </c>
      <c r="D47" s="5">
        <v>1</v>
      </c>
      <c r="E47" s="5"/>
      <c r="F47" s="5"/>
      <c r="G47" s="5"/>
      <c r="H47" s="5"/>
      <c r="I47" s="5"/>
      <c r="J47" s="5"/>
      <c r="K47" s="5">
        <f t="shared" si="19"/>
        <v>1</v>
      </c>
      <c r="L47" s="5">
        <v>165000</v>
      </c>
      <c r="M47" s="5">
        <v>165000</v>
      </c>
      <c r="N47" s="5">
        <f t="shared" si="35"/>
        <v>0</v>
      </c>
      <c r="O47" s="5">
        <f t="shared" si="36"/>
        <v>0</v>
      </c>
      <c r="P47" s="5">
        <f t="shared" si="37"/>
        <v>0</v>
      </c>
      <c r="Q47" s="5">
        <f t="shared" si="38"/>
        <v>0</v>
      </c>
      <c r="R47" s="5">
        <f t="shared" si="39"/>
        <v>0</v>
      </c>
      <c r="S47" s="5">
        <f t="shared" si="40"/>
        <v>0</v>
      </c>
      <c r="T47" s="5">
        <f t="shared" si="3"/>
        <v>165000</v>
      </c>
    </row>
    <row r="48" spans="1:20" x14ac:dyDescent="0.3">
      <c r="A48" s="3">
        <v>42</v>
      </c>
      <c r="B48" s="29" t="s">
        <v>158</v>
      </c>
      <c r="C48" s="30" t="s">
        <v>14</v>
      </c>
      <c r="D48" s="5">
        <v>15</v>
      </c>
      <c r="E48" s="5"/>
      <c r="F48" s="5"/>
      <c r="G48" s="5"/>
      <c r="H48" s="5"/>
      <c r="I48" s="5"/>
      <c r="J48" s="5"/>
      <c r="K48" s="5">
        <f t="shared" si="19"/>
        <v>15</v>
      </c>
      <c r="L48" s="5">
        <v>2700</v>
      </c>
      <c r="M48" s="5">
        <v>40500</v>
      </c>
      <c r="N48" s="5">
        <f t="shared" si="35"/>
        <v>0</v>
      </c>
      <c r="O48" s="5">
        <f t="shared" si="36"/>
        <v>0</v>
      </c>
      <c r="P48" s="5">
        <f t="shared" si="37"/>
        <v>0</v>
      </c>
      <c r="Q48" s="5">
        <f t="shared" si="38"/>
        <v>0</v>
      </c>
      <c r="R48" s="5">
        <f t="shared" si="39"/>
        <v>0</v>
      </c>
      <c r="S48" s="5">
        <f t="shared" si="40"/>
        <v>0</v>
      </c>
      <c r="T48" s="5">
        <f t="shared" si="3"/>
        <v>40500</v>
      </c>
    </row>
    <row r="49" spans="1:20" x14ac:dyDescent="0.3">
      <c r="A49" s="3">
        <v>43</v>
      </c>
      <c r="B49" s="29" t="s">
        <v>159</v>
      </c>
      <c r="C49" s="30" t="s">
        <v>14</v>
      </c>
      <c r="D49" s="5">
        <v>5</v>
      </c>
      <c r="E49" s="5"/>
      <c r="F49" s="5"/>
      <c r="G49" s="5"/>
      <c r="H49" s="5"/>
      <c r="I49" s="5"/>
      <c r="J49" s="5"/>
      <c r="K49" s="5">
        <f t="shared" si="19"/>
        <v>5</v>
      </c>
      <c r="L49" s="5">
        <v>2700</v>
      </c>
      <c r="M49" s="5">
        <v>13500</v>
      </c>
      <c r="N49" s="5">
        <f t="shared" si="35"/>
        <v>0</v>
      </c>
      <c r="O49" s="5">
        <f t="shared" si="36"/>
        <v>0</v>
      </c>
      <c r="P49" s="5">
        <f t="shared" si="37"/>
        <v>0</v>
      </c>
      <c r="Q49" s="5">
        <f t="shared" si="38"/>
        <v>0</v>
      </c>
      <c r="R49" s="5">
        <f t="shared" si="39"/>
        <v>0</v>
      </c>
      <c r="S49" s="5">
        <f t="shared" si="40"/>
        <v>0</v>
      </c>
      <c r="T49" s="5">
        <f t="shared" si="3"/>
        <v>13500</v>
      </c>
    </row>
    <row r="50" spans="1:20" x14ac:dyDescent="0.3">
      <c r="A50" s="3">
        <v>44</v>
      </c>
      <c r="B50" s="29" t="s">
        <v>112</v>
      </c>
      <c r="C50" s="30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10000000</v>
      </c>
      <c r="O50" s="5">
        <v>0</v>
      </c>
      <c r="P50" s="5"/>
      <c r="Q50" s="5">
        <v>5000000</v>
      </c>
      <c r="R50" s="5"/>
      <c r="S50" s="5"/>
      <c r="T50" s="5">
        <f t="shared" si="3"/>
        <v>15000000</v>
      </c>
    </row>
    <row r="51" spans="1:20" x14ac:dyDescent="0.3">
      <c r="A51" s="93" t="s">
        <v>10</v>
      </c>
      <c r="B51" s="94"/>
      <c r="C51" s="11"/>
      <c r="D51" s="11"/>
      <c r="E51" s="11"/>
      <c r="F51" s="11"/>
      <c r="G51" s="11"/>
      <c r="H51" s="11"/>
      <c r="I51" s="11"/>
      <c r="J51" s="11"/>
      <c r="K51" s="11"/>
      <c r="L51" s="24"/>
      <c r="M51" s="35">
        <f t="shared" ref="M51:S51" si="41">SUM(M6:M50)</f>
        <v>50029000</v>
      </c>
      <c r="N51" s="35">
        <f t="shared" si="41"/>
        <v>10000000</v>
      </c>
      <c r="O51" s="35">
        <f t="shared" si="41"/>
        <v>2700000</v>
      </c>
      <c r="P51" s="35">
        <f t="shared" si="41"/>
        <v>140000</v>
      </c>
      <c r="Q51" s="35">
        <f t="shared" si="41"/>
        <v>5600000</v>
      </c>
      <c r="R51" s="35">
        <f t="shared" si="41"/>
        <v>140000</v>
      </c>
      <c r="S51" s="35">
        <f t="shared" si="41"/>
        <v>0</v>
      </c>
      <c r="T51" s="35">
        <f>SUM(T25:T50)+SUM(T6:T23)</f>
        <v>68609000</v>
      </c>
    </row>
  </sheetData>
  <mergeCells count="3">
    <mergeCell ref="A5:T5"/>
    <mergeCell ref="A51:B51"/>
    <mergeCell ref="A2:P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2" sqref="J12"/>
    </sheetView>
  </sheetViews>
  <sheetFormatPr defaultRowHeight="14.4" x14ac:dyDescent="0.3"/>
  <cols>
    <col min="1" max="1" width="3.5546875" style="1" customWidth="1"/>
    <col min="2" max="2" width="26.6640625" style="1" customWidth="1"/>
    <col min="3" max="9" width="20.6640625" style="38" customWidth="1"/>
    <col min="10" max="10" width="16.6640625" style="1" customWidth="1"/>
    <col min="17" max="17" width="11.109375" bestFit="1" customWidth="1"/>
  </cols>
  <sheetData>
    <row r="1" spans="1:15" x14ac:dyDescent="0.3">
      <c r="C1" s="2"/>
      <c r="D1" s="2"/>
      <c r="E1" s="2"/>
      <c r="F1" s="1"/>
      <c r="G1" s="1"/>
      <c r="H1" s="68" t="s">
        <v>124</v>
      </c>
      <c r="I1" s="1"/>
      <c r="K1" s="73"/>
      <c r="M1" s="67"/>
      <c r="N1" s="67"/>
      <c r="O1" s="67"/>
    </row>
    <row r="2" spans="1:15" x14ac:dyDescent="0.3">
      <c r="A2" s="89" t="s">
        <v>123</v>
      </c>
      <c r="B2" s="89"/>
      <c r="C2" s="89"/>
      <c r="D2" s="89"/>
      <c r="E2" s="89"/>
      <c r="F2" s="89"/>
      <c r="G2" s="89"/>
      <c r="H2" s="68" t="s">
        <v>0</v>
      </c>
      <c r="I2" s="1" t="s">
        <v>115</v>
      </c>
      <c r="K2" s="74"/>
      <c r="N2" s="1"/>
      <c r="O2" s="1"/>
    </row>
    <row r="3" spans="1:15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75"/>
      <c r="L3" s="1"/>
      <c r="M3" s="66"/>
      <c r="N3" s="68"/>
      <c r="O3" s="68"/>
    </row>
    <row r="4" spans="1:15" x14ac:dyDescent="0.3">
      <c r="A4" s="71" t="s">
        <v>1</v>
      </c>
      <c r="B4" s="71" t="s">
        <v>69</v>
      </c>
      <c r="C4" s="71" t="s">
        <v>77</v>
      </c>
      <c r="D4" s="71" t="s">
        <v>78</v>
      </c>
      <c r="E4" s="71" t="s">
        <v>79</v>
      </c>
      <c r="F4" s="71" t="s">
        <v>80</v>
      </c>
      <c r="G4" s="71" t="s">
        <v>81</v>
      </c>
      <c r="H4" s="71" t="s">
        <v>82</v>
      </c>
      <c r="I4" s="71" t="s">
        <v>83</v>
      </c>
      <c r="J4" s="72" t="s">
        <v>5</v>
      </c>
      <c r="K4" s="76"/>
    </row>
    <row r="5" spans="1:15" x14ac:dyDescent="0.3">
      <c r="A5" s="95" t="s">
        <v>70</v>
      </c>
      <c r="B5" s="95"/>
      <c r="C5" s="95"/>
      <c r="D5" s="95"/>
      <c r="E5" s="95"/>
      <c r="F5" s="95"/>
      <c r="G5" s="95"/>
      <c r="H5" s="95"/>
      <c r="I5" s="95"/>
      <c r="J5" s="95"/>
      <c r="K5" s="76"/>
    </row>
    <row r="6" spans="1:15" ht="27.6" x14ac:dyDescent="0.3">
      <c r="A6" s="3">
        <v>1</v>
      </c>
      <c r="B6" s="21" t="s">
        <v>71</v>
      </c>
      <c r="C6" s="6">
        <f>'Нэг бүрийн хамгаалах хэрэгсэл'!M25</f>
        <v>24005000</v>
      </c>
      <c r="D6" s="6">
        <f>'Нэг бүрийн хамгаалах хэрэгсэл'!N25</f>
        <v>5835000</v>
      </c>
      <c r="E6" s="6">
        <f>'Нэг бүрийн хамгаалах хэрэгсэл'!O25</f>
        <v>385000</v>
      </c>
      <c r="F6" s="6">
        <f>'Нэг бүрийн хамгаалах хэрэгсэл'!P25</f>
        <v>1815000</v>
      </c>
      <c r="G6" s="6">
        <f>'Нэг бүрийн хамгаалах хэрэгсэл'!Q25</f>
        <v>25485000</v>
      </c>
      <c r="H6" s="6">
        <f>'Нэг бүрийн хамгаалах хэрэгсэл'!R25</f>
        <v>835000</v>
      </c>
      <c r="I6" s="6">
        <f>'Нэг бүрийн хамгаалах хэрэгсэл'!S25</f>
        <v>385000</v>
      </c>
      <c r="J6" s="37">
        <f t="shared" ref="J6:J12" si="0">SUM(C6:I6)</f>
        <v>58745000</v>
      </c>
    </row>
    <row r="7" spans="1:15" x14ac:dyDescent="0.3">
      <c r="A7" s="3">
        <v>2</v>
      </c>
      <c r="B7" s="21" t="s">
        <v>72</v>
      </c>
      <c r="C7" s="6">
        <f>'First aid room'!M15</f>
        <v>24580000</v>
      </c>
      <c r="D7" s="6">
        <f>'First aid room'!N15</f>
        <v>2650000</v>
      </c>
      <c r="E7" s="6">
        <f>'First aid room'!O15</f>
        <v>650000</v>
      </c>
      <c r="F7" s="6">
        <f>'First aid room'!P15</f>
        <v>650000</v>
      </c>
      <c r="G7" s="6">
        <f>'First aid room'!Q15</f>
        <v>10150000</v>
      </c>
      <c r="H7" s="6">
        <f>'First aid room'!R15</f>
        <v>790000</v>
      </c>
      <c r="I7" s="5">
        <f>'First aid room'!S15</f>
        <v>650000</v>
      </c>
      <c r="J7" s="37">
        <f t="shared" si="0"/>
        <v>40120000</v>
      </c>
    </row>
    <row r="8" spans="1:15" x14ac:dyDescent="0.3">
      <c r="A8" s="3">
        <v>3</v>
      </c>
      <c r="B8" s="21" t="s">
        <v>73</v>
      </c>
      <c r="C8" s="6">
        <f>Сургалт!L19</f>
        <v>2000000</v>
      </c>
      <c r="D8" s="6">
        <f>Сургалт!M19</f>
        <v>3000000</v>
      </c>
      <c r="E8" s="6">
        <f>Сургалт!N19</f>
        <v>14400000</v>
      </c>
      <c r="F8" s="6">
        <f>Сургалт!O19</f>
        <v>141400000</v>
      </c>
      <c r="G8" s="6">
        <f>Сургалт!P19</f>
        <v>3000000</v>
      </c>
      <c r="H8" s="6">
        <f>Сургалт!Q19</f>
        <v>0</v>
      </c>
      <c r="I8" s="5">
        <f>Сургалт!R19</f>
        <v>2000000</v>
      </c>
      <c r="J8" s="37">
        <f t="shared" si="0"/>
        <v>165800000</v>
      </c>
    </row>
    <row r="9" spans="1:15" x14ac:dyDescent="0.3">
      <c r="A9" s="3">
        <v>4</v>
      </c>
      <c r="B9" s="21" t="s">
        <v>74</v>
      </c>
      <c r="C9" s="6">
        <f>'Бичиг хэрэг'!M30</f>
        <v>747000</v>
      </c>
      <c r="D9" s="6">
        <f>'Бичиг хэрэг'!N30</f>
        <v>1382000</v>
      </c>
      <c r="E9" s="6">
        <f>'Бичиг хэрэг'!O30</f>
        <v>171000</v>
      </c>
      <c r="F9" s="6">
        <f>'Бичиг хэрэг'!P30</f>
        <v>163000</v>
      </c>
      <c r="G9" s="6">
        <f>'Бичиг хэрэг'!Q30</f>
        <v>1276000</v>
      </c>
      <c r="H9" s="6">
        <f>'Бичиг хэрэг'!R30</f>
        <v>214000</v>
      </c>
      <c r="I9" s="5">
        <f>'Бичиг хэрэг'!S30</f>
        <v>76000</v>
      </c>
      <c r="J9" s="37">
        <f t="shared" si="0"/>
        <v>4029000</v>
      </c>
    </row>
    <row r="10" spans="1:15" x14ac:dyDescent="0.3">
      <c r="A10" s="3">
        <v>5</v>
      </c>
      <c r="B10" s="39" t="s">
        <v>75</v>
      </c>
      <c r="C10" s="6">
        <f>'Хөрөнгө оруулалт'!M25</f>
        <v>144650000</v>
      </c>
      <c r="D10" s="6">
        <f>'Хөрөнгө оруулалт'!N25</f>
        <v>500000</v>
      </c>
      <c r="E10" s="6">
        <f>'Хөрөнгө оруулалт'!O25</f>
        <v>0</v>
      </c>
      <c r="F10" s="6">
        <f>'Хөрөнгө оруулалт'!P25</f>
        <v>0</v>
      </c>
      <c r="G10" s="6">
        <f>'Хөрөнгө оруулалт'!Q25</f>
        <v>500000</v>
      </c>
      <c r="H10" s="6">
        <f>'Хөрөнгө оруулалт'!R25</f>
        <v>0</v>
      </c>
      <c r="I10" s="5">
        <f>'Хөрөнгө оруулалт'!S25</f>
        <v>0</v>
      </c>
      <c r="J10" s="37">
        <f t="shared" si="0"/>
        <v>145650000</v>
      </c>
    </row>
    <row r="11" spans="1:15" ht="27.6" x14ac:dyDescent="0.3">
      <c r="A11" s="3">
        <v>6</v>
      </c>
      <c r="B11" s="39" t="s">
        <v>76</v>
      </c>
      <c r="C11" s="6">
        <f>'Аюулгүй ажиллагааны хэрэгсэл'!M51</f>
        <v>50029000</v>
      </c>
      <c r="D11" s="6">
        <f>'Аюулгүй ажиллагааны хэрэгсэл'!N51</f>
        <v>10000000</v>
      </c>
      <c r="E11" s="6">
        <f>'Аюулгүй ажиллагааны хэрэгсэл'!O51</f>
        <v>2700000</v>
      </c>
      <c r="F11" s="6">
        <f>'Аюулгүй ажиллагааны хэрэгсэл'!P51</f>
        <v>140000</v>
      </c>
      <c r="G11" s="6">
        <f>'Аюулгүй ажиллагааны хэрэгсэл'!Q51</f>
        <v>5600000</v>
      </c>
      <c r="H11" s="6">
        <f>'Аюулгүй ажиллагааны хэрэгсэл'!R51</f>
        <v>140000</v>
      </c>
      <c r="I11" s="5">
        <f>'Аюулгүй ажиллагааны хэрэгсэл'!S51</f>
        <v>0</v>
      </c>
      <c r="J11" s="37">
        <f t="shared" si="0"/>
        <v>68609000</v>
      </c>
    </row>
    <row r="12" spans="1:15" x14ac:dyDescent="0.3">
      <c r="A12" s="88" t="s">
        <v>10</v>
      </c>
      <c r="B12" s="88"/>
      <c r="C12" s="40">
        <f t="shared" ref="C12:I12" si="1">SUM(C6:C11)</f>
        <v>246011000</v>
      </c>
      <c r="D12" s="40">
        <f t="shared" si="1"/>
        <v>23367000</v>
      </c>
      <c r="E12" s="40">
        <f t="shared" si="1"/>
        <v>18306000</v>
      </c>
      <c r="F12" s="40">
        <f t="shared" si="1"/>
        <v>144168000</v>
      </c>
      <c r="G12" s="40">
        <f t="shared" si="1"/>
        <v>46011000</v>
      </c>
      <c r="H12" s="40">
        <f t="shared" si="1"/>
        <v>1979000</v>
      </c>
      <c r="I12" s="40">
        <f t="shared" si="1"/>
        <v>3111000</v>
      </c>
      <c r="J12" s="41">
        <f t="shared" si="0"/>
        <v>482953000</v>
      </c>
    </row>
    <row r="13" spans="1:15" x14ac:dyDescent="0.3">
      <c r="B13" s="42"/>
    </row>
    <row r="14" spans="1:15" x14ac:dyDescent="0.3">
      <c r="B14" s="42"/>
    </row>
    <row r="15" spans="1:15" x14ac:dyDescent="0.3">
      <c r="B15" s="42"/>
    </row>
    <row r="16" spans="1:15" x14ac:dyDescent="0.3">
      <c r="B16" s="42"/>
    </row>
  </sheetData>
  <mergeCells count="3">
    <mergeCell ref="A5:J5"/>
    <mergeCell ref="A12:B12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Нэг бүрийн хамгаалах хэрэгсэл</vt:lpstr>
      <vt:lpstr>First aid room</vt:lpstr>
      <vt:lpstr>Сургалт</vt:lpstr>
      <vt:lpstr>Бичиг хэрэг</vt:lpstr>
      <vt:lpstr>Хөрөнгө оруулалт</vt:lpstr>
      <vt:lpstr>Аюулгүй ажиллагааны хэрэгсэл</vt:lpstr>
      <vt:lpstr>Нийт зардлууд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Safety</dc:creator>
  <cp:lastModifiedBy>Ganjiguur Bukhbat</cp:lastModifiedBy>
  <cp:lastPrinted>2018-06-15T15:08:57Z</cp:lastPrinted>
  <dcterms:created xsi:type="dcterms:W3CDTF">2016-10-12T03:02:05Z</dcterms:created>
  <dcterms:modified xsi:type="dcterms:W3CDTF">2020-11-06T03:09:23Z</dcterms:modified>
</cp:coreProperties>
</file>