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-2026\СТАТИСТИК-2026\2025-2026-STA\LAST-2025-2026\EBS\"/>
    </mc:Choice>
  </mc:AlternateContent>
  <xr:revisionPtr revIDLastSave="0" documentId="13_ncr:1_{6B592727-4B88-473F-8EE3-400CCD5AFB21}" xr6:coauthVersionLast="47" xr6:coauthVersionMax="47" xr10:uidLastSave="{00000000-0000-0000-0000-000000000000}"/>
  <bookViews>
    <workbookView xWindow="28680" yWindow="-120" windowWidth="29040" windowHeight="15720" tabRatio="803" xr2:uid="{7FB65047-24A7-40B7-9524-080F9274D9C0}"/>
  </bookViews>
  <sheets>
    <sheet name="A-БДБ-1" sheetId="1" r:id="rId1"/>
    <sheet name="А-БДБ-2" sheetId="2" r:id="rId2"/>
    <sheet name="А-БДБ-3" sheetId="3" r:id="rId3"/>
    <sheet name="А-БДБ-4" sheetId="4" r:id="rId4"/>
    <sheet name="А-БДБ-5" sheetId="5" r:id="rId5"/>
    <sheet name="А-БДБ-6" sheetId="6" r:id="rId6"/>
    <sheet name="А-БДБ-7" sheetId="7" r:id="rId7"/>
    <sheet name="А-БДБ-8" sheetId="8" r:id="rId8"/>
    <sheet name="А-БДБ-9" sheetId="9" r:id="rId9"/>
    <sheet name="А-БДБ-9.1" sheetId="10" r:id="rId10"/>
    <sheet name="А-БДБ-10" sheetId="11" r:id="rId11"/>
    <sheet name="А-БДБ-11" sheetId="12" r:id="rId12"/>
    <sheet name="А-БДБ-11.1" sheetId="13" r:id="rId13"/>
    <sheet name="Sheet13" sheetId="14" r:id="rId14"/>
  </sheets>
  <definedNames>
    <definedName name="_xlnm.Print_Area" localSheetId="10">'А-БДБ-10'!$A$1:$AL$59</definedName>
    <definedName name="_xlnm.Print_Area" localSheetId="11">'А-БДБ-11'!$A$1:$AK$53</definedName>
    <definedName name="_xlnm.Print_Area" localSheetId="12">'А-БДБ-11.1'!$A$1:$AX$51</definedName>
    <definedName name="_xlnm.Print_Area" localSheetId="2">'А-БДБ-3'!$A$1:$X$49</definedName>
    <definedName name="_xlnm.Print_Area" localSheetId="3">'А-БДБ-4'!$A$1:$BM$52</definedName>
    <definedName name="_xlnm.Print_Area" localSheetId="4">'А-БДБ-5'!$A$1:$BG$54</definedName>
    <definedName name="_xlnm.Print_Area" localSheetId="6">'А-БДБ-7'!$A$1:$N$51</definedName>
    <definedName name="_xlnm.Print_Area" localSheetId="7">'А-БДБ-8'!$A$1:$CH$60</definedName>
    <definedName name="_xlnm.Print_Area" localSheetId="8">'А-БДБ-9'!$A$1:$H$48</definedName>
    <definedName name="_xlnm.Print_Area" localSheetId="9">'А-БДБ-9.1'!$A$1:$H$54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8" i="2" l="1"/>
  <c r="O48" i="2"/>
  <c r="I48" i="2"/>
  <c r="C48" i="2"/>
  <c r="T47" i="2"/>
  <c r="O47" i="2"/>
  <c r="I47" i="2"/>
  <c r="C47" i="2"/>
  <c r="T46" i="2"/>
  <c r="O46" i="2"/>
  <c r="I46" i="2"/>
  <c r="C46" i="2"/>
  <c r="T45" i="2"/>
  <c r="O45" i="2"/>
  <c r="I45" i="2"/>
  <c r="C45" i="2"/>
  <c r="T44" i="2"/>
  <c r="O44" i="2"/>
  <c r="I44" i="2"/>
  <c r="C44" i="2"/>
  <c r="T43" i="2"/>
  <c r="O43" i="2"/>
  <c r="I43" i="2"/>
  <c r="C43" i="2"/>
  <c r="T42" i="2"/>
  <c r="O42" i="2"/>
  <c r="I42" i="2"/>
  <c r="C42" i="2"/>
  <c r="T41" i="2"/>
  <c r="O41" i="2"/>
  <c r="I41" i="2"/>
  <c r="C41" i="2"/>
  <c r="T40" i="2"/>
  <c r="O40" i="2"/>
  <c r="I40" i="2"/>
  <c r="C40" i="2"/>
  <c r="T39" i="2"/>
  <c r="O39" i="2"/>
  <c r="I39" i="2"/>
  <c r="C39" i="2"/>
  <c r="T38" i="2"/>
  <c r="O38" i="2"/>
  <c r="I38" i="2"/>
  <c r="C38" i="2"/>
  <c r="T37" i="2"/>
  <c r="O37" i="2"/>
  <c r="I37" i="2"/>
  <c r="C37" i="2"/>
  <c r="X36" i="2"/>
  <c r="W36" i="2"/>
  <c r="V36" i="2"/>
  <c r="U36" i="2"/>
  <c r="T36" i="2" s="1"/>
  <c r="S36" i="2"/>
  <c r="R36" i="2"/>
  <c r="Q36" i="2"/>
  <c r="P36" i="2"/>
  <c r="N36" i="2"/>
  <c r="M36" i="2"/>
  <c r="L36" i="2"/>
  <c r="K36" i="2"/>
  <c r="J36" i="2"/>
  <c r="H36" i="2"/>
  <c r="G36" i="2"/>
  <c r="F36" i="2"/>
  <c r="E36" i="2"/>
  <c r="D36" i="2"/>
  <c r="C36" i="2"/>
  <c r="T35" i="2"/>
  <c r="O35" i="2"/>
  <c r="I35" i="2"/>
  <c r="C35" i="2"/>
  <c r="T34" i="2"/>
  <c r="O34" i="2"/>
  <c r="I34" i="2"/>
  <c r="C34" i="2"/>
  <c r="T33" i="2"/>
  <c r="O33" i="2"/>
  <c r="I33" i="2"/>
  <c r="C33" i="2"/>
  <c r="X32" i="2"/>
  <c r="W32" i="2"/>
  <c r="V32" i="2"/>
  <c r="U32" i="2"/>
  <c r="T32" i="2" s="1"/>
  <c r="S32" i="2"/>
  <c r="R32" i="2"/>
  <c r="Q32" i="2"/>
  <c r="P32" i="2"/>
  <c r="O32" i="2"/>
  <c r="N32" i="2"/>
  <c r="N10" i="2" s="1"/>
  <c r="M32" i="2"/>
  <c r="L32" i="2"/>
  <c r="K32" i="2"/>
  <c r="J32" i="2"/>
  <c r="H32" i="2"/>
  <c r="G32" i="2"/>
  <c r="C32" i="2" s="1"/>
  <c r="F32" i="2"/>
  <c r="E32" i="2"/>
  <c r="D32" i="2"/>
  <c r="T31" i="2"/>
  <c r="O31" i="2"/>
  <c r="I31" i="2"/>
  <c r="C31" i="2"/>
  <c r="T30" i="2"/>
  <c r="O30" i="2"/>
  <c r="I30" i="2"/>
  <c r="C30" i="2"/>
  <c r="T29" i="2"/>
  <c r="O29" i="2"/>
  <c r="I29" i="2"/>
  <c r="C29" i="2"/>
  <c r="T28" i="2"/>
  <c r="O28" i="2"/>
  <c r="I28" i="2"/>
  <c r="C28" i="2"/>
  <c r="T27" i="2"/>
  <c r="O27" i="2"/>
  <c r="I27" i="2"/>
  <c r="C27" i="2"/>
  <c r="T26" i="2"/>
  <c r="O26" i="2"/>
  <c r="I26" i="2"/>
  <c r="C26" i="2"/>
  <c r="T25" i="2"/>
  <c r="O25" i="2"/>
  <c r="I25" i="2"/>
  <c r="C25" i="2"/>
  <c r="X24" i="2"/>
  <c r="W24" i="2"/>
  <c r="V24" i="2"/>
  <c r="U24" i="2"/>
  <c r="S24" i="2"/>
  <c r="R24" i="2"/>
  <c r="Q24" i="2"/>
  <c r="P24" i="2"/>
  <c r="N24" i="2"/>
  <c r="M24" i="2"/>
  <c r="L24" i="2"/>
  <c r="K24" i="2"/>
  <c r="J24" i="2"/>
  <c r="I24" i="2" s="1"/>
  <c r="H24" i="2"/>
  <c r="G24" i="2"/>
  <c r="F24" i="2"/>
  <c r="E24" i="2"/>
  <c r="D24" i="2"/>
  <c r="T23" i="2"/>
  <c r="O23" i="2"/>
  <c r="I23" i="2"/>
  <c r="C23" i="2"/>
  <c r="T22" i="2"/>
  <c r="O22" i="2"/>
  <c r="I22" i="2"/>
  <c r="C22" i="2"/>
  <c r="T21" i="2"/>
  <c r="O21" i="2"/>
  <c r="I21" i="2"/>
  <c r="C21" i="2"/>
  <c r="T20" i="2"/>
  <c r="O20" i="2"/>
  <c r="I20" i="2"/>
  <c r="C20" i="2"/>
  <c r="T19" i="2"/>
  <c r="O19" i="2"/>
  <c r="I19" i="2"/>
  <c r="C19" i="2"/>
  <c r="T18" i="2"/>
  <c r="O18" i="2"/>
  <c r="I18" i="2"/>
  <c r="C18" i="2"/>
  <c r="X17" i="2"/>
  <c r="W17" i="2"/>
  <c r="V17" i="2"/>
  <c r="U17" i="2"/>
  <c r="S17" i="2"/>
  <c r="R17" i="2"/>
  <c r="Q17" i="2"/>
  <c r="P17" i="2"/>
  <c r="O17" i="2" s="1"/>
  <c r="N17" i="2"/>
  <c r="M17" i="2"/>
  <c r="L17" i="2"/>
  <c r="K17" i="2"/>
  <c r="J17" i="2"/>
  <c r="I17" i="2" s="1"/>
  <c r="H17" i="2"/>
  <c r="G17" i="2"/>
  <c r="F17" i="2"/>
  <c r="C17" i="2" s="1"/>
  <c r="E17" i="2"/>
  <c r="D17" i="2"/>
  <c r="T16" i="2"/>
  <c r="O16" i="2"/>
  <c r="I16" i="2"/>
  <c r="C16" i="2"/>
  <c r="T15" i="2"/>
  <c r="O15" i="2"/>
  <c r="I15" i="2"/>
  <c r="C15" i="2"/>
  <c r="T14" i="2"/>
  <c r="O14" i="2"/>
  <c r="I14" i="2"/>
  <c r="C14" i="2"/>
  <c r="T13" i="2"/>
  <c r="O13" i="2"/>
  <c r="I13" i="2"/>
  <c r="C13" i="2"/>
  <c r="T12" i="2"/>
  <c r="O12" i="2"/>
  <c r="I12" i="2"/>
  <c r="C12" i="2"/>
  <c r="X11" i="2"/>
  <c r="X10" i="2" s="1"/>
  <c r="W11" i="2"/>
  <c r="V11" i="2"/>
  <c r="U11" i="2"/>
  <c r="S11" i="2"/>
  <c r="R11" i="2"/>
  <c r="Q11" i="2"/>
  <c r="P11" i="2"/>
  <c r="N11" i="2"/>
  <c r="M11" i="2"/>
  <c r="L11" i="2"/>
  <c r="K11" i="2"/>
  <c r="J11" i="2"/>
  <c r="H11" i="2"/>
  <c r="G11" i="2"/>
  <c r="F11" i="2"/>
  <c r="E11" i="2"/>
  <c r="D11" i="2"/>
  <c r="AV47" i="13"/>
  <c r="AS47" i="13"/>
  <c r="AP47" i="13"/>
  <c r="AO47" i="13"/>
  <c r="AN47" i="13"/>
  <c r="AM47" i="13" s="1"/>
  <c r="AJ47" i="13"/>
  <c r="AG47" i="13"/>
  <c r="AD47" i="13"/>
  <c r="AA47" i="13"/>
  <c r="Z47" i="13"/>
  <c r="Y47" i="13"/>
  <c r="U47" i="13"/>
  <c r="R47" i="13"/>
  <c r="O47" i="13"/>
  <c r="L47" i="13"/>
  <c r="I47" i="13"/>
  <c r="H47" i="13"/>
  <c r="G47" i="13"/>
  <c r="AV46" i="13"/>
  <c r="AS46" i="13"/>
  <c r="AP46" i="13"/>
  <c r="AO46" i="13"/>
  <c r="AN46" i="13"/>
  <c r="AM46" i="13" s="1"/>
  <c r="AJ46" i="13"/>
  <c r="AG46" i="13"/>
  <c r="AD46" i="13"/>
  <c r="AA46" i="13"/>
  <c r="Z46" i="13"/>
  <c r="Y46" i="13"/>
  <c r="U46" i="13"/>
  <c r="R46" i="13"/>
  <c r="O46" i="13"/>
  <c r="L46" i="13"/>
  <c r="I46" i="13"/>
  <c r="H46" i="13"/>
  <c r="G46" i="13"/>
  <c r="AV45" i="13"/>
  <c r="AS45" i="13"/>
  <c r="AP45" i="13"/>
  <c r="AO45" i="13"/>
  <c r="AN45" i="13"/>
  <c r="AM45" i="13"/>
  <c r="AJ45" i="13"/>
  <c r="AG45" i="13"/>
  <c r="AD45" i="13"/>
  <c r="AA45" i="13"/>
  <c r="Z45" i="13"/>
  <c r="Y45" i="13"/>
  <c r="X45" i="13" s="1"/>
  <c r="U45" i="13"/>
  <c r="R45" i="13"/>
  <c r="O45" i="13"/>
  <c r="L45" i="13"/>
  <c r="I45" i="13"/>
  <c r="H45" i="13"/>
  <c r="G45" i="13"/>
  <c r="F45" i="13" s="1"/>
  <c r="AV44" i="13"/>
  <c r="AS44" i="13"/>
  <c r="AP44" i="13"/>
  <c r="AO44" i="13"/>
  <c r="AN44" i="13"/>
  <c r="AM44" i="13" s="1"/>
  <c r="AJ44" i="13"/>
  <c r="AG44" i="13"/>
  <c r="AD44" i="13"/>
  <c r="AA44" i="13"/>
  <c r="Z44" i="13"/>
  <c r="Y44" i="13"/>
  <c r="U44" i="13"/>
  <c r="R44" i="13"/>
  <c r="O44" i="13"/>
  <c r="L44" i="13"/>
  <c r="I44" i="13"/>
  <c r="H44" i="13"/>
  <c r="G44" i="13"/>
  <c r="F44" i="13"/>
  <c r="AV43" i="13"/>
  <c r="AS43" i="13"/>
  <c r="AP43" i="13"/>
  <c r="AO43" i="13"/>
  <c r="AN43" i="13"/>
  <c r="AM43" i="13" s="1"/>
  <c r="AJ43" i="13"/>
  <c r="AG43" i="13"/>
  <c r="AD43" i="13"/>
  <c r="AA43" i="13"/>
  <c r="Z43" i="13"/>
  <c r="E43" i="13" s="1"/>
  <c r="Y43" i="13"/>
  <c r="X43" i="13"/>
  <c r="U43" i="13"/>
  <c r="R43" i="13"/>
  <c r="O43" i="13"/>
  <c r="L43" i="13"/>
  <c r="I43" i="13"/>
  <c r="H43" i="13"/>
  <c r="G43" i="13"/>
  <c r="F43" i="13" s="1"/>
  <c r="AV42" i="13"/>
  <c r="AS42" i="13"/>
  <c r="AP42" i="13"/>
  <c r="AO42" i="13"/>
  <c r="AN42" i="13"/>
  <c r="AJ42" i="13"/>
  <c r="AG42" i="13"/>
  <c r="AD42" i="13"/>
  <c r="AA42" i="13"/>
  <c r="Z42" i="13"/>
  <c r="Y42" i="13"/>
  <c r="X42" i="13" s="1"/>
  <c r="U42" i="13"/>
  <c r="R42" i="13"/>
  <c r="O42" i="13"/>
  <c r="L42" i="13"/>
  <c r="I42" i="13"/>
  <c r="H42" i="13"/>
  <c r="G42" i="13"/>
  <c r="AV41" i="13"/>
  <c r="AS41" i="13"/>
  <c r="AP41" i="13"/>
  <c r="AO41" i="13"/>
  <c r="AN41" i="13"/>
  <c r="AM41" i="13"/>
  <c r="AJ41" i="13"/>
  <c r="AG41" i="13"/>
  <c r="AD41" i="13"/>
  <c r="AA41" i="13"/>
  <c r="Z41" i="13"/>
  <c r="Y41" i="13"/>
  <c r="U41" i="13"/>
  <c r="R41" i="13"/>
  <c r="O41" i="13"/>
  <c r="L41" i="13"/>
  <c r="I41" i="13"/>
  <c r="H41" i="13"/>
  <c r="G41" i="13"/>
  <c r="AV40" i="13"/>
  <c r="AS40" i="13"/>
  <c r="AP40" i="13"/>
  <c r="AO40" i="13"/>
  <c r="AN40" i="13"/>
  <c r="AJ40" i="13"/>
  <c r="AG40" i="13"/>
  <c r="AD40" i="13"/>
  <c r="AA40" i="13"/>
  <c r="Z40" i="13"/>
  <c r="Y40" i="13"/>
  <c r="U40" i="13"/>
  <c r="R40" i="13"/>
  <c r="O40" i="13"/>
  <c r="L40" i="13"/>
  <c r="I40" i="13"/>
  <c r="H40" i="13"/>
  <c r="G40" i="13"/>
  <c r="AV39" i="13"/>
  <c r="AS39" i="13"/>
  <c r="AP39" i="13"/>
  <c r="AO39" i="13"/>
  <c r="AN39" i="13"/>
  <c r="AJ39" i="13"/>
  <c r="AG39" i="13"/>
  <c r="AD39" i="13"/>
  <c r="AA39" i="13"/>
  <c r="Z39" i="13"/>
  <c r="Y39" i="13"/>
  <c r="U39" i="13"/>
  <c r="R39" i="13"/>
  <c r="O39" i="13"/>
  <c r="L39" i="13"/>
  <c r="I39" i="13"/>
  <c r="H39" i="13"/>
  <c r="G39" i="13"/>
  <c r="F39" i="13" s="1"/>
  <c r="AV38" i="13"/>
  <c r="AS38" i="13"/>
  <c r="AP38" i="13"/>
  <c r="AO38" i="13"/>
  <c r="AN38" i="13"/>
  <c r="AM38" i="13" s="1"/>
  <c r="AJ38" i="13"/>
  <c r="AG38" i="13"/>
  <c r="AD38" i="13"/>
  <c r="AA38" i="13"/>
  <c r="Z38" i="13"/>
  <c r="Y38" i="13"/>
  <c r="U38" i="13"/>
  <c r="R38" i="13"/>
  <c r="O38" i="13"/>
  <c r="L38" i="13"/>
  <c r="I38" i="13"/>
  <c r="H38" i="13"/>
  <c r="G38" i="13"/>
  <c r="F38" i="13" s="1"/>
  <c r="AV37" i="13"/>
  <c r="AS37" i="13"/>
  <c r="AP37" i="13"/>
  <c r="AO37" i="13"/>
  <c r="AN37" i="13"/>
  <c r="AJ37" i="13"/>
  <c r="AG37" i="13"/>
  <c r="AD37" i="13"/>
  <c r="AA37" i="13"/>
  <c r="Z37" i="13"/>
  <c r="Y37" i="13"/>
  <c r="X37" i="13" s="1"/>
  <c r="U37" i="13"/>
  <c r="R37" i="13"/>
  <c r="O37" i="13"/>
  <c r="L37" i="13"/>
  <c r="I37" i="13"/>
  <c r="H37" i="13"/>
  <c r="G37" i="13"/>
  <c r="F37" i="13" s="1"/>
  <c r="AV36" i="13"/>
  <c r="AS36" i="13"/>
  <c r="AP36" i="13"/>
  <c r="AO36" i="13"/>
  <c r="AN36" i="13"/>
  <c r="AM36" i="13" s="1"/>
  <c r="AJ36" i="13"/>
  <c r="AG36" i="13"/>
  <c r="AD36" i="13"/>
  <c r="AA36" i="13"/>
  <c r="Z36" i="13"/>
  <c r="Y36" i="13"/>
  <c r="X36" i="13" s="1"/>
  <c r="U36" i="13"/>
  <c r="R36" i="13"/>
  <c r="O36" i="13"/>
  <c r="L36" i="13"/>
  <c r="I36" i="13"/>
  <c r="H36" i="13"/>
  <c r="G36" i="13"/>
  <c r="AX35" i="13"/>
  <c r="AW35" i="13"/>
  <c r="AV35" i="13" s="1"/>
  <c r="AU35" i="13"/>
  <c r="AT35" i="13"/>
  <c r="AR35" i="13"/>
  <c r="AQ35" i="13"/>
  <c r="AP35" i="13" s="1"/>
  <c r="AL35" i="13"/>
  <c r="AK35" i="13"/>
  <c r="AJ35" i="13" s="1"/>
  <c r="AI35" i="13"/>
  <c r="AG35" i="13" s="1"/>
  <c r="AH35" i="13"/>
  <c r="AF35" i="13"/>
  <c r="AE35" i="13"/>
  <c r="AC35" i="13"/>
  <c r="AB35" i="13"/>
  <c r="W35" i="13"/>
  <c r="V35" i="13"/>
  <c r="U35" i="13" s="1"/>
  <c r="T35" i="13"/>
  <c r="S35" i="13"/>
  <c r="R35" i="13" s="1"/>
  <c r="Q35" i="13"/>
  <c r="P35" i="13"/>
  <c r="O35" i="13" s="1"/>
  <c r="N35" i="13"/>
  <c r="M35" i="13"/>
  <c r="L35" i="13" s="1"/>
  <c r="K35" i="13"/>
  <c r="J35" i="13"/>
  <c r="I35" i="13"/>
  <c r="AV34" i="13"/>
  <c r="AS34" i="13"/>
  <c r="AP34" i="13"/>
  <c r="AO34" i="13"/>
  <c r="AN34" i="13"/>
  <c r="AJ34" i="13"/>
  <c r="AG34" i="13"/>
  <c r="AD34" i="13"/>
  <c r="AA34" i="13"/>
  <c r="Z34" i="13"/>
  <c r="Y34" i="13"/>
  <c r="U34" i="13"/>
  <c r="R34" i="13"/>
  <c r="O34" i="13"/>
  <c r="L34" i="13"/>
  <c r="I34" i="13"/>
  <c r="H34" i="13"/>
  <c r="G34" i="13"/>
  <c r="F34" i="13"/>
  <c r="AV33" i="13"/>
  <c r="AS33" i="13"/>
  <c r="AP33" i="13"/>
  <c r="AO33" i="13"/>
  <c r="AN33" i="13"/>
  <c r="AJ33" i="13"/>
  <c r="AG33" i="13"/>
  <c r="AD33" i="13"/>
  <c r="AA33" i="13"/>
  <c r="Z33" i="13"/>
  <c r="Y33" i="13"/>
  <c r="X33" i="13" s="1"/>
  <c r="U33" i="13"/>
  <c r="R33" i="13"/>
  <c r="O33" i="13"/>
  <c r="L33" i="13"/>
  <c r="I33" i="13"/>
  <c r="H33" i="13"/>
  <c r="G33" i="13"/>
  <c r="F33" i="13" s="1"/>
  <c r="AV32" i="13"/>
  <c r="AS32" i="13"/>
  <c r="AP32" i="13"/>
  <c r="AO32" i="13"/>
  <c r="AN32" i="13"/>
  <c r="AM32" i="13" s="1"/>
  <c r="AJ32" i="13"/>
  <c r="AG32" i="13"/>
  <c r="AD32" i="13"/>
  <c r="AA32" i="13"/>
  <c r="Z32" i="13"/>
  <c r="Y32" i="13"/>
  <c r="X32" i="13" s="1"/>
  <c r="U32" i="13"/>
  <c r="R32" i="13"/>
  <c r="O32" i="13"/>
  <c r="L32" i="13"/>
  <c r="I32" i="13"/>
  <c r="H32" i="13"/>
  <c r="G32" i="13"/>
  <c r="AX31" i="13"/>
  <c r="AW31" i="13"/>
  <c r="AV31" i="13" s="1"/>
  <c r="AU31" i="13"/>
  <c r="AT31" i="13"/>
  <c r="AR31" i="13"/>
  <c r="AQ31" i="13"/>
  <c r="AP31" i="13" s="1"/>
  <c r="AL31" i="13"/>
  <c r="AK31" i="13"/>
  <c r="AI31" i="13"/>
  <c r="AH31" i="13"/>
  <c r="AF31" i="13"/>
  <c r="AE31" i="13"/>
  <c r="AD31" i="13" s="1"/>
  <c r="AC31" i="13"/>
  <c r="AB31" i="13"/>
  <c r="AA31" i="13" s="1"/>
  <c r="W31" i="13"/>
  <c r="V31" i="13"/>
  <c r="U31" i="13" s="1"/>
  <c r="T31" i="13"/>
  <c r="S31" i="13"/>
  <c r="R31" i="13" s="1"/>
  <c r="Q31" i="13"/>
  <c r="P31" i="13"/>
  <c r="N31" i="13"/>
  <c r="M31" i="13"/>
  <c r="L31" i="13" s="1"/>
  <c r="K31" i="13"/>
  <c r="J31" i="13"/>
  <c r="I31" i="13" s="1"/>
  <c r="AV30" i="13"/>
  <c r="AS30" i="13"/>
  <c r="AP30" i="13"/>
  <c r="AO30" i="13"/>
  <c r="AN30" i="13"/>
  <c r="AM30" i="13" s="1"/>
  <c r="AJ30" i="13"/>
  <c r="AG30" i="13"/>
  <c r="AD30" i="13"/>
  <c r="AA30" i="13"/>
  <c r="Z30" i="13"/>
  <c r="Y30" i="13"/>
  <c r="X30" i="13" s="1"/>
  <c r="U30" i="13"/>
  <c r="R30" i="13"/>
  <c r="O30" i="13"/>
  <c r="L30" i="13"/>
  <c r="I30" i="13"/>
  <c r="H30" i="13"/>
  <c r="G30" i="13"/>
  <c r="AV29" i="13"/>
  <c r="AS29" i="13"/>
  <c r="AP29" i="13"/>
  <c r="AO29" i="13"/>
  <c r="AN29" i="13"/>
  <c r="AJ29" i="13"/>
  <c r="AG29" i="13"/>
  <c r="AD29" i="13"/>
  <c r="AA29" i="13"/>
  <c r="Z29" i="13"/>
  <c r="Y29" i="13"/>
  <c r="U29" i="13"/>
  <c r="R29" i="13"/>
  <c r="O29" i="13"/>
  <c r="L29" i="13"/>
  <c r="I29" i="13"/>
  <c r="H29" i="13"/>
  <c r="G29" i="13"/>
  <c r="AV28" i="13"/>
  <c r="AS28" i="13"/>
  <c r="AP28" i="13"/>
  <c r="AO28" i="13"/>
  <c r="AN28" i="13"/>
  <c r="AJ28" i="13"/>
  <c r="AG28" i="13"/>
  <c r="AD28" i="13"/>
  <c r="AA28" i="13"/>
  <c r="Z28" i="13"/>
  <c r="Y28" i="13"/>
  <c r="X28" i="13" s="1"/>
  <c r="U28" i="13"/>
  <c r="R28" i="13"/>
  <c r="O28" i="13"/>
  <c r="L28" i="13"/>
  <c r="I28" i="13"/>
  <c r="H28" i="13"/>
  <c r="G28" i="13"/>
  <c r="AV27" i="13"/>
  <c r="AS27" i="13"/>
  <c r="AP27" i="13"/>
  <c r="AO27" i="13"/>
  <c r="AN27" i="13"/>
  <c r="AM27" i="13"/>
  <c r="AJ27" i="13"/>
  <c r="AG27" i="13"/>
  <c r="AD27" i="13"/>
  <c r="AA27" i="13"/>
  <c r="Z27" i="13"/>
  <c r="Y27" i="13"/>
  <c r="U27" i="13"/>
  <c r="R27" i="13"/>
  <c r="O27" i="13"/>
  <c r="L27" i="13"/>
  <c r="I27" i="13"/>
  <c r="H27" i="13"/>
  <c r="G27" i="13"/>
  <c r="AV26" i="13"/>
  <c r="AS26" i="13"/>
  <c r="AP26" i="13"/>
  <c r="AO26" i="13"/>
  <c r="AN26" i="13"/>
  <c r="AM26" i="13" s="1"/>
  <c r="AJ26" i="13"/>
  <c r="AG26" i="13"/>
  <c r="AD26" i="13"/>
  <c r="AA26" i="13"/>
  <c r="Z26" i="13"/>
  <c r="Y26" i="13"/>
  <c r="U26" i="13"/>
  <c r="R26" i="13"/>
  <c r="O26" i="13"/>
  <c r="L26" i="13"/>
  <c r="I26" i="13"/>
  <c r="H26" i="13"/>
  <c r="G26" i="13"/>
  <c r="AV25" i="13"/>
  <c r="AS25" i="13"/>
  <c r="AP25" i="13"/>
  <c r="AO25" i="13"/>
  <c r="AN25" i="13"/>
  <c r="AM25" i="13" s="1"/>
  <c r="AJ25" i="13"/>
  <c r="AG25" i="13"/>
  <c r="AD25" i="13"/>
  <c r="AA25" i="13"/>
  <c r="Z25" i="13"/>
  <c r="Y25" i="13"/>
  <c r="X25" i="13" s="1"/>
  <c r="U25" i="13"/>
  <c r="R25" i="13"/>
  <c r="O25" i="13"/>
  <c r="L25" i="13"/>
  <c r="I25" i="13"/>
  <c r="H25" i="13"/>
  <c r="G25" i="13"/>
  <c r="AV24" i="13"/>
  <c r="AS24" i="13"/>
  <c r="AP24" i="13"/>
  <c r="AO24" i="13"/>
  <c r="AN24" i="13"/>
  <c r="AJ24" i="13"/>
  <c r="AG24" i="13"/>
  <c r="AD24" i="13"/>
  <c r="AA24" i="13"/>
  <c r="Z24" i="13"/>
  <c r="Y24" i="13"/>
  <c r="U24" i="13"/>
  <c r="R24" i="13"/>
  <c r="O24" i="13"/>
  <c r="L24" i="13"/>
  <c r="I24" i="13"/>
  <c r="H24" i="13"/>
  <c r="G24" i="13"/>
  <c r="AX23" i="13"/>
  <c r="AW23" i="13"/>
  <c r="AV23" i="13" s="1"/>
  <c r="AU23" i="13"/>
  <c r="AT23" i="13"/>
  <c r="AS23" i="13" s="1"/>
  <c r="AR23" i="13"/>
  <c r="AQ23" i="13"/>
  <c r="AL23" i="13"/>
  <c r="AK23" i="13"/>
  <c r="AJ23" i="13" s="1"/>
  <c r="AI23" i="13"/>
  <c r="AH23" i="13"/>
  <c r="AG23" i="13" s="1"/>
  <c r="AF23" i="13"/>
  <c r="AE23" i="13"/>
  <c r="AC23" i="13"/>
  <c r="AB23" i="13"/>
  <c r="W23" i="13"/>
  <c r="V23" i="13"/>
  <c r="U23" i="13" s="1"/>
  <c r="T23" i="13"/>
  <c r="S23" i="13"/>
  <c r="R23" i="13" s="1"/>
  <c r="Q23" i="13"/>
  <c r="P23" i="13"/>
  <c r="N23" i="13"/>
  <c r="M23" i="13"/>
  <c r="L23" i="13" s="1"/>
  <c r="K23" i="13"/>
  <c r="J23" i="13"/>
  <c r="AV22" i="13"/>
  <c r="AS22" i="13"/>
  <c r="AP22" i="13"/>
  <c r="AO22" i="13"/>
  <c r="AN22" i="13"/>
  <c r="AM22" i="13" s="1"/>
  <c r="AJ22" i="13"/>
  <c r="AG22" i="13"/>
  <c r="AD22" i="13"/>
  <c r="AA22" i="13"/>
  <c r="Z22" i="13"/>
  <c r="Y22" i="13"/>
  <c r="U22" i="13"/>
  <c r="R22" i="13"/>
  <c r="O22" i="13"/>
  <c r="L22" i="13"/>
  <c r="I22" i="13"/>
  <c r="H22" i="13"/>
  <c r="G22" i="13"/>
  <c r="AV21" i="13"/>
  <c r="AS21" i="13"/>
  <c r="AP21" i="13"/>
  <c r="AO21" i="13"/>
  <c r="AN21" i="13"/>
  <c r="AM21" i="13" s="1"/>
  <c r="AJ21" i="13"/>
  <c r="AG21" i="13"/>
  <c r="AD21" i="13"/>
  <c r="AA21" i="13"/>
  <c r="Z21" i="13"/>
  <c r="Y21" i="13"/>
  <c r="U21" i="13"/>
  <c r="R21" i="13"/>
  <c r="O21" i="13"/>
  <c r="L21" i="13"/>
  <c r="I21" i="13"/>
  <c r="H21" i="13"/>
  <c r="G21" i="13"/>
  <c r="AV20" i="13"/>
  <c r="AS20" i="13"/>
  <c r="AP20" i="13"/>
  <c r="AO20" i="13"/>
  <c r="AN20" i="13"/>
  <c r="AM20" i="13" s="1"/>
  <c r="AJ20" i="13"/>
  <c r="AG20" i="13"/>
  <c r="AD20" i="13"/>
  <c r="AA20" i="13"/>
  <c r="Z20" i="13"/>
  <c r="Y20" i="13"/>
  <c r="U20" i="13"/>
  <c r="R20" i="13"/>
  <c r="O20" i="13"/>
  <c r="L20" i="13"/>
  <c r="I20" i="13"/>
  <c r="H20" i="13"/>
  <c r="G20" i="13"/>
  <c r="F20" i="13" s="1"/>
  <c r="AV19" i="13"/>
  <c r="AS19" i="13"/>
  <c r="AP19" i="13"/>
  <c r="AO19" i="13"/>
  <c r="AN19" i="13"/>
  <c r="AJ19" i="13"/>
  <c r="AG19" i="13"/>
  <c r="AD19" i="13"/>
  <c r="AA19" i="13"/>
  <c r="Z19" i="13"/>
  <c r="Y19" i="13"/>
  <c r="U19" i="13"/>
  <c r="R19" i="13"/>
  <c r="O19" i="13"/>
  <c r="L19" i="13"/>
  <c r="I19" i="13"/>
  <c r="H19" i="13"/>
  <c r="G19" i="13"/>
  <c r="AV18" i="13"/>
  <c r="AS18" i="13"/>
  <c r="AP18" i="13"/>
  <c r="AO18" i="13"/>
  <c r="AN18" i="13"/>
  <c r="AJ18" i="13"/>
  <c r="AG18" i="13"/>
  <c r="AD18" i="13"/>
  <c r="AA18" i="13"/>
  <c r="Z18" i="13"/>
  <c r="Y18" i="13"/>
  <c r="X18" i="13" s="1"/>
  <c r="U18" i="13"/>
  <c r="R18" i="13"/>
  <c r="O18" i="13"/>
  <c r="L18" i="13"/>
  <c r="I18" i="13"/>
  <c r="H18" i="13"/>
  <c r="G18" i="13"/>
  <c r="F18" i="13" s="1"/>
  <c r="AV17" i="13"/>
  <c r="AS17" i="13"/>
  <c r="AP17" i="13"/>
  <c r="AO17" i="13"/>
  <c r="AN17" i="13"/>
  <c r="AJ17" i="13"/>
  <c r="AG17" i="13"/>
  <c r="AD17" i="13"/>
  <c r="AA17" i="13"/>
  <c r="Z17" i="13"/>
  <c r="Y17" i="13"/>
  <c r="U17" i="13"/>
  <c r="R17" i="13"/>
  <c r="O17" i="13"/>
  <c r="L17" i="13"/>
  <c r="I17" i="13"/>
  <c r="H17" i="13"/>
  <c r="G17" i="13"/>
  <c r="F17" i="13" s="1"/>
  <c r="AX16" i="13"/>
  <c r="AW16" i="13"/>
  <c r="AV16" i="13" s="1"/>
  <c r="AU16" i="13"/>
  <c r="AT16" i="13"/>
  <c r="AS16" i="13" s="1"/>
  <c r="AR16" i="13"/>
  <c r="AQ16" i="13"/>
  <c r="AL16" i="13"/>
  <c r="AK16" i="13"/>
  <c r="AJ16" i="13"/>
  <c r="AI16" i="13"/>
  <c r="AH16" i="13"/>
  <c r="AG16" i="13"/>
  <c r="AF16" i="13"/>
  <c r="AE16" i="13"/>
  <c r="AD16" i="13" s="1"/>
  <c r="AC16" i="13"/>
  <c r="AB16" i="13"/>
  <c r="W16" i="13"/>
  <c r="V16" i="13"/>
  <c r="T16" i="13"/>
  <c r="S16" i="13"/>
  <c r="Q16" i="13"/>
  <c r="P16" i="13"/>
  <c r="N16" i="13"/>
  <c r="M16" i="13"/>
  <c r="K16" i="13"/>
  <c r="J16" i="13"/>
  <c r="I16" i="13"/>
  <c r="AV15" i="13"/>
  <c r="AS15" i="13"/>
  <c r="AP15" i="13"/>
  <c r="AO15" i="13"/>
  <c r="AN15" i="13"/>
  <c r="AJ15" i="13"/>
  <c r="AG15" i="13"/>
  <c r="AD15" i="13"/>
  <c r="AA15" i="13"/>
  <c r="Z15" i="13"/>
  <c r="Y15" i="13"/>
  <c r="U15" i="13"/>
  <c r="R15" i="13"/>
  <c r="O15" i="13"/>
  <c r="L15" i="13"/>
  <c r="I15" i="13"/>
  <c r="H15" i="13"/>
  <c r="G15" i="13"/>
  <c r="AV14" i="13"/>
  <c r="AS14" i="13"/>
  <c r="AP14" i="13"/>
  <c r="AO14" i="13"/>
  <c r="AN14" i="13"/>
  <c r="AM14" i="13" s="1"/>
  <c r="AJ14" i="13"/>
  <c r="AG14" i="13"/>
  <c r="AD14" i="13"/>
  <c r="AA14" i="13"/>
  <c r="Z14" i="13"/>
  <c r="Y14" i="13"/>
  <c r="U14" i="13"/>
  <c r="R14" i="13"/>
  <c r="O14" i="13"/>
  <c r="L14" i="13"/>
  <c r="I14" i="13"/>
  <c r="H14" i="13"/>
  <c r="G14" i="13"/>
  <c r="AV13" i="13"/>
  <c r="AS13" i="13"/>
  <c r="AP13" i="13"/>
  <c r="AO13" i="13"/>
  <c r="AN13" i="13"/>
  <c r="AJ13" i="13"/>
  <c r="AG13" i="13"/>
  <c r="AD13" i="13"/>
  <c r="AA13" i="13"/>
  <c r="Z13" i="13"/>
  <c r="Y13" i="13"/>
  <c r="U13" i="13"/>
  <c r="R13" i="13"/>
  <c r="O13" i="13"/>
  <c r="L13" i="13"/>
  <c r="I13" i="13"/>
  <c r="H13" i="13"/>
  <c r="G13" i="13"/>
  <c r="AV12" i="13"/>
  <c r="AS12" i="13"/>
  <c r="AP12" i="13"/>
  <c r="AO12" i="13"/>
  <c r="AN12" i="13"/>
  <c r="AJ12" i="13"/>
  <c r="AG12" i="13"/>
  <c r="AD12" i="13"/>
  <c r="AA12" i="13"/>
  <c r="Z12" i="13"/>
  <c r="Y12" i="13"/>
  <c r="X12" i="13" s="1"/>
  <c r="U12" i="13"/>
  <c r="R12" i="13"/>
  <c r="O12" i="13"/>
  <c r="L12" i="13"/>
  <c r="I12" i="13"/>
  <c r="H12" i="13"/>
  <c r="G12" i="13"/>
  <c r="F12" i="13" s="1"/>
  <c r="AV11" i="13"/>
  <c r="AS11" i="13"/>
  <c r="AP11" i="13"/>
  <c r="AO11" i="13"/>
  <c r="AN11" i="13"/>
  <c r="AJ11" i="13"/>
  <c r="AG11" i="13"/>
  <c r="AD11" i="13"/>
  <c r="AA11" i="13"/>
  <c r="Z11" i="13"/>
  <c r="Y11" i="13"/>
  <c r="X11" i="13"/>
  <c r="U11" i="13"/>
  <c r="R11" i="13"/>
  <c r="O11" i="13"/>
  <c r="L11" i="13"/>
  <c r="I11" i="13"/>
  <c r="H11" i="13"/>
  <c r="G11" i="13"/>
  <c r="AX10" i="13"/>
  <c r="AV10" i="13" s="1"/>
  <c r="AW10" i="13"/>
  <c r="AU10" i="13"/>
  <c r="AT10" i="13"/>
  <c r="AR10" i="13"/>
  <c r="AQ10" i="13"/>
  <c r="AP10" i="13" s="1"/>
  <c r="AL10" i="13"/>
  <c r="AK10" i="13"/>
  <c r="AJ10" i="13"/>
  <c r="AI10" i="13"/>
  <c r="AH10" i="13"/>
  <c r="AF10" i="13"/>
  <c r="AE10" i="13"/>
  <c r="AC10" i="13"/>
  <c r="AB10" i="13"/>
  <c r="W10" i="13"/>
  <c r="V10" i="13"/>
  <c r="U10" i="13" s="1"/>
  <c r="T10" i="13"/>
  <c r="S10" i="13"/>
  <c r="R10" i="13"/>
  <c r="Q10" i="13"/>
  <c r="P10" i="13"/>
  <c r="O10" i="13"/>
  <c r="N10" i="13"/>
  <c r="M10" i="13"/>
  <c r="K10" i="13"/>
  <c r="J10" i="13"/>
  <c r="X15" i="13" l="1"/>
  <c r="U16" i="13"/>
  <c r="AA23" i="13"/>
  <c r="AM28" i="13"/>
  <c r="AM33" i="13"/>
  <c r="AM34" i="13"/>
  <c r="X47" i="13"/>
  <c r="I23" i="13"/>
  <c r="E32" i="13"/>
  <c r="AI9" i="13"/>
  <c r="AM15" i="13"/>
  <c r="F21" i="13"/>
  <c r="AM12" i="13"/>
  <c r="X29" i="13"/>
  <c r="E33" i="13"/>
  <c r="AR9" i="13"/>
  <c r="AM11" i="13"/>
  <c r="F24" i="13"/>
  <c r="X34" i="13"/>
  <c r="F14" i="13"/>
  <c r="D34" i="13"/>
  <c r="AA35" i="13"/>
  <c r="X19" i="13"/>
  <c r="F13" i="13"/>
  <c r="R16" i="13"/>
  <c r="X21" i="13"/>
  <c r="AM29" i="13"/>
  <c r="AD35" i="13"/>
  <c r="L10" i="13"/>
  <c r="X39" i="13"/>
  <c r="AM42" i="13"/>
  <c r="E14" i="13"/>
  <c r="H16" i="13"/>
  <c r="X20" i="13"/>
  <c r="W9" i="13"/>
  <c r="O16" i="13"/>
  <c r="AA16" i="13"/>
  <c r="AM40" i="13"/>
  <c r="AT9" i="13"/>
  <c r="AJ31" i="13"/>
  <c r="F47" i="13"/>
  <c r="AM39" i="13"/>
  <c r="E47" i="13"/>
  <c r="F26" i="13"/>
  <c r="D43" i="13"/>
  <c r="C43" i="13" s="1"/>
  <c r="E46" i="13"/>
  <c r="E42" i="13"/>
  <c r="O23" i="13"/>
  <c r="E19" i="13"/>
  <c r="I10" i="13"/>
  <c r="AM13" i="13"/>
  <c r="AM19" i="13"/>
  <c r="AP23" i="13"/>
  <c r="AM24" i="13"/>
  <c r="F29" i="13"/>
  <c r="AM37" i="13"/>
  <c r="C24" i="2"/>
  <c r="H10" i="2"/>
  <c r="I11" i="2"/>
  <c r="I36" i="2"/>
  <c r="M10" i="2"/>
  <c r="D10" i="2"/>
  <c r="T11" i="2"/>
  <c r="I32" i="2"/>
  <c r="E10" i="2"/>
  <c r="F10" i="2"/>
  <c r="C11" i="2"/>
  <c r="L10" i="2"/>
  <c r="P10" i="2"/>
  <c r="O10" i="2" s="1"/>
  <c r="Q10" i="2"/>
  <c r="R10" i="2"/>
  <c r="O24" i="2"/>
  <c r="T17" i="2"/>
  <c r="K10" i="2"/>
  <c r="S10" i="2"/>
  <c r="J10" i="2"/>
  <c r="W10" i="2"/>
  <c r="T24" i="2"/>
  <c r="O36" i="2"/>
  <c r="G10" i="2"/>
  <c r="O11" i="2"/>
  <c r="U10" i="2"/>
  <c r="V10" i="2"/>
  <c r="X27" i="13"/>
  <c r="AS35" i="13"/>
  <c r="F40" i="13"/>
  <c r="F41" i="13"/>
  <c r="F25" i="13"/>
  <c r="D26" i="13"/>
  <c r="Z23" i="13"/>
  <c r="D41" i="13"/>
  <c r="F15" i="13"/>
  <c r="Z31" i="13"/>
  <c r="AM18" i="13"/>
  <c r="E26" i="13"/>
  <c r="Y31" i="13"/>
  <c r="AG31" i="13"/>
  <c r="F11" i="13"/>
  <c r="M9" i="13"/>
  <c r="L9" i="13" s="1"/>
  <c r="F22" i="13"/>
  <c r="E25" i="13"/>
  <c r="F30" i="13"/>
  <c r="X38" i="13"/>
  <c r="Y10" i="13"/>
  <c r="D17" i="13"/>
  <c r="AN31" i="13"/>
  <c r="X22" i="13"/>
  <c r="AQ9" i="13"/>
  <c r="E30" i="13"/>
  <c r="AA10" i="13"/>
  <c r="O31" i="13"/>
  <c r="AN35" i="13"/>
  <c r="G16" i="13"/>
  <c r="F16" i="13" s="1"/>
  <c r="Z10" i="13"/>
  <c r="D22" i="13"/>
  <c r="Y23" i="13"/>
  <c r="N9" i="13"/>
  <c r="X14" i="13"/>
  <c r="D15" i="13"/>
  <c r="E20" i="13"/>
  <c r="F27" i="13"/>
  <c r="AS31" i="13"/>
  <c r="AP16" i="13"/>
  <c r="AM17" i="13"/>
  <c r="D25" i="13"/>
  <c r="C25" i="13" s="1"/>
  <c r="P9" i="13"/>
  <c r="AU9" i="13"/>
  <c r="E17" i="13"/>
  <c r="E24" i="13"/>
  <c r="D30" i="13"/>
  <c r="C30" i="13" s="1"/>
  <c r="D36" i="13"/>
  <c r="X41" i="13"/>
  <c r="Q9" i="13"/>
  <c r="AS10" i="13"/>
  <c r="E21" i="13"/>
  <c r="E22" i="13"/>
  <c r="F28" i="13"/>
  <c r="E29" i="13"/>
  <c r="Z35" i="13"/>
  <c r="X40" i="13"/>
  <c r="AN10" i="13"/>
  <c r="X44" i="13"/>
  <c r="E45" i="13"/>
  <c r="AL9" i="13"/>
  <c r="AW9" i="13"/>
  <c r="V9" i="13"/>
  <c r="AB9" i="13"/>
  <c r="X24" i="13"/>
  <c r="AK9" i="13"/>
  <c r="AO10" i="13"/>
  <c r="AD23" i="13"/>
  <c r="D12" i="13"/>
  <c r="AC9" i="13"/>
  <c r="T9" i="13"/>
  <c r="D21" i="13"/>
  <c r="E11" i="13"/>
  <c r="D28" i="13"/>
  <c r="D39" i="13"/>
  <c r="AE9" i="13"/>
  <c r="X26" i="13"/>
  <c r="E27" i="13"/>
  <c r="AO35" i="13"/>
  <c r="E39" i="13"/>
  <c r="E40" i="13"/>
  <c r="AF9" i="13"/>
  <c r="D44" i="13"/>
  <c r="J9" i="13"/>
  <c r="E44" i="13"/>
  <c r="X13" i="13"/>
  <c r="D46" i="13"/>
  <c r="S9" i="13"/>
  <c r="AD10" i="13"/>
  <c r="K9" i="13"/>
  <c r="AH9" i="13"/>
  <c r="AG9" i="13" s="1"/>
  <c r="D19" i="13"/>
  <c r="C19" i="13" s="1"/>
  <c r="D38" i="13"/>
  <c r="AX9" i="13"/>
  <c r="E13" i="13"/>
  <c r="AG10" i="13"/>
  <c r="L16" i="13"/>
  <c r="Z16" i="13"/>
  <c r="E18" i="13"/>
  <c r="AO31" i="13"/>
  <c r="E36" i="13"/>
  <c r="E37" i="13"/>
  <c r="F42" i="13"/>
  <c r="X46" i="13"/>
  <c r="E34" i="13"/>
  <c r="C34" i="13" s="1"/>
  <c r="E38" i="13"/>
  <c r="G35" i="13"/>
  <c r="D18" i="13"/>
  <c r="H35" i="13"/>
  <c r="D40" i="13"/>
  <c r="H10" i="13"/>
  <c r="AN16" i="13"/>
  <c r="E15" i="13"/>
  <c r="AO16" i="13"/>
  <c r="E28" i="13"/>
  <c r="E41" i="13"/>
  <c r="F19" i="13"/>
  <c r="F32" i="13"/>
  <c r="F36" i="13"/>
  <c r="F46" i="13"/>
  <c r="E12" i="13"/>
  <c r="D13" i="13"/>
  <c r="AN23" i="13"/>
  <c r="Y35" i="13"/>
  <c r="G31" i="13"/>
  <c r="D27" i="13"/>
  <c r="G10" i="13"/>
  <c r="H23" i="13"/>
  <c r="D32" i="13"/>
  <c r="X17" i="13"/>
  <c r="H31" i="13"/>
  <c r="D45" i="13"/>
  <c r="AO23" i="13"/>
  <c r="D14" i="13"/>
  <c r="C14" i="13" s="1"/>
  <c r="D24" i="13"/>
  <c r="D29" i="13"/>
  <c r="D33" i="13"/>
  <c r="C33" i="13" s="1"/>
  <c r="D47" i="13"/>
  <c r="C47" i="13" s="1"/>
  <c r="Y16" i="13"/>
  <c r="G23" i="13"/>
  <c r="D11" i="13"/>
  <c r="D20" i="13"/>
  <c r="D37" i="13"/>
  <c r="D42" i="13"/>
  <c r="AS9" i="13" l="1"/>
  <c r="C15" i="13"/>
  <c r="U9" i="13"/>
  <c r="AV9" i="13"/>
  <c r="C22" i="13"/>
  <c r="X10" i="13"/>
  <c r="C12" i="13"/>
  <c r="AP9" i="13"/>
  <c r="O9" i="13"/>
  <c r="E10" i="13"/>
  <c r="Z9" i="13"/>
  <c r="C46" i="13"/>
  <c r="AM10" i="13"/>
  <c r="AJ9" i="13"/>
  <c r="E23" i="13"/>
  <c r="C41" i="13"/>
  <c r="C28" i="13"/>
  <c r="C42" i="13"/>
  <c r="I9" i="13"/>
  <c r="AA9" i="13"/>
  <c r="E16" i="13"/>
  <c r="C26" i="13"/>
  <c r="C10" i="2"/>
  <c r="I10" i="2"/>
  <c r="T10" i="2"/>
  <c r="C36" i="13"/>
  <c r="AM31" i="13"/>
  <c r="C40" i="13"/>
  <c r="AM35" i="13"/>
  <c r="C18" i="13"/>
  <c r="AN9" i="13"/>
  <c r="C27" i="13"/>
  <c r="X35" i="13"/>
  <c r="C20" i="13"/>
  <c r="C13" i="13"/>
  <c r="X23" i="13"/>
  <c r="X31" i="13"/>
  <c r="E35" i="13"/>
  <c r="C44" i="13"/>
  <c r="C37" i="13"/>
  <c r="F23" i="13"/>
  <c r="X16" i="13"/>
  <c r="AD9" i="13"/>
  <c r="C39" i="13"/>
  <c r="C38" i="13"/>
  <c r="C29" i="13"/>
  <c r="C21" i="13"/>
  <c r="AO9" i="13"/>
  <c r="C45" i="13"/>
  <c r="R9" i="13"/>
  <c r="H9" i="13"/>
  <c r="C17" i="13"/>
  <c r="D10" i="13"/>
  <c r="C11" i="13"/>
  <c r="D23" i="13"/>
  <c r="C23" i="13" s="1"/>
  <c r="C24" i="13"/>
  <c r="Y9" i="13"/>
  <c r="X9" i="13" s="1"/>
  <c r="C32" i="13"/>
  <c r="D31" i="13"/>
  <c r="F35" i="13"/>
  <c r="F31" i="13"/>
  <c r="D16" i="13"/>
  <c r="C16" i="13" s="1"/>
  <c r="D35" i="13"/>
  <c r="E31" i="13"/>
  <c r="AM16" i="13"/>
  <c r="F10" i="13"/>
  <c r="G9" i="13"/>
  <c r="AM23" i="13"/>
  <c r="AM9" i="13" l="1"/>
  <c r="F9" i="13"/>
  <c r="E9" i="13"/>
  <c r="C35" i="13"/>
  <c r="C31" i="13"/>
  <c r="D9" i="13"/>
  <c r="C10" i="13"/>
  <c r="C9" i="13" l="1"/>
  <c r="AF48" i="12"/>
  <c r="AB48" i="12" s="1"/>
  <c r="F48" i="12"/>
  <c r="AF47" i="12"/>
  <c r="AB47" i="12" s="1"/>
  <c r="AB46" i="12" s="1"/>
  <c r="F47" i="12"/>
  <c r="AK46" i="12"/>
  <c r="AJ46" i="12"/>
  <c r="AI46" i="12"/>
  <c r="AH46" i="12"/>
  <c r="AG46" i="12"/>
  <c r="AE46" i="12"/>
  <c r="AD46" i="12"/>
  <c r="AC46" i="12"/>
  <c r="AA46" i="12"/>
  <c r="Z46" i="12"/>
  <c r="Y46" i="12"/>
  <c r="X46" i="12"/>
  <c r="W46" i="12"/>
  <c r="V46" i="12"/>
  <c r="U46" i="12"/>
  <c r="T46" i="12"/>
  <c r="S46" i="12"/>
  <c r="R46" i="12"/>
  <c r="Q46" i="12"/>
  <c r="P46" i="12"/>
  <c r="O46" i="12"/>
  <c r="N46" i="12"/>
  <c r="M46" i="12"/>
  <c r="L46" i="12"/>
  <c r="K46" i="12"/>
  <c r="J46" i="12"/>
  <c r="I46" i="12"/>
  <c r="H46" i="12"/>
  <c r="G46" i="12"/>
  <c r="AF45" i="12"/>
  <c r="AB45" i="12"/>
  <c r="F45" i="12"/>
  <c r="AF44" i="12"/>
  <c r="AB44" i="12" s="1"/>
  <c r="F44" i="12"/>
  <c r="AK43" i="12"/>
  <c r="AJ43" i="12"/>
  <c r="AI43" i="12"/>
  <c r="AH43" i="12"/>
  <c r="AG43" i="12"/>
  <c r="AE43" i="12"/>
  <c r="AD43" i="12"/>
  <c r="AC43" i="12"/>
  <c r="AA43" i="12"/>
  <c r="Z43" i="12"/>
  <c r="Y43" i="12"/>
  <c r="X43" i="12"/>
  <c r="W43" i="12"/>
  <c r="V43" i="12"/>
  <c r="U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AF42" i="12"/>
  <c r="AB42" i="12"/>
  <c r="F42" i="12"/>
  <c r="AF41" i="12"/>
  <c r="AB41" i="12" s="1"/>
  <c r="F41" i="12"/>
  <c r="AK40" i="12"/>
  <c r="AJ40" i="12"/>
  <c r="AI40" i="12"/>
  <c r="AH40" i="12"/>
  <c r="AG40" i="12"/>
  <c r="AE40" i="12"/>
  <c r="AD40" i="12"/>
  <c r="AC40" i="12"/>
  <c r="AA40" i="12"/>
  <c r="Z40" i="12"/>
  <c r="Y40" i="12"/>
  <c r="X40" i="12"/>
  <c r="W40" i="12"/>
  <c r="V40" i="12"/>
  <c r="U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AF39" i="12"/>
  <c r="AB39" i="12"/>
  <c r="F39" i="12"/>
  <c r="AF38" i="12"/>
  <c r="AF37" i="12" s="1"/>
  <c r="AB38" i="12"/>
  <c r="AB37" i="12" s="1"/>
  <c r="F38" i="12"/>
  <c r="AK37" i="12"/>
  <c r="AJ37" i="12"/>
  <c r="AI37" i="12"/>
  <c r="AH37" i="12"/>
  <c r="AG37" i="12"/>
  <c r="AE37" i="12"/>
  <c r="AD37" i="12"/>
  <c r="AC37" i="12"/>
  <c r="AA37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AF36" i="12"/>
  <c r="AB36" i="12"/>
  <c r="F36" i="12"/>
  <c r="AF35" i="12"/>
  <c r="F35" i="12"/>
  <c r="AK34" i="12"/>
  <c r="AJ34" i="12"/>
  <c r="AI34" i="12"/>
  <c r="AH34" i="12"/>
  <c r="AG34" i="12"/>
  <c r="AE34" i="12"/>
  <c r="AD34" i="12"/>
  <c r="AC34" i="12"/>
  <c r="AA34" i="12"/>
  <c r="Z34" i="12"/>
  <c r="Y34" i="12"/>
  <c r="X34" i="12"/>
  <c r="W34" i="12"/>
  <c r="V34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AF33" i="12"/>
  <c r="AB33" i="12"/>
  <c r="F33" i="12"/>
  <c r="AF32" i="12"/>
  <c r="AB32" i="12" s="1"/>
  <c r="AB31" i="12" s="1"/>
  <c r="F32" i="12"/>
  <c r="AK31" i="12"/>
  <c r="AJ31" i="12"/>
  <c r="AI31" i="12"/>
  <c r="AH31" i="12"/>
  <c r="AG31" i="12"/>
  <c r="AE31" i="12"/>
  <c r="AD31" i="12"/>
  <c r="AC31" i="12"/>
  <c r="AA31" i="12"/>
  <c r="Z31" i="12"/>
  <c r="Y31" i="12"/>
  <c r="X31" i="12"/>
  <c r="W31" i="12"/>
  <c r="V31" i="12"/>
  <c r="U31" i="12"/>
  <c r="T31" i="12"/>
  <c r="S31" i="12"/>
  <c r="R31" i="12"/>
  <c r="Q31" i="12"/>
  <c r="P31" i="12"/>
  <c r="O31" i="12"/>
  <c r="N31" i="12"/>
  <c r="M31" i="12"/>
  <c r="L31" i="12"/>
  <c r="K31" i="12"/>
  <c r="J31" i="12"/>
  <c r="I31" i="12"/>
  <c r="H31" i="12"/>
  <c r="G31" i="12"/>
  <c r="AF30" i="12"/>
  <c r="AB30" i="12"/>
  <c r="F30" i="12"/>
  <c r="AF29" i="12"/>
  <c r="AB29" i="12" s="1"/>
  <c r="F29" i="12"/>
  <c r="AK28" i="12"/>
  <c r="AJ28" i="12"/>
  <c r="AI28" i="12"/>
  <c r="AH28" i="12"/>
  <c r="AG28" i="12"/>
  <c r="AE28" i="12"/>
  <c r="AD28" i="12"/>
  <c r="AC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AF27" i="12"/>
  <c r="AB27" i="12" s="1"/>
  <c r="F27" i="12"/>
  <c r="AF26" i="12"/>
  <c r="F26" i="12"/>
  <c r="AK25" i="12"/>
  <c r="AJ25" i="12"/>
  <c r="AI25" i="12"/>
  <c r="AH25" i="12"/>
  <c r="AG25" i="12"/>
  <c r="AE25" i="12"/>
  <c r="AD25" i="12"/>
  <c r="AC25" i="12"/>
  <c r="AA25" i="12"/>
  <c r="Z25" i="12"/>
  <c r="Y25" i="12"/>
  <c r="X25" i="12"/>
  <c r="W25" i="12"/>
  <c r="V25" i="12"/>
  <c r="U25" i="12"/>
  <c r="T25" i="12"/>
  <c r="S25" i="12"/>
  <c r="R25" i="12"/>
  <c r="Q25" i="12"/>
  <c r="P25" i="12"/>
  <c r="O25" i="12"/>
  <c r="N25" i="12"/>
  <c r="M25" i="12"/>
  <c r="L25" i="12"/>
  <c r="K25" i="12"/>
  <c r="J25" i="12"/>
  <c r="I25" i="12"/>
  <c r="H25" i="12"/>
  <c r="G25" i="12"/>
  <c r="AF24" i="12"/>
  <c r="AB24" i="12"/>
  <c r="F24" i="12"/>
  <c r="AF23" i="12"/>
  <c r="AF22" i="12" s="1"/>
  <c r="AB23" i="12"/>
  <c r="AB22" i="12" s="1"/>
  <c r="F23" i="12"/>
  <c r="AK22" i="12"/>
  <c r="AJ22" i="12"/>
  <c r="AI22" i="12"/>
  <c r="AH22" i="12"/>
  <c r="AG22" i="12"/>
  <c r="AE22" i="12"/>
  <c r="AD22" i="12"/>
  <c r="AC22" i="12"/>
  <c r="AA22" i="12"/>
  <c r="Z22" i="12"/>
  <c r="Y22" i="12"/>
  <c r="X22" i="12"/>
  <c r="W22" i="12"/>
  <c r="V22" i="12"/>
  <c r="U22" i="12"/>
  <c r="T22" i="12"/>
  <c r="S22" i="12"/>
  <c r="R22" i="12"/>
  <c r="Q22" i="12"/>
  <c r="P22" i="12"/>
  <c r="O22" i="12"/>
  <c r="N22" i="12"/>
  <c r="M22" i="12"/>
  <c r="L22" i="12"/>
  <c r="K22" i="12"/>
  <c r="J22" i="12"/>
  <c r="I22" i="12"/>
  <c r="H22" i="12"/>
  <c r="G22" i="12"/>
  <c r="AF21" i="12"/>
  <c r="AB21" i="12" s="1"/>
  <c r="F21" i="12"/>
  <c r="AF20" i="12"/>
  <c r="AB20" i="12" s="1"/>
  <c r="F20" i="12"/>
  <c r="AK19" i="12"/>
  <c r="AJ19" i="12"/>
  <c r="AI19" i="12"/>
  <c r="AH19" i="12"/>
  <c r="AG19" i="12"/>
  <c r="AF19" i="12"/>
  <c r="AE19" i="12"/>
  <c r="AD19" i="12"/>
  <c r="AC19" i="12"/>
  <c r="AA19" i="12"/>
  <c r="Z19" i="12"/>
  <c r="Y19" i="12"/>
  <c r="X19" i="12"/>
  <c r="W19" i="12"/>
  <c r="V19" i="12"/>
  <c r="U19" i="12"/>
  <c r="T19" i="12"/>
  <c r="S19" i="12"/>
  <c r="R19" i="12"/>
  <c r="Q19" i="12"/>
  <c r="P19" i="12"/>
  <c r="O19" i="12"/>
  <c r="N19" i="12"/>
  <c r="M19" i="12"/>
  <c r="L19" i="12"/>
  <c r="K19" i="12"/>
  <c r="J19" i="12"/>
  <c r="I19" i="12"/>
  <c r="H19" i="12"/>
  <c r="G19" i="12"/>
  <c r="AF18" i="12"/>
  <c r="AB18" i="12" s="1"/>
  <c r="F18" i="12"/>
  <c r="AF17" i="12"/>
  <c r="AF16" i="12" s="1"/>
  <c r="F17" i="12"/>
  <c r="AK16" i="12"/>
  <c r="AJ16" i="12"/>
  <c r="AI16" i="12"/>
  <c r="AH16" i="12"/>
  <c r="AG16" i="12"/>
  <c r="AE16" i="12"/>
  <c r="AD16" i="12"/>
  <c r="AC16" i="12"/>
  <c r="AA16" i="12"/>
  <c r="Z16" i="12"/>
  <c r="Y16" i="12"/>
  <c r="X16" i="12"/>
  <c r="W16" i="12"/>
  <c r="V16" i="12"/>
  <c r="U16" i="12"/>
  <c r="T16" i="12"/>
  <c r="S16" i="12"/>
  <c r="R16" i="12"/>
  <c r="Q16" i="12"/>
  <c r="P16" i="12"/>
  <c r="O16" i="12"/>
  <c r="N16" i="12"/>
  <c r="M16" i="12"/>
  <c r="L16" i="12"/>
  <c r="K16" i="12"/>
  <c r="J16" i="12"/>
  <c r="I16" i="12"/>
  <c r="H16" i="12"/>
  <c r="G16" i="12"/>
  <c r="AF15" i="12"/>
  <c r="F15" i="12"/>
  <c r="AF14" i="12"/>
  <c r="AB14" i="12" s="1"/>
  <c r="F14" i="12"/>
  <c r="AK13" i="12"/>
  <c r="AJ13" i="12"/>
  <c r="AI13" i="12"/>
  <c r="AH13" i="12"/>
  <c r="AG13" i="12"/>
  <c r="AE13" i="12"/>
  <c r="AD13" i="12"/>
  <c r="AC13" i="12"/>
  <c r="AA13" i="12"/>
  <c r="Z13" i="12"/>
  <c r="Y13" i="12"/>
  <c r="X13" i="12"/>
  <c r="W13" i="12"/>
  <c r="V13" i="12"/>
  <c r="U13" i="12"/>
  <c r="T13" i="12"/>
  <c r="S13" i="12"/>
  <c r="R13" i="12"/>
  <c r="Q13" i="12"/>
  <c r="P13" i="12"/>
  <c r="O13" i="12"/>
  <c r="N13" i="12"/>
  <c r="M13" i="12"/>
  <c r="L13" i="12"/>
  <c r="K13" i="12"/>
  <c r="J13" i="12"/>
  <c r="I13" i="12"/>
  <c r="H13" i="12"/>
  <c r="G13" i="12"/>
  <c r="AK12" i="12"/>
  <c r="AJ12" i="12"/>
  <c r="AI12" i="12"/>
  <c r="AH12" i="12"/>
  <c r="AG12" i="12"/>
  <c r="AE12" i="12"/>
  <c r="AD12" i="12"/>
  <c r="AC12" i="12"/>
  <c r="AA12" i="12"/>
  <c r="Z12" i="12"/>
  <c r="Y12" i="12"/>
  <c r="X12" i="12"/>
  <c r="W12" i="12"/>
  <c r="V12" i="12"/>
  <c r="U12" i="12"/>
  <c r="T12" i="12"/>
  <c r="S12" i="12"/>
  <c r="R12" i="12"/>
  <c r="Q12" i="12"/>
  <c r="P12" i="12"/>
  <c r="O12" i="12"/>
  <c r="N12" i="12"/>
  <c r="M12" i="12"/>
  <c r="L12" i="12"/>
  <c r="K12" i="12"/>
  <c r="J12" i="12"/>
  <c r="I12" i="12"/>
  <c r="H12" i="12"/>
  <c r="G12" i="12"/>
  <c r="AK11" i="12"/>
  <c r="AJ11" i="12"/>
  <c r="AI11" i="12"/>
  <c r="AH11" i="12"/>
  <c r="AG11" i="12"/>
  <c r="AE11" i="12"/>
  <c r="AD11" i="12"/>
  <c r="AC11" i="12"/>
  <c r="AA11" i="12"/>
  <c r="Z11" i="12"/>
  <c r="Y11" i="12"/>
  <c r="X11" i="12"/>
  <c r="W11" i="12"/>
  <c r="W10" i="12" s="1"/>
  <c r="V11" i="12"/>
  <c r="V10" i="12" s="1"/>
  <c r="U11" i="12"/>
  <c r="T11" i="12"/>
  <c r="S11" i="12"/>
  <c r="S10" i="12" s="1"/>
  <c r="R11" i="12"/>
  <c r="Q11" i="12"/>
  <c r="P11" i="12"/>
  <c r="O11" i="12"/>
  <c r="N11" i="12"/>
  <c r="M11" i="12"/>
  <c r="L11" i="12"/>
  <c r="K11" i="12"/>
  <c r="J11" i="12"/>
  <c r="I11" i="12"/>
  <c r="H11" i="12"/>
  <c r="G11" i="12"/>
  <c r="E10" i="12"/>
  <c r="AB19" i="12" l="1"/>
  <c r="X10" i="12"/>
  <c r="Y10" i="12"/>
  <c r="AB28" i="12"/>
  <c r="I10" i="12"/>
  <c r="AF12" i="12"/>
  <c r="AD10" i="12"/>
  <c r="AF25" i="12"/>
  <c r="AF34" i="12"/>
  <c r="AB17" i="12"/>
  <c r="AB16" i="12" s="1"/>
  <c r="AF46" i="12"/>
  <c r="F19" i="12"/>
  <c r="AB26" i="12"/>
  <c r="AB25" i="12" s="1"/>
  <c r="T10" i="12"/>
  <c r="U10" i="12"/>
  <c r="AB35" i="12"/>
  <c r="AB34" i="12" s="1"/>
  <c r="F46" i="12"/>
  <c r="Z10" i="12"/>
  <c r="G10" i="12"/>
  <c r="AA10" i="12"/>
  <c r="R10" i="12"/>
  <c r="H10" i="12"/>
  <c r="AC10" i="12"/>
  <c r="AF31" i="12"/>
  <c r="F13" i="12"/>
  <c r="F12" i="12"/>
  <c r="F11" i="12"/>
  <c r="F34" i="12"/>
  <c r="J10" i="12"/>
  <c r="AE10" i="12"/>
  <c r="F31" i="12"/>
  <c r="K10" i="12"/>
  <c r="AG10" i="12"/>
  <c r="AF28" i="12"/>
  <c r="L10" i="12"/>
  <c r="AH10" i="12"/>
  <c r="F28" i="12"/>
  <c r="M10" i="12"/>
  <c r="AI10" i="12"/>
  <c r="N10" i="12"/>
  <c r="AJ10" i="12"/>
  <c r="F25" i="12"/>
  <c r="O10" i="12"/>
  <c r="AK10" i="12"/>
  <c r="F22" i="12"/>
  <c r="AB43" i="12"/>
  <c r="P10" i="12"/>
  <c r="AF43" i="12"/>
  <c r="Q10" i="12"/>
  <c r="F16" i="12"/>
  <c r="F43" i="12"/>
  <c r="AB15" i="12"/>
  <c r="AB12" i="12" s="1"/>
  <c r="AB40" i="12"/>
  <c r="F40" i="12"/>
  <c r="F37" i="12"/>
  <c r="AF40" i="12"/>
  <c r="AB13" i="12"/>
  <c r="AF11" i="12"/>
  <c r="AF10" i="12" s="1"/>
  <c r="AF13" i="12"/>
  <c r="AJ53" i="11"/>
  <c r="AG53" i="11"/>
  <c r="AD53" i="11"/>
  <c r="AA53" i="11"/>
  <c r="X53" i="11"/>
  <c r="U53" i="11"/>
  <c r="R53" i="11"/>
  <c r="Q53" i="11"/>
  <c r="E53" i="11" s="1"/>
  <c r="P53" i="11"/>
  <c r="O53" i="11" s="1"/>
  <c r="L53" i="11"/>
  <c r="I53" i="11"/>
  <c r="F53" i="11"/>
  <c r="AJ52" i="11"/>
  <c r="AG52" i="11"/>
  <c r="AD52" i="11"/>
  <c r="AA52" i="11"/>
  <c r="X52" i="11"/>
  <c r="U52" i="11"/>
  <c r="R52" i="11"/>
  <c r="Q52" i="11"/>
  <c r="E52" i="11" s="1"/>
  <c r="P52" i="11"/>
  <c r="L52" i="11"/>
  <c r="I52" i="11"/>
  <c r="F52" i="11"/>
  <c r="AJ51" i="11"/>
  <c r="AG51" i="11"/>
  <c r="AD51" i="11"/>
  <c r="AA51" i="11"/>
  <c r="X51" i="11"/>
  <c r="U51" i="11"/>
  <c r="R51" i="11"/>
  <c r="Q51" i="11"/>
  <c r="E51" i="11" s="1"/>
  <c r="P51" i="11"/>
  <c r="D51" i="11" s="1"/>
  <c r="L51" i="11"/>
  <c r="I51" i="11"/>
  <c r="F51" i="11"/>
  <c r="AJ50" i="11"/>
  <c r="AG50" i="11"/>
  <c r="AD50" i="11"/>
  <c r="AA50" i="11"/>
  <c r="X50" i="11"/>
  <c r="U50" i="11"/>
  <c r="R50" i="11"/>
  <c r="Q50" i="11"/>
  <c r="E50" i="11" s="1"/>
  <c r="P50" i="11"/>
  <c r="D50" i="11" s="1"/>
  <c r="L50" i="11"/>
  <c r="I50" i="11"/>
  <c r="F50" i="11"/>
  <c r="AJ49" i="11"/>
  <c r="AG49" i="11"/>
  <c r="AD49" i="11"/>
  <c r="AA49" i="11"/>
  <c r="X49" i="11"/>
  <c r="U49" i="11"/>
  <c r="R49" i="11"/>
  <c r="Q49" i="11"/>
  <c r="E49" i="11" s="1"/>
  <c r="P49" i="11"/>
  <c r="L49" i="11"/>
  <c r="I49" i="11"/>
  <c r="F49" i="11"/>
  <c r="AJ48" i="11"/>
  <c r="AG48" i="11"/>
  <c r="AD48" i="11"/>
  <c r="AA48" i="11"/>
  <c r="X48" i="11"/>
  <c r="U48" i="11"/>
  <c r="R48" i="11"/>
  <c r="Q48" i="11"/>
  <c r="E48" i="11" s="1"/>
  <c r="P48" i="11"/>
  <c r="D48" i="11" s="1"/>
  <c r="L48" i="11"/>
  <c r="I48" i="11"/>
  <c r="F48" i="11"/>
  <c r="AJ47" i="11"/>
  <c r="AG47" i="11"/>
  <c r="AD47" i="11"/>
  <c r="AA47" i="11"/>
  <c r="X47" i="11"/>
  <c r="U47" i="11"/>
  <c r="R47" i="11"/>
  <c r="Q47" i="11"/>
  <c r="E47" i="11" s="1"/>
  <c r="P47" i="11"/>
  <c r="L47" i="11"/>
  <c r="I47" i="11"/>
  <c r="F47" i="11"/>
  <c r="AJ46" i="11"/>
  <c r="AG46" i="11"/>
  <c r="AD46" i="11"/>
  <c r="AA46" i="11"/>
  <c r="X46" i="11"/>
  <c r="U46" i="11"/>
  <c r="R46" i="11"/>
  <c r="Q46" i="11"/>
  <c r="P46" i="11"/>
  <c r="D46" i="11" s="1"/>
  <c r="L46" i="11"/>
  <c r="I46" i="11"/>
  <c r="F46" i="11"/>
  <c r="AJ45" i="11"/>
  <c r="AG45" i="11"/>
  <c r="AD45" i="11"/>
  <c r="AA45" i="11"/>
  <c r="X45" i="11"/>
  <c r="U45" i="11"/>
  <c r="R45" i="11"/>
  <c r="Q45" i="11"/>
  <c r="E45" i="11" s="1"/>
  <c r="P45" i="11"/>
  <c r="D45" i="11" s="1"/>
  <c r="L45" i="11"/>
  <c r="I45" i="11"/>
  <c r="F45" i="11"/>
  <c r="AJ44" i="11"/>
  <c r="AG44" i="11"/>
  <c r="AD44" i="11"/>
  <c r="AA44" i="11"/>
  <c r="X44" i="11"/>
  <c r="U44" i="11"/>
  <c r="R44" i="11"/>
  <c r="Q44" i="11"/>
  <c r="E44" i="11" s="1"/>
  <c r="P44" i="11"/>
  <c r="L44" i="11"/>
  <c r="I44" i="11"/>
  <c r="F44" i="11"/>
  <c r="AJ43" i="11"/>
  <c r="AG43" i="11"/>
  <c r="AD43" i="11"/>
  <c r="AA43" i="11"/>
  <c r="X43" i="11"/>
  <c r="U43" i="11"/>
  <c r="R43" i="11"/>
  <c r="Q43" i="11"/>
  <c r="E43" i="11" s="1"/>
  <c r="P43" i="11"/>
  <c r="D43" i="11" s="1"/>
  <c r="L43" i="11"/>
  <c r="I43" i="11"/>
  <c r="F43" i="11"/>
  <c r="AJ42" i="11"/>
  <c r="AG42" i="11"/>
  <c r="AD42" i="11"/>
  <c r="AA42" i="11"/>
  <c r="X42" i="11"/>
  <c r="U42" i="11"/>
  <c r="R42" i="11"/>
  <c r="Q42" i="11"/>
  <c r="E42" i="11" s="1"/>
  <c r="P42" i="11"/>
  <c r="L42" i="11"/>
  <c r="I42" i="11"/>
  <c r="F42" i="11"/>
  <c r="AL41" i="11"/>
  <c r="AK41" i="11"/>
  <c r="AI41" i="11"/>
  <c r="AH41" i="11"/>
  <c r="AF41" i="11"/>
  <c r="AE41" i="11"/>
  <c r="AC41" i="11"/>
  <c r="AB41" i="11"/>
  <c r="Z41" i="11"/>
  <c r="Y41" i="11"/>
  <c r="W41" i="11"/>
  <c r="V41" i="11"/>
  <c r="T41" i="11"/>
  <c r="S41" i="11"/>
  <c r="N41" i="11"/>
  <c r="M41" i="11"/>
  <c r="K41" i="11"/>
  <c r="J41" i="11"/>
  <c r="H41" i="11"/>
  <c r="G41" i="11"/>
  <c r="AJ40" i="11"/>
  <c r="AG40" i="11"/>
  <c r="AD40" i="11"/>
  <c r="AA40" i="11"/>
  <c r="X40" i="11"/>
  <c r="U40" i="11"/>
  <c r="R40" i="11"/>
  <c r="Q40" i="11"/>
  <c r="E40" i="11" s="1"/>
  <c r="P40" i="11"/>
  <c r="D40" i="11" s="1"/>
  <c r="L40" i="11"/>
  <c r="I40" i="11"/>
  <c r="F40" i="11"/>
  <c r="AJ39" i="11"/>
  <c r="AG39" i="11"/>
  <c r="AD39" i="11"/>
  <c r="AA39" i="11"/>
  <c r="X39" i="11"/>
  <c r="U39" i="11"/>
  <c r="R39" i="11"/>
  <c r="Q39" i="11"/>
  <c r="E39" i="11" s="1"/>
  <c r="P39" i="11"/>
  <c r="D39" i="11" s="1"/>
  <c r="L39" i="11"/>
  <c r="I39" i="11"/>
  <c r="F39" i="11"/>
  <c r="AJ38" i="11"/>
  <c r="AG38" i="11"/>
  <c r="AD38" i="11"/>
  <c r="AA38" i="11"/>
  <c r="X38" i="11"/>
  <c r="U38" i="11"/>
  <c r="R38" i="11"/>
  <c r="Q38" i="11"/>
  <c r="E38" i="11" s="1"/>
  <c r="P38" i="11"/>
  <c r="L38" i="11"/>
  <c r="I38" i="11"/>
  <c r="F38" i="11"/>
  <c r="AL37" i="11"/>
  <c r="AK37" i="11"/>
  <c r="AI37" i="11"/>
  <c r="AH37" i="11"/>
  <c r="AF37" i="11"/>
  <c r="AE37" i="11"/>
  <c r="AC37" i="11"/>
  <c r="AB37" i="11"/>
  <c r="Z37" i="11"/>
  <c r="Y37" i="11"/>
  <c r="W37" i="11"/>
  <c r="V37" i="11"/>
  <c r="T37" i="11"/>
  <c r="S37" i="11"/>
  <c r="N37" i="11"/>
  <c r="M37" i="11"/>
  <c r="K37" i="11"/>
  <c r="J37" i="11"/>
  <c r="H37" i="11"/>
  <c r="G37" i="11"/>
  <c r="AJ36" i="11"/>
  <c r="AG36" i="11"/>
  <c r="AD36" i="11"/>
  <c r="AA36" i="11"/>
  <c r="X36" i="11"/>
  <c r="U36" i="11"/>
  <c r="R36" i="11"/>
  <c r="Q36" i="11"/>
  <c r="P36" i="11"/>
  <c r="D36" i="11" s="1"/>
  <c r="L36" i="11"/>
  <c r="I36" i="11"/>
  <c r="F36" i="11"/>
  <c r="AJ35" i="11"/>
  <c r="AG35" i="11"/>
  <c r="AD35" i="11"/>
  <c r="AA35" i="11"/>
  <c r="X35" i="11"/>
  <c r="U35" i="11"/>
  <c r="R35" i="11"/>
  <c r="Q35" i="11"/>
  <c r="E35" i="11" s="1"/>
  <c r="P35" i="11"/>
  <c r="D35" i="11" s="1"/>
  <c r="L35" i="11"/>
  <c r="I35" i="11"/>
  <c r="F35" i="11"/>
  <c r="AJ34" i="11"/>
  <c r="AG34" i="11"/>
  <c r="AD34" i="11"/>
  <c r="AA34" i="11"/>
  <c r="X34" i="11"/>
  <c r="U34" i="11"/>
  <c r="R34" i="11"/>
  <c r="Q34" i="11"/>
  <c r="E34" i="11" s="1"/>
  <c r="P34" i="11"/>
  <c r="L34" i="11"/>
  <c r="I34" i="11"/>
  <c r="F34" i="11"/>
  <c r="AJ33" i="11"/>
  <c r="AG33" i="11"/>
  <c r="AD33" i="11"/>
  <c r="AA33" i="11"/>
  <c r="X33" i="11"/>
  <c r="U33" i="11"/>
  <c r="R33" i="11"/>
  <c r="Q33" i="11"/>
  <c r="E33" i="11" s="1"/>
  <c r="P33" i="11"/>
  <c r="D33" i="11" s="1"/>
  <c r="L33" i="11"/>
  <c r="I33" i="11"/>
  <c r="F33" i="11"/>
  <c r="AJ32" i="11"/>
  <c r="AG32" i="11"/>
  <c r="AD32" i="11"/>
  <c r="AA32" i="11"/>
  <c r="X32" i="11"/>
  <c r="U32" i="11"/>
  <c r="R32" i="11"/>
  <c r="Q32" i="11"/>
  <c r="E32" i="11" s="1"/>
  <c r="P32" i="11"/>
  <c r="L32" i="11"/>
  <c r="I32" i="11"/>
  <c r="F32" i="11"/>
  <c r="AJ31" i="11"/>
  <c r="AG31" i="11"/>
  <c r="AD31" i="11"/>
  <c r="AA31" i="11"/>
  <c r="X31" i="11"/>
  <c r="U31" i="11"/>
  <c r="R31" i="11"/>
  <c r="Q31" i="11"/>
  <c r="P31" i="11"/>
  <c r="L31" i="11"/>
  <c r="I31" i="11"/>
  <c r="F31" i="11"/>
  <c r="D31" i="11"/>
  <c r="AJ30" i="11"/>
  <c r="AG30" i="11"/>
  <c r="AD30" i="11"/>
  <c r="AA30" i="11"/>
  <c r="X30" i="11"/>
  <c r="U30" i="11"/>
  <c r="R30" i="11"/>
  <c r="Q30" i="11"/>
  <c r="E30" i="11" s="1"/>
  <c r="P30" i="11"/>
  <c r="D30" i="11" s="1"/>
  <c r="L30" i="11"/>
  <c r="I30" i="11"/>
  <c r="F30" i="11"/>
  <c r="AL29" i="11"/>
  <c r="AK29" i="11"/>
  <c r="AI29" i="11"/>
  <c r="AH29" i="11"/>
  <c r="AF29" i="11"/>
  <c r="AE29" i="11"/>
  <c r="AC29" i="11"/>
  <c r="AB29" i="11"/>
  <c r="Z29" i="11"/>
  <c r="Y29" i="11"/>
  <c r="W29" i="11"/>
  <c r="V29" i="11"/>
  <c r="T29" i="11"/>
  <c r="S29" i="11"/>
  <c r="N29" i="11"/>
  <c r="M29" i="11"/>
  <c r="K29" i="11"/>
  <c r="J29" i="11"/>
  <c r="H29" i="11"/>
  <c r="G29" i="11"/>
  <c r="AJ28" i="11"/>
  <c r="AG28" i="11"/>
  <c r="AD28" i="11"/>
  <c r="AA28" i="11"/>
  <c r="X28" i="11"/>
  <c r="U28" i="11"/>
  <c r="R28" i="11"/>
  <c r="Q28" i="11"/>
  <c r="E28" i="11" s="1"/>
  <c r="P28" i="11"/>
  <c r="L28" i="11"/>
  <c r="I28" i="11"/>
  <c r="F28" i="11"/>
  <c r="AJ27" i="11"/>
  <c r="AG27" i="11"/>
  <c r="AD27" i="11"/>
  <c r="AA27" i="11"/>
  <c r="X27" i="11"/>
  <c r="U27" i="11"/>
  <c r="R27" i="11"/>
  <c r="Q27" i="11"/>
  <c r="E27" i="11" s="1"/>
  <c r="P27" i="11"/>
  <c r="L27" i="11"/>
  <c r="I27" i="11"/>
  <c r="F27" i="11"/>
  <c r="AJ26" i="11"/>
  <c r="AG26" i="11"/>
  <c r="AD26" i="11"/>
  <c r="AA26" i="11"/>
  <c r="X26" i="11"/>
  <c r="U26" i="11"/>
  <c r="R26" i="11"/>
  <c r="Q26" i="11"/>
  <c r="P26" i="11"/>
  <c r="D26" i="11" s="1"/>
  <c r="L26" i="11"/>
  <c r="I26" i="11"/>
  <c r="F26" i="11"/>
  <c r="AJ25" i="11"/>
  <c r="AG25" i="11"/>
  <c r="AD25" i="11"/>
  <c r="AA25" i="11"/>
  <c r="X25" i="11"/>
  <c r="U25" i="11"/>
  <c r="R25" i="11"/>
  <c r="Q25" i="11"/>
  <c r="E25" i="11" s="1"/>
  <c r="P25" i="11"/>
  <c r="D25" i="11" s="1"/>
  <c r="L25" i="11"/>
  <c r="I25" i="11"/>
  <c r="F25" i="11"/>
  <c r="AJ24" i="11"/>
  <c r="AG24" i="11"/>
  <c r="AD24" i="11"/>
  <c r="AA24" i="11"/>
  <c r="X24" i="11"/>
  <c r="U24" i="11"/>
  <c r="R24" i="11"/>
  <c r="Q24" i="11"/>
  <c r="P24" i="11"/>
  <c r="L24" i="11"/>
  <c r="I24" i="11"/>
  <c r="F24" i="11"/>
  <c r="AJ23" i="11"/>
  <c r="AG23" i="11"/>
  <c r="AD23" i="11"/>
  <c r="AA23" i="11"/>
  <c r="X23" i="11"/>
  <c r="U23" i="11"/>
  <c r="R23" i="11"/>
  <c r="Q23" i="11"/>
  <c r="E23" i="11" s="1"/>
  <c r="P23" i="11"/>
  <c r="D23" i="11" s="1"/>
  <c r="L23" i="11"/>
  <c r="I23" i="11"/>
  <c r="F23" i="11"/>
  <c r="AL22" i="11"/>
  <c r="AK22" i="11"/>
  <c r="AI22" i="11"/>
  <c r="AH22" i="11"/>
  <c r="AF22" i="11"/>
  <c r="AE22" i="11"/>
  <c r="AC22" i="11"/>
  <c r="AB22" i="11"/>
  <c r="Z22" i="11"/>
  <c r="Y22" i="11"/>
  <c r="W22" i="11"/>
  <c r="V22" i="11"/>
  <c r="T22" i="11"/>
  <c r="S22" i="11"/>
  <c r="N22" i="11"/>
  <c r="M22" i="11"/>
  <c r="K22" i="11"/>
  <c r="J22" i="11"/>
  <c r="H22" i="11"/>
  <c r="G22" i="11"/>
  <c r="AJ21" i="11"/>
  <c r="AG21" i="11"/>
  <c r="AD21" i="11"/>
  <c r="AA21" i="11"/>
  <c r="X21" i="11"/>
  <c r="U21" i="11"/>
  <c r="R21" i="11"/>
  <c r="Q21" i="11"/>
  <c r="P21" i="11"/>
  <c r="D21" i="11" s="1"/>
  <c r="L21" i="11"/>
  <c r="I21" i="11"/>
  <c r="F21" i="11"/>
  <c r="AJ20" i="11"/>
  <c r="AG20" i="11"/>
  <c r="AD20" i="11"/>
  <c r="AA20" i="11"/>
  <c r="X20" i="11"/>
  <c r="U20" i="11"/>
  <c r="R20" i="11"/>
  <c r="Q20" i="11"/>
  <c r="E20" i="11" s="1"/>
  <c r="P20" i="11"/>
  <c r="D20" i="11" s="1"/>
  <c r="C20" i="11" s="1"/>
  <c r="L20" i="11"/>
  <c r="I20" i="11"/>
  <c r="F20" i="11"/>
  <c r="AJ19" i="11"/>
  <c r="AG19" i="11"/>
  <c r="AD19" i="11"/>
  <c r="AA19" i="11"/>
  <c r="X19" i="11"/>
  <c r="U19" i="11"/>
  <c r="R19" i="11"/>
  <c r="Q19" i="11"/>
  <c r="E19" i="11" s="1"/>
  <c r="P19" i="11"/>
  <c r="D19" i="11" s="1"/>
  <c r="C19" i="11" s="1"/>
  <c r="L19" i="11"/>
  <c r="I19" i="11"/>
  <c r="F19" i="11"/>
  <c r="AJ18" i="11"/>
  <c r="AG18" i="11"/>
  <c r="AD18" i="11"/>
  <c r="AA18" i="11"/>
  <c r="X18" i="11"/>
  <c r="U18" i="11"/>
  <c r="R18" i="11"/>
  <c r="Q18" i="11"/>
  <c r="E18" i="11" s="1"/>
  <c r="P18" i="11"/>
  <c r="D18" i="11" s="1"/>
  <c r="L18" i="11"/>
  <c r="I18" i="11"/>
  <c r="F18" i="11"/>
  <c r="AJ17" i="11"/>
  <c r="AG17" i="11"/>
  <c r="AD17" i="11"/>
  <c r="AA17" i="11"/>
  <c r="X17" i="11"/>
  <c r="U17" i="11"/>
  <c r="R17" i="11"/>
  <c r="Q17" i="11"/>
  <c r="E17" i="11" s="1"/>
  <c r="P17" i="11"/>
  <c r="L17" i="11"/>
  <c r="I17" i="11"/>
  <c r="F17" i="11"/>
  <c r="D17" i="11"/>
  <c r="AL16" i="11"/>
  <c r="AK16" i="11"/>
  <c r="AI16" i="11"/>
  <c r="AH16" i="11"/>
  <c r="AF16" i="11"/>
  <c r="AE16" i="11"/>
  <c r="AC16" i="11"/>
  <c r="AB16" i="11"/>
  <c r="Z16" i="11"/>
  <c r="Y16" i="11"/>
  <c r="W16" i="11"/>
  <c r="V16" i="11"/>
  <c r="T16" i="11"/>
  <c r="S16" i="11"/>
  <c r="N16" i="11"/>
  <c r="M16" i="11"/>
  <c r="K16" i="11"/>
  <c r="J16" i="11"/>
  <c r="H16" i="11"/>
  <c r="G16" i="11"/>
  <c r="O35" i="11" l="1"/>
  <c r="O28" i="11"/>
  <c r="O34" i="11"/>
  <c r="C40" i="11"/>
  <c r="D53" i="11"/>
  <c r="O48" i="11"/>
  <c r="F10" i="12"/>
  <c r="AB11" i="12"/>
  <c r="AB10" i="12" s="1"/>
  <c r="C39" i="11"/>
  <c r="L41" i="11"/>
  <c r="O24" i="11"/>
  <c r="Q22" i="11"/>
  <c r="AK15" i="11"/>
  <c r="O32" i="11"/>
  <c r="D34" i="11"/>
  <c r="O47" i="11"/>
  <c r="AE15" i="11"/>
  <c r="AG41" i="11"/>
  <c r="O27" i="11"/>
  <c r="AG37" i="11"/>
  <c r="O52" i="11"/>
  <c r="D24" i="11"/>
  <c r="O33" i="11"/>
  <c r="AA29" i="11"/>
  <c r="AJ37" i="11"/>
  <c r="C17" i="11"/>
  <c r="U16" i="11"/>
  <c r="O23" i="11"/>
  <c r="F41" i="11"/>
  <c r="C51" i="11"/>
  <c r="H15" i="11"/>
  <c r="X29" i="11"/>
  <c r="V15" i="11"/>
  <c r="C45" i="11"/>
  <c r="K15" i="11"/>
  <c r="C34" i="11"/>
  <c r="J15" i="11"/>
  <c r="P37" i="11"/>
  <c r="AB15" i="11"/>
  <c r="F29" i="11"/>
  <c r="O50" i="11"/>
  <c r="L16" i="11"/>
  <c r="W15" i="11"/>
  <c r="AC15" i="11"/>
  <c r="R37" i="11"/>
  <c r="C50" i="11"/>
  <c r="O46" i="11"/>
  <c r="N15" i="11"/>
  <c r="D27" i="11"/>
  <c r="M15" i="11"/>
  <c r="O21" i="11"/>
  <c r="O26" i="11"/>
  <c r="AJ22" i="11"/>
  <c r="L37" i="11"/>
  <c r="AD41" i="11"/>
  <c r="O44" i="11"/>
  <c r="AL15" i="11"/>
  <c r="O18" i="11"/>
  <c r="D28" i="11"/>
  <c r="C28" i="11" s="1"/>
  <c r="O30" i="11"/>
  <c r="O38" i="11"/>
  <c r="O49" i="11"/>
  <c r="C18" i="11"/>
  <c r="AJ29" i="11"/>
  <c r="AD22" i="11"/>
  <c r="L22" i="11"/>
  <c r="R29" i="11"/>
  <c r="D32" i="11"/>
  <c r="C33" i="11"/>
  <c r="O36" i="11"/>
  <c r="F16" i="11"/>
  <c r="O25" i="11"/>
  <c r="O42" i="11"/>
  <c r="O45" i="11"/>
  <c r="Y15" i="11"/>
  <c r="R41" i="11"/>
  <c r="O51" i="11"/>
  <c r="S15" i="11"/>
  <c r="O17" i="11"/>
  <c r="O20" i="11"/>
  <c r="E24" i="11"/>
  <c r="Z15" i="11"/>
  <c r="AD37" i="11"/>
  <c r="O40" i="11"/>
  <c r="U41" i="11"/>
  <c r="D44" i="11"/>
  <c r="C44" i="11" s="1"/>
  <c r="D47" i="11"/>
  <c r="C47" i="11" s="1"/>
  <c r="C48" i="11"/>
  <c r="C25" i="11"/>
  <c r="X41" i="11"/>
  <c r="X37" i="11"/>
  <c r="AA37" i="11"/>
  <c r="AG16" i="11"/>
  <c r="U22" i="11"/>
  <c r="T15" i="11"/>
  <c r="AA16" i="11"/>
  <c r="F22" i="11"/>
  <c r="I22" i="11"/>
  <c r="AD29" i="11"/>
  <c r="AJ16" i="11"/>
  <c r="O19" i="11"/>
  <c r="P22" i="11"/>
  <c r="G15" i="11"/>
  <c r="O31" i="11"/>
  <c r="AG29" i="11"/>
  <c r="O39" i="11"/>
  <c r="D49" i="11"/>
  <c r="C49" i="11" s="1"/>
  <c r="AF15" i="11"/>
  <c r="D38" i="11"/>
  <c r="D37" i="11" s="1"/>
  <c r="D52" i="11"/>
  <c r="C52" i="11" s="1"/>
  <c r="C53" i="11"/>
  <c r="AA22" i="11"/>
  <c r="AH15" i="11"/>
  <c r="U29" i="11"/>
  <c r="F37" i="11"/>
  <c r="O43" i="11"/>
  <c r="R16" i="11"/>
  <c r="I41" i="11"/>
  <c r="X16" i="11"/>
  <c r="I16" i="11"/>
  <c r="AI15" i="11"/>
  <c r="AG22" i="11"/>
  <c r="I29" i="11"/>
  <c r="Q37" i="11"/>
  <c r="I37" i="11"/>
  <c r="U37" i="11"/>
  <c r="X22" i="11"/>
  <c r="AA41" i="11"/>
  <c r="AJ41" i="11"/>
  <c r="AD16" i="11"/>
  <c r="R22" i="11"/>
  <c r="L29" i="11"/>
  <c r="D42" i="11"/>
  <c r="C43" i="11"/>
  <c r="C35" i="11"/>
  <c r="C23" i="11"/>
  <c r="C30" i="11"/>
  <c r="D16" i="11"/>
  <c r="E37" i="11"/>
  <c r="P16" i="11"/>
  <c r="P41" i="11"/>
  <c r="Q16" i="11"/>
  <c r="Q41" i="11"/>
  <c r="P29" i="11"/>
  <c r="E21" i="11"/>
  <c r="E16" i="11" s="1"/>
  <c r="E26" i="11"/>
  <c r="Q29" i="11"/>
  <c r="E31" i="11"/>
  <c r="C31" i="11" s="1"/>
  <c r="E36" i="11"/>
  <c r="C36" i="11" s="1"/>
  <c r="E46" i="11"/>
  <c r="C46" i="11" s="1"/>
  <c r="O29" i="11" l="1"/>
  <c r="D29" i="11"/>
  <c r="E22" i="11"/>
  <c r="O37" i="11"/>
  <c r="I15" i="11"/>
  <c r="AJ15" i="11"/>
  <c r="O22" i="11"/>
  <c r="F15" i="11"/>
  <c r="C24" i="11"/>
  <c r="D41" i="11"/>
  <c r="D22" i="11"/>
  <c r="D15" i="11" s="1"/>
  <c r="O41" i="11"/>
  <c r="C42" i="11"/>
  <c r="C41" i="11" s="1"/>
  <c r="AA15" i="11"/>
  <c r="C38" i="11"/>
  <c r="C37" i="11" s="1"/>
  <c r="C27" i="11"/>
  <c r="C22" i="11" s="1"/>
  <c r="C21" i="11"/>
  <c r="C16" i="11" s="1"/>
  <c r="X15" i="11"/>
  <c r="U15" i="11"/>
  <c r="L15" i="11"/>
  <c r="AD15" i="11"/>
  <c r="R15" i="11"/>
  <c r="AG15" i="11"/>
  <c r="C32" i="11"/>
  <c r="C29" i="11" s="1"/>
  <c r="O16" i="11"/>
  <c r="C26" i="11"/>
  <c r="Q15" i="11"/>
  <c r="P15" i="11"/>
  <c r="E41" i="11"/>
  <c r="E29" i="11"/>
  <c r="O15" i="11" l="1"/>
  <c r="E15" i="11"/>
  <c r="C15" i="11"/>
  <c r="F48" i="10"/>
  <c r="C48" i="10"/>
  <c r="F47" i="10"/>
  <c r="C47" i="10"/>
  <c r="F46" i="10"/>
  <c r="C46" i="10"/>
  <c r="F45" i="10"/>
  <c r="C45" i="10"/>
  <c r="F44" i="10"/>
  <c r="C44" i="10"/>
  <c r="F43" i="10"/>
  <c r="C43" i="10"/>
  <c r="F42" i="10"/>
  <c r="C42" i="10"/>
  <c r="F41" i="10"/>
  <c r="C41" i="10"/>
  <c r="F40" i="10"/>
  <c r="C40" i="10"/>
  <c r="F39" i="10"/>
  <c r="C39" i="10"/>
  <c r="F38" i="10"/>
  <c r="C38" i="10"/>
  <c r="F37" i="10"/>
  <c r="C37" i="10"/>
  <c r="H36" i="10"/>
  <c r="G36" i="10"/>
  <c r="E36" i="10"/>
  <c r="D36" i="10"/>
  <c r="F35" i="10"/>
  <c r="C35" i="10"/>
  <c r="F34" i="10"/>
  <c r="C34" i="10"/>
  <c r="F33" i="10"/>
  <c r="C33" i="10"/>
  <c r="C32" i="10" s="1"/>
  <c r="H32" i="10"/>
  <c r="G32" i="10"/>
  <c r="F32" i="10"/>
  <c r="E32" i="10"/>
  <c r="D32" i="10"/>
  <c r="F31" i="10"/>
  <c r="C31" i="10"/>
  <c r="F30" i="10"/>
  <c r="C30" i="10"/>
  <c r="F29" i="10"/>
  <c r="C29" i="10"/>
  <c r="F28" i="10"/>
  <c r="C28" i="10"/>
  <c r="F27" i="10"/>
  <c r="C27" i="10"/>
  <c r="F26" i="10"/>
  <c r="C26" i="10"/>
  <c r="F25" i="10"/>
  <c r="C25" i="10"/>
  <c r="H24" i="10"/>
  <c r="G24" i="10"/>
  <c r="E24" i="10"/>
  <c r="D24" i="10"/>
  <c r="F23" i="10"/>
  <c r="C23" i="10"/>
  <c r="F22" i="10"/>
  <c r="C22" i="10"/>
  <c r="F21" i="10"/>
  <c r="C21" i="10"/>
  <c r="F20" i="10"/>
  <c r="C20" i="10"/>
  <c r="F19" i="10"/>
  <c r="C19" i="10"/>
  <c r="F18" i="10"/>
  <c r="C18" i="10"/>
  <c r="H17" i="10"/>
  <c r="G17" i="10"/>
  <c r="E17" i="10"/>
  <c r="D17" i="10"/>
  <c r="F16" i="10"/>
  <c r="C16" i="10"/>
  <c r="F15" i="10"/>
  <c r="C15" i="10"/>
  <c r="F14" i="10"/>
  <c r="C14" i="10"/>
  <c r="F13" i="10"/>
  <c r="C13" i="10"/>
  <c r="F12" i="10"/>
  <c r="C12" i="10"/>
  <c r="H11" i="10"/>
  <c r="G11" i="10"/>
  <c r="E11" i="10"/>
  <c r="D11" i="10"/>
  <c r="F11" i="10" l="1"/>
  <c r="E10" i="10"/>
  <c r="H10" i="10"/>
  <c r="F24" i="10"/>
  <c r="C17" i="10"/>
  <c r="F17" i="10"/>
  <c r="G10" i="10"/>
  <c r="C11" i="10"/>
  <c r="C36" i="10"/>
  <c r="F36" i="10"/>
  <c r="F10" i="10" s="1"/>
  <c r="C24" i="10"/>
  <c r="C10" i="10" s="1"/>
  <c r="D10" i="10"/>
  <c r="H48" i="9" l="1"/>
  <c r="C48" i="9"/>
  <c r="H47" i="9"/>
  <c r="C47" i="9"/>
  <c r="H46" i="9"/>
  <c r="C46" i="9"/>
  <c r="H45" i="9"/>
  <c r="C45" i="9"/>
  <c r="H44" i="9"/>
  <c r="C44" i="9"/>
  <c r="H43" i="9"/>
  <c r="C43" i="9"/>
  <c r="H42" i="9"/>
  <c r="C42" i="9"/>
  <c r="H41" i="9"/>
  <c r="C41" i="9"/>
  <c r="H40" i="9"/>
  <c r="C40" i="9"/>
  <c r="H39" i="9"/>
  <c r="C39" i="9"/>
  <c r="H38" i="9"/>
  <c r="C38" i="9"/>
  <c r="H37" i="9"/>
  <c r="C37" i="9"/>
  <c r="G36" i="9"/>
  <c r="F36" i="9"/>
  <c r="E36" i="9"/>
  <c r="D36" i="9"/>
  <c r="H35" i="9"/>
  <c r="C35" i="9"/>
  <c r="H34" i="9"/>
  <c r="C34" i="9"/>
  <c r="H33" i="9"/>
  <c r="C33" i="9"/>
  <c r="H32" i="9"/>
  <c r="G32" i="9"/>
  <c r="F32" i="9"/>
  <c r="E32" i="9"/>
  <c r="D32" i="9"/>
  <c r="C32" i="9"/>
  <c r="H31" i="9"/>
  <c r="C31" i="9"/>
  <c r="H30" i="9"/>
  <c r="C30" i="9"/>
  <c r="H29" i="9"/>
  <c r="C29" i="9"/>
  <c r="H28" i="9"/>
  <c r="C28" i="9"/>
  <c r="H27" i="9"/>
  <c r="C27" i="9"/>
  <c r="H26" i="9"/>
  <c r="C26" i="9"/>
  <c r="H25" i="9"/>
  <c r="C25" i="9"/>
  <c r="H24" i="9"/>
  <c r="G24" i="9"/>
  <c r="F24" i="9"/>
  <c r="E24" i="9"/>
  <c r="D24" i="9"/>
  <c r="C24" i="9"/>
  <c r="H23" i="9"/>
  <c r="C23" i="9"/>
  <c r="H22" i="9"/>
  <c r="C22" i="9"/>
  <c r="H21" i="9"/>
  <c r="C21" i="9"/>
  <c r="H20" i="9"/>
  <c r="C20" i="9"/>
  <c r="H19" i="9"/>
  <c r="C19" i="9"/>
  <c r="H18" i="9"/>
  <c r="C18" i="9"/>
  <c r="G17" i="9"/>
  <c r="F17" i="9"/>
  <c r="E17" i="9"/>
  <c r="D17" i="9"/>
  <c r="C17" i="9"/>
  <c r="H16" i="9"/>
  <c r="C16" i="9"/>
  <c r="H15" i="9"/>
  <c r="H11" i="9" s="1"/>
  <c r="C15" i="9"/>
  <c r="H14" i="9"/>
  <c r="C14" i="9"/>
  <c r="H13" i="9"/>
  <c r="C13" i="9"/>
  <c r="H12" i="9"/>
  <c r="C12" i="9"/>
  <c r="G11" i="9"/>
  <c r="F11" i="9"/>
  <c r="E11" i="9"/>
  <c r="D11" i="9"/>
  <c r="G10" i="9" l="1"/>
  <c r="F10" i="9"/>
  <c r="E10" i="9"/>
  <c r="D10" i="9"/>
  <c r="H36" i="9"/>
  <c r="C36" i="9"/>
  <c r="C11" i="9"/>
  <c r="H17" i="9"/>
  <c r="H10" i="9" s="1"/>
  <c r="C10" i="9" l="1"/>
  <c r="CF51" i="8"/>
  <c r="CC51" i="8"/>
  <c r="BZ51" i="8"/>
  <c r="BW51" i="8"/>
  <c r="BT51" i="8"/>
  <c r="BS51" i="8"/>
  <c r="BE51" i="8" s="1"/>
  <c r="BR51" i="8"/>
  <c r="BD51" i="8" s="1"/>
  <c r="BC51" i="8" s="1"/>
  <c r="BL51" i="8"/>
  <c r="BI51" i="8"/>
  <c r="BF51" i="8"/>
  <c r="AZ51" i="8"/>
  <c r="AU51" i="8"/>
  <c r="AR51" i="8"/>
  <c r="AO51" i="8"/>
  <c r="AL51" i="8"/>
  <c r="AI51" i="8"/>
  <c r="AF51" i="8"/>
  <c r="AC51" i="8"/>
  <c r="Z51" i="8"/>
  <c r="U51" i="8"/>
  <c r="R51" i="8"/>
  <c r="O51" i="8"/>
  <c r="L51" i="8"/>
  <c r="K51" i="8"/>
  <c r="J51" i="8"/>
  <c r="F51" i="8"/>
  <c r="C51" i="8"/>
  <c r="CF50" i="8"/>
  <c r="CC50" i="8"/>
  <c r="BZ50" i="8"/>
  <c r="BW50" i="8"/>
  <c r="BT50" i="8"/>
  <c r="BS50" i="8"/>
  <c r="BE50" i="8" s="1"/>
  <c r="BR50" i="8"/>
  <c r="BD50" i="8" s="1"/>
  <c r="BC50" i="8" s="1"/>
  <c r="BQ50" i="8"/>
  <c r="BL50" i="8"/>
  <c r="BI50" i="8"/>
  <c r="BF50" i="8"/>
  <c r="AZ50" i="8"/>
  <c r="AU50" i="8"/>
  <c r="AR50" i="8"/>
  <c r="AO50" i="8"/>
  <c r="AL50" i="8"/>
  <c r="AI50" i="8"/>
  <c r="AF50" i="8"/>
  <c r="AC50" i="8"/>
  <c r="Z50" i="8"/>
  <c r="U50" i="8"/>
  <c r="R50" i="8"/>
  <c r="O50" i="8"/>
  <c r="L50" i="8"/>
  <c r="K50" i="8"/>
  <c r="J50" i="8"/>
  <c r="F50" i="8"/>
  <c r="C50" i="8"/>
  <c r="CF49" i="8"/>
  <c r="CC49" i="8"/>
  <c r="BZ49" i="8"/>
  <c r="BW49" i="8"/>
  <c r="BT49" i="8"/>
  <c r="BS49" i="8"/>
  <c r="BR49" i="8"/>
  <c r="BL49" i="8"/>
  <c r="BI49" i="8"/>
  <c r="BF49" i="8"/>
  <c r="BE49" i="8"/>
  <c r="BD49" i="8"/>
  <c r="BC49" i="8" s="1"/>
  <c r="AZ49" i="8"/>
  <c r="AU49" i="8"/>
  <c r="AR49" i="8"/>
  <c r="AO49" i="8"/>
  <c r="AL49" i="8"/>
  <c r="AI49" i="8"/>
  <c r="AF49" i="8"/>
  <c r="AC49" i="8"/>
  <c r="Z49" i="8"/>
  <c r="U49" i="8"/>
  <c r="R49" i="8"/>
  <c r="O49" i="8"/>
  <c r="L49" i="8"/>
  <c r="K49" i="8"/>
  <c r="J49" i="8"/>
  <c r="I49" i="8"/>
  <c r="F49" i="8"/>
  <c r="C49" i="8"/>
  <c r="CF48" i="8"/>
  <c r="CC48" i="8"/>
  <c r="BZ48" i="8"/>
  <c r="BW48" i="8"/>
  <c r="BT48" i="8"/>
  <c r="BS48" i="8"/>
  <c r="BE48" i="8" s="1"/>
  <c r="BR48" i="8"/>
  <c r="BD48" i="8" s="1"/>
  <c r="BQ48" i="8"/>
  <c r="BL48" i="8"/>
  <c r="BI48" i="8"/>
  <c r="BF48" i="8"/>
  <c r="AZ48" i="8"/>
  <c r="AU48" i="8"/>
  <c r="AR48" i="8"/>
  <c r="AO48" i="8"/>
  <c r="AL48" i="8"/>
  <c r="AI48" i="8"/>
  <c r="AF48" i="8"/>
  <c r="AC48" i="8"/>
  <c r="Z48" i="8"/>
  <c r="U48" i="8"/>
  <c r="R48" i="8"/>
  <c r="O48" i="8"/>
  <c r="L48" i="8"/>
  <c r="K48" i="8"/>
  <c r="J48" i="8"/>
  <c r="I48" i="8"/>
  <c r="F48" i="8"/>
  <c r="C48" i="8"/>
  <c r="CF47" i="8"/>
  <c r="CC47" i="8"/>
  <c r="BZ47" i="8"/>
  <c r="BW47" i="8"/>
  <c r="BT47" i="8"/>
  <c r="BS47" i="8"/>
  <c r="BR47" i="8"/>
  <c r="BD47" i="8" s="1"/>
  <c r="BQ47" i="8"/>
  <c r="BL47" i="8"/>
  <c r="BI47" i="8"/>
  <c r="BF47" i="8"/>
  <c r="BE47" i="8"/>
  <c r="AZ47" i="8"/>
  <c r="AU47" i="8"/>
  <c r="AR47" i="8"/>
  <c r="AO47" i="8"/>
  <c r="AL47" i="8"/>
  <c r="AI47" i="8"/>
  <c r="AF47" i="8"/>
  <c r="AC47" i="8"/>
  <c r="Z47" i="8"/>
  <c r="U47" i="8"/>
  <c r="R47" i="8"/>
  <c r="O47" i="8"/>
  <c r="L47" i="8"/>
  <c r="K47" i="8"/>
  <c r="J47" i="8"/>
  <c r="I47" i="8"/>
  <c r="F47" i="8"/>
  <c r="C47" i="8"/>
  <c r="CF46" i="8"/>
  <c r="CC46" i="8"/>
  <c r="BZ46" i="8"/>
  <c r="BW46" i="8"/>
  <c r="BT46" i="8"/>
  <c r="BS46" i="8"/>
  <c r="BE46" i="8" s="1"/>
  <c r="BR46" i="8"/>
  <c r="BD46" i="8" s="1"/>
  <c r="BC46" i="8" s="1"/>
  <c r="BQ46" i="8"/>
  <c r="BL46" i="8"/>
  <c r="BI46" i="8"/>
  <c r="BF46" i="8"/>
  <c r="AZ46" i="8"/>
  <c r="AU46" i="8"/>
  <c r="AR46" i="8"/>
  <c r="AO46" i="8"/>
  <c r="AL46" i="8"/>
  <c r="AI46" i="8"/>
  <c r="AF46" i="8"/>
  <c r="AC46" i="8"/>
  <c r="Z46" i="8"/>
  <c r="U46" i="8"/>
  <c r="R46" i="8"/>
  <c r="O46" i="8"/>
  <c r="L46" i="8"/>
  <c r="K46" i="8"/>
  <c r="J46" i="8"/>
  <c r="I46" i="8"/>
  <c r="F46" i="8"/>
  <c r="C46" i="8"/>
  <c r="CF45" i="8"/>
  <c r="CC45" i="8"/>
  <c r="BZ45" i="8"/>
  <c r="BW45" i="8"/>
  <c r="BT45" i="8"/>
  <c r="BS45" i="8"/>
  <c r="BE45" i="8" s="1"/>
  <c r="BR45" i="8"/>
  <c r="BD45" i="8" s="1"/>
  <c r="BC45" i="8" s="1"/>
  <c r="BQ45" i="8"/>
  <c r="BL45" i="8"/>
  <c r="BI45" i="8"/>
  <c r="BF45" i="8"/>
  <c r="AZ45" i="8"/>
  <c r="AU45" i="8"/>
  <c r="AR45" i="8"/>
  <c r="AO45" i="8"/>
  <c r="AL45" i="8"/>
  <c r="AI45" i="8"/>
  <c r="AF45" i="8"/>
  <c r="AC45" i="8"/>
  <c r="Z45" i="8"/>
  <c r="U45" i="8"/>
  <c r="R45" i="8"/>
  <c r="O45" i="8"/>
  <c r="L45" i="8"/>
  <c r="K45" i="8"/>
  <c r="J45" i="8"/>
  <c r="F45" i="8"/>
  <c r="C45" i="8"/>
  <c r="CF44" i="8"/>
  <c r="CC44" i="8"/>
  <c r="BZ44" i="8"/>
  <c r="BW44" i="8"/>
  <c r="BT44" i="8"/>
  <c r="BS44" i="8"/>
  <c r="BE44" i="8" s="1"/>
  <c r="BR44" i="8"/>
  <c r="BL44" i="8"/>
  <c r="BI44" i="8"/>
  <c r="BF44" i="8"/>
  <c r="BD44" i="8"/>
  <c r="AZ44" i="8"/>
  <c r="AU44" i="8"/>
  <c r="AR44" i="8"/>
  <c r="AO44" i="8"/>
  <c r="AL44" i="8"/>
  <c r="AI44" i="8"/>
  <c r="AF44" i="8"/>
  <c r="AC44" i="8"/>
  <c r="Z44" i="8"/>
  <c r="U44" i="8"/>
  <c r="R44" i="8"/>
  <c r="O44" i="8"/>
  <c r="L44" i="8"/>
  <c r="K44" i="8"/>
  <c r="J44" i="8"/>
  <c r="F44" i="8"/>
  <c r="C44" i="8"/>
  <c r="CF43" i="8"/>
  <c r="CC43" i="8"/>
  <c r="BZ43" i="8"/>
  <c r="BW43" i="8"/>
  <c r="BT43" i="8"/>
  <c r="BS43" i="8"/>
  <c r="BQ43" i="8" s="1"/>
  <c r="BR43" i="8"/>
  <c r="BD43" i="8" s="1"/>
  <c r="BL43" i="8"/>
  <c r="BI43" i="8"/>
  <c r="BF43" i="8"/>
  <c r="AZ43" i="8"/>
  <c r="AU43" i="8"/>
  <c r="AR43" i="8"/>
  <c r="AO43" i="8"/>
  <c r="AL43" i="8"/>
  <c r="AI43" i="8"/>
  <c r="AF43" i="8"/>
  <c r="AC43" i="8"/>
  <c r="Z43" i="8"/>
  <c r="U43" i="8"/>
  <c r="R43" i="8"/>
  <c r="O43" i="8"/>
  <c r="L43" i="8"/>
  <c r="K43" i="8"/>
  <c r="J43" i="8"/>
  <c r="I43" i="8" s="1"/>
  <c r="F43" i="8"/>
  <c r="C43" i="8"/>
  <c r="CF42" i="8"/>
  <c r="CC42" i="8"/>
  <c r="BZ42" i="8"/>
  <c r="BW42" i="8"/>
  <c r="BT42" i="8"/>
  <c r="BS42" i="8"/>
  <c r="BE42" i="8" s="1"/>
  <c r="BR42" i="8"/>
  <c r="BD42" i="8" s="1"/>
  <c r="BL42" i="8"/>
  <c r="BI42" i="8"/>
  <c r="BF42" i="8"/>
  <c r="AZ42" i="8"/>
  <c r="AU42" i="8"/>
  <c r="AR42" i="8"/>
  <c r="AO42" i="8"/>
  <c r="AL42" i="8"/>
  <c r="AI42" i="8"/>
  <c r="AF42" i="8"/>
  <c r="AC42" i="8"/>
  <c r="Z42" i="8"/>
  <c r="U42" i="8"/>
  <c r="R42" i="8"/>
  <c r="O42" i="8"/>
  <c r="L42" i="8"/>
  <c r="K42" i="8"/>
  <c r="J42" i="8"/>
  <c r="I42" i="8" s="1"/>
  <c r="F42" i="8"/>
  <c r="C42" i="8"/>
  <c r="CF41" i="8"/>
  <c r="CC41" i="8"/>
  <c r="BZ41" i="8"/>
  <c r="BW41" i="8"/>
  <c r="BT41" i="8"/>
  <c r="BS41" i="8"/>
  <c r="BE41" i="8" s="1"/>
  <c r="BR41" i="8"/>
  <c r="BD41" i="8" s="1"/>
  <c r="BL41" i="8"/>
  <c r="BI41" i="8"/>
  <c r="BF41" i="8"/>
  <c r="AZ41" i="8"/>
  <c r="AU41" i="8"/>
  <c r="AR41" i="8"/>
  <c r="AO41" i="8"/>
  <c r="AL41" i="8"/>
  <c r="AI41" i="8"/>
  <c r="AF41" i="8"/>
  <c r="AC41" i="8"/>
  <c r="Z41" i="8"/>
  <c r="U41" i="8"/>
  <c r="R41" i="8"/>
  <c r="O41" i="8"/>
  <c r="L41" i="8"/>
  <c r="K41" i="8"/>
  <c r="J41" i="8"/>
  <c r="I41" i="8" s="1"/>
  <c r="F41" i="8"/>
  <c r="C41" i="8"/>
  <c r="CF40" i="8"/>
  <c r="CC40" i="8"/>
  <c r="BZ40" i="8"/>
  <c r="BW40" i="8"/>
  <c r="BT40" i="8"/>
  <c r="BS40" i="8"/>
  <c r="BE40" i="8" s="1"/>
  <c r="BR40" i="8"/>
  <c r="BQ40" i="8" s="1"/>
  <c r="BL40" i="8"/>
  <c r="BI40" i="8"/>
  <c r="BF40" i="8"/>
  <c r="AZ40" i="8"/>
  <c r="AU40" i="8"/>
  <c r="AR40" i="8"/>
  <c r="AO40" i="8"/>
  <c r="AL40" i="8"/>
  <c r="AI40" i="8"/>
  <c r="AF40" i="8"/>
  <c r="AC40" i="8"/>
  <c r="Z40" i="8"/>
  <c r="U40" i="8"/>
  <c r="R40" i="8"/>
  <c r="O40" i="8"/>
  <c r="L40" i="8"/>
  <c r="K40" i="8"/>
  <c r="J40" i="8"/>
  <c r="F40" i="8"/>
  <c r="C40" i="8"/>
  <c r="CH39" i="8"/>
  <c r="CG39" i="8"/>
  <c r="CE39" i="8"/>
  <c r="CD39" i="8"/>
  <c r="CB39" i="8"/>
  <c r="CA39" i="8"/>
  <c r="BY39" i="8"/>
  <c r="BX39" i="8"/>
  <c r="BV39" i="8"/>
  <c r="BU39" i="8"/>
  <c r="BN39" i="8"/>
  <c r="BM39" i="8"/>
  <c r="BK39" i="8"/>
  <c r="BJ39" i="8"/>
  <c r="BH39" i="8"/>
  <c r="BG39" i="8"/>
  <c r="BB39" i="8"/>
  <c r="BA39" i="8"/>
  <c r="AW39" i="8"/>
  <c r="AV39" i="8"/>
  <c r="AT39" i="8"/>
  <c r="AS39" i="8"/>
  <c r="AQ39" i="8"/>
  <c r="AP39" i="8"/>
  <c r="AN39" i="8"/>
  <c r="AM39" i="8"/>
  <c r="AK39" i="8"/>
  <c r="AJ39" i="8"/>
  <c r="AH39" i="8"/>
  <c r="AG39" i="8"/>
  <c r="AE39" i="8"/>
  <c r="AD39" i="8"/>
  <c r="AB39" i="8"/>
  <c r="AA39" i="8"/>
  <c r="W39" i="8"/>
  <c r="V39" i="8"/>
  <c r="T39" i="8"/>
  <c r="S39" i="8"/>
  <c r="Q39" i="8"/>
  <c r="P39" i="8"/>
  <c r="N39" i="8"/>
  <c r="M39" i="8"/>
  <c r="H39" i="8"/>
  <c r="G39" i="8"/>
  <c r="E39" i="8"/>
  <c r="D39" i="8"/>
  <c r="CF38" i="8"/>
  <c r="CC38" i="8"/>
  <c r="BZ38" i="8"/>
  <c r="BW38" i="8"/>
  <c r="BT38" i="8"/>
  <c r="BS38" i="8"/>
  <c r="BE38" i="8" s="1"/>
  <c r="BR38" i="8"/>
  <c r="BD38" i="8" s="1"/>
  <c r="BL38" i="8"/>
  <c r="BI38" i="8"/>
  <c r="BF38" i="8"/>
  <c r="AZ38" i="8"/>
  <c r="AU38" i="8"/>
  <c r="AR38" i="8"/>
  <c r="AO38" i="8"/>
  <c r="AL38" i="8"/>
  <c r="AI38" i="8"/>
  <c r="AF38" i="8"/>
  <c r="AC38" i="8"/>
  <c r="Z38" i="8"/>
  <c r="U38" i="8"/>
  <c r="R38" i="8"/>
  <c r="O38" i="8"/>
  <c r="L38" i="8"/>
  <c r="K38" i="8"/>
  <c r="J38" i="8"/>
  <c r="F38" i="8"/>
  <c r="C38" i="8"/>
  <c r="CF37" i="8"/>
  <c r="CC37" i="8"/>
  <c r="BZ37" i="8"/>
  <c r="BW37" i="8"/>
  <c r="BT37" i="8"/>
  <c r="BS37" i="8"/>
  <c r="BR37" i="8"/>
  <c r="BD37" i="8" s="1"/>
  <c r="BL37" i="8"/>
  <c r="BI37" i="8"/>
  <c r="BF37" i="8"/>
  <c r="AZ37" i="8"/>
  <c r="AU37" i="8"/>
  <c r="AR37" i="8"/>
  <c r="AO37" i="8"/>
  <c r="AL37" i="8"/>
  <c r="AI37" i="8"/>
  <c r="AF37" i="8"/>
  <c r="AC37" i="8"/>
  <c r="Z37" i="8"/>
  <c r="U37" i="8"/>
  <c r="R37" i="8"/>
  <c r="O37" i="8"/>
  <c r="L37" i="8"/>
  <c r="K37" i="8"/>
  <c r="J37" i="8"/>
  <c r="J35" i="8" s="1"/>
  <c r="F37" i="8"/>
  <c r="C37" i="8"/>
  <c r="CF36" i="8"/>
  <c r="CC36" i="8"/>
  <c r="BZ36" i="8"/>
  <c r="BW36" i="8"/>
  <c r="BT36" i="8"/>
  <c r="BS36" i="8"/>
  <c r="BE36" i="8" s="1"/>
  <c r="BR36" i="8"/>
  <c r="BD36" i="8" s="1"/>
  <c r="BQ36" i="8"/>
  <c r="BL36" i="8"/>
  <c r="BI36" i="8"/>
  <c r="BF36" i="8"/>
  <c r="AZ36" i="8"/>
  <c r="AU36" i="8"/>
  <c r="AR36" i="8"/>
  <c r="AO36" i="8"/>
  <c r="AO35" i="8" s="1"/>
  <c r="AL36" i="8"/>
  <c r="AI36" i="8"/>
  <c r="AF36" i="8"/>
  <c r="AC36" i="8"/>
  <c r="Z36" i="8"/>
  <c r="U36" i="8"/>
  <c r="R36" i="8"/>
  <c r="O36" i="8"/>
  <c r="L36" i="8"/>
  <c r="K36" i="8"/>
  <c r="J36" i="8"/>
  <c r="F36" i="8"/>
  <c r="C36" i="8"/>
  <c r="CH35" i="8"/>
  <c r="CG35" i="8"/>
  <c r="CE35" i="8"/>
  <c r="CD35" i="8"/>
  <c r="CB35" i="8"/>
  <c r="CA35" i="8"/>
  <c r="BY35" i="8"/>
  <c r="BX35" i="8"/>
  <c r="BV35" i="8"/>
  <c r="BU35" i="8"/>
  <c r="BN35" i="8"/>
  <c r="BM35" i="8"/>
  <c r="BK35" i="8"/>
  <c r="BJ35" i="8"/>
  <c r="BH35" i="8"/>
  <c r="BG35" i="8"/>
  <c r="BB35" i="8"/>
  <c r="BA35" i="8"/>
  <c r="AW35" i="8"/>
  <c r="AV35" i="8"/>
  <c r="AT35" i="8"/>
  <c r="AS35" i="8"/>
  <c r="AQ35" i="8"/>
  <c r="AP35" i="8"/>
  <c r="AN35" i="8"/>
  <c r="AM35" i="8"/>
  <c r="AK35" i="8"/>
  <c r="AJ35" i="8"/>
  <c r="AH35" i="8"/>
  <c r="AG35" i="8"/>
  <c r="AE35" i="8"/>
  <c r="AD35" i="8"/>
  <c r="AB35" i="8"/>
  <c r="AA35" i="8"/>
  <c r="W35" i="8"/>
  <c r="V35" i="8"/>
  <c r="T35" i="8"/>
  <c r="S35" i="8"/>
  <c r="Q35" i="8"/>
  <c r="P35" i="8"/>
  <c r="N35" i="8"/>
  <c r="M35" i="8"/>
  <c r="H35" i="8"/>
  <c r="G35" i="8"/>
  <c r="E35" i="8"/>
  <c r="D35" i="8"/>
  <c r="CF34" i="8"/>
  <c r="CC34" i="8"/>
  <c r="BZ34" i="8"/>
  <c r="BW34" i="8"/>
  <c r="BT34" i="8"/>
  <c r="BS34" i="8"/>
  <c r="BE34" i="8" s="1"/>
  <c r="BR34" i="8"/>
  <c r="BD34" i="8" s="1"/>
  <c r="BC34" i="8" s="1"/>
  <c r="BQ34" i="8"/>
  <c r="BL34" i="8"/>
  <c r="BI34" i="8"/>
  <c r="BF34" i="8"/>
  <c r="AZ34" i="8"/>
  <c r="AU34" i="8"/>
  <c r="AR34" i="8"/>
  <c r="AO34" i="8"/>
  <c r="AL34" i="8"/>
  <c r="AI34" i="8"/>
  <c r="AF34" i="8"/>
  <c r="AC34" i="8"/>
  <c r="Z34" i="8"/>
  <c r="U34" i="8"/>
  <c r="R34" i="8"/>
  <c r="O34" i="8"/>
  <c r="L34" i="8"/>
  <c r="K34" i="8"/>
  <c r="J34" i="8"/>
  <c r="I34" i="8" s="1"/>
  <c r="F34" i="8"/>
  <c r="C34" i="8"/>
  <c r="CF33" i="8"/>
  <c r="CC33" i="8"/>
  <c r="BZ33" i="8"/>
  <c r="BW33" i="8"/>
  <c r="BT33" i="8"/>
  <c r="BS33" i="8"/>
  <c r="BE33" i="8" s="1"/>
  <c r="BR33" i="8"/>
  <c r="BD33" i="8" s="1"/>
  <c r="BL33" i="8"/>
  <c r="BI33" i="8"/>
  <c r="BF33" i="8"/>
  <c r="AZ33" i="8"/>
  <c r="AU33" i="8"/>
  <c r="AR33" i="8"/>
  <c r="AR27" i="8" s="1"/>
  <c r="AO33" i="8"/>
  <c r="AL33" i="8"/>
  <c r="AI33" i="8"/>
  <c r="AF33" i="8"/>
  <c r="AC33" i="8"/>
  <c r="Z33" i="8"/>
  <c r="U33" i="8"/>
  <c r="R33" i="8"/>
  <c r="O33" i="8"/>
  <c r="L33" i="8"/>
  <c r="K33" i="8"/>
  <c r="J33" i="8"/>
  <c r="F33" i="8"/>
  <c r="C33" i="8"/>
  <c r="CF32" i="8"/>
  <c r="CC32" i="8"/>
  <c r="BZ32" i="8"/>
  <c r="BW32" i="8"/>
  <c r="BT32" i="8"/>
  <c r="BS32" i="8"/>
  <c r="BE32" i="8" s="1"/>
  <c r="BR32" i="8"/>
  <c r="BD32" i="8" s="1"/>
  <c r="BL32" i="8"/>
  <c r="BI32" i="8"/>
  <c r="BF32" i="8"/>
  <c r="AZ32" i="8"/>
  <c r="AU32" i="8"/>
  <c r="AR32" i="8"/>
  <c r="AO32" i="8"/>
  <c r="AL32" i="8"/>
  <c r="AI32" i="8"/>
  <c r="AF32" i="8"/>
  <c r="AC32" i="8"/>
  <c r="Z32" i="8"/>
  <c r="U32" i="8"/>
  <c r="R32" i="8"/>
  <c r="O32" i="8"/>
  <c r="L32" i="8"/>
  <c r="K32" i="8"/>
  <c r="J32" i="8"/>
  <c r="I32" i="8" s="1"/>
  <c r="F32" i="8"/>
  <c r="C32" i="8"/>
  <c r="CF31" i="8"/>
  <c r="CC31" i="8"/>
  <c r="BZ31" i="8"/>
  <c r="BW31" i="8"/>
  <c r="BT31" i="8"/>
  <c r="BS31" i="8"/>
  <c r="BE31" i="8" s="1"/>
  <c r="BR31" i="8"/>
  <c r="BD31" i="8" s="1"/>
  <c r="BC31" i="8" s="1"/>
  <c r="BQ31" i="8"/>
  <c r="BL31" i="8"/>
  <c r="BI31" i="8"/>
  <c r="BF31" i="8"/>
  <c r="AZ31" i="8"/>
  <c r="AU31" i="8"/>
  <c r="AR31" i="8"/>
  <c r="AO31" i="8"/>
  <c r="AL31" i="8"/>
  <c r="AI31" i="8"/>
  <c r="AF31" i="8"/>
  <c r="AC31" i="8"/>
  <c r="Z31" i="8"/>
  <c r="U31" i="8"/>
  <c r="R31" i="8"/>
  <c r="O31" i="8"/>
  <c r="L31" i="8"/>
  <c r="K31" i="8"/>
  <c r="J31" i="8"/>
  <c r="F31" i="8"/>
  <c r="C31" i="8"/>
  <c r="CF30" i="8"/>
  <c r="CC30" i="8"/>
  <c r="BZ30" i="8"/>
  <c r="BW30" i="8"/>
  <c r="BT30" i="8"/>
  <c r="BS30" i="8"/>
  <c r="BR30" i="8"/>
  <c r="BD30" i="8" s="1"/>
  <c r="BC30" i="8" s="1"/>
  <c r="BL30" i="8"/>
  <c r="BI30" i="8"/>
  <c r="BF30" i="8"/>
  <c r="BE30" i="8"/>
  <c r="AZ30" i="8"/>
  <c r="AU30" i="8"/>
  <c r="AR30" i="8"/>
  <c r="AO30" i="8"/>
  <c r="AL30" i="8"/>
  <c r="AI30" i="8"/>
  <c r="AF30" i="8"/>
  <c r="AC30" i="8"/>
  <c r="Z30" i="8"/>
  <c r="U30" i="8"/>
  <c r="R30" i="8"/>
  <c r="O30" i="8"/>
  <c r="L30" i="8"/>
  <c r="K30" i="8"/>
  <c r="J30" i="8"/>
  <c r="I30" i="8"/>
  <c r="F30" i="8"/>
  <c r="C30" i="8"/>
  <c r="CF29" i="8"/>
  <c r="CC29" i="8"/>
  <c r="BZ29" i="8"/>
  <c r="BW29" i="8"/>
  <c r="BT29" i="8"/>
  <c r="BS29" i="8"/>
  <c r="BR29" i="8"/>
  <c r="BL29" i="8"/>
  <c r="BI29" i="8"/>
  <c r="BF29" i="8"/>
  <c r="BD29" i="8"/>
  <c r="AZ29" i="8"/>
  <c r="AU29" i="8"/>
  <c r="AR29" i="8"/>
  <c r="AO29" i="8"/>
  <c r="AL29" i="8"/>
  <c r="AI29" i="8"/>
  <c r="AF29" i="8"/>
  <c r="AC29" i="8"/>
  <c r="Z29" i="8"/>
  <c r="U29" i="8"/>
  <c r="R29" i="8"/>
  <c r="O29" i="8"/>
  <c r="L29" i="8"/>
  <c r="K29" i="8"/>
  <c r="J29" i="8"/>
  <c r="I29" i="8" s="1"/>
  <c r="F29" i="8"/>
  <c r="C29" i="8"/>
  <c r="CF28" i="8"/>
  <c r="CC28" i="8"/>
  <c r="BZ28" i="8"/>
  <c r="BW28" i="8"/>
  <c r="BT28" i="8"/>
  <c r="BS28" i="8"/>
  <c r="BR28" i="8"/>
  <c r="BD28" i="8" s="1"/>
  <c r="BQ28" i="8"/>
  <c r="BL28" i="8"/>
  <c r="BI28" i="8"/>
  <c r="BF28" i="8"/>
  <c r="BF27" i="8" s="1"/>
  <c r="BE28" i="8"/>
  <c r="AZ28" i="8"/>
  <c r="AU28" i="8"/>
  <c r="AR28" i="8"/>
  <c r="AO28" i="8"/>
  <c r="AL28" i="8"/>
  <c r="AI28" i="8"/>
  <c r="AF28" i="8"/>
  <c r="AC28" i="8"/>
  <c r="Z28" i="8"/>
  <c r="U28" i="8"/>
  <c r="R28" i="8"/>
  <c r="O28" i="8"/>
  <c r="L28" i="8"/>
  <c r="K28" i="8"/>
  <c r="J28" i="8"/>
  <c r="I28" i="8"/>
  <c r="F28" i="8"/>
  <c r="C28" i="8"/>
  <c r="CH27" i="8"/>
  <c r="CG27" i="8"/>
  <c r="CE27" i="8"/>
  <c r="CD27" i="8"/>
  <c r="CB27" i="8"/>
  <c r="CA27" i="8"/>
  <c r="BY27" i="8"/>
  <c r="BX27" i="8"/>
  <c r="BV27" i="8"/>
  <c r="BU27" i="8"/>
  <c r="BN27" i="8"/>
  <c r="BM27" i="8"/>
  <c r="BK27" i="8"/>
  <c r="BJ27" i="8"/>
  <c r="BH27" i="8"/>
  <c r="BG27" i="8"/>
  <c r="BB27" i="8"/>
  <c r="BA27" i="8"/>
  <c r="AW27" i="8"/>
  <c r="AV27" i="8"/>
  <c r="AT27" i="8"/>
  <c r="AS27" i="8"/>
  <c r="AQ27" i="8"/>
  <c r="AP27" i="8"/>
  <c r="AN27" i="8"/>
  <c r="AM27" i="8"/>
  <c r="AK27" i="8"/>
  <c r="AJ27" i="8"/>
  <c r="AH27" i="8"/>
  <c r="AG27" i="8"/>
  <c r="AE27" i="8"/>
  <c r="AD27" i="8"/>
  <c r="AB27" i="8"/>
  <c r="AA27" i="8"/>
  <c r="W27" i="8"/>
  <c r="V27" i="8"/>
  <c r="T27" i="8"/>
  <c r="S27" i="8"/>
  <c r="Q27" i="8"/>
  <c r="P27" i="8"/>
  <c r="N27" i="8"/>
  <c r="M27" i="8"/>
  <c r="H27" i="8"/>
  <c r="G27" i="8"/>
  <c r="E27" i="8"/>
  <c r="D27" i="8"/>
  <c r="CF26" i="8"/>
  <c r="CC26" i="8"/>
  <c r="BZ26" i="8"/>
  <c r="BW26" i="8"/>
  <c r="BT26" i="8"/>
  <c r="BS26" i="8"/>
  <c r="BE26" i="8" s="1"/>
  <c r="BR26" i="8"/>
  <c r="BD26" i="8" s="1"/>
  <c r="BL26" i="8"/>
  <c r="BI26" i="8"/>
  <c r="BF26" i="8"/>
  <c r="AZ26" i="8"/>
  <c r="AU26" i="8"/>
  <c r="AR26" i="8"/>
  <c r="AO26" i="8"/>
  <c r="AL26" i="8"/>
  <c r="AI26" i="8"/>
  <c r="AF26" i="8"/>
  <c r="AC26" i="8"/>
  <c r="Z26" i="8"/>
  <c r="U26" i="8"/>
  <c r="R26" i="8"/>
  <c r="O26" i="8"/>
  <c r="L26" i="8"/>
  <c r="K26" i="8"/>
  <c r="J26" i="8"/>
  <c r="I26" i="8" s="1"/>
  <c r="F26" i="8"/>
  <c r="C26" i="8"/>
  <c r="CF25" i="8"/>
  <c r="CC25" i="8"/>
  <c r="BZ25" i="8"/>
  <c r="BW25" i="8"/>
  <c r="BT25" i="8"/>
  <c r="BS25" i="8"/>
  <c r="BE25" i="8" s="1"/>
  <c r="BR25" i="8"/>
  <c r="BD25" i="8" s="1"/>
  <c r="BL25" i="8"/>
  <c r="BI25" i="8"/>
  <c r="BF25" i="8"/>
  <c r="AZ25" i="8"/>
  <c r="AU25" i="8"/>
  <c r="AR25" i="8"/>
  <c r="AO25" i="8"/>
  <c r="AL25" i="8"/>
  <c r="AI25" i="8"/>
  <c r="AF25" i="8"/>
  <c r="AC25" i="8"/>
  <c r="Z25" i="8"/>
  <c r="U25" i="8"/>
  <c r="R25" i="8"/>
  <c r="O25" i="8"/>
  <c r="L25" i="8"/>
  <c r="K25" i="8"/>
  <c r="J25" i="8"/>
  <c r="I25" i="8" s="1"/>
  <c r="F25" i="8"/>
  <c r="C25" i="8"/>
  <c r="CF24" i="8"/>
  <c r="CC24" i="8"/>
  <c r="BZ24" i="8"/>
  <c r="BW24" i="8"/>
  <c r="BT24" i="8"/>
  <c r="BS24" i="8"/>
  <c r="BE24" i="8" s="1"/>
  <c r="BR24" i="8"/>
  <c r="BQ24" i="8"/>
  <c r="BL24" i="8"/>
  <c r="BI24" i="8"/>
  <c r="BF24" i="8"/>
  <c r="AZ24" i="8"/>
  <c r="AU24" i="8"/>
  <c r="AR24" i="8"/>
  <c r="AO24" i="8"/>
  <c r="AL24" i="8"/>
  <c r="AI24" i="8"/>
  <c r="AF24" i="8"/>
  <c r="AC24" i="8"/>
  <c r="Z24" i="8"/>
  <c r="U24" i="8"/>
  <c r="R24" i="8"/>
  <c r="O24" i="8"/>
  <c r="L24" i="8"/>
  <c r="K24" i="8"/>
  <c r="J24" i="8"/>
  <c r="F24" i="8"/>
  <c r="C24" i="8"/>
  <c r="CF23" i="8"/>
  <c r="CC23" i="8"/>
  <c r="BZ23" i="8"/>
  <c r="BW23" i="8"/>
  <c r="BT23" i="8"/>
  <c r="BS23" i="8"/>
  <c r="BR23" i="8"/>
  <c r="BD23" i="8" s="1"/>
  <c r="BL23" i="8"/>
  <c r="BI23" i="8"/>
  <c r="BF23" i="8"/>
  <c r="AZ23" i="8"/>
  <c r="AU23" i="8"/>
  <c r="AR23" i="8"/>
  <c r="AO23" i="8"/>
  <c r="AL23" i="8"/>
  <c r="AI23" i="8"/>
  <c r="AF23" i="8"/>
  <c r="AC23" i="8"/>
  <c r="Z23" i="8"/>
  <c r="U23" i="8"/>
  <c r="R23" i="8"/>
  <c r="O23" i="8"/>
  <c r="L23" i="8"/>
  <c r="K23" i="8"/>
  <c r="J23" i="8"/>
  <c r="I23" i="8"/>
  <c r="F23" i="8"/>
  <c r="C23" i="8"/>
  <c r="CF22" i="8"/>
  <c r="CC22" i="8"/>
  <c r="BZ22" i="8"/>
  <c r="BW22" i="8"/>
  <c r="BT22" i="8"/>
  <c r="BS22" i="8"/>
  <c r="BE22" i="8" s="1"/>
  <c r="BR22" i="8"/>
  <c r="BQ22" i="8" s="1"/>
  <c r="BL22" i="8"/>
  <c r="BI22" i="8"/>
  <c r="BF22" i="8"/>
  <c r="AZ22" i="8"/>
  <c r="AU22" i="8"/>
  <c r="AR22" i="8"/>
  <c r="AO22" i="8"/>
  <c r="AL22" i="8"/>
  <c r="AI22" i="8"/>
  <c r="AF22" i="8"/>
  <c r="AC22" i="8"/>
  <c r="Z22" i="8"/>
  <c r="U22" i="8"/>
  <c r="R22" i="8"/>
  <c r="O22" i="8"/>
  <c r="L22" i="8"/>
  <c r="K22" i="8"/>
  <c r="J22" i="8"/>
  <c r="I22" i="8" s="1"/>
  <c r="F22" i="8"/>
  <c r="C22" i="8"/>
  <c r="CF21" i="8"/>
  <c r="CC21" i="8"/>
  <c r="BZ21" i="8"/>
  <c r="BW21" i="8"/>
  <c r="BT21" i="8"/>
  <c r="BS21" i="8"/>
  <c r="BE21" i="8" s="1"/>
  <c r="BR21" i="8"/>
  <c r="BD21" i="8" s="1"/>
  <c r="BL21" i="8"/>
  <c r="BI21" i="8"/>
  <c r="BF21" i="8"/>
  <c r="AZ21" i="8"/>
  <c r="AU21" i="8"/>
  <c r="AR21" i="8"/>
  <c r="AO21" i="8"/>
  <c r="AL21" i="8"/>
  <c r="AI21" i="8"/>
  <c r="AF21" i="8"/>
  <c r="AC21" i="8"/>
  <c r="Z21" i="8"/>
  <c r="U21" i="8"/>
  <c r="R21" i="8"/>
  <c r="O21" i="8"/>
  <c r="L21" i="8"/>
  <c r="K21" i="8"/>
  <c r="J21" i="8"/>
  <c r="F21" i="8"/>
  <c r="C21" i="8"/>
  <c r="CH20" i="8"/>
  <c r="CG20" i="8"/>
  <c r="CE20" i="8"/>
  <c r="CD20" i="8"/>
  <c r="CB20" i="8"/>
  <c r="CA20" i="8"/>
  <c r="BY20" i="8"/>
  <c r="BX20" i="8"/>
  <c r="BV20" i="8"/>
  <c r="BU20" i="8"/>
  <c r="BN20" i="8"/>
  <c r="BM20" i="8"/>
  <c r="BK20" i="8"/>
  <c r="BJ20" i="8"/>
  <c r="BH20" i="8"/>
  <c r="BG20" i="8"/>
  <c r="BB20" i="8"/>
  <c r="BA20" i="8"/>
  <c r="AW20" i="8"/>
  <c r="AV20" i="8"/>
  <c r="AT20" i="8"/>
  <c r="AS20" i="8"/>
  <c r="AQ20" i="8"/>
  <c r="AP20" i="8"/>
  <c r="AN20" i="8"/>
  <c r="AM20" i="8"/>
  <c r="AK20" i="8"/>
  <c r="AJ20" i="8"/>
  <c r="AH20" i="8"/>
  <c r="AG20" i="8"/>
  <c r="AE20" i="8"/>
  <c r="AD20" i="8"/>
  <c r="AB20" i="8"/>
  <c r="AA20" i="8"/>
  <c r="W20" i="8"/>
  <c r="V20" i="8"/>
  <c r="T20" i="8"/>
  <c r="S20" i="8"/>
  <c r="Q20" i="8"/>
  <c r="P20" i="8"/>
  <c r="N20" i="8"/>
  <c r="M20" i="8"/>
  <c r="H20" i="8"/>
  <c r="G20" i="8"/>
  <c r="E20" i="8"/>
  <c r="D20" i="8"/>
  <c r="CF19" i="8"/>
  <c r="CC19" i="8"/>
  <c r="BZ19" i="8"/>
  <c r="BW19" i="8"/>
  <c r="BT19" i="8"/>
  <c r="BS19" i="8"/>
  <c r="BE19" i="8" s="1"/>
  <c r="BR19" i="8"/>
  <c r="BD19" i="8" s="1"/>
  <c r="BQ19" i="8"/>
  <c r="BL19" i="8"/>
  <c r="BI19" i="8"/>
  <c r="BF19" i="8"/>
  <c r="AZ19" i="8"/>
  <c r="AU19" i="8"/>
  <c r="AR19" i="8"/>
  <c r="AO19" i="8"/>
  <c r="AL19" i="8"/>
  <c r="AI19" i="8"/>
  <c r="AF19" i="8"/>
  <c r="AC19" i="8"/>
  <c r="Z19" i="8"/>
  <c r="U19" i="8"/>
  <c r="R19" i="8"/>
  <c r="O19" i="8"/>
  <c r="L19" i="8"/>
  <c r="K19" i="8"/>
  <c r="J19" i="8"/>
  <c r="I19" i="8" s="1"/>
  <c r="F19" i="8"/>
  <c r="C19" i="8"/>
  <c r="CF18" i="8"/>
  <c r="CC18" i="8"/>
  <c r="BZ18" i="8"/>
  <c r="BW18" i="8"/>
  <c r="BT18" i="8"/>
  <c r="BS18" i="8"/>
  <c r="BE18" i="8" s="1"/>
  <c r="BR18" i="8"/>
  <c r="BD18" i="8" s="1"/>
  <c r="BL18" i="8"/>
  <c r="BI18" i="8"/>
  <c r="BF18" i="8"/>
  <c r="AZ18" i="8"/>
  <c r="AU18" i="8"/>
  <c r="AR18" i="8"/>
  <c r="AO18" i="8"/>
  <c r="AL18" i="8"/>
  <c r="AI18" i="8"/>
  <c r="AF18" i="8"/>
  <c r="AC18" i="8"/>
  <c r="Z18" i="8"/>
  <c r="U18" i="8"/>
  <c r="R18" i="8"/>
  <c r="O18" i="8"/>
  <c r="L18" i="8"/>
  <c r="K18" i="8"/>
  <c r="J18" i="8"/>
  <c r="I18" i="8" s="1"/>
  <c r="F18" i="8"/>
  <c r="C18" i="8"/>
  <c r="CF17" i="8"/>
  <c r="CC17" i="8"/>
  <c r="BZ17" i="8"/>
  <c r="BW17" i="8"/>
  <c r="BT17" i="8"/>
  <c r="BS17" i="8"/>
  <c r="BE17" i="8" s="1"/>
  <c r="BR17" i="8"/>
  <c r="BQ17" i="8" s="1"/>
  <c r="BL17" i="8"/>
  <c r="BI17" i="8"/>
  <c r="BF17" i="8"/>
  <c r="AZ17" i="8"/>
  <c r="AU17" i="8"/>
  <c r="AR17" i="8"/>
  <c r="AO17" i="8"/>
  <c r="AL17" i="8"/>
  <c r="AI17" i="8"/>
  <c r="AF17" i="8"/>
  <c r="AC17" i="8"/>
  <c r="Z17" i="8"/>
  <c r="U17" i="8"/>
  <c r="R17" i="8"/>
  <c r="O17" i="8"/>
  <c r="L17" i="8"/>
  <c r="K17" i="8"/>
  <c r="J17" i="8"/>
  <c r="F17" i="8"/>
  <c r="C17" i="8"/>
  <c r="CF16" i="8"/>
  <c r="CC16" i="8"/>
  <c r="BZ16" i="8"/>
  <c r="BW16" i="8"/>
  <c r="BT16" i="8"/>
  <c r="BS16" i="8"/>
  <c r="BR16" i="8"/>
  <c r="BL16" i="8"/>
  <c r="BI16" i="8"/>
  <c r="BF16" i="8"/>
  <c r="BD16" i="8"/>
  <c r="AZ16" i="8"/>
  <c r="AU16" i="8"/>
  <c r="AR16" i="8"/>
  <c r="AO16" i="8"/>
  <c r="AL16" i="8"/>
  <c r="AI16" i="8"/>
  <c r="AF16" i="8"/>
  <c r="AC16" i="8"/>
  <c r="Z16" i="8"/>
  <c r="U16" i="8"/>
  <c r="R16" i="8"/>
  <c r="O16" i="8"/>
  <c r="L16" i="8"/>
  <c r="K16" i="8"/>
  <c r="J16" i="8"/>
  <c r="I16" i="8" s="1"/>
  <c r="F16" i="8"/>
  <c r="C16" i="8"/>
  <c r="CF15" i="8"/>
  <c r="CC15" i="8"/>
  <c r="BZ15" i="8"/>
  <c r="BW15" i="8"/>
  <c r="BT15" i="8"/>
  <c r="BS15" i="8"/>
  <c r="BE15" i="8" s="1"/>
  <c r="BR15" i="8"/>
  <c r="BQ15" i="8" s="1"/>
  <c r="BL15" i="8"/>
  <c r="BI15" i="8"/>
  <c r="BF15" i="8"/>
  <c r="BD15" i="8"/>
  <c r="AZ15" i="8"/>
  <c r="AU15" i="8"/>
  <c r="AR15" i="8"/>
  <c r="AO15" i="8"/>
  <c r="AL15" i="8"/>
  <c r="AI15" i="8"/>
  <c r="AF15" i="8"/>
  <c r="AC15" i="8"/>
  <c r="Z15" i="8"/>
  <c r="U15" i="8"/>
  <c r="R15" i="8"/>
  <c r="O15" i="8"/>
  <c r="L15" i="8"/>
  <c r="K15" i="8"/>
  <c r="J15" i="8"/>
  <c r="I15" i="8" s="1"/>
  <c r="F15" i="8"/>
  <c r="C15" i="8"/>
  <c r="CH14" i="8"/>
  <c r="CG14" i="8"/>
  <c r="CE14" i="8"/>
  <c r="CD14" i="8"/>
  <c r="CB14" i="8"/>
  <c r="CA14" i="8"/>
  <c r="BY14" i="8"/>
  <c r="BX14" i="8"/>
  <c r="BV14" i="8"/>
  <c r="BU14" i="8"/>
  <c r="BN14" i="8"/>
  <c r="BM14" i="8"/>
  <c r="BK14" i="8"/>
  <c r="BJ14" i="8"/>
  <c r="BH14" i="8"/>
  <c r="BG14" i="8"/>
  <c r="BB14" i="8"/>
  <c r="BA14" i="8"/>
  <c r="AY14" i="8"/>
  <c r="AY13" i="8" s="1"/>
  <c r="AW14" i="8"/>
  <c r="AV14" i="8"/>
  <c r="AT14" i="8"/>
  <c r="AS14" i="8"/>
  <c r="AQ14" i="8"/>
  <c r="AP14" i="8"/>
  <c r="AN14" i="8"/>
  <c r="AM14" i="8"/>
  <c r="AK14" i="8"/>
  <c r="AJ14" i="8"/>
  <c r="AH14" i="8"/>
  <c r="AG14" i="8"/>
  <c r="AE14" i="8"/>
  <c r="AD14" i="8"/>
  <c r="AB14" i="8"/>
  <c r="AA14" i="8"/>
  <c r="W14" i="8"/>
  <c r="V14" i="8"/>
  <c r="T14" i="8"/>
  <c r="S14" i="8"/>
  <c r="Q14" i="8"/>
  <c r="P14" i="8"/>
  <c r="N14" i="8"/>
  <c r="M14" i="8"/>
  <c r="H14" i="8"/>
  <c r="G14" i="8"/>
  <c r="E14" i="8"/>
  <c r="D14" i="8"/>
  <c r="U27" i="8" l="1"/>
  <c r="BQ32" i="8"/>
  <c r="N13" i="8"/>
  <c r="BC32" i="8"/>
  <c r="I33" i="8"/>
  <c r="BC36" i="8"/>
  <c r="I44" i="8"/>
  <c r="BQ51" i="8"/>
  <c r="AG13" i="8"/>
  <c r="BD22" i="8"/>
  <c r="BC22" i="8" s="1"/>
  <c r="I51" i="8"/>
  <c r="L14" i="8"/>
  <c r="AJ13" i="8"/>
  <c r="AH13" i="8"/>
  <c r="BJ13" i="8"/>
  <c r="I37" i="8"/>
  <c r="BC44" i="8"/>
  <c r="AZ39" i="8"/>
  <c r="AF14" i="8"/>
  <c r="AF13" i="8" s="1"/>
  <c r="BQ30" i="8"/>
  <c r="BC48" i="8"/>
  <c r="J20" i="8"/>
  <c r="BQ42" i="8"/>
  <c r="D13" i="8"/>
  <c r="K20" i="8"/>
  <c r="BQ26" i="8"/>
  <c r="C27" i="8"/>
  <c r="L20" i="8"/>
  <c r="BX13" i="8"/>
  <c r="AL35" i="8"/>
  <c r="BY13" i="8"/>
  <c r="AV13" i="8"/>
  <c r="L27" i="8"/>
  <c r="BQ29" i="8"/>
  <c r="F14" i="8"/>
  <c r="T13" i="8"/>
  <c r="BA13" i="8"/>
  <c r="C35" i="8"/>
  <c r="BQ49" i="8"/>
  <c r="K14" i="8"/>
  <c r="BE43" i="8"/>
  <c r="I31" i="8"/>
  <c r="BQ41" i="8"/>
  <c r="Z27" i="8"/>
  <c r="AR35" i="8"/>
  <c r="BT35" i="8"/>
  <c r="BC15" i="8"/>
  <c r="R14" i="8"/>
  <c r="AP13" i="8"/>
  <c r="BC43" i="8"/>
  <c r="CH13" i="8"/>
  <c r="U14" i="8"/>
  <c r="AI14" i="8"/>
  <c r="I24" i="8"/>
  <c r="O35" i="8"/>
  <c r="C14" i="8"/>
  <c r="S13" i="8"/>
  <c r="AR20" i="8"/>
  <c r="AU27" i="8"/>
  <c r="I36" i="8"/>
  <c r="BL35" i="8"/>
  <c r="AF35" i="8"/>
  <c r="BC41" i="8"/>
  <c r="BT20" i="8"/>
  <c r="BZ27" i="8"/>
  <c r="CC20" i="8"/>
  <c r="BW14" i="8"/>
  <c r="AI20" i="8"/>
  <c r="F35" i="8"/>
  <c r="BF35" i="8"/>
  <c r="BQ38" i="8"/>
  <c r="O39" i="8"/>
  <c r="BZ39" i="8"/>
  <c r="CC39" i="8"/>
  <c r="I50" i="8"/>
  <c r="AC20" i="8"/>
  <c r="BK13" i="8"/>
  <c r="AF20" i="8"/>
  <c r="K27" i="8"/>
  <c r="L39" i="8"/>
  <c r="BW39" i="8"/>
  <c r="AU39" i="8"/>
  <c r="Z14" i="8"/>
  <c r="BZ14" i="8"/>
  <c r="BQ18" i="8"/>
  <c r="AL20" i="8"/>
  <c r="BI35" i="8"/>
  <c r="BC38" i="8"/>
  <c r="R39" i="8"/>
  <c r="AL39" i="8"/>
  <c r="BH13" i="8"/>
  <c r="AD13" i="8"/>
  <c r="BT39" i="8"/>
  <c r="V13" i="8"/>
  <c r="CF20" i="8"/>
  <c r="AO14" i="8"/>
  <c r="AF27" i="8"/>
  <c r="R35" i="8"/>
  <c r="BV13" i="8"/>
  <c r="M13" i="8"/>
  <c r="CB13" i="8"/>
  <c r="AR14" i="8"/>
  <c r="BF20" i="8"/>
  <c r="BQ25" i="8"/>
  <c r="BQ33" i="8"/>
  <c r="U35" i="8"/>
  <c r="BW35" i="8"/>
  <c r="AU35" i="8"/>
  <c r="I45" i="8"/>
  <c r="BZ20" i="8"/>
  <c r="R20" i="8"/>
  <c r="U20" i="8"/>
  <c r="AN13" i="8"/>
  <c r="CD13" i="8"/>
  <c r="BF39" i="8"/>
  <c r="AC39" i="8"/>
  <c r="F39" i="8"/>
  <c r="AZ27" i="8"/>
  <c r="W13" i="8"/>
  <c r="BB13" i="8"/>
  <c r="BI27" i="8"/>
  <c r="BC42" i="8"/>
  <c r="I17" i="8"/>
  <c r="I14" i="8" s="1"/>
  <c r="O20" i="8"/>
  <c r="BQ44" i="8"/>
  <c r="AC14" i="8"/>
  <c r="AO20" i="8"/>
  <c r="AI35" i="8"/>
  <c r="AE13" i="8"/>
  <c r="L35" i="8"/>
  <c r="H13" i="8"/>
  <c r="AM13" i="8"/>
  <c r="BE29" i="8"/>
  <c r="BC29" i="8" s="1"/>
  <c r="CA13" i="8"/>
  <c r="AU14" i="8"/>
  <c r="BT14" i="8"/>
  <c r="BF14" i="8"/>
  <c r="AL27" i="8"/>
  <c r="BC33" i="8"/>
  <c r="Z35" i="8"/>
  <c r="BZ35" i="8"/>
  <c r="AZ35" i="8"/>
  <c r="P13" i="8"/>
  <c r="CE13" i="8"/>
  <c r="AZ14" i="8"/>
  <c r="AW13" i="8"/>
  <c r="AO27" i="8"/>
  <c r="AC35" i="8"/>
  <c r="CC35" i="8"/>
  <c r="Q13" i="8"/>
  <c r="CG13" i="8"/>
  <c r="O14" i="8"/>
  <c r="BL14" i="8"/>
  <c r="I21" i="8"/>
  <c r="BQ21" i="8"/>
  <c r="CF35" i="8"/>
  <c r="AB13" i="8"/>
  <c r="BG13" i="8"/>
  <c r="BI14" i="8"/>
  <c r="CF39" i="8"/>
  <c r="BD17" i="8"/>
  <c r="BR14" i="8"/>
  <c r="BN13" i="8"/>
  <c r="C20" i="8"/>
  <c r="F20" i="8"/>
  <c r="BL20" i="8"/>
  <c r="O27" i="8"/>
  <c r="AQ13" i="8"/>
  <c r="CC14" i="8"/>
  <c r="BC25" i="8"/>
  <c r="R27" i="8"/>
  <c r="BD35" i="8"/>
  <c r="AO39" i="8"/>
  <c r="BS14" i="8"/>
  <c r="BQ16" i="8"/>
  <c r="BW27" i="8"/>
  <c r="F27" i="8"/>
  <c r="U39" i="8"/>
  <c r="AZ20" i="8"/>
  <c r="AI27" i="8"/>
  <c r="AF39" i="8"/>
  <c r="AK13" i="8"/>
  <c r="BQ37" i="8"/>
  <c r="BE37" i="8"/>
  <c r="BC37" i="8" s="1"/>
  <c r="BS35" i="8"/>
  <c r="AS13" i="8"/>
  <c r="CF14" i="8"/>
  <c r="E13" i="8"/>
  <c r="BT27" i="8"/>
  <c r="K35" i="8"/>
  <c r="I38" i="8"/>
  <c r="C39" i="8"/>
  <c r="AI39" i="8"/>
  <c r="BC26" i="8"/>
  <c r="AU20" i="8"/>
  <c r="BL27" i="8"/>
  <c r="J14" i="8"/>
  <c r="I27" i="8"/>
  <c r="Z39" i="8"/>
  <c r="BW20" i="8"/>
  <c r="BC28" i="8"/>
  <c r="BD27" i="8"/>
  <c r="Z20" i="8"/>
  <c r="BU13" i="8"/>
  <c r="BI20" i="8"/>
  <c r="BC21" i="8"/>
  <c r="BR27" i="8"/>
  <c r="AR39" i="8"/>
  <c r="AT13" i="8"/>
  <c r="BE16" i="8"/>
  <c r="BE14" i="8" s="1"/>
  <c r="G13" i="8"/>
  <c r="BS27" i="8"/>
  <c r="CF27" i="8"/>
  <c r="BR39" i="8"/>
  <c r="BD40" i="8"/>
  <c r="BE39" i="8"/>
  <c r="I40" i="8"/>
  <c r="K39" i="8"/>
  <c r="BR20" i="8"/>
  <c r="BD24" i="8"/>
  <c r="BC24" i="8" s="1"/>
  <c r="BC19" i="8"/>
  <c r="BS39" i="8"/>
  <c r="BI39" i="8"/>
  <c r="BL39" i="8"/>
  <c r="BM13" i="8"/>
  <c r="AA13" i="8"/>
  <c r="J27" i="8"/>
  <c r="BC47" i="8"/>
  <c r="J39" i="8"/>
  <c r="CC27" i="8"/>
  <c r="AL14" i="8"/>
  <c r="BC18" i="8"/>
  <c r="BQ23" i="8"/>
  <c r="BS20" i="8"/>
  <c r="BE23" i="8"/>
  <c r="BC23" i="8" s="1"/>
  <c r="AC27" i="8"/>
  <c r="BR35" i="8"/>
  <c r="BQ27" i="8" l="1"/>
  <c r="U13" i="8"/>
  <c r="AR13" i="8"/>
  <c r="BC35" i="8"/>
  <c r="I35" i="8"/>
  <c r="BQ39" i="8"/>
  <c r="AZ13" i="8"/>
  <c r="AC13" i="8"/>
  <c r="I20" i="8"/>
  <c r="I13" i="8" s="1"/>
  <c r="K13" i="8"/>
  <c r="BT13" i="8"/>
  <c r="O13" i="8"/>
  <c r="R13" i="8"/>
  <c r="BQ35" i="8"/>
  <c r="Z13" i="8"/>
  <c r="BQ14" i="8"/>
  <c r="BQ13" i="8" s="1"/>
  <c r="F13" i="8"/>
  <c r="L13" i="8"/>
  <c r="AI13" i="8"/>
  <c r="I39" i="8"/>
  <c r="BF13" i="8"/>
  <c r="CC13" i="8"/>
  <c r="BL13" i="8"/>
  <c r="BZ13" i="8"/>
  <c r="AU13" i="8"/>
  <c r="BW13" i="8"/>
  <c r="BC27" i="8"/>
  <c r="BQ20" i="8"/>
  <c r="AL13" i="8"/>
  <c r="BI13" i="8"/>
  <c r="BE27" i="8"/>
  <c r="C13" i="8"/>
  <c r="AO13" i="8"/>
  <c r="BS13" i="8"/>
  <c r="CF13" i="8"/>
  <c r="BC20" i="8"/>
  <c r="BC16" i="8"/>
  <c r="BE20" i="8"/>
  <c r="BC40" i="8"/>
  <c r="BC39" i="8" s="1"/>
  <c r="BD39" i="8"/>
  <c r="J13" i="8"/>
  <c r="BE35" i="8"/>
  <c r="BR13" i="8"/>
  <c r="BD20" i="8"/>
  <c r="BC17" i="8"/>
  <c r="BD14" i="8"/>
  <c r="BE13" i="8" l="1"/>
  <c r="BD13" i="8"/>
  <c r="BC14" i="8"/>
  <c r="BC13" i="8" s="1"/>
  <c r="L46" i="7" l="1"/>
  <c r="I46" i="7"/>
  <c r="F46" i="7"/>
  <c r="E46" i="7"/>
  <c r="D46" i="7"/>
  <c r="C46" i="7" s="1"/>
  <c r="L45" i="7"/>
  <c r="I45" i="7"/>
  <c r="F45" i="7"/>
  <c r="E45" i="7"/>
  <c r="D45" i="7"/>
  <c r="C45" i="7" s="1"/>
  <c r="L44" i="7"/>
  <c r="I44" i="7"/>
  <c r="F44" i="7"/>
  <c r="E44" i="7"/>
  <c r="D44" i="7"/>
  <c r="C44" i="7"/>
  <c r="L43" i="7"/>
  <c r="I43" i="7"/>
  <c r="F43" i="7"/>
  <c r="E43" i="7"/>
  <c r="D43" i="7"/>
  <c r="L42" i="7"/>
  <c r="I42" i="7"/>
  <c r="F42" i="7"/>
  <c r="E42" i="7"/>
  <c r="D42" i="7"/>
  <c r="L41" i="7"/>
  <c r="I41" i="7"/>
  <c r="F41" i="7"/>
  <c r="E41" i="7"/>
  <c r="D41" i="7"/>
  <c r="C41" i="7"/>
  <c r="L40" i="7"/>
  <c r="I40" i="7"/>
  <c r="F40" i="7"/>
  <c r="E40" i="7"/>
  <c r="D40" i="7"/>
  <c r="L39" i="7"/>
  <c r="I39" i="7"/>
  <c r="F39" i="7"/>
  <c r="E39" i="7"/>
  <c r="C39" i="7" s="1"/>
  <c r="D39" i="7"/>
  <c r="L38" i="7"/>
  <c r="I38" i="7"/>
  <c r="F38" i="7"/>
  <c r="E38" i="7"/>
  <c r="D38" i="7"/>
  <c r="L37" i="7"/>
  <c r="I37" i="7"/>
  <c r="F37" i="7"/>
  <c r="E37" i="7"/>
  <c r="D37" i="7"/>
  <c r="C37" i="7"/>
  <c r="N36" i="7"/>
  <c r="M36" i="7"/>
  <c r="L36" i="7" s="1"/>
  <c r="K36" i="7"/>
  <c r="J36" i="7"/>
  <c r="I36" i="7" s="1"/>
  <c r="H36" i="7"/>
  <c r="G36" i="7"/>
  <c r="D36" i="7" s="1"/>
  <c r="L35" i="7"/>
  <c r="I35" i="7"/>
  <c r="F35" i="7"/>
  <c r="E35" i="7"/>
  <c r="D35" i="7"/>
  <c r="L34" i="7"/>
  <c r="I34" i="7"/>
  <c r="F34" i="7"/>
  <c r="E34" i="7"/>
  <c r="D34" i="7"/>
  <c r="C34" i="7"/>
  <c r="L33" i="7"/>
  <c r="I33" i="7"/>
  <c r="F33" i="7"/>
  <c r="E33" i="7"/>
  <c r="D33" i="7"/>
  <c r="C33" i="7"/>
  <c r="N32" i="7"/>
  <c r="M32" i="7"/>
  <c r="L32" i="7" s="1"/>
  <c r="K32" i="7"/>
  <c r="J32" i="7"/>
  <c r="I32" i="7" s="1"/>
  <c r="H32" i="7"/>
  <c r="G32" i="7"/>
  <c r="F32" i="7" s="1"/>
  <c r="L31" i="7"/>
  <c r="I31" i="7"/>
  <c r="F31" i="7"/>
  <c r="E31" i="7"/>
  <c r="D31" i="7"/>
  <c r="C31" i="7"/>
  <c r="L30" i="7"/>
  <c r="I30" i="7"/>
  <c r="F30" i="7"/>
  <c r="E30" i="7"/>
  <c r="D30" i="7"/>
  <c r="L29" i="7"/>
  <c r="I29" i="7"/>
  <c r="F29" i="7"/>
  <c r="E29" i="7"/>
  <c r="D29" i="7"/>
  <c r="L28" i="7"/>
  <c r="I28" i="7"/>
  <c r="F28" i="7"/>
  <c r="E28" i="7"/>
  <c r="D28" i="7"/>
  <c r="L27" i="7"/>
  <c r="I27" i="7"/>
  <c r="F27" i="7"/>
  <c r="E27" i="7"/>
  <c r="D27" i="7"/>
  <c r="C27" i="7"/>
  <c r="L26" i="7"/>
  <c r="I26" i="7"/>
  <c r="F26" i="7"/>
  <c r="E26" i="7"/>
  <c r="D26" i="7"/>
  <c r="L25" i="7"/>
  <c r="I25" i="7"/>
  <c r="F25" i="7"/>
  <c r="E25" i="7"/>
  <c r="C25" i="7" s="1"/>
  <c r="D25" i="7"/>
  <c r="N24" i="7"/>
  <c r="M24" i="7"/>
  <c r="L24" i="7"/>
  <c r="K24" i="7"/>
  <c r="J24" i="7"/>
  <c r="I24" i="7" s="1"/>
  <c r="H24" i="7"/>
  <c r="F24" i="7" s="1"/>
  <c r="G24" i="7"/>
  <c r="L23" i="7"/>
  <c r="I23" i="7"/>
  <c r="F23" i="7"/>
  <c r="E23" i="7"/>
  <c r="D23" i="7"/>
  <c r="L22" i="7"/>
  <c r="I22" i="7"/>
  <c r="F22" i="7"/>
  <c r="E22" i="7"/>
  <c r="D22" i="7"/>
  <c r="C22" i="7" s="1"/>
  <c r="L21" i="7"/>
  <c r="I21" i="7"/>
  <c r="F21" i="7"/>
  <c r="E21" i="7"/>
  <c r="D21" i="7"/>
  <c r="C21" i="7" s="1"/>
  <c r="L20" i="7"/>
  <c r="I20" i="7"/>
  <c r="F20" i="7"/>
  <c r="E20" i="7"/>
  <c r="D20" i="7"/>
  <c r="C20" i="7"/>
  <c r="L19" i="7"/>
  <c r="I19" i="7"/>
  <c r="F19" i="7"/>
  <c r="E19" i="7"/>
  <c r="D19" i="7"/>
  <c r="L18" i="7"/>
  <c r="I18" i="7"/>
  <c r="F18" i="7"/>
  <c r="E18" i="7"/>
  <c r="D18" i="7"/>
  <c r="N17" i="7"/>
  <c r="M17" i="7"/>
  <c r="L17" i="7"/>
  <c r="K17" i="7"/>
  <c r="J17" i="7"/>
  <c r="H17" i="7"/>
  <c r="G17" i="7"/>
  <c r="L16" i="7"/>
  <c r="I16" i="7"/>
  <c r="F16" i="7"/>
  <c r="E16" i="7"/>
  <c r="D16" i="7"/>
  <c r="C16" i="7" s="1"/>
  <c r="L15" i="7"/>
  <c r="I15" i="7"/>
  <c r="F15" i="7"/>
  <c r="E15" i="7"/>
  <c r="D15" i="7"/>
  <c r="C15" i="7" s="1"/>
  <c r="L14" i="7"/>
  <c r="I14" i="7"/>
  <c r="F14" i="7"/>
  <c r="E14" i="7"/>
  <c r="D14" i="7"/>
  <c r="L13" i="7"/>
  <c r="I13" i="7"/>
  <c r="F13" i="7"/>
  <c r="E13" i="7"/>
  <c r="D13" i="7"/>
  <c r="C13" i="7"/>
  <c r="L12" i="7"/>
  <c r="I12" i="7"/>
  <c r="F12" i="7"/>
  <c r="E12" i="7"/>
  <c r="D12" i="7"/>
  <c r="N11" i="7"/>
  <c r="M11" i="7"/>
  <c r="K11" i="7"/>
  <c r="J11" i="7"/>
  <c r="I11" i="7"/>
  <c r="H11" i="7"/>
  <c r="G11" i="7"/>
  <c r="F17" i="7" l="1"/>
  <c r="C30" i="7"/>
  <c r="F36" i="7"/>
  <c r="C28" i="7"/>
  <c r="C12" i="7"/>
  <c r="C26" i="7"/>
  <c r="E32" i="7"/>
  <c r="F11" i="7"/>
  <c r="C18" i="7"/>
  <c r="C43" i="7"/>
  <c r="C38" i="7"/>
  <c r="C35" i="7"/>
  <c r="E24" i="7"/>
  <c r="C29" i="7"/>
  <c r="C42" i="7"/>
  <c r="I17" i="7"/>
  <c r="N10" i="7"/>
  <c r="D32" i="7"/>
  <c r="C32" i="7" s="1"/>
  <c r="C19" i="7"/>
  <c r="M10" i="7"/>
  <c r="L10" i="7" s="1"/>
  <c r="E17" i="7"/>
  <c r="C40" i="7"/>
  <c r="C23" i="7"/>
  <c r="D24" i="7"/>
  <c r="J10" i="7"/>
  <c r="E11" i="7"/>
  <c r="C14" i="7"/>
  <c r="L11" i="7"/>
  <c r="E36" i="7"/>
  <c r="C36" i="7" s="1"/>
  <c r="H10" i="7"/>
  <c r="K10" i="7"/>
  <c r="D11" i="7"/>
  <c r="D17" i="7"/>
  <c r="G10" i="7"/>
  <c r="C24" i="7" l="1"/>
  <c r="C17" i="7"/>
  <c r="I10" i="7"/>
  <c r="C11" i="7"/>
  <c r="E10" i="7"/>
  <c r="F10" i="7"/>
  <c r="D10" i="7"/>
  <c r="C10" i="7" s="1"/>
  <c r="AV47" i="6"/>
  <c r="AS47" i="6"/>
  <c r="AP47" i="6"/>
  <c r="AO47" i="6"/>
  <c r="AN47" i="6"/>
  <c r="AJ47" i="6"/>
  <c r="AG47" i="6"/>
  <c r="AD47" i="6"/>
  <c r="AA47" i="6"/>
  <c r="Z47" i="6"/>
  <c r="Y47" i="6"/>
  <c r="U47" i="6"/>
  <c r="R47" i="6"/>
  <c r="O47" i="6"/>
  <c r="L47" i="6"/>
  <c r="I47" i="6"/>
  <c r="H47" i="6"/>
  <c r="G47" i="6"/>
  <c r="AV46" i="6"/>
  <c r="AS46" i="6"/>
  <c r="AP46" i="6"/>
  <c r="AO46" i="6"/>
  <c r="AN46" i="6"/>
  <c r="AM46" i="6"/>
  <c r="AJ46" i="6"/>
  <c r="AG46" i="6"/>
  <c r="AD46" i="6"/>
  <c r="AA46" i="6"/>
  <c r="Z46" i="6"/>
  <c r="Y46" i="6"/>
  <c r="U46" i="6"/>
  <c r="R46" i="6"/>
  <c r="O46" i="6"/>
  <c r="L46" i="6"/>
  <c r="I46" i="6"/>
  <c r="H46" i="6"/>
  <c r="G46" i="6"/>
  <c r="F46" i="6" s="1"/>
  <c r="AV45" i="6"/>
  <c r="AS45" i="6"/>
  <c r="AP45" i="6"/>
  <c r="AO45" i="6"/>
  <c r="AN45" i="6"/>
  <c r="AM45" i="6" s="1"/>
  <c r="AJ45" i="6"/>
  <c r="AG45" i="6"/>
  <c r="AD45" i="6"/>
  <c r="AA45" i="6"/>
  <c r="Z45" i="6"/>
  <c r="Y45" i="6"/>
  <c r="X45" i="6" s="1"/>
  <c r="U45" i="6"/>
  <c r="R45" i="6"/>
  <c r="O45" i="6"/>
  <c r="L45" i="6"/>
  <c r="I45" i="6"/>
  <c r="H45" i="6"/>
  <c r="G45" i="6"/>
  <c r="AV44" i="6"/>
  <c r="AS44" i="6"/>
  <c r="AP44" i="6"/>
  <c r="AO44" i="6"/>
  <c r="AN44" i="6"/>
  <c r="AM44" i="6" s="1"/>
  <c r="AJ44" i="6"/>
  <c r="AG44" i="6"/>
  <c r="AD44" i="6"/>
  <c r="AA44" i="6"/>
  <c r="Z44" i="6"/>
  <c r="Y44" i="6"/>
  <c r="X44" i="6"/>
  <c r="U44" i="6"/>
  <c r="R44" i="6"/>
  <c r="O44" i="6"/>
  <c r="L44" i="6"/>
  <c r="I44" i="6"/>
  <c r="H44" i="6"/>
  <c r="G44" i="6"/>
  <c r="D44" i="6" s="1"/>
  <c r="AV43" i="6"/>
  <c r="AS43" i="6"/>
  <c r="AP43" i="6"/>
  <c r="AO43" i="6"/>
  <c r="AN43" i="6"/>
  <c r="AJ43" i="6"/>
  <c r="AG43" i="6"/>
  <c r="AD43" i="6"/>
  <c r="AA43" i="6"/>
  <c r="Z43" i="6"/>
  <c r="Y43" i="6"/>
  <c r="U43" i="6"/>
  <c r="R43" i="6"/>
  <c r="O43" i="6"/>
  <c r="L43" i="6"/>
  <c r="I43" i="6"/>
  <c r="H43" i="6"/>
  <c r="G43" i="6"/>
  <c r="D43" i="6" s="1"/>
  <c r="AV42" i="6"/>
  <c r="AS42" i="6"/>
  <c r="AP42" i="6"/>
  <c r="AO42" i="6"/>
  <c r="AN42" i="6"/>
  <c r="AJ42" i="6"/>
  <c r="AG42" i="6"/>
  <c r="AD42" i="6"/>
  <c r="AA42" i="6"/>
  <c r="Z42" i="6"/>
  <c r="Y42" i="6"/>
  <c r="U42" i="6"/>
  <c r="R42" i="6"/>
  <c r="O42" i="6"/>
  <c r="L42" i="6"/>
  <c r="I42" i="6"/>
  <c r="H42" i="6"/>
  <c r="G42" i="6"/>
  <c r="AV41" i="6"/>
  <c r="AS41" i="6"/>
  <c r="AP41" i="6"/>
  <c r="AO41" i="6"/>
  <c r="AN41" i="6"/>
  <c r="AM41" i="6"/>
  <c r="AJ41" i="6"/>
  <c r="AG41" i="6"/>
  <c r="AD41" i="6"/>
  <c r="AA41" i="6"/>
  <c r="Z41" i="6"/>
  <c r="Y41" i="6"/>
  <c r="U41" i="6"/>
  <c r="R41" i="6"/>
  <c r="O41" i="6"/>
  <c r="L41" i="6"/>
  <c r="I41" i="6"/>
  <c r="H41" i="6"/>
  <c r="G41" i="6"/>
  <c r="F41" i="6" s="1"/>
  <c r="AV40" i="6"/>
  <c r="AS40" i="6"/>
  <c r="AP40" i="6"/>
  <c r="AO40" i="6"/>
  <c r="AN40" i="6"/>
  <c r="AM40" i="6" s="1"/>
  <c r="AJ40" i="6"/>
  <c r="AG40" i="6"/>
  <c r="AD40" i="6"/>
  <c r="AA40" i="6"/>
  <c r="Z40" i="6"/>
  <c r="Y40" i="6"/>
  <c r="X40" i="6" s="1"/>
  <c r="U40" i="6"/>
  <c r="R40" i="6"/>
  <c r="O40" i="6"/>
  <c r="L40" i="6"/>
  <c r="I40" i="6"/>
  <c r="H40" i="6"/>
  <c r="G40" i="6"/>
  <c r="AV39" i="6"/>
  <c r="AS39" i="6"/>
  <c r="AP39" i="6"/>
  <c r="AO39" i="6"/>
  <c r="AN39" i="6"/>
  <c r="AM39" i="6" s="1"/>
  <c r="AJ39" i="6"/>
  <c r="AG39" i="6"/>
  <c r="AD39" i="6"/>
  <c r="AA39" i="6"/>
  <c r="Z39" i="6"/>
  <c r="Y39" i="6"/>
  <c r="X39" i="6" s="1"/>
  <c r="U39" i="6"/>
  <c r="R39" i="6"/>
  <c r="O39" i="6"/>
  <c r="L39" i="6"/>
  <c r="I39" i="6"/>
  <c r="H39" i="6"/>
  <c r="G39" i="6"/>
  <c r="D39" i="6" s="1"/>
  <c r="AV38" i="6"/>
  <c r="AS38" i="6"/>
  <c r="AP38" i="6"/>
  <c r="AO38" i="6"/>
  <c r="AN38" i="6"/>
  <c r="AJ38" i="6"/>
  <c r="AG38" i="6"/>
  <c r="AD38" i="6"/>
  <c r="AA38" i="6"/>
  <c r="Z38" i="6"/>
  <c r="Y38" i="6"/>
  <c r="U38" i="6"/>
  <c r="R38" i="6"/>
  <c r="O38" i="6"/>
  <c r="L38" i="6"/>
  <c r="I38" i="6"/>
  <c r="H38" i="6"/>
  <c r="E38" i="6" s="1"/>
  <c r="G38" i="6"/>
  <c r="AV37" i="6"/>
  <c r="AS37" i="6"/>
  <c r="AP37" i="6"/>
  <c r="AO37" i="6"/>
  <c r="AN37" i="6"/>
  <c r="AJ37" i="6"/>
  <c r="AG37" i="6"/>
  <c r="AD37" i="6"/>
  <c r="AA37" i="6"/>
  <c r="Z37" i="6"/>
  <c r="Y37" i="6"/>
  <c r="U37" i="6"/>
  <c r="R37" i="6"/>
  <c r="O37" i="6"/>
  <c r="L37" i="6"/>
  <c r="I37" i="6"/>
  <c r="H37" i="6"/>
  <c r="G37" i="6"/>
  <c r="AV36" i="6"/>
  <c r="AS36" i="6"/>
  <c r="AP36" i="6"/>
  <c r="AO36" i="6"/>
  <c r="AM36" i="6" s="1"/>
  <c r="AN36" i="6"/>
  <c r="AJ36" i="6"/>
  <c r="AG36" i="6"/>
  <c r="AD36" i="6"/>
  <c r="AA36" i="6"/>
  <c r="Z36" i="6"/>
  <c r="Y36" i="6"/>
  <c r="U36" i="6"/>
  <c r="R36" i="6"/>
  <c r="O36" i="6"/>
  <c r="L36" i="6"/>
  <c r="I36" i="6"/>
  <c r="H36" i="6"/>
  <c r="G36" i="6"/>
  <c r="F36" i="6" s="1"/>
  <c r="AX35" i="6"/>
  <c r="AW35" i="6"/>
  <c r="AV35" i="6" s="1"/>
  <c r="AU35" i="6"/>
  <c r="AT35" i="6"/>
  <c r="AS35" i="6" s="1"/>
  <c r="AR35" i="6"/>
  <c r="AQ35" i="6"/>
  <c r="AL35" i="6"/>
  <c r="AK35" i="6"/>
  <c r="AI35" i="6"/>
  <c r="AH35" i="6"/>
  <c r="AG35" i="6"/>
  <c r="AF35" i="6"/>
  <c r="AE35" i="6"/>
  <c r="AC35" i="6"/>
  <c r="AB35" i="6"/>
  <c r="AA35" i="6" s="1"/>
  <c r="W35" i="6"/>
  <c r="V35" i="6"/>
  <c r="U35" i="6"/>
  <c r="T35" i="6"/>
  <c r="S35" i="6"/>
  <c r="R35" i="6" s="1"/>
  <c r="Q35" i="6"/>
  <c r="P35" i="6"/>
  <c r="N35" i="6"/>
  <c r="M35" i="6"/>
  <c r="L35" i="6" s="1"/>
  <c r="K35" i="6"/>
  <c r="J35" i="6"/>
  <c r="I35" i="6" s="1"/>
  <c r="AV34" i="6"/>
  <c r="AS34" i="6"/>
  <c r="AP34" i="6"/>
  <c r="AO34" i="6"/>
  <c r="AN34" i="6"/>
  <c r="AJ34" i="6"/>
  <c r="AG34" i="6"/>
  <c r="AD34" i="6"/>
  <c r="AA34" i="6"/>
  <c r="Z34" i="6"/>
  <c r="Y34" i="6"/>
  <c r="U34" i="6"/>
  <c r="R34" i="6"/>
  <c r="O34" i="6"/>
  <c r="L34" i="6"/>
  <c r="I34" i="6"/>
  <c r="H34" i="6"/>
  <c r="G34" i="6"/>
  <c r="AV33" i="6"/>
  <c r="AS33" i="6"/>
  <c r="AP33" i="6"/>
  <c r="AO33" i="6"/>
  <c r="AN33" i="6"/>
  <c r="AM33" i="6"/>
  <c r="AJ33" i="6"/>
  <c r="AG33" i="6"/>
  <c r="AD33" i="6"/>
  <c r="AA33" i="6"/>
  <c r="Z33" i="6"/>
  <c r="Y33" i="6"/>
  <c r="U33" i="6"/>
  <c r="R33" i="6"/>
  <c r="O33" i="6"/>
  <c r="L33" i="6"/>
  <c r="I33" i="6"/>
  <c r="H33" i="6"/>
  <c r="G33" i="6"/>
  <c r="F33" i="6" s="1"/>
  <c r="AV32" i="6"/>
  <c r="AS32" i="6"/>
  <c r="AP32" i="6"/>
  <c r="AO32" i="6"/>
  <c r="AN32" i="6"/>
  <c r="AM32" i="6" s="1"/>
  <c r="AJ32" i="6"/>
  <c r="AG32" i="6"/>
  <c r="AD32" i="6"/>
  <c r="AA32" i="6"/>
  <c r="Z32" i="6"/>
  <c r="Y32" i="6"/>
  <c r="X32" i="6" s="1"/>
  <c r="U32" i="6"/>
  <c r="R32" i="6"/>
  <c r="O32" i="6"/>
  <c r="L32" i="6"/>
  <c r="I32" i="6"/>
  <c r="H32" i="6"/>
  <c r="G32" i="6"/>
  <c r="AX31" i="6"/>
  <c r="AV31" i="6" s="1"/>
  <c r="AW31" i="6"/>
  <c r="AU31" i="6"/>
  <c r="AS31" i="6" s="1"/>
  <c r="AT31" i="6"/>
  <c r="AR31" i="6"/>
  <c r="AQ31" i="6"/>
  <c r="AL31" i="6"/>
  <c r="AK31" i="6"/>
  <c r="AJ31" i="6" s="1"/>
  <c r="AI31" i="6"/>
  <c r="AH31" i="6"/>
  <c r="AG31" i="6"/>
  <c r="AF31" i="6"/>
  <c r="AE31" i="6"/>
  <c r="AC31" i="6"/>
  <c r="AB31" i="6"/>
  <c r="W31" i="6"/>
  <c r="V31" i="6"/>
  <c r="U31" i="6"/>
  <c r="T31" i="6"/>
  <c r="S31" i="6"/>
  <c r="Q31" i="6"/>
  <c r="P31" i="6"/>
  <c r="N31" i="6"/>
  <c r="M31" i="6"/>
  <c r="K31" i="6"/>
  <c r="J31" i="6"/>
  <c r="I31" i="6"/>
  <c r="AV30" i="6"/>
  <c r="AS30" i="6"/>
  <c r="AP30" i="6"/>
  <c r="AO30" i="6"/>
  <c r="AN30" i="6"/>
  <c r="AJ30" i="6"/>
  <c r="AG30" i="6"/>
  <c r="AD30" i="6"/>
  <c r="AA30" i="6"/>
  <c r="Z30" i="6"/>
  <c r="Y30" i="6"/>
  <c r="D30" i="6" s="1"/>
  <c r="U30" i="6"/>
  <c r="R30" i="6"/>
  <c r="O30" i="6"/>
  <c r="L30" i="6"/>
  <c r="I30" i="6"/>
  <c r="H30" i="6"/>
  <c r="F30" i="6" s="1"/>
  <c r="G30" i="6"/>
  <c r="AV29" i="6"/>
  <c r="AS29" i="6"/>
  <c r="AP29" i="6"/>
  <c r="AO29" i="6"/>
  <c r="AN29" i="6"/>
  <c r="AM29" i="6"/>
  <c r="AJ29" i="6"/>
  <c r="AG29" i="6"/>
  <c r="AD29" i="6"/>
  <c r="AA29" i="6"/>
  <c r="Z29" i="6"/>
  <c r="Y29" i="6"/>
  <c r="U29" i="6"/>
  <c r="R29" i="6"/>
  <c r="O29" i="6"/>
  <c r="L29" i="6"/>
  <c r="I29" i="6"/>
  <c r="H29" i="6"/>
  <c r="G29" i="6"/>
  <c r="AV28" i="6"/>
  <c r="AS28" i="6"/>
  <c r="AP28" i="6"/>
  <c r="AO28" i="6"/>
  <c r="AM28" i="6" s="1"/>
  <c r="AN28" i="6"/>
  <c r="AJ28" i="6"/>
  <c r="AG28" i="6"/>
  <c r="AD28" i="6"/>
  <c r="AA28" i="6"/>
  <c r="Z28" i="6"/>
  <c r="Y28" i="6"/>
  <c r="U28" i="6"/>
  <c r="R28" i="6"/>
  <c r="O28" i="6"/>
  <c r="L28" i="6"/>
  <c r="I28" i="6"/>
  <c r="H28" i="6"/>
  <c r="G28" i="6"/>
  <c r="AV27" i="6"/>
  <c r="AS27" i="6"/>
  <c r="AP27" i="6"/>
  <c r="AO27" i="6"/>
  <c r="AN27" i="6"/>
  <c r="AM27" i="6"/>
  <c r="AJ27" i="6"/>
  <c r="AG27" i="6"/>
  <c r="AD27" i="6"/>
  <c r="AA27" i="6"/>
  <c r="Z27" i="6"/>
  <c r="Y27" i="6"/>
  <c r="X27" i="6" s="1"/>
  <c r="U27" i="6"/>
  <c r="R27" i="6"/>
  <c r="O27" i="6"/>
  <c r="L27" i="6"/>
  <c r="I27" i="6"/>
  <c r="H27" i="6"/>
  <c r="G27" i="6"/>
  <c r="AV26" i="6"/>
  <c r="AS26" i="6"/>
  <c r="AP26" i="6"/>
  <c r="AO26" i="6"/>
  <c r="AN26" i="6"/>
  <c r="AJ26" i="6"/>
  <c r="AG26" i="6"/>
  <c r="AD26" i="6"/>
  <c r="AA26" i="6"/>
  <c r="Z26" i="6"/>
  <c r="Y26" i="6"/>
  <c r="X26" i="6"/>
  <c r="U26" i="6"/>
  <c r="R26" i="6"/>
  <c r="O26" i="6"/>
  <c r="L26" i="6"/>
  <c r="I26" i="6"/>
  <c r="H26" i="6"/>
  <c r="F26" i="6" s="1"/>
  <c r="G26" i="6"/>
  <c r="AV25" i="6"/>
  <c r="AS25" i="6"/>
  <c r="AP25" i="6"/>
  <c r="AO25" i="6"/>
  <c r="AN25" i="6"/>
  <c r="AJ25" i="6"/>
  <c r="AG25" i="6"/>
  <c r="AD25" i="6"/>
  <c r="AA25" i="6"/>
  <c r="Z25" i="6"/>
  <c r="Y25" i="6"/>
  <c r="U25" i="6"/>
  <c r="R25" i="6"/>
  <c r="O25" i="6"/>
  <c r="L25" i="6"/>
  <c r="I25" i="6"/>
  <c r="H25" i="6"/>
  <c r="G25" i="6"/>
  <c r="F25" i="6" s="1"/>
  <c r="AV24" i="6"/>
  <c r="AS24" i="6"/>
  <c r="AP24" i="6"/>
  <c r="AO24" i="6"/>
  <c r="AM24" i="6" s="1"/>
  <c r="AN24" i="6"/>
  <c r="AJ24" i="6"/>
  <c r="AG24" i="6"/>
  <c r="AD24" i="6"/>
  <c r="AA24" i="6"/>
  <c r="Z24" i="6"/>
  <c r="Y24" i="6"/>
  <c r="U24" i="6"/>
  <c r="R24" i="6"/>
  <c r="O24" i="6"/>
  <c r="L24" i="6"/>
  <c r="I24" i="6"/>
  <c r="H24" i="6"/>
  <c r="G24" i="6"/>
  <c r="AX23" i="6"/>
  <c r="AW23" i="6"/>
  <c r="AV23" i="6" s="1"/>
  <c r="AU23" i="6"/>
  <c r="AT23" i="6"/>
  <c r="AR23" i="6"/>
  <c r="AQ23" i="6"/>
  <c r="AL23" i="6"/>
  <c r="AK23" i="6"/>
  <c r="AJ23" i="6"/>
  <c r="AI23" i="6"/>
  <c r="AH23" i="6"/>
  <c r="AF23" i="6"/>
  <c r="AE23" i="6"/>
  <c r="AD23" i="6" s="1"/>
  <c r="AC23" i="6"/>
  <c r="AB23" i="6"/>
  <c r="AA23" i="6" s="1"/>
  <c r="W23" i="6"/>
  <c r="V23" i="6"/>
  <c r="U23" i="6" s="1"/>
  <c r="T23" i="6"/>
  <c r="S23" i="6"/>
  <c r="Q23" i="6"/>
  <c r="P23" i="6"/>
  <c r="N23" i="6"/>
  <c r="M23" i="6"/>
  <c r="K23" i="6"/>
  <c r="J23" i="6"/>
  <c r="I23" i="6" s="1"/>
  <c r="AV22" i="6"/>
  <c r="AS22" i="6"/>
  <c r="AP22" i="6"/>
  <c r="AO22" i="6"/>
  <c r="AM22" i="6" s="1"/>
  <c r="AN22" i="6"/>
  <c r="AJ22" i="6"/>
  <c r="AG22" i="6"/>
  <c r="AD22" i="6"/>
  <c r="AA22" i="6"/>
  <c r="Z22" i="6"/>
  <c r="X22" i="6" s="1"/>
  <c r="Y22" i="6"/>
  <c r="U22" i="6"/>
  <c r="R22" i="6"/>
  <c r="O22" i="6"/>
  <c r="L22" i="6"/>
  <c r="I22" i="6"/>
  <c r="H22" i="6"/>
  <c r="G22" i="6"/>
  <c r="D22" i="6"/>
  <c r="AV21" i="6"/>
  <c r="AS21" i="6"/>
  <c r="AP21" i="6"/>
  <c r="AO21" i="6"/>
  <c r="AN21" i="6"/>
  <c r="AJ21" i="6"/>
  <c r="AG21" i="6"/>
  <c r="AD21" i="6"/>
  <c r="AA21" i="6"/>
  <c r="Z21" i="6"/>
  <c r="Y21" i="6"/>
  <c r="U21" i="6"/>
  <c r="R21" i="6"/>
  <c r="O21" i="6"/>
  <c r="L21" i="6"/>
  <c r="I21" i="6"/>
  <c r="H21" i="6"/>
  <c r="G21" i="6"/>
  <c r="F21" i="6" s="1"/>
  <c r="AV20" i="6"/>
  <c r="AS20" i="6"/>
  <c r="AP20" i="6"/>
  <c r="AO20" i="6"/>
  <c r="AN20" i="6"/>
  <c r="AM20" i="6" s="1"/>
  <c r="AJ20" i="6"/>
  <c r="AG20" i="6"/>
  <c r="AD20" i="6"/>
  <c r="AA20" i="6"/>
  <c r="Z20" i="6"/>
  <c r="Y20" i="6"/>
  <c r="U20" i="6"/>
  <c r="R20" i="6"/>
  <c r="O20" i="6"/>
  <c r="L20" i="6"/>
  <c r="I20" i="6"/>
  <c r="H20" i="6"/>
  <c r="G20" i="6"/>
  <c r="F20" i="6" s="1"/>
  <c r="AV19" i="6"/>
  <c r="AS19" i="6"/>
  <c r="AP19" i="6"/>
  <c r="AO19" i="6"/>
  <c r="AN19" i="6"/>
  <c r="D19" i="6" s="1"/>
  <c r="AJ19" i="6"/>
  <c r="AG19" i="6"/>
  <c r="AD19" i="6"/>
  <c r="AA19" i="6"/>
  <c r="Z19" i="6"/>
  <c r="Y19" i="6"/>
  <c r="U19" i="6"/>
  <c r="R19" i="6"/>
  <c r="O19" i="6"/>
  <c r="L19" i="6"/>
  <c r="I19" i="6"/>
  <c r="H19" i="6"/>
  <c r="F19" i="6" s="1"/>
  <c r="G19" i="6"/>
  <c r="AV18" i="6"/>
  <c r="AS18" i="6"/>
  <c r="AP18" i="6"/>
  <c r="AO18" i="6"/>
  <c r="AN18" i="6"/>
  <c r="AM18" i="6"/>
  <c r="AJ18" i="6"/>
  <c r="AG18" i="6"/>
  <c r="AD18" i="6"/>
  <c r="AA18" i="6"/>
  <c r="Z18" i="6"/>
  <c r="Y18" i="6"/>
  <c r="X18" i="6" s="1"/>
  <c r="U18" i="6"/>
  <c r="R18" i="6"/>
  <c r="O18" i="6"/>
  <c r="L18" i="6"/>
  <c r="I18" i="6"/>
  <c r="H18" i="6"/>
  <c r="G18" i="6"/>
  <c r="AV17" i="6"/>
  <c r="AS17" i="6"/>
  <c r="AP17" i="6"/>
  <c r="AO17" i="6"/>
  <c r="AN17" i="6"/>
  <c r="AM17" i="6" s="1"/>
  <c r="AJ17" i="6"/>
  <c r="AG17" i="6"/>
  <c r="AD17" i="6"/>
  <c r="AA17" i="6"/>
  <c r="Z17" i="6"/>
  <c r="X17" i="6" s="1"/>
  <c r="Y17" i="6"/>
  <c r="U17" i="6"/>
  <c r="R17" i="6"/>
  <c r="O17" i="6"/>
  <c r="L17" i="6"/>
  <c r="I17" i="6"/>
  <c r="H17" i="6"/>
  <c r="G17" i="6"/>
  <c r="D17" i="6" s="1"/>
  <c r="AX16" i="6"/>
  <c r="AW16" i="6"/>
  <c r="AV16" i="6" s="1"/>
  <c r="AU16" i="6"/>
  <c r="AT16" i="6"/>
  <c r="AR16" i="6"/>
  <c r="AQ16" i="6"/>
  <c r="AQ9" i="6" s="1"/>
  <c r="AP16" i="6"/>
  <c r="AL16" i="6"/>
  <c r="AL9" i="6" s="1"/>
  <c r="AK16" i="6"/>
  <c r="AI16" i="6"/>
  <c r="AH16" i="6"/>
  <c r="AG16" i="6" s="1"/>
  <c r="AF16" i="6"/>
  <c r="AE16" i="6"/>
  <c r="AC16" i="6"/>
  <c r="AB16" i="6"/>
  <c r="Y16" i="6" s="1"/>
  <c r="W16" i="6"/>
  <c r="V16" i="6"/>
  <c r="U16" i="6" s="1"/>
  <c r="T16" i="6"/>
  <c r="S16" i="6"/>
  <c r="Q16" i="6"/>
  <c r="P16" i="6"/>
  <c r="N16" i="6"/>
  <c r="M16" i="6"/>
  <c r="K16" i="6"/>
  <c r="H16" i="6" s="1"/>
  <c r="J16" i="6"/>
  <c r="I16" i="6" s="1"/>
  <c r="AV15" i="6"/>
  <c r="AS15" i="6"/>
  <c r="AP15" i="6"/>
  <c r="AO15" i="6"/>
  <c r="AN15" i="6"/>
  <c r="AM15" i="6" s="1"/>
  <c r="AJ15" i="6"/>
  <c r="AG15" i="6"/>
  <c r="AD15" i="6"/>
  <c r="AA15" i="6"/>
  <c r="Z15" i="6"/>
  <c r="Y15" i="6"/>
  <c r="X15" i="6" s="1"/>
  <c r="U15" i="6"/>
  <c r="R15" i="6"/>
  <c r="O15" i="6"/>
  <c r="L15" i="6"/>
  <c r="I15" i="6"/>
  <c r="H15" i="6"/>
  <c r="G15" i="6"/>
  <c r="F15" i="6" s="1"/>
  <c r="AV14" i="6"/>
  <c r="AS14" i="6"/>
  <c r="AP14" i="6"/>
  <c r="AO14" i="6"/>
  <c r="AN14" i="6"/>
  <c r="AM14" i="6"/>
  <c r="AJ14" i="6"/>
  <c r="AG14" i="6"/>
  <c r="AD14" i="6"/>
  <c r="AA14" i="6"/>
  <c r="Z14" i="6"/>
  <c r="Y14" i="6"/>
  <c r="X14" i="6" s="1"/>
  <c r="U14" i="6"/>
  <c r="R14" i="6"/>
  <c r="O14" i="6"/>
  <c r="L14" i="6"/>
  <c r="I14" i="6"/>
  <c r="H14" i="6"/>
  <c r="F14" i="6" s="1"/>
  <c r="G14" i="6"/>
  <c r="AV13" i="6"/>
  <c r="AS13" i="6"/>
  <c r="AP13" i="6"/>
  <c r="AO13" i="6"/>
  <c r="AM13" i="6" s="1"/>
  <c r="AN13" i="6"/>
  <c r="AJ13" i="6"/>
  <c r="AG13" i="6"/>
  <c r="AD13" i="6"/>
  <c r="AA13" i="6"/>
  <c r="Z13" i="6"/>
  <c r="Y13" i="6"/>
  <c r="X13" i="6"/>
  <c r="U13" i="6"/>
  <c r="R13" i="6"/>
  <c r="O13" i="6"/>
  <c r="L13" i="6"/>
  <c r="I13" i="6"/>
  <c r="H13" i="6"/>
  <c r="F13" i="6" s="1"/>
  <c r="G13" i="6"/>
  <c r="AV12" i="6"/>
  <c r="AS12" i="6"/>
  <c r="AP12" i="6"/>
  <c r="AO12" i="6"/>
  <c r="AN12" i="6"/>
  <c r="AJ12" i="6"/>
  <c r="AG12" i="6"/>
  <c r="AD12" i="6"/>
  <c r="AA12" i="6"/>
  <c r="Z12" i="6"/>
  <c r="Y12" i="6"/>
  <c r="U12" i="6"/>
  <c r="R12" i="6"/>
  <c r="O12" i="6"/>
  <c r="L12" i="6"/>
  <c r="I12" i="6"/>
  <c r="H12" i="6"/>
  <c r="G12" i="6"/>
  <c r="AV11" i="6"/>
  <c r="AS11" i="6"/>
  <c r="AP11" i="6"/>
  <c r="AO11" i="6"/>
  <c r="AN11" i="6"/>
  <c r="AM11" i="6" s="1"/>
  <c r="AJ11" i="6"/>
  <c r="AG11" i="6"/>
  <c r="AD11" i="6"/>
  <c r="AA11" i="6"/>
  <c r="Z11" i="6"/>
  <c r="Y11" i="6"/>
  <c r="U11" i="6"/>
  <c r="R11" i="6"/>
  <c r="O11" i="6"/>
  <c r="L11" i="6"/>
  <c r="I11" i="6"/>
  <c r="H11" i="6"/>
  <c r="G11" i="6"/>
  <c r="AX10" i="6"/>
  <c r="AW10" i="6"/>
  <c r="AV10" i="6" s="1"/>
  <c r="AU10" i="6"/>
  <c r="AT10" i="6"/>
  <c r="AN10" i="6" s="1"/>
  <c r="AS10" i="6"/>
  <c r="AR10" i="6"/>
  <c r="AP10" i="6" s="1"/>
  <c r="AQ10" i="6"/>
  <c r="AL10" i="6"/>
  <c r="AK10" i="6"/>
  <c r="AJ10" i="6"/>
  <c r="AI10" i="6"/>
  <c r="AH10" i="6"/>
  <c r="AF10" i="6"/>
  <c r="AE10" i="6"/>
  <c r="AC10" i="6"/>
  <c r="AB10" i="6"/>
  <c r="AA10" i="6" s="1"/>
  <c r="W10" i="6"/>
  <c r="V10" i="6"/>
  <c r="U10" i="6"/>
  <c r="T10" i="6"/>
  <c r="S10" i="6"/>
  <c r="Q10" i="6"/>
  <c r="P10" i="6"/>
  <c r="P9" i="6" s="1"/>
  <c r="N10" i="6"/>
  <c r="M10" i="6"/>
  <c r="L10" i="6" s="1"/>
  <c r="K10" i="6"/>
  <c r="I10" i="6" s="1"/>
  <c r="J10" i="6"/>
  <c r="Q9" i="6" l="1"/>
  <c r="L16" i="6"/>
  <c r="E17" i="6"/>
  <c r="AM26" i="6"/>
  <c r="F44" i="6"/>
  <c r="F45" i="6"/>
  <c r="AW9" i="6"/>
  <c r="G23" i="6"/>
  <c r="D32" i="6"/>
  <c r="S9" i="6"/>
  <c r="T9" i="6"/>
  <c r="AX9" i="6"/>
  <c r="O16" i="6"/>
  <c r="D21" i="6"/>
  <c r="AP23" i="6"/>
  <c r="L31" i="6"/>
  <c r="AM38" i="6"/>
  <c r="E43" i="6"/>
  <c r="C43" i="6" s="1"/>
  <c r="AM19" i="6"/>
  <c r="AN23" i="6"/>
  <c r="D23" i="6" s="1"/>
  <c r="F28" i="6"/>
  <c r="O31" i="6"/>
  <c r="AM37" i="6"/>
  <c r="E20" i="6"/>
  <c r="E42" i="6"/>
  <c r="O9" i="6"/>
  <c r="E21" i="6"/>
  <c r="AS23" i="6"/>
  <c r="AN35" i="6"/>
  <c r="W9" i="6"/>
  <c r="R16" i="6"/>
  <c r="O23" i="6"/>
  <c r="R31" i="6"/>
  <c r="D34" i="6"/>
  <c r="F39" i="6"/>
  <c r="F40" i="6"/>
  <c r="AD10" i="6"/>
  <c r="AA16" i="6"/>
  <c r="F24" i="6"/>
  <c r="F32" i="6"/>
  <c r="D38" i="6"/>
  <c r="AM47" i="6"/>
  <c r="AG10" i="6"/>
  <c r="E28" i="6"/>
  <c r="E37" i="6"/>
  <c r="J9" i="6"/>
  <c r="Y31" i="6"/>
  <c r="D28" i="6"/>
  <c r="D15" i="6"/>
  <c r="D26" i="6"/>
  <c r="Z16" i="6"/>
  <c r="X16" i="6" s="1"/>
  <c r="E26" i="6"/>
  <c r="D12" i="6"/>
  <c r="D13" i="6"/>
  <c r="C13" i="6" s="1"/>
  <c r="AJ16" i="6"/>
  <c r="AM43" i="6"/>
  <c r="E47" i="6"/>
  <c r="E13" i="6"/>
  <c r="AM42" i="6"/>
  <c r="X24" i="6"/>
  <c r="F11" i="6"/>
  <c r="F12" i="6"/>
  <c r="G16" i="6"/>
  <c r="F16" i="6" s="1"/>
  <c r="L23" i="6"/>
  <c r="G35" i="6"/>
  <c r="AJ35" i="6"/>
  <c r="X37" i="6"/>
  <c r="X38" i="6"/>
  <c r="X41" i="6"/>
  <c r="X42" i="6"/>
  <c r="X43" i="6"/>
  <c r="X47" i="6"/>
  <c r="AG23" i="6"/>
  <c r="E41" i="6"/>
  <c r="E22" i="6"/>
  <c r="C22" i="6" s="1"/>
  <c r="F22" i="6"/>
  <c r="X30" i="6"/>
  <c r="AF9" i="6"/>
  <c r="AB9" i="6"/>
  <c r="AC9" i="6"/>
  <c r="Z10" i="6"/>
  <c r="E11" i="6"/>
  <c r="E12" i="6"/>
  <c r="AH9" i="6"/>
  <c r="AO23" i="6"/>
  <c r="E36" i="6"/>
  <c r="E46" i="6"/>
  <c r="AA31" i="6"/>
  <c r="E33" i="6"/>
  <c r="F34" i="6"/>
  <c r="AR9" i="6"/>
  <c r="AP9" i="6" s="1"/>
  <c r="AT9" i="6"/>
  <c r="AN9" i="6" s="1"/>
  <c r="AD35" i="6"/>
  <c r="C21" i="6"/>
  <c r="K9" i="6"/>
  <c r="I9" i="6" s="1"/>
  <c r="AM25" i="6"/>
  <c r="AM30" i="6"/>
  <c r="AP35" i="6"/>
  <c r="X19" i="6"/>
  <c r="X20" i="6"/>
  <c r="X21" i="6"/>
  <c r="R23" i="6"/>
  <c r="AD31" i="6"/>
  <c r="O35" i="6"/>
  <c r="AM12" i="6"/>
  <c r="G10" i="6"/>
  <c r="F10" i="6" s="1"/>
  <c r="E15" i="6"/>
  <c r="C15" i="6" s="1"/>
  <c r="D25" i="6"/>
  <c r="G31" i="6"/>
  <c r="F31" i="6" s="1"/>
  <c r="X33" i="6"/>
  <c r="X34" i="6"/>
  <c r="C38" i="6"/>
  <c r="C17" i="6"/>
  <c r="V9" i="6"/>
  <c r="U9" i="6" s="1"/>
  <c r="F17" i="6"/>
  <c r="X29" i="6"/>
  <c r="X12" i="6"/>
  <c r="F29" i="6"/>
  <c r="E32" i="6"/>
  <c r="AM34" i="6"/>
  <c r="H31" i="6"/>
  <c r="F18" i="6"/>
  <c r="X25" i="6"/>
  <c r="M9" i="6"/>
  <c r="H23" i="6"/>
  <c r="F23" i="6" s="1"/>
  <c r="N9" i="6"/>
  <c r="X11" i="6"/>
  <c r="AO10" i="6"/>
  <c r="AM10" i="6" s="1"/>
  <c r="AS16" i="6"/>
  <c r="AM21" i="6"/>
  <c r="Z23" i="6"/>
  <c r="E24" i="6"/>
  <c r="E25" i="6"/>
  <c r="F27" i="6"/>
  <c r="E29" i="6"/>
  <c r="AN31" i="6"/>
  <c r="D36" i="6"/>
  <c r="E39" i="6"/>
  <c r="C39" i="6" s="1"/>
  <c r="D41" i="6"/>
  <c r="E44" i="6"/>
  <c r="C44" i="6" s="1"/>
  <c r="D46" i="6"/>
  <c r="AE9" i="6"/>
  <c r="AN16" i="6"/>
  <c r="E19" i="6"/>
  <c r="C19" i="6" s="1"/>
  <c r="AK9" i="6"/>
  <c r="AJ9" i="6" s="1"/>
  <c r="H35" i="6"/>
  <c r="O10" i="6"/>
  <c r="Y35" i="6"/>
  <c r="F37" i="6"/>
  <c r="F38" i="6"/>
  <c r="F42" i="6"/>
  <c r="F43" i="6"/>
  <c r="F47" i="6"/>
  <c r="C28" i="6"/>
  <c r="G9" i="6"/>
  <c r="E30" i="6"/>
  <c r="C30" i="6" s="1"/>
  <c r="AO31" i="6"/>
  <c r="E34" i="6"/>
  <c r="AO35" i="6"/>
  <c r="R10" i="6"/>
  <c r="AD16" i="6"/>
  <c r="X28" i="6"/>
  <c r="AP31" i="6"/>
  <c r="X36" i="6"/>
  <c r="X46" i="6"/>
  <c r="AU9" i="6"/>
  <c r="Z31" i="6"/>
  <c r="X31" i="6" s="1"/>
  <c r="Z35" i="6"/>
  <c r="D27" i="6"/>
  <c r="D40" i="6"/>
  <c r="C40" i="6" s="1"/>
  <c r="E14" i="6"/>
  <c r="E18" i="6"/>
  <c r="E27" i="6"/>
  <c r="D18" i="6"/>
  <c r="D45" i="6"/>
  <c r="Y10" i="6"/>
  <c r="Y23" i="6"/>
  <c r="E40" i="6"/>
  <c r="E45" i="6"/>
  <c r="AI9" i="6"/>
  <c r="H10" i="6"/>
  <c r="AO16" i="6"/>
  <c r="D11" i="6"/>
  <c r="C11" i="6" s="1"/>
  <c r="D20" i="6"/>
  <c r="C20" i="6" s="1"/>
  <c r="D24" i="6"/>
  <c r="D29" i="6"/>
  <c r="D33" i="6"/>
  <c r="D37" i="6"/>
  <c r="C37" i="6" s="1"/>
  <c r="D42" i="6"/>
  <c r="C42" i="6" s="1"/>
  <c r="D47" i="6"/>
  <c r="D14" i="6"/>
  <c r="C26" i="6" l="1"/>
  <c r="R9" i="6"/>
  <c r="E16" i="6"/>
  <c r="AV9" i="6"/>
  <c r="C47" i="6"/>
  <c r="H9" i="6"/>
  <c r="F9" i="6" s="1"/>
  <c r="AD9" i="6"/>
  <c r="F35" i="6"/>
  <c r="AM35" i="6"/>
  <c r="C24" i="6"/>
  <c r="AM23" i="6"/>
  <c r="AM16" i="6"/>
  <c r="C34" i="6"/>
  <c r="C29" i="6"/>
  <c r="X23" i="6"/>
  <c r="C41" i="6"/>
  <c r="C32" i="6"/>
  <c r="AS9" i="6"/>
  <c r="E35" i="6"/>
  <c r="C35" i="6" s="1"/>
  <c r="C12" i="6"/>
  <c r="L9" i="6"/>
  <c r="X35" i="6"/>
  <c r="C46" i="6"/>
  <c r="Y9" i="6"/>
  <c r="X9" i="6" s="1"/>
  <c r="Z9" i="6"/>
  <c r="D31" i="6"/>
  <c r="C31" i="6" s="1"/>
  <c r="C33" i="6"/>
  <c r="D10" i="6"/>
  <c r="D35" i="6"/>
  <c r="D16" i="6"/>
  <c r="C16" i="6" s="1"/>
  <c r="E23" i="6"/>
  <c r="C23" i="6" s="1"/>
  <c r="C36" i="6"/>
  <c r="AA9" i="6"/>
  <c r="AM31" i="6"/>
  <c r="C27" i="6"/>
  <c r="E10" i="6"/>
  <c r="C25" i="6"/>
  <c r="X10" i="6"/>
  <c r="C45" i="6"/>
  <c r="AG9" i="6"/>
  <c r="C18" i="6"/>
  <c r="E31" i="6"/>
  <c r="AO9" i="6"/>
  <c r="E9" i="6" s="1"/>
  <c r="C14" i="6"/>
  <c r="D9" i="6" l="1"/>
  <c r="C10" i="6"/>
  <c r="C9" i="6"/>
  <c r="AM9" i="6"/>
  <c r="BE48" i="5" l="1"/>
  <c r="BB48" i="5"/>
  <c r="AY48" i="5"/>
  <c r="AV48" i="5"/>
  <c r="AS48" i="5"/>
  <c r="AP48" i="5"/>
  <c r="AM48" i="5"/>
  <c r="AL48" i="5"/>
  <c r="AK48" i="5"/>
  <c r="AG48" i="5"/>
  <c r="AD48" i="5"/>
  <c r="AA48" i="5"/>
  <c r="X48" i="5"/>
  <c r="U48" i="5"/>
  <c r="R48" i="5"/>
  <c r="O48" i="5"/>
  <c r="L48" i="5"/>
  <c r="I48" i="5"/>
  <c r="F48" i="5"/>
  <c r="E48" i="5"/>
  <c r="D48" i="5"/>
  <c r="BE47" i="5"/>
  <c r="BB47" i="5"/>
  <c r="AY47" i="5"/>
  <c r="AV47" i="5"/>
  <c r="AS47" i="5"/>
  <c r="AP47" i="5"/>
  <c r="AM47" i="5"/>
  <c r="AL47" i="5"/>
  <c r="AK47" i="5"/>
  <c r="AG47" i="5"/>
  <c r="AD47" i="5"/>
  <c r="AA47" i="5"/>
  <c r="X47" i="5"/>
  <c r="U47" i="5"/>
  <c r="R47" i="5"/>
  <c r="O47" i="5"/>
  <c r="L47" i="5"/>
  <c r="I47" i="5"/>
  <c r="F47" i="5"/>
  <c r="E47" i="5"/>
  <c r="D47" i="5"/>
  <c r="C47" i="5" s="1"/>
  <c r="BE46" i="5"/>
  <c r="BB46" i="5"/>
  <c r="AY46" i="5"/>
  <c r="AV46" i="5"/>
  <c r="AS46" i="5"/>
  <c r="AP46" i="5"/>
  <c r="AM46" i="5"/>
  <c r="AL46" i="5"/>
  <c r="AK46" i="5"/>
  <c r="AG46" i="5"/>
  <c r="AD46" i="5"/>
  <c r="AA46" i="5"/>
  <c r="X46" i="5"/>
  <c r="U46" i="5"/>
  <c r="R46" i="5"/>
  <c r="O46" i="5"/>
  <c r="L46" i="5"/>
  <c r="I46" i="5"/>
  <c r="F46" i="5"/>
  <c r="E46" i="5"/>
  <c r="D46" i="5"/>
  <c r="BE45" i="5"/>
  <c r="BB45" i="5"/>
  <c r="AY45" i="5"/>
  <c r="AV45" i="5"/>
  <c r="AS45" i="5"/>
  <c r="AP45" i="5"/>
  <c r="AM45" i="5"/>
  <c r="AL45" i="5"/>
  <c r="AK45" i="5"/>
  <c r="AJ45" i="5" s="1"/>
  <c r="AG45" i="5"/>
  <c r="AD45" i="5"/>
  <c r="AA45" i="5"/>
  <c r="X45" i="5"/>
  <c r="U45" i="5"/>
  <c r="R45" i="5"/>
  <c r="O45" i="5"/>
  <c r="L45" i="5"/>
  <c r="I45" i="5"/>
  <c r="F45" i="5"/>
  <c r="E45" i="5"/>
  <c r="D45" i="5"/>
  <c r="BE44" i="5"/>
  <c r="BB44" i="5"/>
  <c r="AY44" i="5"/>
  <c r="AV44" i="5"/>
  <c r="AS44" i="5"/>
  <c r="AP44" i="5"/>
  <c r="AM44" i="5"/>
  <c r="AL44" i="5"/>
  <c r="AK44" i="5"/>
  <c r="AJ44" i="5" s="1"/>
  <c r="AG44" i="5"/>
  <c r="AD44" i="5"/>
  <c r="AA44" i="5"/>
  <c r="X44" i="5"/>
  <c r="U44" i="5"/>
  <c r="R44" i="5"/>
  <c r="O44" i="5"/>
  <c r="L44" i="5"/>
  <c r="I44" i="5"/>
  <c r="F44" i="5"/>
  <c r="E44" i="5"/>
  <c r="D44" i="5"/>
  <c r="C44" i="5" s="1"/>
  <c r="BE43" i="5"/>
  <c r="BB43" i="5"/>
  <c r="AY43" i="5"/>
  <c r="AV43" i="5"/>
  <c r="AS43" i="5"/>
  <c r="AP43" i="5"/>
  <c r="AM43" i="5"/>
  <c r="AL43" i="5"/>
  <c r="AK43" i="5"/>
  <c r="AG43" i="5"/>
  <c r="AD43" i="5"/>
  <c r="AA43" i="5"/>
  <c r="X43" i="5"/>
  <c r="U43" i="5"/>
  <c r="R43" i="5"/>
  <c r="O43" i="5"/>
  <c r="L43" i="5"/>
  <c r="I43" i="5"/>
  <c r="F43" i="5"/>
  <c r="E43" i="5"/>
  <c r="D43" i="5"/>
  <c r="BE42" i="5"/>
  <c r="BB42" i="5"/>
  <c r="AY42" i="5"/>
  <c r="AV42" i="5"/>
  <c r="AS42" i="5"/>
  <c r="AP42" i="5"/>
  <c r="AM42" i="5"/>
  <c r="AL42" i="5"/>
  <c r="AK42" i="5"/>
  <c r="AG42" i="5"/>
  <c r="AD42" i="5"/>
  <c r="AA42" i="5"/>
  <c r="X42" i="5"/>
  <c r="U42" i="5"/>
  <c r="R42" i="5"/>
  <c r="O42" i="5"/>
  <c r="L42" i="5"/>
  <c r="I42" i="5"/>
  <c r="F42" i="5"/>
  <c r="E42" i="5"/>
  <c r="D42" i="5"/>
  <c r="C42" i="5" s="1"/>
  <c r="BE41" i="5"/>
  <c r="BB41" i="5"/>
  <c r="AY41" i="5"/>
  <c r="AV41" i="5"/>
  <c r="AS41" i="5"/>
  <c r="AP41" i="5"/>
  <c r="AM41" i="5"/>
  <c r="AL41" i="5"/>
  <c r="AK41" i="5"/>
  <c r="AG41" i="5"/>
  <c r="AD41" i="5"/>
  <c r="AA41" i="5"/>
  <c r="X41" i="5"/>
  <c r="U41" i="5"/>
  <c r="R41" i="5"/>
  <c r="O41" i="5"/>
  <c r="L41" i="5"/>
  <c r="I41" i="5"/>
  <c r="F41" i="5"/>
  <c r="E41" i="5"/>
  <c r="D41" i="5"/>
  <c r="BE40" i="5"/>
  <c r="BB40" i="5"/>
  <c r="AY40" i="5"/>
  <c r="AV40" i="5"/>
  <c r="AS40" i="5"/>
  <c r="AP40" i="5"/>
  <c r="AM40" i="5"/>
  <c r="AL40" i="5"/>
  <c r="AK40" i="5"/>
  <c r="AG40" i="5"/>
  <c r="AD40" i="5"/>
  <c r="AA40" i="5"/>
  <c r="X40" i="5"/>
  <c r="U40" i="5"/>
  <c r="R40" i="5"/>
  <c r="O40" i="5"/>
  <c r="L40" i="5"/>
  <c r="I40" i="5"/>
  <c r="F40" i="5"/>
  <c r="E40" i="5"/>
  <c r="D40" i="5"/>
  <c r="BE39" i="5"/>
  <c r="BB39" i="5"/>
  <c r="AY39" i="5"/>
  <c r="AV39" i="5"/>
  <c r="AS39" i="5"/>
  <c r="AP39" i="5"/>
  <c r="AM39" i="5"/>
  <c r="AL39" i="5"/>
  <c r="AK39" i="5"/>
  <c r="AG39" i="5"/>
  <c r="AD39" i="5"/>
  <c r="AA39" i="5"/>
  <c r="X39" i="5"/>
  <c r="U39" i="5"/>
  <c r="R39" i="5"/>
  <c r="O39" i="5"/>
  <c r="L39" i="5"/>
  <c r="I39" i="5"/>
  <c r="F39" i="5"/>
  <c r="E39" i="5"/>
  <c r="D39" i="5"/>
  <c r="C39" i="5" s="1"/>
  <c r="BE38" i="5"/>
  <c r="BB38" i="5"/>
  <c r="AY38" i="5"/>
  <c r="AV38" i="5"/>
  <c r="AS38" i="5"/>
  <c r="AP38" i="5"/>
  <c r="AM38" i="5"/>
  <c r="AL38" i="5"/>
  <c r="AK38" i="5"/>
  <c r="AJ38" i="5" s="1"/>
  <c r="AG38" i="5"/>
  <c r="AD38" i="5"/>
  <c r="AA38" i="5"/>
  <c r="X38" i="5"/>
  <c r="U38" i="5"/>
  <c r="R38" i="5"/>
  <c r="O38" i="5"/>
  <c r="L38" i="5"/>
  <c r="I38" i="5"/>
  <c r="F38" i="5"/>
  <c r="E38" i="5"/>
  <c r="D38" i="5"/>
  <c r="BE37" i="5"/>
  <c r="BB37" i="5"/>
  <c r="AY37" i="5"/>
  <c r="AV37" i="5"/>
  <c r="AS37" i="5"/>
  <c r="AP37" i="5"/>
  <c r="AM37" i="5"/>
  <c r="AL37" i="5"/>
  <c r="AK37" i="5"/>
  <c r="AG37" i="5"/>
  <c r="AD37" i="5"/>
  <c r="AA37" i="5"/>
  <c r="X37" i="5"/>
  <c r="U37" i="5"/>
  <c r="R37" i="5"/>
  <c r="O37" i="5"/>
  <c r="L37" i="5"/>
  <c r="I37" i="5"/>
  <c r="F37" i="5"/>
  <c r="E37" i="5"/>
  <c r="D37" i="5"/>
  <c r="BG36" i="5"/>
  <c r="BF36" i="5"/>
  <c r="BD36" i="5"/>
  <c r="BC36" i="5"/>
  <c r="BA36" i="5"/>
  <c r="AZ36" i="5"/>
  <c r="AX36" i="5"/>
  <c r="AW36" i="5"/>
  <c r="AU36" i="5"/>
  <c r="AT36" i="5"/>
  <c r="AS36" i="5" s="1"/>
  <c r="AR36" i="5"/>
  <c r="AQ36" i="5"/>
  <c r="AO36" i="5"/>
  <c r="AN36" i="5"/>
  <c r="AM36" i="5" s="1"/>
  <c r="AI36" i="5"/>
  <c r="AH36" i="5"/>
  <c r="AF36" i="5"/>
  <c r="AE36" i="5"/>
  <c r="AC36" i="5"/>
  <c r="AB36" i="5"/>
  <c r="Z36" i="5"/>
  <c r="Y36" i="5"/>
  <c r="W36" i="5"/>
  <c r="V36" i="5"/>
  <c r="T36" i="5"/>
  <c r="S36" i="5"/>
  <c r="R36" i="5" s="1"/>
  <c r="Q36" i="5"/>
  <c r="P36" i="5"/>
  <c r="N36" i="5"/>
  <c r="M36" i="5"/>
  <c r="L36" i="5" s="1"/>
  <c r="K36" i="5"/>
  <c r="J36" i="5"/>
  <c r="H36" i="5"/>
  <c r="G36" i="5"/>
  <c r="BE35" i="5"/>
  <c r="BB35" i="5"/>
  <c r="AY35" i="5"/>
  <c r="AV35" i="5"/>
  <c r="AS35" i="5"/>
  <c r="AP35" i="5"/>
  <c r="AM35" i="5"/>
  <c r="AL35" i="5"/>
  <c r="AK35" i="5"/>
  <c r="AG35" i="5"/>
  <c r="AD35" i="5"/>
  <c r="AA35" i="5"/>
  <c r="X35" i="5"/>
  <c r="U35" i="5"/>
  <c r="R35" i="5"/>
  <c r="O35" i="5"/>
  <c r="L35" i="5"/>
  <c r="I35" i="5"/>
  <c r="F35" i="5"/>
  <c r="E35" i="5"/>
  <c r="D35" i="5"/>
  <c r="BE34" i="5"/>
  <c r="BB34" i="5"/>
  <c r="AY34" i="5"/>
  <c r="AV34" i="5"/>
  <c r="AS34" i="5"/>
  <c r="AP34" i="5"/>
  <c r="AM34" i="5"/>
  <c r="AL34" i="5"/>
  <c r="AK34" i="5"/>
  <c r="AG34" i="5"/>
  <c r="AD34" i="5"/>
  <c r="AA34" i="5"/>
  <c r="X34" i="5"/>
  <c r="U34" i="5"/>
  <c r="R34" i="5"/>
  <c r="O34" i="5"/>
  <c r="L34" i="5"/>
  <c r="I34" i="5"/>
  <c r="F34" i="5"/>
  <c r="E34" i="5"/>
  <c r="D34" i="5"/>
  <c r="C34" i="5" s="1"/>
  <c r="BE33" i="5"/>
  <c r="BB33" i="5"/>
  <c r="AY33" i="5"/>
  <c r="AV33" i="5"/>
  <c r="AS33" i="5"/>
  <c r="AP33" i="5"/>
  <c r="AM33" i="5"/>
  <c r="AL33" i="5"/>
  <c r="AK33" i="5"/>
  <c r="AG33" i="5"/>
  <c r="AD33" i="5"/>
  <c r="AA33" i="5"/>
  <c r="X33" i="5"/>
  <c r="U33" i="5"/>
  <c r="R33" i="5"/>
  <c r="O33" i="5"/>
  <c r="L33" i="5"/>
  <c r="I33" i="5"/>
  <c r="F33" i="5"/>
  <c r="E33" i="5"/>
  <c r="D33" i="5"/>
  <c r="BG32" i="5"/>
  <c r="BF32" i="5"/>
  <c r="BD32" i="5"/>
  <c r="BC32" i="5"/>
  <c r="BA32" i="5"/>
  <c r="AZ32" i="5"/>
  <c r="AX32" i="5"/>
  <c r="AW32" i="5"/>
  <c r="AU32" i="5"/>
  <c r="AT32" i="5"/>
  <c r="AS32" i="5" s="1"/>
  <c r="AR32" i="5"/>
  <c r="AQ32" i="5"/>
  <c r="AO32" i="5"/>
  <c r="AN32" i="5"/>
  <c r="AI32" i="5"/>
  <c r="AH32" i="5"/>
  <c r="AF32" i="5"/>
  <c r="AE32" i="5"/>
  <c r="AC32" i="5"/>
  <c r="AB32" i="5"/>
  <c r="Z32" i="5"/>
  <c r="Y32" i="5"/>
  <c r="W32" i="5"/>
  <c r="V32" i="5"/>
  <c r="U32" i="5" s="1"/>
  <c r="T32" i="5"/>
  <c r="S32" i="5"/>
  <c r="R32" i="5" s="1"/>
  <c r="Q32" i="5"/>
  <c r="P32" i="5"/>
  <c r="N32" i="5"/>
  <c r="M32" i="5"/>
  <c r="L32" i="5" s="1"/>
  <c r="K32" i="5"/>
  <c r="J32" i="5"/>
  <c r="H32" i="5"/>
  <c r="G32" i="5"/>
  <c r="BE31" i="5"/>
  <c r="BB31" i="5"/>
  <c r="AY31" i="5"/>
  <c r="AV31" i="5"/>
  <c r="AS31" i="5"/>
  <c r="AP31" i="5"/>
  <c r="AM31" i="5"/>
  <c r="AL31" i="5"/>
  <c r="AK31" i="5"/>
  <c r="AG31" i="5"/>
  <c r="AD31" i="5"/>
  <c r="AA31" i="5"/>
  <c r="X31" i="5"/>
  <c r="U31" i="5"/>
  <c r="R31" i="5"/>
  <c r="O31" i="5"/>
  <c r="L31" i="5"/>
  <c r="I31" i="5"/>
  <c r="F31" i="5"/>
  <c r="E31" i="5"/>
  <c r="D31" i="5"/>
  <c r="C31" i="5" s="1"/>
  <c r="BE30" i="5"/>
  <c r="BB30" i="5"/>
  <c r="AY30" i="5"/>
  <c r="AV30" i="5"/>
  <c r="AS30" i="5"/>
  <c r="AP30" i="5"/>
  <c r="AM30" i="5"/>
  <c r="AL30" i="5"/>
  <c r="AK30" i="5"/>
  <c r="AG30" i="5"/>
  <c r="AD30" i="5"/>
  <c r="AA30" i="5"/>
  <c r="X30" i="5"/>
  <c r="U30" i="5"/>
  <c r="R30" i="5"/>
  <c r="O30" i="5"/>
  <c r="L30" i="5"/>
  <c r="I30" i="5"/>
  <c r="F30" i="5"/>
  <c r="E30" i="5"/>
  <c r="D30" i="5"/>
  <c r="C30" i="5" s="1"/>
  <c r="BE29" i="5"/>
  <c r="BB29" i="5"/>
  <c r="AY29" i="5"/>
  <c r="AV29" i="5"/>
  <c r="AS29" i="5"/>
  <c r="AP29" i="5"/>
  <c r="AM29" i="5"/>
  <c r="AL29" i="5"/>
  <c r="AK29" i="5"/>
  <c r="AG29" i="5"/>
  <c r="AD29" i="5"/>
  <c r="AA29" i="5"/>
  <c r="X29" i="5"/>
  <c r="U29" i="5"/>
  <c r="R29" i="5"/>
  <c r="O29" i="5"/>
  <c r="L29" i="5"/>
  <c r="I29" i="5"/>
  <c r="F29" i="5"/>
  <c r="E29" i="5"/>
  <c r="D29" i="5"/>
  <c r="BE28" i="5"/>
  <c r="BB28" i="5"/>
  <c r="AY28" i="5"/>
  <c r="AV28" i="5"/>
  <c r="AS28" i="5"/>
  <c r="AP28" i="5"/>
  <c r="AM28" i="5"/>
  <c r="AL28" i="5"/>
  <c r="AK28" i="5"/>
  <c r="AG28" i="5"/>
  <c r="AD28" i="5"/>
  <c r="AA28" i="5"/>
  <c r="X28" i="5"/>
  <c r="U28" i="5"/>
  <c r="R28" i="5"/>
  <c r="O28" i="5"/>
  <c r="L28" i="5"/>
  <c r="I28" i="5"/>
  <c r="F28" i="5"/>
  <c r="E28" i="5"/>
  <c r="D28" i="5"/>
  <c r="BE27" i="5"/>
  <c r="BB27" i="5"/>
  <c r="AY27" i="5"/>
  <c r="AV27" i="5"/>
  <c r="AS27" i="5"/>
  <c r="AP27" i="5"/>
  <c r="AM27" i="5"/>
  <c r="AL27" i="5"/>
  <c r="AK27" i="5"/>
  <c r="AG27" i="5"/>
  <c r="AD27" i="5"/>
  <c r="AA27" i="5"/>
  <c r="X27" i="5"/>
  <c r="U27" i="5"/>
  <c r="R27" i="5"/>
  <c r="O27" i="5"/>
  <c r="L27" i="5"/>
  <c r="I27" i="5"/>
  <c r="F27" i="5"/>
  <c r="E27" i="5"/>
  <c r="D27" i="5"/>
  <c r="BE26" i="5"/>
  <c r="BB26" i="5"/>
  <c r="AY26" i="5"/>
  <c r="AV26" i="5"/>
  <c r="AS26" i="5"/>
  <c r="AP26" i="5"/>
  <c r="AM26" i="5"/>
  <c r="AL26" i="5"/>
  <c r="AK26" i="5"/>
  <c r="AG26" i="5"/>
  <c r="AD26" i="5"/>
  <c r="AA26" i="5"/>
  <c r="X26" i="5"/>
  <c r="U26" i="5"/>
  <c r="R26" i="5"/>
  <c r="O26" i="5"/>
  <c r="L26" i="5"/>
  <c r="I26" i="5"/>
  <c r="F26" i="5"/>
  <c r="E26" i="5"/>
  <c r="D26" i="5"/>
  <c r="C26" i="5" s="1"/>
  <c r="BE25" i="5"/>
  <c r="BB25" i="5"/>
  <c r="AY25" i="5"/>
  <c r="AV25" i="5"/>
  <c r="AS25" i="5"/>
  <c r="AP25" i="5"/>
  <c r="AM25" i="5"/>
  <c r="AL25" i="5"/>
  <c r="AK25" i="5"/>
  <c r="AJ25" i="5" s="1"/>
  <c r="AG25" i="5"/>
  <c r="AD25" i="5"/>
  <c r="AA25" i="5"/>
  <c r="X25" i="5"/>
  <c r="U25" i="5"/>
  <c r="R25" i="5"/>
  <c r="O25" i="5"/>
  <c r="L25" i="5"/>
  <c r="I25" i="5"/>
  <c r="F25" i="5"/>
  <c r="E25" i="5"/>
  <c r="D25" i="5"/>
  <c r="BG24" i="5"/>
  <c r="BF24" i="5"/>
  <c r="BD24" i="5"/>
  <c r="BC24" i="5"/>
  <c r="BA24" i="5"/>
  <c r="AZ24" i="5"/>
  <c r="AX24" i="5"/>
  <c r="AW24" i="5"/>
  <c r="AU24" i="5"/>
  <c r="AT24" i="5"/>
  <c r="AR24" i="5"/>
  <c r="AQ24" i="5"/>
  <c r="AP24" i="5" s="1"/>
  <c r="AO24" i="5"/>
  <c r="AN24" i="5"/>
  <c r="AM24" i="5" s="1"/>
  <c r="AI24" i="5"/>
  <c r="AH24" i="5"/>
  <c r="AF24" i="5"/>
  <c r="AE24" i="5"/>
  <c r="AC24" i="5"/>
  <c r="AB24" i="5"/>
  <c r="Z24" i="5"/>
  <c r="Y24" i="5"/>
  <c r="W24" i="5"/>
  <c r="V24" i="5"/>
  <c r="T24" i="5"/>
  <c r="S24" i="5"/>
  <c r="R24" i="5" s="1"/>
  <c r="Q24" i="5"/>
  <c r="P24" i="5"/>
  <c r="N24" i="5"/>
  <c r="M24" i="5"/>
  <c r="K24" i="5"/>
  <c r="J24" i="5"/>
  <c r="H24" i="5"/>
  <c r="G24" i="5"/>
  <c r="D24" i="5" s="1"/>
  <c r="BE23" i="5"/>
  <c r="BB23" i="5"/>
  <c r="AY23" i="5"/>
  <c r="AV23" i="5"/>
  <c r="AS23" i="5"/>
  <c r="AP23" i="5"/>
  <c r="AM23" i="5"/>
  <c r="AL23" i="5"/>
  <c r="AK23" i="5"/>
  <c r="AJ23" i="5" s="1"/>
  <c r="AG23" i="5"/>
  <c r="AD23" i="5"/>
  <c r="AA23" i="5"/>
  <c r="X23" i="5"/>
  <c r="U23" i="5"/>
  <c r="R23" i="5"/>
  <c r="O23" i="5"/>
  <c r="L23" i="5"/>
  <c r="I23" i="5"/>
  <c r="F23" i="5"/>
  <c r="E23" i="5"/>
  <c r="D23" i="5"/>
  <c r="BE22" i="5"/>
  <c r="BB22" i="5"/>
  <c r="AY22" i="5"/>
  <c r="AV22" i="5"/>
  <c r="AS22" i="5"/>
  <c r="AP22" i="5"/>
  <c r="AM22" i="5"/>
  <c r="AL22" i="5"/>
  <c r="AK22" i="5"/>
  <c r="AG22" i="5"/>
  <c r="AD22" i="5"/>
  <c r="AA22" i="5"/>
  <c r="X22" i="5"/>
  <c r="U22" i="5"/>
  <c r="R22" i="5"/>
  <c r="O22" i="5"/>
  <c r="L22" i="5"/>
  <c r="I22" i="5"/>
  <c r="F22" i="5"/>
  <c r="E22" i="5"/>
  <c r="D22" i="5"/>
  <c r="BE21" i="5"/>
  <c r="BB21" i="5"/>
  <c r="AY21" i="5"/>
  <c r="AV21" i="5"/>
  <c r="AS21" i="5"/>
  <c r="AP21" i="5"/>
  <c r="AM21" i="5"/>
  <c r="AL21" i="5"/>
  <c r="AK21" i="5"/>
  <c r="AG21" i="5"/>
  <c r="AD21" i="5"/>
  <c r="AA21" i="5"/>
  <c r="X21" i="5"/>
  <c r="U21" i="5"/>
  <c r="R21" i="5"/>
  <c r="O21" i="5"/>
  <c r="L21" i="5"/>
  <c r="I21" i="5"/>
  <c r="F21" i="5"/>
  <c r="E21" i="5"/>
  <c r="D21" i="5"/>
  <c r="BE20" i="5"/>
  <c r="BB20" i="5"/>
  <c r="AY20" i="5"/>
  <c r="AV20" i="5"/>
  <c r="AS20" i="5"/>
  <c r="AP20" i="5"/>
  <c r="AM20" i="5"/>
  <c r="AL20" i="5"/>
  <c r="AK20" i="5"/>
  <c r="AG20" i="5"/>
  <c r="AD20" i="5"/>
  <c r="AA20" i="5"/>
  <c r="X20" i="5"/>
  <c r="U20" i="5"/>
  <c r="R20" i="5"/>
  <c r="O20" i="5"/>
  <c r="L20" i="5"/>
  <c r="I20" i="5"/>
  <c r="F20" i="5"/>
  <c r="E20" i="5"/>
  <c r="D20" i="5"/>
  <c r="BE19" i="5"/>
  <c r="BB19" i="5"/>
  <c r="AY19" i="5"/>
  <c r="AV19" i="5"/>
  <c r="AS19" i="5"/>
  <c r="AP19" i="5"/>
  <c r="AM19" i="5"/>
  <c r="AL19" i="5"/>
  <c r="AK19" i="5"/>
  <c r="AG19" i="5"/>
  <c r="AD19" i="5"/>
  <c r="AA19" i="5"/>
  <c r="X19" i="5"/>
  <c r="U19" i="5"/>
  <c r="R19" i="5"/>
  <c r="O19" i="5"/>
  <c r="L19" i="5"/>
  <c r="I19" i="5"/>
  <c r="F19" i="5"/>
  <c r="E19" i="5"/>
  <c r="D19" i="5"/>
  <c r="C19" i="5" s="1"/>
  <c r="BE18" i="5"/>
  <c r="BB18" i="5"/>
  <c r="AY18" i="5"/>
  <c r="AV18" i="5"/>
  <c r="AS18" i="5"/>
  <c r="AP18" i="5"/>
  <c r="AM18" i="5"/>
  <c r="AL18" i="5"/>
  <c r="AK18" i="5"/>
  <c r="AJ18" i="5" s="1"/>
  <c r="AG18" i="5"/>
  <c r="AD18" i="5"/>
  <c r="AA18" i="5"/>
  <c r="X18" i="5"/>
  <c r="U18" i="5"/>
  <c r="R18" i="5"/>
  <c r="O18" i="5"/>
  <c r="L18" i="5"/>
  <c r="I18" i="5"/>
  <c r="F18" i="5"/>
  <c r="E18" i="5"/>
  <c r="D18" i="5"/>
  <c r="BG17" i="5"/>
  <c r="BF17" i="5"/>
  <c r="BD17" i="5"/>
  <c r="BC17" i="5"/>
  <c r="BA17" i="5"/>
  <c r="AZ17" i="5"/>
  <c r="AY17" i="5" s="1"/>
  <c r="AX17" i="5"/>
  <c r="AW17" i="5"/>
  <c r="AU17" i="5"/>
  <c r="AT17" i="5"/>
  <c r="AR17" i="5"/>
  <c r="AQ17" i="5"/>
  <c r="AP17" i="5" s="1"/>
  <c r="AO17" i="5"/>
  <c r="AN17" i="5"/>
  <c r="AI17" i="5"/>
  <c r="AH17" i="5"/>
  <c r="AF17" i="5"/>
  <c r="AE17" i="5"/>
  <c r="AD17" i="5" s="1"/>
  <c r="AC17" i="5"/>
  <c r="AB17" i="5"/>
  <c r="Z17" i="5"/>
  <c r="Y17" i="5"/>
  <c r="W17" i="5"/>
  <c r="V17" i="5"/>
  <c r="T17" i="5"/>
  <c r="S17" i="5"/>
  <c r="Q17" i="5"/>
  <c r="P17" i="5"/>
  <c r="O17" i="5" s="1"/>
  <c r="N17" i="5"/>
  <c r="M17" i="5"/>
  <c r="K17" i="5"/>
  <c r="J17" i="5"/>
  <c r="I17" i="5"/>
  <c r="H17" i="5"/>
  <c r="G17" i="5"/>
  <c r="BE16" i="5"/>
  <c r="BB16" i="5"/>
  <c r="AY16" i="5"/>
  <c r="AV16" i="5"/>
  <c r="AS16" i="5"/>
  <c r="AP16" i="5"/>
  <c r="AM16" i="5"/>
  <c r="AL16" i="5"/>
  <c r="AK16" i="5"/>
  <c r="AG16" i="5"/>
  <c r="AD16" i="5"/>
  <c r="AA16" i="5"/>
  <c r="X16" i="5"/>
  <c r="U16" i="5"/>
  <c r="R16" i="5"/>
  <c r="O16" i="5"/>
  <c r="L16" i="5"/>
  <c r="I16" i="5"/>
  <c r="F16" i="5"/>
  <c r="E16" i="5"/>
  <c r="D16" i="5"/>
  <c r="BE15" i="5"/>
  <c r="BB15" i="5"/>
  <c r="AY15" i="5"/>
  <c r="AV15" i="5"/>
  <c r="AS15" i="5"/>
  <c r="AP15" i="5"/>
  <c r="AM15" i="5"/>
  <c r="AL15" i="5"/>
  <c r="AK15" i="5"/>
  <c r="AG15" i="5"/>
  <c r="AD15" i="5"/>
  <c r="AA15" i="5"/>
  <c r="X15" i="5"/>
  <c r="U15" i="5"/>
  <c r="R15" i="5"/>
  <c r="O15" i="5"/>
  <c r="L15" i="5"/>
  <c r="I15" i="5"/>
  <c r="F15" i="5"/>
  <c r="E15" i="5"/>
  <c r="D15" i="5"/>
  <c r="C15" i="5" s="1"/>
  <c r="BE14" i="5"/>
  <c r="BB14" i="5"/>
  <c r="AY14" i="5"/>
  <c r="AV14" i="5"/>
  <c r="AS14" i="5"/>
  <c r="AP14" i="5"/>
  <c r="AM14" i="5"/>
  <c r="AL14" i="5"/>
  <c r="AK14" i="5"/>
  <c r="AG14" i="5"/>
  <c r="AD14" i="5"/>
  <c r="AA14" i="5"/>
  <c r="X14" i="5"/>
  <c r="U14" i="5"/>
  <c r="R14" i="5"/>
  <c r="O14" i="5"/>
  <c r="L14" i="5"/>
  <c r="I14" i="5"/>
  <c r="F14" i="5"/>
  <c r="E14" i="5"/>
  <c r="D14" i="5"/>
  <c r="BE13" i="5"/>
  <c r="BB13" i="5"/>
  <c r="AY13" i="5"/>
  <c r="AV13" i="5"/>
  <c r="AS13" i="5"/>
  <c r="AP13" i="5"/>
  <c r="AM13" i="5"/>
  <c r="AL13" i="5"/>
  <c r="AK13" i="5"/>
  <c r="AJ13" i="5" s="1"/>
  <c r="AG13" i="5"/>
  <c r="AD13" i="5"/>
  <c r="AA13" i="5"/>
  <c r="X13" i="5"/>
  <c r="U13" i="5"/>
  <c r="R13" i="5"/>
  <c r="O13" i="5"/>
  <c r="L13" i="5"/>
  <c r="I13" i="5"/>
  <c r="F13" i="5"/>
  <c r="E13" i="5"/>
  <c r="D13" i="5"/>
  <c r="BE12" i="5"/>
  <c r="BB12" i="5"/>
  <c r="AY12" i="5"/>
  <c r="AV12" i="5"/>
  <c r="AS12" i="5"/>
  <c r="AP12" i="5"/>
  <c r="AM12" i="5"/>
  <c r="AL12" i="5"/>
  <c r="AK12" i="5"/>
  <c r="AJ12" i="5" s="1"/>
  <c r="AG12" i="5"/>
  <c r="AD12" i="5"/>
  <c r="AA12" i="5"/>
  <c r="X12" i="5"/>
  <c r="U12" i="5"/>
  <c r="R12" i="5"/>
  <c r="O12" i="5"/>
  <c r="L12" i="5"/>
  <c r="I12" i="5"/>
  <c r="F12" i="5"/>
  <c r="E12" i="5"/>
  <c r="D12" i="5"/>
  <c r="BG11" i="5"/>
  <c r="BF11" i="5"/>
  <c r="BE11" i="5" s="1"/>
  <c r="BD11" i="5"/>
  <c r="BC11" i="5"/>
  <c r="BA11" i="5"/>
  <c r="AZ11" i="5"/>
  <c r="AX11" i="5"/>
  <c r="AW11" i="5"/>
  <c r="AV11" i="5" s="1"/>
  <c r="AU11" i="5"/>
  <c r="AT11" i="5"/>
  <c r="AR11" i="5"/>
  <c r="AQ11" i="5"/>
  <c r="AO11" i="5"/>
  <c r="AN11" i="5"/>
  <c r="AI11" i="5"/>
  <c r="AH11" i="5"/>
  <c r="AF11" i="5"/>
  <c r="AE11" i="5"/>
  <c r="AC11" i="5"/>
  <c r="AB11" i="5"/>
  <c r="Z11" i="5"/>
  <c r="Y11" i="5"/>
  <c r="X11" i="5" s="1"/>
  <c r="W11" i="5"/>
  <c r="V11" i="5"/>
  <c r="T11" i="5"/>
  <c r="S11" i="5"/>
  <c r="Q11" i="5"/>
  <c r="P11" i="5"/>
  <c r="O11" i="5" s="1"/>
  <c r="N11" i="5"/>
  <c r="M11" i="5"/>
  <c r="K11" i="5"/>
  <c r="J11" i="5"/>
  <c r="H11" i="5"/>
  <c r="G11" i="5"/>
  <c r="AV32" i="5" l="1"/>
  <c r="AJ39" i="5"/>
  <c r="AJ21" i="5"/>
  <c r="C12" i="5"/>
  <c r="AA17" i="5"/>
  <c r="AA24" i="5"/>
  <c r="C13" i="5"/>
  <c r="AD11" i="5"/>
  <c r="C14" i="5"/>
  <c r="AJ48" i="5"/>
  <c r="I36" i="5"/>
  <c r="AS11" i="5"/>
  <c r="L24" i="5"/>
  <c r="AV36" i="5"/>
  <c r="F11" i="5"/>
  <c r="C23" i="5"/>
  <c r="AG24" i="5"/>
  <c r="C27" i="5"/>
  <c r="C28" i="5"/>
  <c r="C33" i="5"/>
  <c r="AD36" i="5"/>
  <c r="F36" i="5"/>
  <c r="AP36" i="5"/>
  <c r="O32" i="5"/>
  <c r="AJ22" i="5"/>
  <c r="AJ27" i="5"/>
  <c r="X17" i="5"/>
  <c r="AJ34" i="5"/>
  <c r="AY32" i="5"/>
  <c r="U36" i="5"/>
  <c r="BB36" i="5"/>
  <c r="AA11" i="5"/>
  <c r="BE36" i="5"/>
  <c r="F24" i="5"/>
  <c r="AA32" i="5"/>
  <c r="BE32" i="5"/>
  <c r="AJ19" i="5"/>
  <c r="U17" i="5"/>
  <c r="BB17" i="5"/>
  <c r="O24" i="5"/>
  <c r="I32" i="5"/>
  <c r="C40" i="5"/>
  <c r="C41" i="5"/>
  <c r="BE17" i="5"/>
  <c r="AK17" i="5"/>
  <c r="AD24" i="5"/>
  <c r="BB32" i="5"/>
  <c r="AS24" i="5"/>
  <c r="AJ43" i="5"/>
  <c r="AK32" i="5"/>
  <c r="AL36" i="5"/>
  <c r="C16" i="5"/>
  <c r="AG17" i="5"/>
  <c r="AP11" i="5"/>
  <c r="J10" i="5"/>
  <c r="AL24" i="5"/>
  <c r="C29" i="5"/>
  <c r="U11" i="5"/>
  <c r="AV17" i="5"/>
  <c r="AJ40" i="5"/>
  <c r="U24" i="5"/>
  <c r="AJ26" i="5"/>
  <c r="C35" i="5"/>
  <c r="C38" i="5"/>
  <c r="BB24" i="5"/>
  <c r="AJ28" i="5"/>
  <c r="AH10" i="5"/>
  <c r="D32" i="5"/>
  <c r="BB11" i="5"/>
  <c r="C18" i="5"/>
  <c r="C21" i="5"/>
  <c r="AS17" i="5"/>
  <c r="I11" i="5"/>
  <c r="AI10" i="5"/>
  <c r="F17" i="5"/>
  <c r="S10" i="5"/>
  <c r="AJ15" i="5"/>
  <c r="AJ16" i="5"/>
  <c r="E36" i="5"/>
  <c r="C25" i="5"/>
  <c r="AN10" i="5"/>
  <c r="K10" i="5"/>
  <c r="AJ33" i="5"/>
  <c r="AJ47" i="5"/>
  <c r="AR10" i="5"/>
  <c r="AM17" i="5"/>
  <c r="AV24" i="5"/>
  <c r="AZ10" i="5"/>
  <c r="C20" i="5"/>
  <c r="AF10" i="5"/>
  <c r="M10" i="5"/>
  <c r="N10" i="5"/>
  <c r="AJ20" i="5"/>
  <c r="X32" i="5"/>
  <c r="C43" i="5"/>
  <c r="AY36" i="5"/>
  <c r="AX10" i="5"/>
  <c r="AE10" i="5"/>
  <c r="Z10" i="5"/>
  <c r="AJ14" i="5"/>
  <c r="C48" i="5"/>
  <c r="AY24" i="5"/>
  <c r="AG32" i="5"/>
  <c r="Y10" i="5"/>
  <c r="T10" i="5"/>
  <c r="BE24" i="5"/>
  <c r="X36" i="5"/>
  <c r="AJ46" i="5"/>
  <c r="AU10" i="5"/>
  <c r="E24" i="5"/>
  <c r="C24" i="5" s="1"/>
  <c r="AM32" i="5"/>
  <c r="V10" i="5"/>
  <c r="D17" i="5"/>
  <c r="BD10" i="5"/>
  <c r="I24" i="5"/>
  <c r="AJ29" i="5"/>
  <c r="AP32" i="5"/>
  <c r="AA36" i="5"/>
  <c r="AJ37" i="5"/>
  <c r="C22" i="5"/>
  <c r="W10" i="5"/>
  <c r="BF10" i="5"/>
  <c r="AT10" i="5"/>
  <c r="AG36" i="5"/>
  <c r="AC10" i="5"/>
  <c r="BC10" i="5"/>
  <c r="L17" i="5"/>
  <c r="C46" i="5"/>
  <c r="X24" i="5"/>
  <c r="F32" i="5"/>
  <c r="AD32" i="5"/>
  <c r="BG10" i="5"/>
  <c r="D36" i="5"/>
  <c r="AK36" i="5"/>
  <c r="E11" i="5"/>
  <c r="P10" i="5"/>
  <c r="C37" i="5"/>
  <c r="AJ30" i="5"/>
  <c r="BA10" i="5"/>
  <c r="AJ31" i="5"/>
  <c r="Q10" i="5"/>
  <c r="AQ10" i="5"/>
  <c r="AJ41" i="5"/>
  <c r="AJ35" i="5"/>
  <c r="AO10" i="5"/>
  <c r="AW10" i="5"/>
  <c r="C45" i="5"/>
  <c r="AB10" i="5"/>
  <c r="AG11" i="5"/>
  <c r="R17" i="5"/>
  <c r="O36" i="5"/>
  <c r="AJ42" i="5"/>
  <c r="G10" i="5"/>
  <c r="AL17" i="5"/>
  <c r="E32" i="5"/>
  <c r="H10" i="5"/>
  <c r="AY11" i="5"/>
  <c r="L11" i="5"/>
  <c r="E17" i="5"/>
  <c r="R11" i="5"/>
  <c r="AL11" i="5"/>
  <c r="AK11" i="5"/>
  <c r="AM11" i="5"/>
  <c r="AL32" i="5"/>
  <c r="D11" i="5"/>
  <c r="AK24" i="5"/>
  <c r="X10" i="5" l="1"/>
  <c r="AV10" i="5"/>
  <c r="I10" i="5"/>
  <c r="AJ24" i="5"/>
  <c r="AM10" i="5"/>
  <c r="C32" i="5"/>
  <c r="AJ36" i="5"/>
  <c r="AJ32" i="5"/>
  <c r="AJ17" i="5"/>
  <c r="AG10" i="5"/>
  <c r="U10" i="5"/>
  <c r="AA10" i="5"/>
  <c r="AS10" i="5"/>
  <c r="R10" i="5"/>
  <c r="BE10" i="5"/>
  <c r="AP10" i="5"/>
  <c r="E10" i="5"/>
  <c r="L10" i="5"/>
  <c r="AY10" i="5"/>
  <c r="O10" i="5"/>
  <c r="AD10" i="5"/>
  <c r="C36" i="5"/>
  <c r="C17" i="5"/>
  <c r="BB10" i="5"/>
  <c r="C11" i="5"/>
  <c r="AL10" i="5"/>
  <c r="F10" i="5"/>
  <c r="D10" i="5"/>
  <c r="AK10" i="5"/>
  <c r="AJ10" i="5" s="1"/>
  <c r="AJ11" i="5"/>
  <c r="BK46" i="4"/>
  <c r="BH46" i="4"/>
  <c r="BE46" i="4"/>
  <c r="BB46" i="4"/>
  <c r="AY46" i="4"/>
  <c r="AV46" i="4"/>
  <c r="AS46" i="4"/>
  <c r="AP46" i="4"/>
  <c r="AM46" i="4"/>
  <c r="AJ46" i="4"/>
  <c r="AG46" i="4"/>
  <c r="AD46" i="4"/>
  <c r="AA46" i="4"/>
  <c r="X46" i="4"/>
  <c r="U46" i="4"/>
  <c r="R46" i="4"/>
  <c r="O46" i="4"/>
  <c r="L46" i="4"/>
  <c r="I46" i="4"/>
  <c r="F46" i="4"/>
  <c r="E46" i="4"/>
  <c r="D46" i="4"/>
  <c r="BK45" i="4"/>
  <c r="BH45" i="4"/>
  <c r="BE45" i="4"/>
  <c r="BB45" i="4"/>
  <c r="AY45" i="4"/>
  <c r="AV45" i="4"/>
  <c r="AS45" i="4"/>
  <c r="AP45" i="4"/>
  <c r="AM45" i="4"/>
  <c r="AJ45" i="4"/>
  <c r="AG45" i="4"/>
  <c r="AD45" i="4"/>
  <c r="AA45" i="4"/>
  <c r="X45" i="4"/>
  <c r="U45" i="4"/>
  <c r="R45" i="4"/>
  <c r="O45" i="4"/>
  <c r="L45" i="4"/>
  <c r="I45" i="4"/>
  <c r="F45" i="4"/>
  <c r="E45" i="4"/>
  <c r="D45" i="4"/>
  <c r="C45" i="4" s="1"/>
  <c r="BK44" i="4"/>
  <c r="BH44" i="4"/>
  <c r="BE44" i="4"/>
  <c r="BB44" i="4"/>
  <c r="AY44" i="4"/>
  <c r="AV44" i="4"/>
  <c r="AS44" i="4"/>
  <c r="AP44" i="4"/>
  <c r="AM44" i="4"/>
  <c r="AJ44" i="4"/>
  <c r="AG44" i="4"/>
  <c r="AD44" i="4"/>
  <c r="AA44" i="4"/>
  <c r="X44" i="4"/>
  <c r="U44" i="4"/>
  <c r="R44" i="4"/>
  <c r="O44" i="4"/>
  <c r="L44" i="4"/>
  <c r="I44" i="4"/>
  <c r="F44" i="4"/>
  <c r="E44" i="4"/>
  <c r="D44" i="4"/>
  <c r="C44" i="4"/>
  <c r="BK43" i="4"/>
  <c r="BH43" i="4"/>
  <c r="BE43" i="4"/>
  <c r="BB43" i="4"/>
  <c r="AY43" i="4"/>
  <c r="AV43" i="4"/>
  <c r="AS43" i="4"/>
  <c r="AP43" i="4"/>
  <c r="AM43" i="4"/>
  <c r="AJ43" i="4"/>
  <c r="AG43" i="4"/>
  <c r="AD43" i="4"/>
  <c r="AA43" i="4"/>
  <c r="X43" i="4"/>
  <c r="U43" i="4"/>
  <c r="R43" i="4"/>
  <c r="O43" i="4"/>
  <c r="L43" i="4"/>
  <c r="I43" i="4"/>
  <c r="F43" i="4"/>
  <c r="E43" i="4"/>
  <c r="D43" i="4"/>
  <c r="BK42" i="4"/>
  <c r="BH42" i="4"/>
  <c r="BE42" i="4"/>
  <c r="BB42" i="4"/>
  <c r="AY42" i="4"/>
  <c r="AV42" i="4"/>
  <c r="AS42" i="4"/>
  <c r="AP42" i="4"/>
  <c r="AM42" i="4"/>
  <c r="AJ42" i="4"/>
  <c r="AG42" i="4"/>
  <c r="AD42" i="4"/>
  <c r="AA42" i="4"/>
  <c r="X42" i="4"/>
  <c r="U42" i="4"/>
  <c r="R42" i="4"/>
  <c r="O42" i="4"/>
  <c r="L42" i="4"/>
  <c r="I42" i="4"/>
  <c r="F42" i="4"/>
  <c r="E42" i="4"/>
  <c r="D42" i="4"/>
  <c r="C42" i="4" s="1"/>
  <c r="BK41" i="4"/>
  <c r="BH41" i="4"/>
  <c r="BE41" i="4"/>
  <c r="BB41" i="4"/>
  <c r="AY41" i="4"/>
  <c r="AV41" i="4"/>
  <c r="AS41" i="4"/>
  <c r="AP41" i="4"/>
  <c r="AM41" i="4"/>
  <c r="AJ41" i="4"/>
  <c r="AG41" i="4"/>
  <c r="AD41" i="4"/>
  <c r="AA41" i="4"/>
  <c r="X41" i="4"/>
  <c r="U41" i="4"/>
  <c r="R41" i="4"/>
  <c r="O41" i="4"/>
  <c r="L41" i="4"/>
  <c r="I41" i="4"/>
  <c r="F41" i="4"/>
  <c r="E41" i="4"/>
  <c r="D41" i="4"/>
  <c r="C41" i="4" s="1"/>
  <c r="BK40" i="4"/>
  <c r="BH40" i="4"/>
  <c r="BE40" i="4"/>
  <c r="BB40" i="4"/>
  <c r="AY40" i="4"/>
  <c r="AV40" i="4"/>
  <c r="AS40" i="4"/>
  <c r="AP40" i="4"/>
  <c r="AM40" i="4"/>
  <c r="AJ40" i="4"/>
  <c r="AG40" i="4"/>
  <c r="AD40" i="4"/>
  <c r="AA40" i="4"/>
  <c r="X40" i="4"/>
  <c r="U40" i="4"/>
  <c r="R40" i="4"/>
  <c r="O40" i="4"/>
  <c r="L40" i="4"/>
  <c r="I40" i="4"/>
  <c r="F40" i="4"/>
  <c r="E40" i="4"/>
  <c r="D40" i="4"/>
  <c r="BK39" i="4"/>
  <c r="BH39" i="4"/>
  <c r="BE39" i="4"/>
  <c r="BB39" i="4"/>
  <c r="AY39" i="4"/>
  <c r="AV39" i="4"/>
  <c r="AS39" i="4"/>
  <c r="AP39" i="4"/>
  <c r="AM39" i="4"/>
  <c r="AJ39" i="4"/>
  <c r="AG39" i="4"/>
  <c r="AD39" i="4"/>
  <c r="AA39" i="4"/>
  <c r="X39" i="4"/>
  <c r="U39" i="4"/>
  <c r="R39" i="4"/>
  <c r="O39" i="4"/>
  <c r="L39" i="4"/>
  <c r="I39" i="4"/>
  <c r="F39" i="4"/>
  <c r="E39" i="4"/>
  <c r="D39" i="4"/>
  <c r="C39" i="4" s="1"/>
  <c r="BK38" i="4"/>
  <c r="BH38" i="4"/>
  <c r="BE38" i="4"/>
  <c r="BB38" i="4"/>
  <c r="AY38" i="4"/>
  <c r="AV38" i="4"/>
  <c r="AS38" i="4"/>
  <c r="AP38" i="4"/>
  <c r="AM38" i="4"/>
  <c r="AJ38" i="4"/>
  <c r="AG38" i="4"/>
  <c r="AD38" i="4"/>
  <c r="AA38" i="4"/>
  <c r="X38" i="4"/>
  <c r="U38" i="4"/>
  <c r="R38" i="4"/>
  <c r="O38" i="4"/>
  <c r="L38" i="4"/>
  <c r="I38" i="4"/>
  <c r="F38" i="4"/>
  <c r="E38" i="4"/>
  <c r="D38" i="4"/>
  <c r="BK37" i="4"/>
  <c r="BH37" i="4"/>
  <c r="BE37" i="4"/>
  <c r="BB37" i="4"/>
  <c r="AY37" i="4"/>
  <c r="AV37" i="4"/>
  <c r="AS37" i="4"/>
  <c r="AP37" i="4"/>
  <c r="AM37" i="4"/>
  <c r="AJ37" i="4"/>
  <c r="AG37" i="4"/>
  <c r="AD37" i="4"/>
  <c r="AA37" i="4"/>
  <c r="X37" i="4"/>
  <c r="U37" i="4"/>
  <c r="R37" i="4"/>
  <c r="O37" i="4"/>
  <c r="L37" i="4"/>
  <c r="I37" i="4"/>
  <c r="F37" i="4"/>
  <c r="E37" i="4"/>
  <c r="D37" i="4"/>
  <c r="C37" i="4" s="1"/>
  <c r="BK36" i="4"/>
  <c r="BH36" i="4"/>
  <c r="BE36" i="4"/>
  <c r="BB36" i="4"/>
  <c r="AY36" i="4"/>
  <c r="AV36" i="4"/>
  <c r="AS36" i="4"/>
  <c r="AP36" i="4"/>
  <c r="AM36" i="4"/>
  <c r="AJ36" i="4"/>
  <c r="AG36" i="4"/>
  <c r="AD36" i="4"/>
  <c r="AA36" i="4"/>
  <c r="X36" i="4"/>
  <c r="U36" i="4"/>
  <c r="R36" i="4"/>
  <c r="O36" i="4"/>
  <c r="L36" i="4"/>
  <c r="I36" i="4"/>
  <c r="F36" i="4"/>
  <c r="E36" i="4"/>
  <c r="C36" i="4" s="1"/>
  <c r="D36" i="4"/>
  <c r="BK35" i="4"/>
  <c r="BH35" i="4"/>
  <c r="BE35" i="4"/>
  <c r="BB35" i="4"/>
  <c r="AY35" i="4"/>
  <c r="AV35" i="4"/>
  <c r="AS35" i="4"/>
  <c r="AP35" i="4"/>
  <c r="AM35" i="4"/>
  <c r="AJ35" i="4"/>
  <c r="AG35" i="4"/>
  <c r="AD35" i="4"/>
  <c r="AA35" i="4"/>
  <c r="X35" i="4"/>
  <c r="U35" i="4"/>
  <c r="R35" i="4"/>
  <c r="O35" i="4"/>
  <c r="L35" i="4"/>
  <c r="I35" i="4"/>
  <c r="F35" i="4"/>
  <c r="E35" i="4"/>
  <c r="C35" i="4" s="1"/>
  <c r="D35" i="4"/>
  <c r="BM34" i="4"/>
  <c r="BL34" i="4"/>
  <c r="BK34" i="4" s="1"/>
  <c r="BJ34" i="4"/>
  <c r="BI34" i="4"/>
  <c r="BG34" i="4"/>
  <c r="BF34" i="4"/>
  <c r="BD34" i="4"/>
  <c r="BC34" i="4"/>
  <c r="BB34" i="4" s="1"/>
  <c r="BA34" i="4"/>
  <c r="AZ34" i="4"/>
  <c r="AX34" i="4"/>
  <c r="AW34" i="4"/>
  <c r="AU34" i="4"/>
  <c r="AT34" i="4"/>
  <c r="AS34" i="4"/>
  <c r="AR34" i="4"/>
  <c r="AQ34" i="4"/>
  <c r="AP34" i="4" s="1"/>
  <c r="AO34" i="4"/>
  <c r="AN34" i="4"/>
  <c r="AL34" i="4"/>
  <c r="AK34" i="4"/>
  <c r="AI34" i="4"/>
  <c r="AH34" i="4"/>
  <c r="AF34" i="4"/>
  <c r="AE34" i="4"/>
  <c r="AC34" i="4"/>
  <c r="AB34" i="4"/>
  <c r="AA34" i="4" s="1"/>
  <c r="Z34" i="4"/>
  <c r="Y34" i="4"/>
  <c r="W34" i="4"/>
  <c r="V34" i="4"/>
  <c r="T34" i="4"/>
  <c r="S34" i="4"/>
  <c r="Q34" i="4"/>
  <c r="P34" i="4"/>
  <c r="N34" i="4"/>
  <c r="M34" i="4"/>
  <c r="L34" i="4" s="1"/>
  <c r="K34" i="4"/>
  <c r="J34" i="4"/>
  <c r="H34" i="4"/>
  <c r="G34" i="4"/>
  <c r="BK33" i="4"/>
  <c r="BH33" i="4"/>
  <c r="BE33" i="4"/>
  <c r="BB33" i="4"/>
  <c r="AY33" i="4"/>
  <c r="AV33" i="4"/>
  <c r="AS33" i="4"/>
  <c r="AP33" i="4"/>
  <c r="AM33" i="4"/>
  <c r="AJ33" i="4"/>
  <c r="AG33" i="4"/>
  <c r="AD33" i="4"/>
  <c r="AA33" i="4"/>
  <c r="X33" i="4"/>
  <c r="U33" i="4"/>
  <c r="R33" i="4"/>
  <c r="O33" i="4"/>
  <c r="L33" i="4"/>
  <c r="I33" i="4"/>
  <c r="F33" i="4"/>
  <c r="E33" i="4"/>
  <c r="D33" i="4"/>
  <c r="BK32" i="4"/>
  <c r="BH32" i="4"/>
  <c r="BE32" i="4"/>
  <c r="BB32" i="4"/>
  <c r="AY32" i="4"/>
  <c r="AV32" i="4"/>
  <c r="AS32" i="4"/>
  <c r="AP32" i="4"/>
  <c r="AM32" i="4"/>
  <c r="AJ32" i="4"/>
  <c r="AG32" i="4"/>
  <c r="AD32" i="4"/>
  <c r="AA32" i="4"/>
  <c r="X32" i="4"/>
  <c r="U32" i="4"/>
  <c r="R32" i="4"/>
  <c r="O32" i="4"/>
  <c r="L32" i="4"/>
  <c r="I32" i="4"/>
  <c r="F32" i="4"/>
  <c r="E32" i="4"/>
  <c r="D32" i="4"/>
  <c r="BK31" i="4"/>
  <c r="BH31" i="4"/>
  <c r="BE31" i="4"/>
  <c r="BB31" i="4"/>
  <c r="AY31" i="4"/>
  <c r="AV31" i="4"/>
  <c r="AS31" i="4"/>
  <c r="AP31" i="4"/>
  <c r="AM31" i="4"/>
  <c r="AJ31" i="4"/>
  <c r="AG31" i="4"/>
  <c r="AD31" i="4"/>
  <c r="AA31" i="4"/>
  <c r="X31" i="4"/>
  <c r="U31" i="4"/>
  <c r="R31" i="4"/>
  <c r="O31" i="4"/>
  <c r="L31" i="4"/>
  <c r="I31" i="4"/>
  <c r="F31" i="4"/>
  <c r="E31" i="4"/>
  <c r="D31" i="4"/>
  <c r="BM30" i="4"/>
  <c r="BL30" i="4"/>
  <c r="BJ30" i="4"/>
  <c r="BI30" i="4"/>
  <c r="BH30" i="4" s="1"/>
  <c r="BG30" i="4"/>
  <c r="BF30" i="4"/>
  <c r="BD30" i="4"/>
  <c r="BC30" i="4"/>
  <c r="BA30" i="4"/>
  <c r="AZ30" i="4"/>
  <c r="AY30" i="4" s="1"/>
  <c r="AX30" i="4"/>
  <c r="AW30" i="4"/>
  <c r="AV30" i="4" s="1"/>
  <c r="AU30" i="4"/>
  <c r="AT30" i="4"/>
  <c r="AS30" i="4" s="1"/>
  <c r="AR30" i="4"/>
  <c r="AQ30" i="4"/>
  <c r="AP30" i="4" s="1"/>
  <c r="AO30" i="4"/>
  <c r="AN30" i="4"/>
  <c r="AL30" i="4"/>
  <c r="AK30" i="4"/>
  <c r="AI30" i="4"/>
  <c r="AH30" i="4"/>
  <c r="AG30" i="4" s="1"/>
  <c r="AF30" i="4"/>
  <c r="AE30" i="4"/>
  <c r="AD30" i="4" s="1"/>
  <c r="AC30" i="4"/>
  <c r="AB30" i="4"/>
  <c r="AA30" i="4" s="1"/>
  <c r="Z30" i="4"/>
  <c r="X30" i="4" s="1"/>
  <c r="Y30" i="4"/>
  <c r="W30" i="4"/>
  <c r="V30" i="4"/>
  <c r="U30" i="4"/>
  <c r="T30" i="4"/>
  <c r="S30" i="4"/>
  <c r="R30" i="4" s="1"/>
  <c r="Q30" i="4"/>
  <c r="P30" i="4"/>
  <c r="N30" i="4"/>
  <c r="M30" i="4"/>
  <c r="K30" i="4"/>
  <c r="J30" i="4"/>
  <c r="H30" i="4"/>
  <c r="G30" i="4"/>
  <c r="BK29" i="4"/>
  <c r="BH29" i="4"/>
  <c r="BE29" i="4"/>
  <c r="BB29" i="4"/>
  <c r="AY29" i="4"/>
  <c r="AV29" i="4"/>
  <c r="AS29" i="4"/>
  <c r="AP29" i="4"/>
  <c r="AM29" i="4"/>
  <c r="AJ29" i="4"/>
  <c r="AG29" i="4"/>
  <c r="AD29" i="4"/>
  <c r="AA29" i="4"/>
  <c r="X29" i="4"/>
  <c r="U29" i="4"/>
  <c r="R29" i="4"/>
  <c r="O29" i="4"/>
  <c r="L29" i="4"/>
  <c r="I29" i="4"/>
  <c r="F29" i="4"/>
  <c r="E29" i="4"/>
  <c r="D29" i="4"/>
  <c r="C29" i="4" s="1"/>
  <c r="BK28" i="4"/>
  <c r="BH28" i="4"/>
  <c r="BE28" i="4"/>
  <c r="BB28" i="4"/>
  <c r="AY28" i="4"/>
  <c r="AV28" i="4"/>
  <c r="AS28" i="4"/>
  <c r="AP28" i="4"/>
  <c r="AM28" i="4"/>
  <c r="AJ28" i="4"/>
  <c r="AG28" i="4"/>
  <c r="AD28" i="4"/>
  <c r="AA28" i="4"/>
  <c r="X28" i="4"/>
  <c r="U28" i="4"/>
  <c r="R28" i="4"/>
  <c r="O28" i="4"/>
  <c r="L28" i="4"/>
  <c r="I28" i="4"/>
  <c r="F28" i="4"/>
  <c r="E28" i="4"/>
  <c r="D28" i="4"/>
  <c r="BK27" i="4"/>
  <c r="BH27" i="4"/>
  <c r="BE27" i="4"/>
  <c r="BB27" i="4"/>
  <c r="AY27" i="4"/>
  <c r="AV27" i="4"/>
  <c r="AS27" i="4"/>
  <c r="AP27" i="4"/>
  <c r="AM27" i="4"/>
  <c r="AJ27" i="4"/>
  <c r="AG27" i="4"/>
  <c r="AD27" i="4"/>
  <c r="AA27" i="4"/>
  <c r="X27" i="4"/>
  <c r="U27" i="4"/>
  <c r="R27" i="4"/>
  <c r="O27" i="4"/>
  <c r="L27" i="4"/>
  <c r="I27" i="4"/>
  <c r="F27" i="4"/>
  <c r="E27" i="4"/>
  <c r="D27" i="4"/>
  <c r="C27" i="4" s="1"/>
  <c r="BK26" i="4"/>
  <c r="BH26" i="4"/>
  <c r="BE26" i="4"/>
  <c r="BB26" i="4"/>
  <c r="AY26" i="4"/>
  <c r="AV26" i="4"/>
  <c r="AS26" i="4"/>
  <c r="AP26" i="4"/>
  <c r="AM26" i="4"/>
  <c r="AJ26" i="4"/>
  <c r="AG26" i="4"/>
  <c r="AD26" i="4"/>
  <c r="AA26" i="4"/>
  <c r="X26" i="4"/>
  <c r="U26" i="4"/>
  <c r="R26" i="4"/>
  <c r="O26" i="4"/>
  <c r="L26" i="4"/>
  <c r="I26" i="4"/>
  <c r="F26" i="4"/>
  <c r="E26" i="4"/>
  <c r="D26" i="4"/>
  <c r="C26" i="4" s="1"/>
  <c r="BK25" i="4"/>
  <c r="BH25" i="4"/>
  <c r="BE25" i="4"/>
  <c r="BB25" i="4"/>
  <c r="AY25" i="4"/>
  <c r="AV25" i="4"/>
  <c r="AS25" i="4"/>
  <c r="AP25" i="4"/>
  <c r="AM25" i="4"/>
  <c r="AJ25" i="4"/>
  <c r="AG25" i="4"/>
  <c r="AD25" i="4"/>
  <c r="AA25" i="4"/>
  <c r="X25" i="4"/>
  <c r="U25" i="4"/>
  <c r="R25" i="4"/>
  <c r="O25" i="4"/>
  <c r="L25" i="4"/>
  <c r="I25" i="4"/>
  <c r="F25" i="4"/>
  <c r="E25" i="4"/>
  <c r="D25" i="4"/>
  <c r="BK24" i="4"/>
  <c r="BH24" i="4"/>
  <c r="BE24" i="4"/>
  <c r="BB24" i="4"/>
  <c r="AY24" i="4"/>
  <c r="AV24" i="4"/>
  <c r="AS24" i="4"/>
  <c r="AP24" i="4"/>
  <c r="AM24" i="4"/>
  <c r="AJ24" i="4"/>
  <c r="AG24" i="4"/>
  <c r="AD24" i="4"/>
  <c r="AA24" i="4"/>
  <c r="X24" i="4"/>
  <c r="U24" i="4"/>
  <c r="R24" i="4"/>
  <c r="O24" i="4"/>
  <c r="L24" i="4"/>
  <c r="I24" i="4"/>
  <c r="F24" i="4"/>
  <c r="E24" i="4"/>
  <c r="D24" i="4"/>
  <c r="C24" i="4" s="1"/>
  <c r="BK23" i="4"/>
  <c r="BH23" i="4"/>
  <c r="BE23" i="4"/>
  <c r="BB23" i="4"/>
  <c r="AY23" i="4"/>
  <c r="AV23" i="4"/>
  <c r="AS23" i="4"/>
  <c r="AP23" i="4"/>
  <c r="AM23" i="4"/>
  <c r="AJ23" i="4"/>
  <c r="AG23" i="4"/>
  <c r="AD23" i="4"/>
  <c r="AA23" i="4"/>
  <c r="X23" i="4"/>
  <c r="U23" i="4"/>
  <c r="R23" i="4"/>
  <c r="O23" i="4"/>
  <c r="L23" i="4"/>
  <c r="I23" i="4"/>
  <c r="F23" i="4"/>
  <c r="E23" i="4"/>
  <c r="D23" i="4"/>
  <c r="C23" i="4"/>
  <c r="BM22" i="4"/>
  <c r="BL22" i="4"/>
  <c r="BJ22" i="4"/>
  <c r="BI22" i="4"/>
  <c r="BH22" i="4" s="1"/>
  <c r="BG22" i="4"/>
  <c r="BF22" i="4"/>
  <c r="BE22" i="4" s="1"/>
  <c r="BD22" i="4"/>
  <c r="BC22" i="4"/>
  <c r="BA22" i="4"/>
  <c r="AZ22" i="4"/>
  <c r="AX22" i="4"/>
  <c r="AW22" i="4"/>
  <c r="AU22" i="4"/>
  <c r="AT22" i="4"/>
  <c r="AS22" i="4" s="1"/>
  <c r="AR22" i="4"/>
  <c r="AP22" i="4" s="1"/>
  <c r="AQ22" i="4"/>
  <c r="AO22" i="4"/>
  <c r="AN22" i="4"/>
  <c r="AL22" i="4"/>
  <c r="AK22" i="4"/>
  <c r="AI22" i="4"/>
  <c r="AH22" i="4"/>
  <c r="AF22" i="4"/>
  <c r="AE22" i="4"/>
  <c r="AD22" i="4" s="1"/>
  <c r="AC22" i="4"/>
  <c r="AB22" i="4"/>
  <c r="AA22" i="4" s="1"/>
  <c r="Z22" i="4"/>
  <c r="Y22" i="4"/>
  <c r="W22" i="4"/>
  <c r="V22" i="4"/>
  <c r="T22" i="4"/>
  <c r="S22" i="4"/>
  <c r="R22" i="4" s="1"/>
  <c r="Q22" i="4"/>
  <c r="P22" i="4"/>
  <c r="N22" i="4"/>
  <c r="M22" i="4"/>
  <c r="L22" i="4" s="1"/>
  <c r="K22" i="4"/>
  <c r="J22" i="4"/>
  <c r="I22" i="4"/>
  <c r="H22" i="4"/>
  <c r="F22" i="4" s="1"/>
  <c r="G22" i="4"/>
  <c r="BK21" i="4"/>
  <c r="BH21" i="4"/>
  <c r="BE21" i="4"/>
  <c r="BB21" i="4"/>
  <c r="AY21" i="4"/>
  <c r="AV21" i="4"/>
  <c r="AS21" i="4"/>
  <c r="AP21" i="4"/>
  <c r="AM21" i="4"/>
  <c r="AJ21" i="4"/>
  <c r="AG21" i="4"/>
  <c r="AD21" i="4"/>
  <c r="AA21" i="4"/>
  <c r="X21" i="4"/>
  <c r="U21" i="4"/>
  <c r="R21" i="4"/>
  <c r="O21" i="4"/>
  <c r="L21" i="4"/>
  <c r="I21" i="4"/>
  <c r="F21" i="4"/>
  <c r="E21" i="4"/>
  <c r="D21" i="4"/>
  <c r="C21" i="4" s="1"/>
  <c r="BK20" i="4"/>
  <c r="BH20" i="4"/>
  <c r="BE20" i="4"/>
  <c r="BB20" i="4"/>
  <c r="AY20" i="4"/>
  <c r="AV20" i="4"/>
  <c r="AS20" i="4"/>
  <c r="AP20" i="4"/>
  <c r="AM20" i="4"/>
  <c r="AJ20" i="4"/>
  <c r="AG20" i="4"/>
  <c r="AD20" i="4"/>
  <c r="AA20" i="4"/>
  <c r="X20" i="4"/>
  <c r="U20" i="4"/>
  <c r="R20" i="4"/>
  <c r="O20" i="4"/>
  <c r="L20" i="4"/>
  <c r="I20" i="4"/>
  <c r="F20" i="4"/>
  <c r="E20" i="4"/>
  <c r="D20" i="4"/>
  <c r="C20" i="4" s="1"/>
  <c r="BK19" i="4"/>
  <c r="BH19" i="4"/>
  <c r="BE19" i="4"/>
  <c r="BB19" i="4"/>
  <c r="AY19" i="4"/>
  <c r="AV19" i="4"/>
  <c r="AS19" i="4"/>
  <c r="AP19" i="4"/>
  <c r="AM19" i="4"/>
  <c r="AJ19" i="4"/>
  <c r="AG19" i="4"/>
  <c r="AD19" i="4"/>
  <c r="AA19" i="4"/>
  <c r="X19" i="4"/>
  <c r="U19" i="4"/>
  <c r="R19" i="4"/>
  <c r="O19" i="4"/>
  <c r="L19" i="4"/>
  <c r="I19" i="4"/>
  <c r="F19" i="4"/>
  <c r="E19" i="4"/>
  <c r="D19" i="4"/>
  <c r="BK18" i="4"/>
  <c r="BH18" i="4"/>
  <c r="BE18" i="4"/>
  <c r="BB18" i="4"/>
  <c r="AY18" i="4"/>
  <c r="AV18" i="4"/>
  <c r="AS18" i="4"/>
  <c r="AP18" i="4"/>
  <c r="AM18" i="4"/>
  <c r="AJ18" i="4"/>
  <c r="AG18" i="4"/>
  <c r="AD18" i="4"/>
  <c r="AA18" i="4"/>
  <c r="X18" i="4"/>
  <c r="U18" i="4"/>
  <c r="R18" i="4"/>
  <c r="O18" i="4"/>
  <c r="L18" i="4"/>
  <c r="I18" i="4"/>
  <c r="F18" i="4"/>
  <c r="E18" i="4"/>
  <c r="D18" i="4"/>
  <c r="BK17" i="4"/>
  <c r="BH17" i="4"/>
  <c r="BE17" i="4"/>
  <c r="BB17" i="4"/>
  <c r="AY17" i="4"/>
  <c r="AV17" i="4"/>
  <c r="AS17" i="4"/>
  <c r="AP17" i="4"/>
  <c r="AM17" i="4"/>
  <c r="AJ17" i="4"/>
  <c r="AG17" i="4"/>
  <c r="AD17" i="4"/>
  <c r="AA17" i="4"/>
  <c r="X17" i="4"/>
  <c r="U17" i="4"/>
  <c r="R17" i="4"/>
  <c r="O17" i="4"/>
  <c r="L17" i="4"/>
  <c r="I17" i="4"/>
  <c r="F17" i="4"/>
  <c r="E17" i="4"/>
  <c r="D17" i="4"/>
  <c r="BK16" i="4"/>
  <c r="BH16" i="4"/>
  <c r="BE16" i="4"/>
  <c r="BB16" i="4"/>
  <c r="AY16" i="4"/>
  <c r="AV16" i="4"/>
  <c r="AS16" i="4"/>
  <c r="AP16" i="4"/>
  <c r="AM16" i="4"/>
  <c r="AJ16" i="4"/>
  <c r="AG16" i="4"/>
  <c r="AD16" i="4"/>
  <c r="AA16" i="4"/>
  <c r="X16" i="4"/>
  <c r="U16" i="4"/>
  <c r="R16" i="4"/>
  <c r="O16" i="4"/>
  <c r="L16" i="4"/>
  <c r="I16" i="4"/>
  <c r="F16" i="4"/>
  <c r="E16" i="4"/>
  <c r="D16" i="4"/>
  <c r="C16" i="4" s="1"/>
  <c r="BM15" i="4"/>
  <c r="BL15" i="4"/>
  <c r="BJ15" i="4"/>
  <c r="BI15" i="4"/>
  <c r="BH15" i="4"/>
  <c r="BG15" i="4"/>
  <c r="BF15" i="4"/>
  <c r="BD15" i="4"/>
  <c r="BC15" i="4"/>
  <c r="BA15" i="4"/>
  <c r="AZ15" i="4"/>
  <c r="AX15" i="4"/>
  <c r="AW15" i="4"/>
  <c r="AV15" i="4" s="1"/>
  <c r="AU15" i="4"/>
  <c r="AT15" i="4"/>
  <c r="AR15" i="4"/>
  <c r="AQ15" i="4"/>
  <c r="AO15" i="4"/>
  <c r="AN15" i="4"/>
  <c r="AM15" i="4" s="1"/>
  <c r="AL15" i="4"/>
  <c r="AK15" i="4"/>
  <c r="AJ15" i="4" s="1"/>
  <c r="AI15" i="4"/>
  <c r="AH15" i="4"/>
  <c r="AF15" i="4"/>
  <c r="AE15" i="4"/>
  <c r="AD15" i="4" s="1"/>
  <c r="AC15" i="4"/>
  <c r="AB15" i="4"/>
  <c r="AA15" i="4"/>
  <c r="Z15" i="4"/>
  <c r="Y15" i="4"/>
  <c r="X15" i="4" s="1"/>
  <c r="W15" i="4"/>
  <c r="V15" i="4"/>
  <c r="T15" i="4"/>
  <c r="S15" i="4"/>
  <c r="R15" i="4" s="1"/>
  <c r="Q15" i="4"/>
  <c r="P15" i="4"/>
  <c r="N15" i="4"/>
  <c r="M15" i="4"/>
  <c r="K15" i="4"/>
  <c r="J15" i="4"/>
  <c r="H15" i="4"/>
  <c r="G15" i="4"/>
  <c r="F15" i="4"/>
  <c r="BK14" i="4"/>
  <c r="BH14" i="4"/>
  <c r="BE14" i="4"/>
  <c r="BB14" i="4"/>
  <c r="AY14" i="4"/>
  <c r="AV14" i="4"/>
  <c r="AS14" i="4"/>
  <c r="AP14" i="4"/>
  <c r="AM14" i="4"/>
  <c r="AJ14" i="4"/>
  <c r="AG14" i="4"/>
  <c r="AD14" i="4"/>
  <c r="AA14" i="4"/>
  <c r="X14" i="4"/>
  <c r="U14" i="4"/>
  <c r="R14" i="4"/>
  <c r="O14" i="4"/>
  <c r="L14" i="4"/>
  <c r="I14" i="4"/>
  <c r="F14" i="4"/>
  <c r="E14" i="4"/>
  <c r="D14" i="4"/>
  <c r="BK13" i="4"/>
  <c r="BH13" i="4"/>
  <c r="BE13" i="4"/>
  <c r="BB13" i="4"/>
  <c r="AY13" i="4"/>
  <c r="AV13" i="4"/>
  <c r="AS13" i="4"/>
  <c r="AP13" i="4"/>
  <c r="AM13" i="4"/>
  <c r="AJ13" i="4"/>
  <c r="AG13" i="4"/>
  <c r="AD13" i="4"/>
  <c r="AA13" i="4"/>
  <c r="X13" i="4"/>
  <c r="U13" i="4"/>
  <c r="R13" i="4"/>
  <c r="O13" i="4"/>
  <c r="L13" i="4"/>
  <c r="I13" i="4"/>
  <c r="F13" i="4"/>
  <c r="E13" i="4"/>
  <c r="D13" i="4"/>
  <c r="BK12" i="4"/>
  <c r="BH12" i="4"/>
  <c r="BE12" i="4"/>
  <c r="BB12" i="4"/>
  <c r="AY12" i="4"/>
  <c r="AV12" i="4"/>
  <c r="AS12" i="4"/>
  <c r="AP12" i="4"/>
  <c r="AM12" i="4"/>
  <c r="AJ12" i="4"/>
  <c r="AG12" i="4"/>
  <c r="AD12" i="4"/>
  <c r="AA12" i="4"/>
  <c r="X12" i="4"/>
  <c r="U12" i="4"/>
  <c r="R12" i="4"/>
  <c r="O12" i="4"/>
  <c r="L12" i="4"/>
  <c r="I12" i="4"/>
  <c r="F12" i="4"/>
  <c r="E12" i="4"/>
  <c r="D12" i="4"/>
  <c r="BK11" i="4"/>
  <c r="BH11" i="4"/>
  <c r="BE11" i="4"/>
  <c r="BB11" i="4"/>
  <c r="AY11" i="4"/>
  <c r="AV11" i="4"/>
  <c r="AS11" i="4"/>
  <c r="AP11" i="4"/>
  <c r="AM11" i="4"/>
  <c r="AJ11" i="4"/>
  <c r="AG11" i="4"/>
  <c r="AD11" i="4"/>
  <c r="AA11" i="4"/>
  <c r="X11" i="4"/>
  <c r="U11" i="4"/>
  <c r="R11" i="4"/>
  <c r="O11" i="4"/>
  <c r="L11" i="4"/>
  <c r="I11" i="4"/>
  <c r="F11" i="4"/>
  <c r="E11" i="4"/>
  <c r="C11" i="4" s="1"/>
  <c r="D11" i="4"/>
  <c r="BK10" i="4"/>
  <c r="BH10" i="4"/>
  <c r="BE10" i="4"/>
  <c r="BB10" i="4"/>
  <c r="AY10" i="4"/>
  <c r="AV10" i="4"/>
  <c r="AS10" i="4"/>
  <c r="AP10" i="4"/>
  <c r="AM10" i="4"/>
  <c r="AJ10" i="4"/>
  <c r="AG10" i="4"/>
  <c r="AD10" i="4"/>
  <c r="AA10" i="4"/>
  <c r="X10" i="4"/>
  <c r="U10" i="4"/>
  <c r="R10" i="4"/>
  <c r="O10" i="4"/>
  <c r="L10" i="4"/>
  <c r="I10" i="4"/>
  <c r="F10" i="4"/>
  <c r="E10" i="4"/>
  <c r="D10" i="4"/>
  <c r="BM9" i="4"/>
  <c r="BL9" i="4"/>
  <c r="BK9" i="4" s="1"/>
  <c r="BJ9" i="4"/>
  <c r="BI9" i="4"/>
  <c r="BH9" i="4" s="1"/>
  <c r="BG9" i="4"/>
  <c r="BE9" i="4" s="1"/>
  <c r="BF9" i="4"/>
  <c r="BD9" i="4"/>
  <c r="BC9" i="4"/>
  <c r="BB9" i="4"/>
  <c r="BA9" i="4"/>
  <c r="AZ9" i="4"/>
  <c r="AX9" i="4"/>
  <c r="AW9" i="4"/>
  <c r="AV9" i="4"/>
  <c r="AU9" i="4"/>
  <c r="AU8" i="4" s="1"/>
  <c r="AT9" i="4"/>
  <c r="AR9" i="4"/>
  <c r="AQ9" i="4"/>
  <c r="AO9" i="4"/>
  <c r="AM9" i="4" s="1"/>
  <c r="AN9" i="4"/>
  <c r="AL9" i="4"/>
  <c r="AK9" i="4"/>
  <c r="AJ9" i="4" s="1"/>
  <c r="AI9" i="4"/>
  <c r="AH9" i="4"/>
  <c r="AF9" i="4"/>
  <c r="AE9" i="4"/>
  <c r="AC9" i="4"/>
  <c r="AB9" i="4"/>
  <c r="AA9" i="4"/>
  <c r="Z9" i="4"/>
  <c r="Y9" i="4"/>
  <c r="X9" i="4" s="1"/>
  <c r="W9" i="4"/>
  <c r="V9" i="4"/>
  <c r="T9" i="4"/>
  <c r="S9" i="4"/>
  <c r="Q9" i="4"/>
  <c r="P9" i="4"/>
  <c r="N9" i="4"/>
  <c r="M9" i="4"/>
  <c r="K9" i="4"/>
  <c r="J9" i="4"/>
  <c r="I9" i="4" s="1"/>
  <c r="H9" i="4"/>
  <c r="G9" i="4"/>
  <c r="BK15" i="4" l="1"/>
  <c r="AD34" i="4"/>
  <c r="AM34" i="4"/>
  <c r="AP15" i="4"/>
  <c r="C10" i="4"/>
  <c r="U22" i="4"/>
  <c r="C46" i="4"/>
  <c r="BE30" i="4"/>
  <c r="R34" i="4"/>
  <c r="R9" i="4"/>
  <c r="AV34" i="4"/>
  <c r="X34" i="4"/>
  <c r="C14" i="4"/>
  <c r="C31" i="4"/>
  <c r="BB30" i="4"/>
  <c r="C28" i="4"/>
  <c r="F9" i="4"/>
  <c r="AG9" i="4"/>
  <c r="I15" i="4"/>
  <c r="BK22" i="4"/>
  <c r="F30" i="4"/>
  <c r="H8" i="4"/>
  <c r="O22" i="4"/>
  <c r="C17" i="4"/>
  <c r="AM30" i="4"/>
  <c r="BK30" i="4"/>
  <c r="U34" i="4"/>
  <c r="AP9" i="4"/>
  <c r="AS15" i="4"/>
  <c r="U15" i="4"/>
  <c r="AM22" i="4"/>
  <c r="AV22" i="4"/>
  <c r="U9" i="4"/>
  <c r="AY9" i="4"/>
  <c r="BB22" i="4"/>
  <c r="F34" i="4"/>
  <c r="C10" i="5"/>
  <c r="C13" i="4"/>
  <c r="AY15" i="4"/>
  <c r="AE8" i="4"/>
  <c r="AN8" i="4"/>
  <c r="C12" i="4"/>
  <c r="I30" i="4"/>
  <c r="P8" i="4"/>
  <c r="AO8" i="4"/>
  <c r="O15" i="4"/>
  <c r="D30" i="4"/>
  <c r="BE15" i="4"/>
  <c r="AR8" i="4"/>
  <c r="AG34" i="4"/>
  <c r="G8" i="4"/>
  <c r="F8" i="4" s="1"/>
  <c r="AJ30" i="4"/>
  <c r="W8" i="4"/>
  <c r="K8" i="4"/>
  <c r="T8" i="4"/>
  <c r="BE34" i="4"/>
  <c r="AS9" i="4"/>
  <c r="I34" i="4"/>
  <c r="AJ34" i="4"/>
  <c r="L15" i="4"/>
  <c r="C43" i="4"/>
  <c r="O34" i="4"/>
  <c r="BM8" i="4"/>
  <c r="AB8" i="4"/>
  <c r="C32" i="4"/>
  <c r="AJ22" i="4"/>
  <c r="Z8" i="4"/>
  <c r="AF8" i="4"/>
  <c r="C18" i="4"/>
  <c r="D22" i="4"/>
  <c r="O9" i="4"/>
  <c r="Y8" i="4"/>
  <c r="X8" i="4" s="1"/>
  <c r="BA8" i="4"/>
  <c r="BI8" i="4"/>
  <c r="C38" i="4"/>
  <c r="AD9" i="4"/>
  <c r="BD8" i="4"/>
  <c r="AC8" i="4"/>
  <c r="C19" i="4"/>
  <c r="E22" i="4"/>
  <c r="J8" i="4"/>
  <c r="C40" i="4"/>
  <c r="S8" i="4"/>
  <c r="E15" i="4"/>
  <c r="BF8" i="4"/>
  <c r="D15" i="4"/>
  <c r="C15" i="4" s="1"/>
  <c r="L30" i="4"/>
  <c r="M8" i="4"/>
  <c r="BH34" i="4"/>
  <c r="AY22" i="4"/>
  <c r="AQ8" i="4"/>
  <c r="AP8" i="4" s="1"/>
  <c r="AG22" i="4"/>
  <c r="AX8" i="4"/>
  <c r="C33" i="4"/>
  <c r="AZ8" i="4"/>
  <c r="BG8" i="4"/>
  <c r="BB15" i="4"/>
  <c r="L9" i="4"/>
  <c r="AL8" i="4"/>
  <c r="AG15" i="4"/>
  <c r="X22" i="4"/>
  <c r="C25" i="4"/>
  <c r="O30" i="4"/>
  <c r="E34" i="4"/>
  <c r="V8" i="4"/>
  <c r="BL8" i="4"/>
  <c r="BK8" i="4" s="1"/>
  <c r="AT8" i="4"/>
  <c r="AS8" i="4" s="1"/>
  <c r="AW8" i="4"/>
  <c r="AY34" i="4"/>
  <c r="D34" i="4"/>
  <c r="C34" i="4" s="1"/>
  <c r="E30" i="4"/>
  <c r="C30" i="4" s="1"/>
  <c r="E9" i="4"/>
  <c r="D9" i="4"/>
  <c r="C9" i="4" s="1"/>
  <c r="N8" i="4"/>
  <c r="L8" i="4" s="1"/>
  <c r="AH8" i="4"/>
  <c r="AI8" i="4"/>
  <c r="BC8" i="4"/>
  <c r="BB8" i="4" s="1"/>
  <c r="AK8" i="4"/>
  <c r="BJ8" i="4"/>
  <c r="Q8" i="4"/>
  <c r="AD8" i="4" l="1"/>
  <c r="C22" i="4"/>
  <c r="AY8" i="4"/>
  <c r="U8" i="4"/>
  <c r="I8" i="4"/>
  <c r="AM8" i="4"/>
  <c r="R8" i="4"/>
  <c r="O8" i="4"/>
  <c r="AJ8" i="4"/>
  <c r="AA8" i="4"/>
  <c r="D8" i="4"/>
  <c r="AV8" i="4"/>
  <c r="BE8" i="4"/>
  <c r="BH8" i="4"/>
  <c r="AG8" i="4"/>
  <c r="E8" i="4"/>
  <c r="C8" i="4" s="1"/>
  <c r="T49" i="3"/>
  <c r="O49" i="3"/>
  <c r="I49" i="3"/>
  <c r="T48" i="3"/>
  <c r="O48" i="3"/>
  <c r="I48" i="3"/>
  <c r="C48" i="3"/>
  <c r="T47" i="3"/>
  <c r="O47" i="3"/>
  <c r="I47" i="3"/>
  <c r="C47" i="3" s="1"/>
  <c r="T46" i="3"/>
  <c r="O46" i="3"/>
  <c r="I46" i="3"/>
  <c r="C46" i="3" s="1"/>
  <c r="T45" i="3"/>
  <c r="O45" i="3"/>
  <c r="I45" i="3"/>
  <c r="T44" i="3"/>
  <c r="O44" i="3"/>
  <c r="I44" i="3"/>
  <c r="C44" i="3" s="1"/>
  <c r="T43" i="3"/>
  <c r="O43" i="3"/>
  <c r="I43" i="3"/>
  <c r="C43" i="3" s="1"/>
  <c r="T42" i="3"/>
  <c r="O42" i="3"/>
  <c r="I42" i="3"/>
  <c r="C42" i="3" s="1"/>
  <c r="T41" i="3"/>
  <c r="O41" i="3"/>
  <c r="I41" i="3"/>
  <c r="T40" i="3"/>
  <c r="O40" i="3"/>
  <c r="I40" i="3"/>
  <c r="T39" i="3"/>
  <c r="O39" i="3"/>
  <c r="I39" i="3"/>
  <c r="T38" i="3"/>
  <c r="O38" i="3"/>
  <c r="I38" i="3"/>
  <c r="C38" i="3"/>
  <c r="W37" i="3"/>
  <c r="V37" i="3"/>
  <c r="U37" i="3"/>
  <c r="T37" i="3" s="1"/>
  <c r="S37" i="3"/>
  <c r="R37" i="3"/>
  <c r="Q37" i="3"/>
  <c r="P37" i="3"/>
  <c r="O37" i="3" s="1"/>
  <c r="N37" i="3"/>
  <c r="M37" i="3"/>
  <c r="L37" i="3"/>
  <c r="K37" i="3"/>
  <c r="J37" i="3"/>
  <c r="H37" i="3"/>
  <c r="G37" i="3"/>
  <c r="F37" i="3"/>
  <c r="E37" i="3"/>
  <c r="D37" i="3"/>
  <c r="T36" i="3"/>
  <c r="O36" i="3"/>
  <c r="I36" i="3"/>
  <c r="C36" i="3" s="1"/>
  <c r="T35" i="3"/>
  <c r="O35" i="3"/>
  <c r="I35" i="3"/>
  <c r="C35" i="3" s="1"/>
  <c r="T34" i="3"/>
  <c r="O34" i="3"/>
  <c r="I34" i="3"/>
  <c r="W33" i="3"/>
  <c r="V33" i="3"/>
  <c r="U33" i="3"/>
  <c r="S33" i="3"/>
  <c r="R33" i="3"/>
  <c r="Q33" i="3"/>
  <c r="P33" i="3"/>
  <c r="O33" i="3" s="1"/>
  <c r="N33" i="3"/>
  <c r="M33" i="3"/>
  <c r="L33" i="3"/>
  <c r="K33" i="3"/>
  <c r="J33" i="3"/>
  <c r="I33" i="3"/>
  <c r="H33" i="3"/>
  <c r="G33" i="3"/>
  <c r="F33" i="3"/>
  <c r="E33" i="3"/>
  <c r="D33" i="3"/>
  <c r="T32" i="3"/>
  <c r="O32" i="3"/>
  <c r="I32" i="3"/>
  <c r="T31" i="3"/>
  <c r="O31" i="3"/>
  <c r="I31" i="3"/>
  <c r="T30" i="3"/>
  <c r="O30" i="3"/>
  <c r="I30" i="3"/>
  <c r="C30" i="3" s="1"/>
  <c r="T29" i="3"/>
  <c r="O29" i="3"/>
  <c r="I29" i="3"/>
  <c r="C29" i="3"/>
  <c r="T28" i="3"/>
  <c r="O28" i="3"/>
  <c r="C28" i="3" s="1"/>
  <c r="I28" i="3"/>
  <c r="T27" i="3"/>
  <c r="O27" i="3"/>
  <c r="I27" i="3"/>
  <c r="C27" i="3" s="1"/>
  <c r="T26" i="3"/>
  <c r="O26" i="3"/>
  <c r="C26" i="3" s="1"/>
  <c r="I26" i="3"/>
  <c r="W25" i="3"/>
  <c r="V25" i="3"/>
  <c r="U25" i="3"/>
  <c r="T25" i="3" s="1"/>
  <c r="S25" i="3"/>
  <c r="R25" i="3"/>
  <c r="Q25" i="3"/>
  <c r="P25" i="3"/>
  <c r="N25" i="3"/>
  <c r="M25" i="3"/>
  <c r="L25" i="3"/>
  <c r="K25" i="3"/>
  <c r="J25" i="3"/>
  <c r="H25" i="3"/>
  <c r="G25" i="3"/>
  <c r="F25" i="3"/>
  <c r="E25" i="3"/>
  <c r="D25" i="3"/>
  <c r="T24" i="3"/>
  <c r="O24" i="3"/>
  <c r="I24" i="3"/>
  <c r="C24" i="3" s="1"/>
  <c r="T23" i="3"/>
  <c r="O23" i="3"/>
  <c r="I23" i="3"/>
  <c r="T22" i="3"/>
  <c r="O22" i="3"/>
  <c r="I22" i="3"/>
  <c r="T21" i="3"/>
  <c r="O21" i="3"/>
  <c r="I21" i="3"/>
  <c r="T20" i="3"/>
  <c r="O20" i="3"/>
  <c r="I20" i="3"/>
  <c r="C20" i="3"/>
  <c r="T19" i="3"/>
  <c r="O19" i="3"/>
  <c r="I19" i="3"/>
  <c r="C19" i="3" s="1"/>
  <c r="W18" i="3"/>
  <c r="V18" i="3"/>
  <c r="U18" i="3"/>
  <c r="S18" i="3"/>
  <c r="R18" i="3"/>
  <c r="Q18" i="3"/>
  <c r="P18" i="3"/>
  <c r="N18" i="3"/>
  <c r="M18" i="3"/>
  <c r="L18" i="3"/>
  <c r="K18" i="3"/>
  <c r="J18" i="3"/>
  <c r="H18" i="3"/>
  <c r="G18" i="3"/>
  <c r="G11" i="3" s="1"/>
  <c r="F18" i="3"/>
  <c r="E18" i="3"/>
  <c r="D18" i="3"/>
  <c r="T17" i="3"/>
  <c r="O17" i="3"/>
  <c r="I17" i="3"/>
  <c r="T16" i="3"/>
  <c r="O16" i="3"/>
  <c r="I16" i="3"/>
  <c r="C16" i="3" s="1"/>
  <c r="T15" i="3"/>
  <c r="O15" i="3"/>
  <c r="I15" i="3"/>
  <c r="C15" i="3" s="1"/>
  <c r="T14" i="3"/>
  <c r="O14" i="3"/>
  <c r="I14" i="3"/>
  <c r="T13" i="3"/>
  <c r="O13" i="3"/>
  <c r="I13" i="3"/>
  <c r="C13" i="3" s="1"/>
  <c r="W12" i="3"/>
  <c r="V12" i="3"/>
  <c r="U12" i="3"/>
  <c r="T12" i="3"/>
  <c r="S12" i="3"/>
  <c r="R12" i="3"/>
  <c r="Q12" i="3"/>
  <c r="P12" i="3"/>
  <c r="N12" i="3"/>
  <c r="M12" i="3"/>
  <c r="L12" i="3"/>
  <c r="K12" i="3"/>
  <c r="J12" i="3"/>
  <c r="I12" i="3" s="1"/>
  <c r="H12" i="3"/>
  <c r="G12" i="3"/>
  <c r="F12" i="3"/>
  <c r="E12" i="3"/>
  <c r="D12" i="3"/>
  <c r="C49" i="3" l="1"/>
  <c r="C21" i="3"/>
  <c r="C22" i="3"/>
  <c r="C14" i="3"/>
  <c r="H11" i="3"/>
  <c r="I18" i="3"/>
  <c r="L11" i="3"/>
  <c r="C31" i="3"/>
  <c r="K11" i="3"/>
  <c r="T33" i="3"/>
  <c r="O12" i="3"/>
  <c r="C12" i="3" s="1"/>
  <c r="C17" i="3"/>
  <c r="C41" i="3"/>
  <c r="C39" i="3"/>
  <c r="C45" i="3"/>
  <c r="I25" i="3"/>
  <c r="J11" i="3"/>
  <c r="C32" i="3"/>
  <c r="C40" i="3"/>
  <c r="O18" i="3"/>
  <c r="E11" i="3"/>
  <c r="C34" i="3"/>
  <c r="F11" i="3"/>
  <c r="R11" i="3"/>
  <c r="S11" i="3"/>
  <c r="C23" i="3"/>
  <c r="T18" i="3"/>
  <c r="V11" i="3"/>
  <c r="P11" i="3"/>
  <c r="O25" i="3"/>
  <c r="C33" i="3"/>
  <c r="D11" i="3"/>
  <c r="I37" i="3"/>
  <c r="C37" i="3" s="1"/>
  <c r="U11" i="3"/>
  <c r="N11" i="3"/>
  <c r="Q11" i="3"/>
  <c r="M11" i="3"/>
  <c r="I11" i="3" s="1"/>
  <c r="W11" i="3"/>
  <c r="C18" i="3" l="1"/>
  <c r="C25" i="3"/>
  <c r="T11" i="3"/>
  <c r="O11" i="3"/>
  <c r="C11" i="3" s="1"/>
  <c r="D48" i="1" l="1"/>
  <c r="E48" i="1"/>
  <c r="F48" i="1"/>
  <c r="I48" i="1"/>
  <c r="L48" i="1"/>
  <c r="O48" i="1"/>
  <c r="E50" i="1"/>
  <c r="D50" i="1"/>
  <c r="E49" i="1"/>
  <c r="D49" i="1"/>
  <c r="C49" i="1" s="1"/>
  <c r="E47" i="1"/>
  <c r="D47" i="1"/>
  <c r="E46" i="1"/>
  <c r="D46" i="1"/>
  <c r="C46" i="1" s="1"/>
  <c r="E45" i="1"/>
  <c r="D45" i="1"/>
  <c r="E44" i="1"/>
  <c r="D44" i="1"/>
  <c r="C44" i="1" s="1"/>
  <c r="E43" i="1"/>
  <c r="D43" i="1"/>
  <c r="E42" i="1"/>
  <c r="D42" i="1"/>
  <c r="C42" i="1" s="1"/>
  <c r="E41" i="1"/>
  <c r="D41" i="1"/>
  <c r="E40" i="1"/>
  <c r="D40" i="1"/>
  <c r="E39" i="1"/>
  <c r="D39" i="1"/>
  <c r="E37" i="1"/>
  <c r="D37" i="1"/>
  <c r="E36" i="1"/>
  <c r="D36" i="1"/>
  <c r="C36" i="1" s="1"/>
  <c r="E35" i="1"/>
  <c r="E34" i="1" s="1"/>
  <c r="D35" i="1"/>
  <c r="D34" i="1" s="1"/>
  <c r="E33" i="1"/>
  <c r="D33" i="1"/>
  <c r="E32" i="1"/>
  <c r="D32" i="1"/>
  <c r="C32" i="1" s="1"/>
  <c r="E31" i="1"/>
  <c r="D31" i="1"/>
  <c r="E30" i="1"/>
  <c r="D30" i="1"/>
  <c r="C30" i="1" s="1"/>
  <c r="E29" i="1"/>
  <c r="D29" i="1"/>
  <c r="E28" i="1"/>
  <c r="D28" i="1"/>
  <c r="E27" i="1"/>
  <c r="D27" i="1"/>
  <c r="E25" i="1"/>
  <c r="D25" i="1"/>
  <c r="E24" i="1"/>
  <c r="D24" i="1"/>
  <c r="E23" i="1"/>
  <c r="D23" i="1"/>
  <c r="C23" i="1" s="1"/>
  <c r="E22" i="1"/>
  <c r="D22" i="1"/>
  <c r="E21" i="1"/>
  <c r="D21" i="1"/>
  <c r="E20" i="1"/>
  <c r="D20" i="1"/>
  <c r="D15" i="1"/>
  <c r="E15" i="1"/>
  <c r="D16" i="1"/>
  <c r="E16" i="1"/>
  <c r="D17" i="1"/>
  <c r="E17" i="1"/>
  <c r="D18" i="1"/>
  <c r="E18" i="1"/>
  <c r="E14" i="1"/>
  <c r="D14" i="1"/>
  <c r="C37" i="1"/>
  <c r="C25" i="1"/>
  <c r="C14" i="1"/>
  <c r="O40" i="1"/>
  <c r="O41" i="1"/>
  <c r="O42" i="1"/>
  <c r="O43" i="1"/>
  <c r="O44" i="1"/>
  <c r="O45" i="1"/>
  <c r="O46" i="1"/>
  <c r="O47" i="1"/>
  <c r="O49" i="1"/>
  <c r="O50" i="1"/>
  <c r="O39" i="1"/>
  <c r="O36" i="1"/>
  <c r="O37" i="1"/>
  <c r="O35" i="1"/>
  <c r="O28" i="1"/>
  <c r="O29" i="1"/>
  <c r="O30" i="1"/>
  <c r="O31" i="1"/>
  <c r="O32" i="1"/>
  <c r="O33" i="1"/>
  <c r="O27" i="1"/>
  <c r="O21" i="1"/>
  <c r="O22" i="1"/>
  <c r="O23" i="1"/>
  <c r="O24" i="1"/>
  <c r="O25" i="1"/>
  <c r="O20" i="1"/>
  <c r="O15" i="1"/>
  <c r="O16" i="1"/>
  <c r="O17" i="1"/>
  <c r="O18" i="1"/>
  <c r="O14" i="1"/>
  <c r="L40" i="1"/>
  <c r="L41" i="1"/>
  <c r="L42" i="1"/>
  <c r="L43" i="1"/>
  <c r="L44" i="1"/>
  <c r="L45" i="1"/>
  <c r="L46" i="1"/>
  <c r="L47" i="1"/>
  <c r="L49" i="1"/>
  <c r="L50" i="1"/>
  <c r="L39" i="1"/>
  <c r="L36" i="1"/>
  <c r="L37" i="1"/>
  <c r="L35" i="1"/>
  <c r="L28" i="1"/>
  <c r="L29" i="1"/>
  <c r="L30" i="1"/>
  <c r="L31" i="1"/>
  <c r="L32" i="1"/>
  <c r="L33" i="1"/>
  <c r="L27" i="1"/>
  <c r="L21" i="1"/>
  <c r="L22" i="1"/>
  <c r="L23" i="1"/>
  <c r="L24" i="1"/>
  <c r="L25" i="1"/>
  <c r="L20" i="1"/>
  <c r="L19" i="1" s="1"/>
  <c r="L15" i="1"/>
  <c r="L16" i="1"/>
  <c r="L17" i="1"/>
  <c r="L18" i="1"/>
  <c r="L14" i="1"/>
  <c r="I40" i="1"/>
  <c r="I41" i="1"/>
  <c r="I42" i="1"/>
  <c r="I43" i="1"/>
  <c r="I44" i="1"/>
  <c r="I45" i="1"/>
  <c r="I46" i="1"/>
  <c r="I47" i="1"/>
  <c r="I49" i="1"/>
  <c r="I50" i="1"/>
  <c r="I39" i="1"/>
  <c r="I36" i="1"/>
  <c r="I37" i="1"/>
  <c r="I35" i="1"/>
  <c r="I34" i="1" s="1"/>
  <c r="I28" i="1"/>
  <c r="I29" i="1"/>
  <c r="I30" i="1"/>
  <c r="I31" i="1"/>
  <c r="I32" i="1"/>
  <c r="I33" i="1"/>
  <c r="I27" i="1"/>
  <c r="I21" i="1"/>
  <c r="I22" i="1"/>
  <c r="I23" i="1"/>
  <c r="I24" i="1"/>
  <c r="I25" i="1"/>
  <c r="I20" i="1"/>
  <c r="I15" i="1"/>
  <c r="I16" i="1"/>
  <c r="I17" i="1"/>
  <c r="I18" i="1"/>
  <c r="I14" i="1"/>
  <c r="F40" i="1"/>
  <c r="F41" i="1"/>
  <c r="F42" i="1"/>
  <c r="F43" i="1"/>
  <c r="F44" i="1"/>
  <c r="F45" i="1"/>
  <c r="F46" i="1"/>
  <c r="F47" i="1"/>
  <c r="F49" i="1"/>
  <c r="F50" i="1"/>
  <c r="F39" i="1"/>
  <c r="F36" i="1"/>
  <c r="F37" i="1"/>
  <c r="F35" i="1"/>
  <c r="F34" i="1" s="1"/>
  <c r="F28" i="1"/>
  <c r="F29" i="1"/>
  <c r="F30" i="1"/>
  <c r="F31" i="1"/>
  <c r="F32" i="1"/>
  <c r="F33" i="1"/>
  <c r="F27" i="1"/>
  <c r="F21" i="1"/>
  <c r="F22" i="1"/>
  <c r="F23" i="1"/>
  <c r="F24" i="1"/>
  <c r="F25" i="1"/>
  <c r="F20" i="1"/>
  <c r="F19" i="1" s="1"/>
  <c r="F15" i="1"/>
  <c r="F16" i="1"/>
  <c r="F17" i="1"/>
  <c r="F18" i="1"/>
  <c r="F14" i="1"/>
  <c r="G13" i="1"/>
  <c r="H13" i="1"/>
  <c r="J13" i="1"/>
  <c r="K13" i="1"/>
  <c r="M13" i="1"/>
  <c r="N13" i="1"/>
  <c r="P13" i="1"/>
  <c r="Q13" i="1"/>
  <c r="R13" i="1"/>
  <c r="G19" i="1"/>
  <c r="H19" i="1"/>
  <c r="J19" i="1"/>
  <c r="K19" i="1"/>
  <c r="M19" i="1"/>
  <c r="N19" i="1"/>
  <c r="P19" i="1"/>
  <c r="Q19" i="1"/>
  <c r="Q12" i="1" s="1"/>
  <c r="R19" i="1"/>
  <c r="G26" i="1"/>
  <c r="H26" i="1"/>
  <c r="J26" i="1"/>
  <c r="K26" i="1"/>
  <c r="M26" i="1"/>
  <c r="N26" i="1"/>
  <c r="P26" i="1"/>
  <c r="Q26" i="1"/>
  <c r="R26" i="1"/>
  <c r="G34" i="1"/>
  <c r="H34" i="1"/>
  <c r="J34" i="1"/>
  <c r="K34" i="1"/>
  <c r="M34" i="1"/>
  <c r="N34" i="1"/>
  <c r="P34" i="1"/>
  <c r="Q34" i="1"/>
  <c r="R34" i="1"/>
  <c r="G38" i="1"/>
  <c r="H38" i="1"/>
  <c r="J38" i="1"/>
  <c r="K38" i="1"/>
  <c r="M38" i="1"/>
  <c r="N38" i="1"/>
  <c r="P38" i="1"/>
  <c r="Q38" i="1"/>
  <c r="R38" i="1"/>
  <c r="R12" i="1" l="1"/>
  <c r="C39" i="1"/>
  <c r="C20" i="1"/>
  <c r="C31" i="1"/>
  <c r="F26" i="1"/>
  <c r="I13" i="1"/>
  <c r="H12" i="1"/>
  <c r="G12" i="1"/>
  <c r="C15" i="1"/>
  <c r="M12" i="1"/>
  <c r="C33" i="1"/>
  <c r="C45" i="1"/>
  <c r="N12" i="1"/>
  <c r="I38" i="1"/>
  <c r="C27" i="1"/>
  <c r="P12" i="1"/>
  <c r="C35" i="1"/>
  <c r="C34" i="1" s="1"/>
  <c r="K12" i="1"/>
  <c r="O13" i="1"/>
  <c r="C48" i="1"/>
  <c r="J12" i="1"/>
  <c r="C47" i="1"/>
  <c r="C28" i="1"/>
  <c r="C40" i="1"/>
  <c r="O34" i="1"/>
  <c r="C24" i="1"/>
  <c r="C22" i="1"/>
  <c r="C18" i="1"/>
  <c r="C50" i="1"/>
  <c r="I19" i="1"/>
  <c r="L34" i="1"/>
  <c r="D13" i="1"/>
  <c r="C43" i="1"/>
  <c r="C16" i="1"/>
  <c r="C41" i="1"/>
  <c r="C38" i="1" s="1"/>
  <c r="L26" i="1"/>
  <c r="E19" i="1"/>
  <c r="F13" i="1"/>
  <c r="C21" i="1"/>
  <c r="E38" i="1"/>
  <c r="O26" i="1"/>
  <c r="F38" i="1"/>
  <c r="E26" i="1"/>
  <c r="O19" i="1"/>
  <c r="I26" i="1"/>
  <c r="L13" i="1"/>
  <c r="L38" i="1"/>
  <c r="O38" i="1"/>
  <c r="C29" i="1"/>
  <c r="D38" i="1"/>
  <c r="D26" i="1"/>
  <c r="D19" i="1"/>
  <c r="C17" i="1"/>
  <c r="E13" i="1"/>
  <c r="C13" i="1" l="1"/>
  <c r="I12" i="1"/>
  <c r="C19" i="1"/>
  <c r="C26" i="1"/>
  <c r="F12" i="1"/>
  <c r="E12" i="1"/>
  <c r="D12" i="1"/>
  <c r="L12" i="1"/>
  <c r="O12" i="1"/>
  <c r="C1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Elbegsaikhan</author>
  </authors>
  <commentList>
    <comment ref="A46" authorId="0" shapeId="0" xr:uid="{18E2EF1F-C631-4586-824B-A61BE1FFEC6D}">
      <text>
        <r>
          <rPr>
            <sz val="9"/>
            <color indexed="81"/>
            <rFont val="Tahoma"/>
            <family val="2"/>
          </rPr>
          <t xml:space="preserve">Яамны 4 сургуулийн мэдээлэл орно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Elbegsaikhan</author>
  </authors>
  <commentList>
    <comment ref="A47" authorId="0" shapeId="0" xr:uid="{2ED8C3F4-3CF6-4E74-A3DA-5861390569FA}">
      <text>
        <r>
          <rPr>
            <b/>
            <sz val="9"/>
            <color indexed="81"/>
            <rFont val="Tahoma"/>
            <family val="2"/>
          </rPr>
          <t>Яамны 4 сургуулийн мэдээлэл орно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Elbegsaikhan</author>
  </authors>
  <commentList>
    <comment ref="A44" authorId="0" shapeId="0" xr:uid="{18F5CE15-E0EC-4B67-84DA-9711EC066BDB}">
      <text>
        <r>
          <rPr>
            <b/>
            <sz val="9"/>
            <color indexed="81"/>
            <rFont val="Tahoma"/>
            <family val="2"/>
          </rPr>
          <t>Яамны 4 сургуулийн мэдээлэл орно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Elbegsaikhan</author>
  </authors>
  <commentList>
    <comment ref="A46" authorId="0" shapeId="0" xr:uid="{07E5F400-0AD1-400E-87F6-16DE68887175}">
      <text>
        <r>
          <rPr>
            <b/>
            <sz val="9"/>
            <color indexed="81"/>
            <rFont val="Tahoma"/>
            <family val="2"/>
          </rPr>
          <t>Яамны 4 сургуулийн мэдээлэл орно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Elbegsaikhan</author>
  </authors>
  <commentList>
    <comment ref="A45" authorId="0" shapeId="0" xr:uid="{9BE0C382-351C-4BD8-826E-9985DFF1CD17}">
      <text>
        <r>
          <rPr>
            <b/>
            <sz val="9"/>
            <color indexed="81"/>
            <rFont val="Tahoma"/>
            <family val="2"/>
          </rPr>
          <t>Яамны 4 сургуулийн мэдээлэл орно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<sst xmlns="http://schemas.openxmlformats.org/spreadsheetml/2006/main" count="1854" uniqueCount="266">
  <si>
    <t>А-БДБ-1</t>
  </si>
  <si>
    <t>Аймаг, нийслэл</t>
  </si>
  <si>
    <t>МД</t>
  </si>
  <si>
    <t>Сургуулийн тоо</t>
  </si>
  <si>
    <t>Сургуулийн ангиллаар</t>
  </si>
  <si>
    <t>Засгийн газрын хоорондын гэрээний дагуу байгуулагдсан</t>
  </si>
  <si>
    <t>Хот</t>
  </si>
  <si>
    <t>Хөдөө</t>
  </si>
  <si>
    <t>Бага сургуулийн тоо /1-5-р ангитай/</t>
  </si>
  <si>
    <t>Дунд сургуулийн тоо /1-9, 6-9-р ангитай/</t>
  </si>
  <si>
    <t>Ахлах сургуулийн тоо /1-12, 10-12-р ангитай/</t>
  </si>
  <si>
    <t>Цогцолбор сургуулийн тоо</t>
  </si>
  <si>
    <t>А</t>
  </si>
  <si>
    <t>Б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</si>
  <si>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</si>
  <si>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</si>
  <si>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</si>
  <si>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</si>
  <si>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</si>
  <si>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</si>
  <si>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</si>
  <si>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</si>
  <si>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</si>
  <si>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</si>
  <si>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</si>
  <si>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</si>
  <si>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</si>
  <si>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</si>
  <si>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</si>
  <si>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</si>
  <si>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 xml:space="preserve">Бүгд </t>
  </si>
  <si>
    <t>Баруун бүс</t>
  </si>
  <si>
    <t>Баян-Өлгий</t>
  </si>
  <si>
    <t>Говь-Алтай</t>
  </si>
  <si>
    <t>Завхан</t>
  </si>
  <si>
    <t>Увс</t>
  </si>
  <si>
    <t>Ховд</t>
  </si>
  <si>
    <t>Хангайн бүс</t>
  </si>
  <si>
    <t>Архангай</t>
  </si>
  <si>
    <t>Баянхонгор</t>
  </si>
  <si>
    <t>Булган</t>
  </si>
  <si>
    <t>Орхон</t>
  </si>
  <si>
    <t>Өвөрхангай</t>
  </si>
  <si>
    <t>Хөвсгөл</t>
  </si>
  <si>
    <t>Төвийн бүс</t>
  </si>
  <si>
    <t>Говьсүмбэр</t>
  </si>
  <si>
    <t>Дархан-Уул</t>
  </si>
  <si>
    <t>Дорноговь</t>
  </si>
  <si>
    <t>Дундговь</t>
  </si>
  <si>
    <t>Өмнөговь</t>
  </si>
  <si>
    <t>Сэлэнгэ</t>
  </si>
  <si>
    <t>Төв</t>
  </si>
  <si>
    <t>Зүүн бүс</t>
  </si>
  <si>
    <t>Дорнод</t>
  </si>
  <si>
    <t>Сүхбаатар</t>
  </si>
  <si>
    <t>Хэнтий</t>
  </si>
  <si>
    <t>Улаанбаатар</t>
  </si>
  <si>
    <t xml:space="preserve">   Багануур</t>
  </si>
  <si>
    <t xml:space="preserve">   Багахангай</t>
  </si>
  <si>
    <t xml:space="preserve">   Баянгол</t>
  </si>
  <si>
    <t xml:space="preserve">   Баянзүрх</t>
  </si>
  <si>
    <t xml:space="preserve">   Налайх</t>
  </si>
  <si>
    <t xml:space="preserve">   Сонгинохайрхан</t>
  </si>
  <si>
    <t xml:space="preserve">   Сүхбаатар</t>
  </si>
  <si>
    <t xml:space="preserve">   Чингэлтэй</t>
  </si>
  <si>
    <t xml:space="preserve">   Хан-Уул</t>
  </si>
  <si>
    <t xml:space="preserve">Төрийн </t>
  </si>
  <si>
    <t xml:space="preserve">Хувийн </t>
  </si>
  <si>
    <t>Бусад</t>
  </si>
  <si>
    <t>ЕРӨНХИЙ БОЛОВСРОЛЫН СУРГУУЛИЙН 2025-2026 ОНЫ ХИЧЭЭЛИЙН ЖИЛИЙН ТАЙЛАН, хот, хөдөө, сургуулийн ангиллаар</t>
  </si>
  <si>
    <t>А-БДБ-2</t>
  </si>
  <si>
    <t>ЕБС-ИЙН БҮЛГИЙН 2025-2026 ОНЫ ХИЧЭЭЛИЙН ЖИЛИЙН ТАЙЛАН, хот, хөдөө, ээлж, боловсролын ангилал, ангиар</t>
  </si>
  <si>
    <t>Бүлгийн тоо-бүгд</t>
  </si>
  <si>
    <t>1-р ээлж</t>
  </si>
  <si>
    <t>2-р ээлж</t>
  </si>
  <si>
    <t>3-р ээлж</t>
  </si>
  <si>
    <t>Бага боловсрол</t>
  </si>
  <si>
    <t>Суурь боловсрол</t>
  </si>
  <si>
    <t>Бүрэн дунд боловсрол</t>
  </si>
  <si>
    <t xml:space="preserve">I </t>
  </si>
  <si>
    <t xml:space="preserve">II </t>
  </si>
  <si>
    <t xml:space="preserve">III </t>
  </si>
  <si>
    <t xml:space="preserve">IV </t>
  </si>
  <si>
    <t xml:space="preserve">V </t>
  </si>
  <si>
    <t>VI</t>
  </si>
  <si>
    <t xml:space="preserve">VII </t>
  </si>
  <si>
    <t xml:space="preserve">VIII </t>
  </si>
  <si>
    <t xml:space="preserve">IX </t>
  </si>
  <si>
    <t>X</t>
  </si>
  <si>
    <t>XI</t>
  </si>
  <si>
    <t>XII</t>
  </si>
  <si>
    <t>А-БДБ-3</t>
  </si>
  <si>
    <t>ЕБС-ИЙН ӨДРӨӨР СУРАЛЦАГЧДЫН 2025-2026 ОНЫ ХИЧЭЭЛИЙН ЖИЛИЙН ТАЙЛАН, хот, хөдөө, ээлж, боловсролын ангилал, ангиар</t>
  </si>
  <si>
    <t>Суралцагч-дын тоо -бүгд</t>
  </si>
  <si>
    <t>17</t>
  </si>
  <si>
    <t>18</t>
  </si>
  <si>
    <t>19</t>
  </si>
  <si>
    <t>20</t>
  </si>
  <si>
    <t>21</t>
  </si>
  <si>
    <t>22</t>
  </si>
  <si>
    <t xml:space="preserve"> А-БДБ-4</t>
  </si>
  <si>
    <r>
      <rPr>
        <b/>
        <sz val="8"/>
        <rFont val="Arial"/>
        <family val="2"/>
      </rPr>
      <t xml:space="preserve"> А-БДБ-4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Үргэлжлэл</t>
    </r>
  </si>
  <si>
    <t>Аймаг,нийслэл</t>
  </si>
  <si>
    <t>Бүгд</t>
  </si>
  <si>
    <t>Насаар</t>
  </si>
  <si>
    <t>Эрэгтэй</t>
  </si>
  <si>
    <t>Эмэгтэй</t>
  </si>
  <si>
    <t>24&lt;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</si>
  <si>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</si>
  <si>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</si>
  <si>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</si>
  <si>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</si>
  <si>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</si>
  <si>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</si>
  <si>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</si>
  <si>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</si>
  <si>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</si>
  <si>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</si>
  <si>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</si>
  <si>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</si>
  <si>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</si>
  <si>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</si>
  <si>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</si>
  <si>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</si>
  <si>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</si>
  <si>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</si>
  <si>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</si>
  <si>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</si>
  <si>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</si>
  <si>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</si>
  <si>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</si>
  <si>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</si>
  <si>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</si>
  <si>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</si>
  <si>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</si>
  <si>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</si>
  <si>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</si>
  <si>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</si>
  <si>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</si>
  <si>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</si>
  <si>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</si>
  <si>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</si>
  <si>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</si>
  <si>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</si>
  <si>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</si>
  <si>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</si>
  <si>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</si>
  <si>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</si>
  <si>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</si>
  <si>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 xml:space="preserve"> А-БДБ-5</t>
  </si>
  <si>
    <t>ЕБС-Д ӨДРӨӨР СУРАЛЦАГЧДЫН 2025-2026 ОНЫ ХИЧЭЭЛИЙН ЖИЛИЙН ТАЙЛАН, шинж байдлаар</t>
  </si>
  <si>
    <t>мд</t>
  </si>
  <si>
    <t>Хөгжлийн бэрхшээлтэй хүүхэд</t>
  </si>
  <si>
    <t>Танхимын сургалтад тогтмол хамрагдах боломжгүй явуулын багшийн үйлчилгээнд хамрагдсан суралцагчийн тоо</t>
  </si>
  <si>
    <t>Ганцаарчилсан сургалтын төлөвлөгөөгөөр хичээллэж буй хөгжлийн бэрхшээлтэй суралцагчийн тоо</t>
  </si>
  <si>
    <t>Хамран сургах тойргийн хүүхэд</t>
  </si>
  <si>
    <t>Хамран сургах тойргийн бус хүүхэд</t>
  </si>
  <si>
    <t>Малчдын хүүхэд</t>
  </si>
  <si>
    <t>Гадаадын харьяат</t>
  </si>
  <si>
    <t>Бүтэн өнчин</t>
  </si>
  <si>
    <t>Хагас өнчин</t>
  </si>
  <si>
    <t>Харааны бэрхшээл</t>
  </si>
  <si>
    <t>Сонсголын бэрхшээл</t>
  </si>
  <si>
    <t>Хэл ярианы бэрхшээл</t>
  </si>
  <si>
    <t>Сэтгэцийн бэрхшээл</t>
  </si>
  <si>
    <t>Дауны синдром</t>
  </si>
  <si>
    <t>Хөдөлгөөний бэрхшээл</t>
  </si>
  <si>
    <t>Хавсарсан хэлбэрийн</t>
  </si>
  <si>
    <t>Оюун ухааны бэрхшээл</t>
  </si>
  <si>
    <t>Аутизмын хүрээний эмгэг</t>
  </si>
  <si>
    <t>А-БДБ-6</t>
  </si>
  <si>
    <r>
      <t xml:space="preserve">А-БДБ-6 </t>
    </r>
    <r>
      <rPr>
        <b/>
        <i/>
        <sz val="9"/>
        <rFont val="Arial"/>
        <family val="2"/>
      </rPr>
      <t>Үргэлжлэл</t>
    </r>
  </si>
  <si>
    <t>Суралцагчид бүгд</t>
  </si>
  <si>
    <t>Бага боловсрол-Бүгд</t>
  </si>
  <si>
    <t>I анги</t>
  </si>
  <si>
    <t>II анги</t>
  </si>
  <si>
    <t>III анги</t>
  </si>
  <si>
    <t>IV анги</t>
  </si>
  <si>
    <t>V анги</t>
  </si>
  <si>
    <t>Суурь боловсрол-Бүгд</t>
  </si>
  <si>
    <t>VI анги</t>
  </si>
  <si>
    <t>VII анги</t>
  </si>
  <si>
    <t>VIII анги</t>
  </si>
  <si>
    <t>IX анги</t>
  </si>
  <si>
    <t xml:space="preserve"> Бүрэн дунд боловсрол-Бүгд</t>
  </si>
  <si>
    <t>X анги</t>
  </si>
  <si>
    <t>XI анги</t>
  </si>
  <si>
    <t>XII анги</t>
  </si>
  <si>
    <t>А-БДБ-7</t>
  </si>
  <si>
    <t xml:space="preserve">ЕБС-ИЙН НЭГДYГЭЭР АНГИД ШИНЭЭР ЭЛСЭГЧДИЙН </t>
  </si>
  <si>
    <t>2025-2026 ОНЫ ХИЧЭЭЛИЙН ЖИЛИЙН ТАЙЛАН, сургуулийн өмчийн хэлбэрээр</t>
  </si>
  <si>
    <t xml:space="preserve"> </t>
  </si>
  <si>
    <t>Төрийн өмчийн сургуульд суралцагч</t>
  </si>
  <si>
    <t>Хувийн өмчийн сургуульд суралцагч</t>
  </si>
  <si>
    <t>Өмнөх хичээлийн жилд сургуулийн өмнөх боловсролд хамрагдсан</t>
  </si>
  <si>
    <t xml:space="preserve"> А-БДБ-8</t>
  </si>
  <si>
    <t xml:space="preserve"> 2025-2026 ОНЫ ХИЧЭЭЛИЙН ЖИЛИЙН ТАЙЛАН</t>
  </si>
  <si>
    <t>Дотуур байранд суух хүсэлт гаргасан хүүхэд</t>
  </si>
  <si>
    <t>Дотуур байранд амьдарч буй малчдын хүүхэд</t>
  </si>
  <si>
    <t>Дотуур байранд сууж буй хүүхэд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</si>
  <si>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</si>
  <si>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</si>
  <si>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</si>
  <si>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</si>
  <si>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</si>
  <si>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</si>
  <si>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</si>
  <si>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</si>
  <si>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</si>
  <si>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</si>
  <si>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</si>
  <si>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</si>
  <si>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</si>
  <si>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</si>
  <si>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</si>
  <si>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 xml:space="preserve"> А-БДБ-9</t>
  </si>
  <si>
    <t xml:space="preserve">   ЕБС-ИЙН ДОТУУР БАЙРНЫ ХҮЧИН ЧАДЛЫН  2025-2026 ОНЫ ХИЧЭЭЛИЙН ЖИЛИЙН ТАЙЛАН</t>
  </si>
  <si>
    <t>Дотуур байрны тоо</t>
  </si>
  <si>
    <t>Хүчин чадал /ороор/</t>
  </si>
  <si>
    <t>Стандартын</t>
  </si>
  <si>
    <t>Стандартын бус</t>
  </si>
  <si>
    <t xml:space="preserve"> А-БДБ-9.1</t>
  </si>
  <si>
    <t>ЕБС-ИЙН ДОТУУР БАЙРНЫ АЖИЛЛАГЧДЫН  2025-2026 ОНЫ ХИЧЭЭЛИЙН ЖИЛИЙН ТАЙЛАН</t>
  </si>
  <si>
    <t>Дотуур байрны ажиллагчдын тоо</t>
  </si>
  <si>
    <t>Орон тооны ажилтан /үндсэн/</t>
  </si>
  <si>
    <t>Орон тооны бус /гэрээт/ ажилтан</t>
  </si>
  <si>
    <t>Дотуур байрны багш</t>
  </si>
  <si>
    <t>Багш мэргэжилтэй</t>
  </si>
  <si>
    <t>Багш бус мэргэжилтэй</t>
  </si>
  <si>
    <t>А-БДБ-10</t>
  </si>
  <si>
    <t xml:space="preserve">  ЕБС-ИЙН АЖИЛЛАГЧДЫН 2025-2026 ОНЫ ХИЧЭЭЛИЙН ЖИЛИЙН ТАЙЛАН, албан тушаалын төрөл, хүйс, аймаг нийслэлээр</t>
  </si>
  <si>
    <t>БҮГД</t>
  </si>
  <si>
    <t>Захирал</t>
  </si>
  <si>
    <t>Сургалтын менежер</t>
  </si>
  <si>
    <t>Нийгмийн ажилтан</t>
  </si>
  <si>
    <t>Үндсэн багш</t>
  </si>
  <si>
    <t>Сэтгэл зүйч</t>
  </si>
  <si>
    <t>Хоол зүйч</t>
  </si>
  <si>
    <t>Бусад ажилтан</t>
  </si>
  <si>
    <t>Бага ангийн</t>
  </si>
  <si>
    <t>Зөвхөн дунд ангийн</t>
  </si>
  <si>
    <t>Зөвхөн ахлах ангийн</t>
  </si>
  <si>
    <t>Дунд болон Ахлах ангийн</t>
  </si>
  <si>
    <t xml:space="preserve"> А-БДБ-11</t>
  </si>
  <si>
    <t>ЕБС-ИЙН НӨХӨН ОЛГОХ ХӨТӨЛБӨРӨӨР ХИЧЭЭЛЛЭЖ БУЙ СУРАЛЦАГЧДЫН ТОО,  БҮЛГИЙН ТОО</t>
  </si>
  <si>
    <t xml:space="preserve"> 2025-2026 ОНЫ ХИЧЭЭЛИЙН ЖИЛИЙН ТАЙЛАН, анги, нас, хүйсээр</t>
  </si>
  <si>
    <t>Yзүүлэлт</t>
  </si>
  <si>
    <t>Бүлгийн тоо</t>
  </si>
  <si>
    <t>Хөгжлийн бэршээлтэй бүгд</t>
  </si>
  <si>
    <t>24 ба түүнээс дээш</t>
  </si>
  <si>
    <t xml:space="preserve">Эрэгтэй </t>
  </si>
  <si>
    <t>x</t>
  </si>
  <si>
    <t xml:space="preserve"> А-БДБ-11.1</t>
  </si>
  <si>
    <t>ЕБС-ИЙН НӨХӨН ОЛГОХ ХӨТӨЛБӨРӨӨР ХИЧЭЭЛЛЭЖ БУЙ СУРАЛЦАГЧДЫН ТОО</t>
  </si>
  <si>
    <t>2025-2026 ОНЫ ХИЧЭЭЛИЙН ЖИЛИЙН ТАЙЛАН, анги, нас, хүйс, аймаг, нийслэлээр</t>
  </si>
  <si>
    <t>Бүрэн дунд боловсрол-бүгд</t>
  </si>
  <si>
    <t xml:space="preserve">                                    ЕБС-Д ӨДРӨӨР СУРАЛЦАГЧДЫН 2025-2026 ОНЫ ХИЧЭЭЛИЙН ЖИЛИЙН ТАЙЛАН, нас, хүйсээр</t>
  </si>
  <si>
    <t xml:space="preserve"> ЕБС-Д ӨДРӨӨР СУРАЛЦАГЧДЫН 2025-2026 ОНЫ   ХИЧЭЭЛИЙН ЖИЛИЙН ТАЙЛАН, ангиар</t>
  </si>
  <si>
    <r>
      <t xml:space="preserve"> А-БДБ-5 </t>
    </r>
    <r>
      <rPr>
        <b/>
        <i/>
        <sz val="8"/>
        <rFont val="Arial"/>
        <family val="2"/>
      </rPr>
      <t>Үргэлжлэл</t>
    </r>
  </si>
  <si>
    <t xml:space="preserve"> Сонгинохайрхан</t>
  </si>
  <si>
    <t>ЕБС-ИЙН ДОТУУР БАЙРАНД АМЬДАРЧ БУЙ СУРАЛЦАГЧИД</t>
  </si>
  <si>
    <r>
      <t xml:space="preserve"> А-БДБ-8</t>
    </r>
    <r>
      <rPr>
        <sz val="10"/>
        <color rgb="FF000000"/>
        <rFont val="Calibri"/>
        <family val="2"/>
        <scheme val="minor"/>
      </rPr>
      <t xml:space="preserve"> </t>
    </r>
  </si>
  <si>
    <t>А-БДБ-10 үргэлжлэл</t>
  </si>
  <si>
    <r>
      <t xml:space="preserve"> А-БДБ-11 </t>
    </r>
    <r>
      <rPr>
        <b/>
        <i/>
        <sz val="8"/>
        <rFont val="Arial"/>
        <family val="2"/>
      </rPr>
      <t>Үргэлжлэл</t>
    </r>
  </si>
  <si>
    <t xml:space="preserve"> А-БДБ-11.1 үргэлжлэл</t>
  </si>
  <si>
    <r>
      <t xml:space="preserve"> А-БДБ-8 </t>
    </r>
    <r>
      <rPr>
        <b/>
        <i/>
        <sz val="10"/>
        <rFont val="Arial"/>
        <family val="2"/>
      </rPr>
      <t>Үргэлжлэл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</si>
</sst>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 Mon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sz val="8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i/>
      <sz val="8"/>
      <name val="Arial"/>
      <family val="2"/>
    </font>
    <font>
      <sz val="10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18"/>
      <name val="Arial"/>
      <family val="2"/>
    </font>
    <font>
      <sz val="8"/>
      <name val="Arial Mon"/>
      <family val="2"/>
    </font>
    <font>
      <b/>
      <sz val="8"/>
      <name val="Arial Mon"/>
      <family val="2"/>
    </font>
    <font>
      <b/>
      <sz val="8"/>
      <color indexed="18"/>
      <name val="Arial Mon"/>
      <family val="2"/>
    </font>
    <font>
      <b/>
      <sz val="10"/>
      <color rgb="FF000000"/>
      <name val="Calibri"/>
      <family val="2"/>
      <scheme val="minor"/>
    </font>
    <font>
      <b/>
      <i/>
      <sz val="10"/>
      <name val="Arial"/>
      <family val="2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1" fillId="0" borderId="0"/>
    <xf numFmtId="0" fontId="3" fillId="0" borderId="0"/>
    <xf numFmtId="0" fontId="5" fillId="0" borderId="0"/>
  </cellStyleXfs>
  <cellXfs count="414">
    <xf numFmtId="0" fontId="0" fillId="0" borderId="0" xfId="0"/>
    <xf numFmtId="0" fontId="2" fillId="0" borderId="0" xfId="0" applyFont="1"/>
    <xf numFmtId="0" fontId="4" fillId="0" borderId="0" xfId="1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12" xfId="4" applyFont="1" applyBorder="1" applyAlignment="1">
      <alignment horizontal="left" vertical="center"/>
    </xf>
    <xf numFmtId="0" fontId="2" fillId="0" borderId="11" xfId="2" quotePrefix="1" applyFont="1" applyBorder="1" applyAlignment="1">
      <alignment horizontal="center" vertical="center"/>
    </xf>
    <xf numFmtId="0" fontId="2" fillId="0" borderId="12" xfId="4" applyFont="1" applyBorder="1" applyAlignment="1">
      <alignment horizontal="left" vertical="center" indent="1"/>
    </xf>
    <xf numFmtId="0" fontId="2" fillId="0" borderId="12" xfId="4" applyFont="1" applyBorder="1" applyAlignment="1">
      <alignment vertical="center"/>
    </xf>
    <xf numFmtId="0" fontId="6" fillId="0" borderId="0" xfId="5" applyFont="1" applyAlignment="1">
      <alignment vertical="center"/>
    </xf>
    <xf numFmtId="0" fontId="2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5" applyFont="1" applyAlignment="1">
      <alignment vertical="top" wrapText="1"/>
    </xf>
    <xf numFmtId="0" fontId="7" fillId="0" borderId="0" xfId="0" applyFont="1" applyAlignment="1">
      <alignment vertical="top"/>
    </xf>
    <xf numFmtId="0" fontId="2" fillId="0" borderId="0" xfId="6" applyFont="1"/>
    <xf numFmtId="0" fontId="2" fillId="0" borderId="0" xfId="0" applyFont="1" applyAlignment="1">
      <alignment horizontal="center" vertical="center" textRotation="90" wrapText="1"/>
    </xf>
    <xf numFmtId="0" fontId="2" fillId="0" borderId="0" xfId="0" applyFont="1" applyAlignment="1">
      <alignment horizontal="left" vertical="center" wrapText="1"/>
    </xf>
    <xf numFmtId="1" fontId="4" fillId="0" borderId="11" xfId="3" applyNumberFormat="1" applyFont="1" applyBorder="1" applyAlignment="1">
      <alignment horizontal="center" vertical="center"/>
    </xf>
    <xf numFmtId="0" fontId="8" fillId="0" borderId="0" xfId="0" applyFont="1"/>
    <xf numFmtId="0" fontId="8" fillId="0" borderId="0" xfId="1" applyFont="1"/>
    <xf numFmtId="0" fontId="9" fillId="0" borderId="0" xfId="1" applyFont="1"/>
    <xf numFmtId="0" fontId="10" fillId="0" borderId="0" xfId="1" applyFont="1"/>
    <xf numFmtId="0" fontId="10" fillId="0" borderId="0" xfId="0" applyFont="1" applyAlignment="1">
      <alignment horizontal="right"/>
    </xf>
    <xf numFmtId="0" fontId="10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11" fillId="0" borderId="0" xfId="1" applyFont="1"/>
    <xf numFmtId="0" fontId="8" fillId="0" borderId="3" xfId="1" applyFont="1" applyBorder="1" applyAlignment="1">
      <alignment horizontal="center" vertical="center" wrapText="1"/>
    </xf>
    <xf numFmtId="0" fontId="8" fillId="0" borderId="3" xfId="1" applyFont="1" applyBorder="1" applyAlignment="1">
      <alignment vertical="center" wrapText="1"/>
    </xf>
    <xf numFmtId="0" fontId="10" fillId="0" borderId="4" xfId="1" applyFont="1" applyBorder="1" applyAlignment="1">
      <alignment vertical="center"/>
    </xf>
    <xf numFmtId="0" fontId="8" fillId="0" borderId="11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10" fillId="0" borderId="12" xfId="4" applyFont="1" applyBorder="1" applyAlignment="1">
      <alignment horizontal="left" vertical="center"/>
    </xf>
    <xf numFmtId="0" fontId="8" fillId="0" borderId="11" xfId="2" quotePrefix="1" applyFont="1" applyBorder="1" applyAlignment="1">
      <alignment horizontal="center" vertical="center"/>
    </xf>
    <xf numFmtId="164" fontId="10" fillId="0" borderId="11" xfId="1" applyNumberFormat="1" applyFont="1" applyBorder="1" applyAlignment="1">
      <alignment horizontal="center" vertical="center"/>
    </xf>
    <xf numFmtId="164" fontId="10" fillId="0" borderId="11" xfId="1" applyNumberFormat="1" applyFont="1" applyBorder="1" applyAlignment="1">
      <alignment horizontal="center" vertical="center" wrapText="1"/>
    </xf>
    <xf numFmtId="0" fontId="8" fillId="0" borderId="12" xfId="4" applyFont="1" applyBorder="1" applyAlignment="1">
      <alignment horizontal="left" vertical="center" indent="1"/>
    </xf>
    <xf numFmtId="0" fontId="10" fillId="0" borderId="11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 wrapText="1"/>
    </xf>
    <xf numFmtId="164" fontId="8" fillId="0" borderId="11" xfId="1" applyNumberFormat="1" applyFont="1" applyBorder="1" applyAlignment="1">
      <alignment horizontal="center" vertical="center" wrapText="1"/>
    </xf>
    <xf numFmtId="0" fontId="8" fillId="0" borderId="12" xfId="4" applyFont="1" applyBorder="1" applyAlignment="1">
      <alignment vertical="center"/>
    </xf>
    <xf numFmtId="0" fontId="8" fillId="0" borderId="11" xfId="3" applyFont="1" applyBorder="1" applyAlignment="1">
      <alignment horizontal="center" vertical="center"/>
    </xf>
    <xf numFmtId="0" fontId="10" fillId="0" borderId="11" xfId="3" applyFont="1" applyBorder="1" applyAlignment="1">
      <alignment horizontal="center" vertical="center"/>
    </xf>
    <xf numFmtId="0" fontId="8" fillId="0" borderId="11" xfId="1" applyFont="1" applyBorder="1"/>
    <xf numFmtId="0" fontId="10" fillId="0" borderId="12" xfId="4" applyFont="1" applyBorder="1" applyAlignment="1">
      <alignment vertical="center"/>
    </xf>
    <xf numFmtId="0" fontId="12" fillId="0" borderId="0" xfId="5" applyFont="1" applyAlignment="1">
      <alignment vertical="center"/>
    </xf>
    <xf numFmtId="0" fontId="8" fillId="0" borderId="0" xfId="0" quotePrefix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 textRotation="90" wrapText="1"/>
    </xf>
    <xf numFmtId="0" fontId="8" fillId="0" borderId="0" xfId="0" applyFont="1" applyAlignment="1">
      <alignment horizontal="center"/>
    </xf>
    <xf numFmtId="49" fontId="8" fillId="0" borderId="10" xfId="1" applyNumberFormat="1" applyFont="1" applyBorder="1" applyAlignment="1">
      <alignment horizontal="center" vertical="center" wrapText="1"/>
    </xf>
    <xf numFmtId="164" fontId="8" fillId="0" borderId="11" xfId="1" applyNumberFormat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1" fontId="8" fillId="0" borderId="11" xfId="1" applyNumberFormat="1" applyFont="1" applyBorder="1" applyAlignment="1">
      <alignment horizontal="center" vertical="center" wrapText="1"/>
    </xf>
    <xf numFmtId="49" fontId="8" fillId="0" borderId="11" xfId="3" applyNumberFormat="1" applyFont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8" fillId="0" borderId="0" xfId="1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0" fillId="0" borderId="4" xfId="1" applyFont="1" applyBorder="1" applyAlignment="1">
      <alignment vertical="center" wrapText="1"/>
    </xf>
    <xf numFmtId="0" fontId="8" fillId="0" borderId="11" xfId="1" applyFont="1" applyBorder="1" applyAlignment="1">
      <alignment horizontal="center" textRotation="90"/>
    </xf>
    <xf numFmtId="164" fontId="8" fillId="0" borderId="11" xfId="3" applyNumberFormat="1" applyFont="1" applyBorder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0" fontId="8" fillId="0" borderId="0" xfId="5" applyFont="1" applyAlignment="1">
      <alignment vertical="top" wrapText="1"/>
    </xf>
    <xf numFmtId="0" fontId="7" fillId="0" borderId="0" xfId="0" applyFont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4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/>
    </xf>
    <xf numFmtId="0" fontId="17" fillId="0" borderId="0" xfId="0" applyFont="1"/>
    <xf numFmtId="0" fontId="7" fillId="0" borderId="0" xfId="1" applyFont="1"/>
    <xf numFmtId="0" fontId="17" fillId="0" borderId="0" xfId="1" applyFont="1"/>
    <xf numFmtId="0" fontId="7" fillId="0" borderId="0" xfId="0" applyFont="1" applyAlignment="1">
      <alignment horizontal="center"/>
    </xf>
    <xf numFmtId="0" fontId="3" fillId="0" borderId="0" xfId="1"/>
    <xf numFmtId="0" fontId="3" fillId="0" borderId="0" xfId="1" applyAlignment="1">
      <alignment vertical="center"/>
    </xf>
    <xf numFmtId="0" fontId="3" fillId="0" borderId="0" xfId="6"/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13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164" fontId="17" fillId="0" borderId="11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4" fillId="0" borderId="11" xfId="4" applyFont="1" applyBorder="1" applyAlignment="1">
      <alignment vertical="center"/>
    </xf>
    <xf numFmtId="2" fontId="4" fillId="0" borderId="0" xfId="1" applyNumberFormat="1" applyFont="1"/>
    <xf numFmtId="2" fontId="2" fillId="0" borderId="0" xfId="0" applyNumberFormat="1" applyFont="1" applyAlignment="1">
      <alignment horizontal="left"/>
    </xf>
    <xf numFmtId="2" fontId="2" fillId="0" borderId="0" xfId="0" applyNumberFormat="1" applyFont="1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 vertical="center" wrapText="1"/>
    </xf>
    <xf numFmtId="2" fontId="2" fillId="0" borderId="4" xfId="0" applyNumberFormat="1" applyFont="1" applyBorder="1" applyAlignment="1">
      <alignment vertical="center" wrapText="1"/>
    </xf>
    <xf numFmtId="2" fontId="2" fillId="0" borderId="3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2" fontId="2" fillId="0" borderId="3" xfId="0" applyNumberFormat="1" applyFont="1" applyBorder="1" applyAlignment="1">
      <alignment vertical="center" wrapText="1"/>
    </xf>
    <xf numFmtId="2" fontId="2" fillId="0" borderId="13" xfId="0" applyNumberFormat="1" applyFont="1" applyBorder="1" applyAlignment="1">
      <alignment vertical="center" wrapText="1"/>
    </xf>
    <xf numFmtId="2" fontId="2" fillId="0" borderId="0" xfId="0" applyNumberFormat="1" applyFont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15" xfId="0" applyNumberFormat="1" applyFont="1" applyBorder="1" applyAlignment="1">
      <alignment horizontal="center" vertical="center"/>
    </xf>
    <xf numFmtId="2" fontId="2" fillId="0" borderId="11" xfId="0" applyNumberFormat="1" applyFont="1" applyBorder="1" applyAlignment="1">
      <alignment horizontal="center" vertical="center"/>
    </xf>
    <xf numFmtId="2" fontId="4" fillId="0" borderId="12" xfId="4" applyNumberFormat="1" applyFont="1" applyBorder="1" applyAlignment="1">
      <alignment horizontal="left" vertical="center"/>
    </xf>
    <xf numFmtId="2" fontId="4" fillId="5" borderId="12" xfId="4" applyNumberFormat="1" applyFont="1" applyFill="1" applyBorder="1" applyAlignment="1">
      <alignment horizontal="left" vertical="center"/>
    </xf>
    <xf numFmtId="1" fontId="2" fillId="5" borderId="11" xfId="0" applyNumberFormat="1" applyFont="1" applyFill="1" applyBorder="1" applyAlignment="1">
      <alignment horizontal="center" vertical="center"/>
    </xf>
    <xf numFmtId="1" fontId="4" fillId="5" borderId="11" xfId="0" applyNumberFormat="1" applyFont="1" applyFill="1" applyBorder="1" applyAlignment="1">
      <alignment horizontal="center" vertical="center"/>
    </xf>
    <xf numFmtId="2" fontId="4" fillId="5" borderId="11" xfId="3" applyNumberFormat="1" applyFont="1" applyFill="1" applyBorder="1" applyAlignment="1">
      <alignment horizontal="center" vertical="center" wrapText="1"/>
    </xf>
    <xf numFmtId="0" fontId="4" fillId="5" borderId="11" xfId="3" applyFont="1" applyFill="1" applyBorder="1" applyAlignment="1">
      <alignment horizontal="center" vertical="center" wrapText="1"/>
    </xf>
    <xf numFmtId="0" fontId="4" fillId="5" borderId="12" xfId="4" applyFont="1" applyFill="1" applyBorder="1" applyAlignment="1">
      <alignment horizontal="left" vertical="center"/>
    </xf>
    <xf numFmtId="2" fontId="2" fillId="0" borderId="12" xfId="4" applyNumberFormat="1" applyFont="1" applyBorder="1" applyAlignment="1">
      <alignment horizontal="left" vertical="center" indent="1"/>
    </xf>
    <xf numFmtId="0" fontId="2" fillId="4" borderId="11" xfId="0" applyFont="1" applyFill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2" fontId="2" fillId="0" borderId="12" xfId="4" applyNumberFormat="1" applyFont="1" applyBorder="1" applyAlignment="1">
      <alignment vertical="center"/>
    </xf>
    <xf numFmtId="2" fontId="4" fillId="0" borderId="12" xfId="4" applyNumberFormat="1" applyFont="1" applyBorder="1" applyAlignment="1">
      <alignment vertical="center"/>
    </xf>
    <xf numFmtId="2" fontId="4" fillId="5" borderId="12" xfId="4" applyNumberFormat="1" applyFont="1" applyFill="1" applyBorder="1" applyAlignment="1">
      <alignment vertical="center"/>
    </xf>
    <xf numFmtId="1" fontId="4" fillId="5" borderId="11" xfId="3" applyNumberFormat="1" applyFont="1" applyFill="1" applyBorder="1" applyAlignment="1">
      <alignment horizontal="center" vertical="center"/>
    </xf>
    <xf numFmtId="0" fontId="4" fillId="5" borderId="12" xfId="4" applyFont="1" applyFill="1" applyBorder="1" applyAlignment="1">
      <alignment vertical="center"/>
    </xf>
    <xf numFmtId="1" fontId="4" fillId="5" borderId="11" xfId="0" applyNumberFormat="1" applyFont="1" applyFill="1" applyBorder="1" applyAlignment="1">
      <alignment horizontal="center" vertical="center" wrapText="1"/>
    </xf>
    <xf numFmtId="2" fontId="6" fillId="0" borderId="0" xfId="5" applyNumberFormat="1" applyFont="1" applyAlignment="1">
      <alignment vertical="center"/>
    </xf>
    <xf numFmtId="2" fontId="2" fillId="0" borderId="0" xfId="0" quotePrefix="1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vertical="center"/>
    </xf>
    <xf numFmtId="2" fontId="6" fillId="0" borderId="0" xfId="5" applyNumberFormat="1" applyFont="1" applyAlignment="1">
      <alignment horizontal="left" vertical="top" wrapText="1"/>
    </xf>
    <xf numFmtId="2" fontId="6" fillId="0" borderId="0" xfId="5" applyNumberFormat="1" applyFont="1" applyAlignment="1">
      <alignment vertical="top" wrapText="1"/>
    </xf>
    <xf numFmtId="49" fontId="4" fillId="0" borderId="11" xfId="3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2" fontId="4" fillId="0" borderId="11" xfId="4" applyNumberFormat="1" applyFont="1" applyBorder="1" applyAlignment="1">
      <alignment vertical="center"/>
    </xf>
    <xf numFmtId="2" fontId="4" fillId="0" borderId="0" xfId="0" applyNumberFormat="1" applyFont="1" applyAlignment="1">
      <alignment vertical="center" wrapText="1"/>
    </xf>
    <xf numFmtId="0" fontId="4" fillId="0" borderId="0" xfId="0" applyFont="1"/>
    <xf numFmtId="0" fontId="10" fillId="0" borderId="10" xfId="0" applyFont="1" applyBorder="1" applyAlignment="1">
      <alignment horizontal="center" vertical="center" wrapText="1"/>
    </xf>
    <xf numFmtId="49" fontId="8" fillId="0" borderId="10" xfId="3" applyNumberFormat="1" applyFont="1" applyBorder="1" applyAlignment="1">
      <alignment horizontal="center" vertical="center"/>
    </xf>
    <xf numFmtId="0" fontId="10" fillId="0" borderId="11" xfId="2" quotePrefix="1" applyFont="1" applyBorder="1" applyAlignment="1">
      <alignment horizontal="center" vertical="center"/>
    </xf>
    <xf numFmtId="1" fontId="10" fillId="3" borderId="11" xfId="1" applyNumberFormat="1" applyFont="1" applyFill="1" applyBorder="1" applyAlignment="1">
      <alignment horizontal="center" vertical="center" wrapText="1"/>
    </xf>
    <xf numFmtId="0" fontId="10" fillId="0" borderId="0" xfId="1" applyFont="1" applyAlignment="1">
      <alignment horizontal="center" vertical="center"/>
    </xf>
    <xf numFmtId="1" fontId="10" fillId="2" borderId="11" xfId="1" applyNumberFormat="1" applyFont="1" applyFill="1" applyBorder="1" applyAlignment="1">
      <alignment horizontal="center" vertical="center" wrapText="1"/>
    </xf>
    <xf numFmtId="1" fontId="10" fillId="0" borderId="11" xfId="1" applyNumberFormat="1" applyFont="1" applyBorder="1" applyAlignment="1">
      <alignment horizontal="center" vertical="center" wrapText="1"/>
    </xf>
    <xf numFmtId="1" fontId="10" fillId="2" borderId="11" xfId="3" applyNumberFormat="1" applyFont="1" applyFill="1" applyBorder="1" applyAlignment="1">
      <alignment horizontal="center" vertical="center"/>
    </xf>
    <xf numFmtId="1" fontId="10" fillId="0" borderId="11" xfId="3" applyNumberFormat="1" applyFont="1" applyBorder="1" applyAlignment="1">
      <alignment horizontal="center" vertical="center"/>
    </xf>
    <xf numFmtId="1" fontId="8" fillId="0" borderId="11" xfId="3" applyNumberFormat="1" applyFont="1" applyBorder="1" applyAlignment="1">
      <alignment horizontal="center" vertical="center"/>
    </xf>
    <xf numFmtId="1" fontId="10" fillId="0" borderId="11" xfId="1" applyNumberFormat="1" applyFont="1" applyBorder="1" applyAlignment="1">
      <alignment horizontal="center" vertical="center"/>
    </xf>
    <xf numFmtId="1" fontId="10" fillId="3" borderId="11" xfId="3" applyNumberFormat="1" applyFont="1" applyFill="1" applyBorder="1" applyAlignment="1">
      <alignment horizontal="center" vertical="center"/>
    </xf>
    <xf numFmtId="1" fontId="8" fillId="3" borderId="11" xfId="3" applyNumberFormat="1" applyFont="1" applyFill="1" applyBorder="1" applyAlignment="1">
      <alignment horizontal="center" vertical="center"/>
    </xf>
    <xf numFmtId="1" fontId="8" fillId="2" borderId="11" xfId="3" applyNumberFormat="1" applyFont="1" applyFill="1" applyBorder="1" applyAlignment="1">
      <alignment horizontal="center" vertical="center"/>
    </xf>
    <xf numFmtId="1" fontId="8" fillId="0" borderId="11" xfId="1" applyNumberFormat="1" applyFont="1" applyBorder="1"/>
    <xf numFmtId="1" fontId="10" fillId="0" borderId="11" xfId="1" applyNumberFormat="1" applyFont="1" applyBorder="1"/>
    <xf numFmtId="0" fontId="9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4" xfId="0" applyFont="1" applyBorder="1"/>
    <xf numFmtId="0" fontId="8" fillId="0" borderId="5" xfId="0" applyFont="1" applyBorder="1"/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10" fillId="0" borderId="0" xfId="0" applyFont="1" applyAlignment="1">
      <alignment horizontal="left"/>
    </xf>
    <xf numFmtId="0" fontId="10" fillId="0" borderId="0" xfId="1" applyFont="1" applyAlignment="1">
      <alignment horizontal="left"/>
    </xf>
    <xf numFmtId="2" fontId="2" fillId="0" borderId="12" xfId="4" applyNumberFormat="1" applyFont="1" applyBorder="1" applyAlignment="1">
      <alignment horizontal="left" vertical="center"/>
    </xf>
    <xf numFmtId="0" fontId="8" fillId="0" borderId="11" xfId="0" applyFont="1" applyBorder="1" applyAlignment="1">
      <alignment horizontal="center"/>
    </xf>
    <xf numFmtId="49" fontId="2" fillId="0" borderId="11" xfId="3" applyNumberFormat="1" applyFont="1" applyBorder="1" applyAlignment="1">
      <alignment horizontal="center" vertical="center"/>
    </xf>
    <xf numFmtId="49" fontId="2" fillId="0" borderId="11" xfId="3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1" fontId="6" fillId="0" borderId="11" xfId="0" applyNumberFormat="1" applyFont="1" applyBorder="1" applyAlignment="1">
      <alignment horizontal="center" vertical="center"/>
    </xf>
    <xf numFmtId="0" fontId="6" fillId="0" borderId="12" xfId="4" applyFont="1" applyBorder="1" applyAlignment="1">
      <alignment vertical="center"/>
    </xf>
    <xf numFmtId="2" fontId="2" fillId="0" borderId="11" xfId="3" applyNumberFormat="1" applyFont="1" applyBorder="1" applyAlignment="1">
      <alignment horizontal="center" vertical="center"/>
    </xf>
    <xf numFmtId="2" fontId="2" fillId="0" borderId="11" xfId="3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right"/>
    </xf>
    <xf numFmtId="0" fontId="6" fillId="0" borderId="11" xfId="0" applyFont="1" applyBorder="1" applyAlignment="1">
      <alignment horizontal="center" vertical="center"/>
    </xf>
    <xf numFmtId="2" fontId="6" fillId="0" borderId="12" xfId="4" applyNumberFormat="1" applyFont="1" applyBorder="1" applyAlignment="1">
      <alignment vertical="center"/>
    </xf>
    <xf numFmtId="0" fontId="10" fillId="0" borderId="0" xfId="0" applyFont="1"/>
    <xf numFmtId="0" fontId="8" fillId="0" borderId="0" xfId="1" applyFont="1" applyAlignment="1">
      <alignment wrapText="1"/>
    </xf>
    <xf numFmtId="0" fontId="10" fillId="2" borderId="11" xfId="1" applyFont="1" applyFill="1" applyBorder="1" applyAlignment="1">
      <alignment horizontal="center"/>
    </xf>
    <xf numFmtId="0" fontId="8" fillId="2" borderId="11" xfId="1" applyFont="1" applyFill="1" applyBorder="1" applyAlignment="1">
      <alignment horizontal="center"/>
    </xf>
    <xf numFmtId="0" fontId="8" fillId="0" borderId="11" xfId="1" applyFont="1" applyBorder="1" applyAlignment="1">
      <alignment horizontal="center"/>
    </xf>
    <xf numFmtId="0" fontId="10" fillId="0" borderId="11" xfId="4" applyFont="1" applyBorder="1" applyAlignment="1">
      <alignment vertical="center"/>
    </xf>
    <xf numFmtId="0" fontId="8" fillId="0" borderId="10" xfId="1" applyFont="1" applyBorder="1" applyAlignment="1">
      <alignment vertical="center" wrapText="1"/>
    </xf>
    <xf numFmtId="164" fontId="10" fillId="0" borderId="11" xfId="1" applyNumberFormat="1" applyFont="1" applyBorder="1" applyAlignment="1">
      <alignment vertical="center" wrapText="1"/>
    </xf>
    <xf numFmtId="0" fontId="10" fillId="0" borderId="11" xfId="1" applyFont="1" applyBorder="1" applyAlignment="1">
      <alignment vertical="center" wrapText="1"/>
    </xf>
    <xf numFmtId="0" fontId="8" fillId="0" borderId="11" xfId="1" applyFont="1" applyBorder="1" applyAlignment="1">
      <alignment vertical="center" wrapText="1"/>
    </xf>
    <xf numFmtId="164" fontId="8" fillId="0" borderId="11" xfId="1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1" xfId="0" quotePrefix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8" fillId="8" borderId="11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 indent="1"/>
    </xf>
    <xf numFmtId="0" fontId="21" fillId="0" borderId="0" xfId="0" applyFont="1"/>
    <xf numFmtId="0" fontId="8" fillId="0" borderId="11" xfId="0" applyFont="1" applyBorder="1"/>
    <xf numFmtId="0" fontId="8" fillId="0" borderId="0" xfId="0" quotePrefix="1" applyFont="1" applyAlignment="1">
      <alignment horizontal="center"/>
    </xf>
    <xf numFmtId="0" fontId="22" fillId="0" borderId="0" xfId="0" quotePrefix="1" applyFont="1" applyAlignment="1">
      <alignment horizontal="center"/>
    </xf>
    <xf numFmtId="0" fontId="10" fillId="0" borderId="0" xfId="0" quotePrefix="1" applyFont="1" applyAlignment="1">
      <alignment horizontal="center"/>
    </xf>
    <xf numFmtId="0" fontId="8" fillId="0" borderId="0" xfId="0" applyFont="1" applyAlignment="1">
      <alignment horizontal="center" vertical="center" textRotation="90"/>
    </xf>
    <xf numFmtId="0" fontId="4" fillId="0" borderId="0" xfId="0" applyFont="1" applyAlignment="1">
      <alignment horizontal="left"/>
    </xf>
    <xf numFmtId="0" fontId="23" fillId="0" borderId="0" xfId="0" applyFont="1"/>
    <xf numFmtId="0" fontId="9" fillId="0" borderId="0" xfId="0" applyFont="1" applyAlignment="1">
      <alignment horizontal="left"/>
    </xf>
    <xf numFmtId="0" fontId="8" fillId="0" borderId="4" xfId="1" applyFont="1" applyBorder="1" applyAlignment="1">
      <alignment vertical="center" wrapText="1"/>
    </xf>
    <xf numFmtId="0" fontId="8" fillId="0" borderId="5" xfId="1" applyFont="1" applyBorder="1" applyAlignment="1">
      <alignment vertical="center" wrapText="1"/>
    </xf>
    <xf numFmtId="0" fontId="23" fillId="0" borderId="0" xfId="1" applyFont="1"/>
    <xf numFmtId="164" fontId="8" fillId="6" borderId="11" xfId="3" applyNumberFormat="1" applyFont="1" applyFill="1" applyBorder="1" applyAlignment="1">
      <alignment horizontal="center" vertical="center"/>
    </xf>
    <xf numFmtId="164" fontId="10" fillId="6" borderId="11" xfId="3" applyNumberFormat="1" applyFont="1" applyFill="1" applyBorder="1" applyAlignment="1">
      <alignment horizontal="center" vertical="center"/>
    </xf>
    <xf numFmtId="0" fontId="23" fillId="0" borderId="12" xfId="4" applyFont="1" applyBorder="1" applyAlignment="1">
      <alignment vertical="center"/>
    </xf>
    <xf numFmtId="0" fontId="10" fillId="0" borderId="11" xfId="1" applyFont="1" applyBorder="1"/>
    <xf numFmtId="0" fontId="24" fillId="0" borderId="12" xfId="4" applyFont="1" applyBorder="1" applyAlignment="1">
      <alignment vertical="center"/>
    </xf>
    <xf numFmtId="0" fontId="23" fillId="0" borderId="0" xfId="0" applyFont="1" applyAlignment="1">
      <alignment horizontal="center" vertical="center" wrapText="1"/>
    </xf>
    <xf numFmtId="0" fontId="23" fillId="0" borderId="0" xfId="0" quotePrefix="1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25" fillId="0" borderId="0" xfId="0" quotePrefix="1" applyFont="1" applyAlignment="1">
      <alignment horizontal="center"/>
    </xf>
    <xf numFmtId="0" fontId="24" fillId="0" borderId="0" xfId="0" quotePrefix="1" applyFont="1" applyAlignment="1">
      <alignment horizontal="center"/>
    </xf>
    <xf numFmtId="0" fontId="23" fillId="0" borderId="0" xfId="0" applyFont="1" applyAlignment="1">
      <alignment horizontal="center" vertical="center" textRotation="90"/>
    </xf>
    <xf numFmtId="0" fontId="23" fillId="0" borderId="0" xfId="0" applyFont="1" applyAlignment="1">
      <alignment horizontal="left"/>
    </xf>
    <xf numFmtId="0" fontId="2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10" fillId="0" borderId="1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textRotation="90" wrapText="1"/>
    </xf>
    <xf numFmtId="0" fontId="10" fillId="0" borderId="7" xfId="1" applyFont="1" applyBorder="1" applyAlignment="1">
      <alignment horizontal="center" vertical="center" textRotation="90" wrapText="1"/>
    </xf>
    <xf numFmtId="0" fontId="10" fillId="0" borderId="9" xfId="1" applyFont="1" applyBorder="1" applyAlignment="1">
      <alignment horizontal="center" vertical="center" textRotation="90" wrapText="1"/>
    </xf>
    <xf numFmtId="0" fontId="10" fillId="0" borderId="3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/>
    </xf>
    <xf numFmtId="0" fontId="10" fillId="0" borderId="5" xfId="1" applyFont="1" applyBorder="1" applyAlignment="1">
      <alignment horizontal="center"/>
    </xf>
    <xf numFmtId="0" fontId="10" fillId="0" borderId="1" xfId="2" applyFont="1" applyBorder="1" applyAlignment="1">
      <alignment horizontal="center" vertical="center" textRotation="90" wrapText="1"/>
    </xf>
    <xf numFmtId="0" fontId="10" fillId="0" borderId="6" xfId="2" applyFont="1" applyBorder="1" applyAlignment="1">
      <alignment horizontal="center" vertical="center" textRotation="90" wrapText="1"/>
    </xf>
    <xf numFmtId="0" fontId="10" fillId="0" borderId="8" xfId="2" applyFont="1" applyBorder="1" applyAlignment="1">
      <alignment horizontal="center" vertical="center" textRotation="90" wrapText="1"/>
    </xf>
    <xf numFmtId="0" fontId="10" fillId="0" borderId="2" xfId="0" applyFont="1" applyBorder="1" applyAlignment="1">
      <alignment horizontal="center" vertical="center" textRotation="90" wrapText="1"/>
    </xf>
    <xf numFmtId="0" fontId="10" fillId="0" borderId="8" xfId="0" applyFont="1" applyBorder="1" applyAlignment="1">
      <alignment horizontal="center" vertical="center" textRotation="90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0" xfId="5" applyFont="1" applyAlignment="1">
      <alignment horizontal="left" vertical="top" wrapText="1"/>
    </xf>
    <xf numFmtId="0" fontId="8" fillId="0" borderId="1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textRotation="90" wrapText="1"/>
    </xf>
    <xf numFmtId="0" fontId="8" fillId="0" borderId="8" xfId="1" applyFont="1" applyBorder="1" applyAlignment="1">
      <alignment horizontal="center" vertical="center" textRotation="90" wrapText="1"/>
    </xf>
    <xf numFmtId="0" fontId="8" fillId="0" borderId="4" xfId="1" applyFont="1" applyBorder="1" applyAlignment="1">
      <alignment horizontal="center"/>
    </xf>
    <xf numFmtId="0" fontId="8" fillId="0" borderId="5" xfId="1" applyFont="1" applyBorder="1" applyAlignment="1">
      <alignment horizontal="center"/>
    </xf>
    <xf numFmtId="0" fontId="8" fillId="0" borderId="2" xfId="1" applyFont="1" applyBorder="1" applyAlignment="1">
      <alignment horizontal="center" vertical="center" textRotation="90" wrapText="1"/>
    </xf>
    <xf numFmtId="0" fontId="8" fillId="0" borderId="5" xfId="1" applyFont="1" applyBorder="1" applyAlignment="1">
      <alignment horizontal="center" vertical="center"/>
    </xf>
    <xf numFmtId="0" fontId="4" fillId="0" borderId="0" xfId="1" applyFont="1" applyAlignment="1">
      <alignment horizontal="left"/>
    </xf>
    <xf numFmtId="0" fontId="8" fillId="0" borderId="11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 textRotation="90"/>
    </xf>
    <xf numFmtId="0" fontId="8" fillId="0" borderId="7" xfId="1" applyFont="1" applyBorder="1" applyAlignment="1">
      <alignment horizontal="center" vertical="center" textRotation="90"/>
    </xf>
    <xf numFmtId="0" fontId="8" fillId="0" borderId="9" xfId="1" applyFont="1" applyBorder="1" applyAlignment="1">
      <alignment horizontal="center" vertical="center" textRotation="90"/>
    </xf>
    <xf numFmtId="0" fontId="8" fillId="0" borderId="12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textRotation="90"/>
    </xf>
    <xf numFmtId="0" fontId="8" fillId="0" borderId="8" xfId="1" applyFont="1" applyBorder="1" applyAlignment="1">
      <alignment horizontal="center" textRotation="90"/>
    </xf>
    <xf numFmtId="0" fontId="8" fillId="0" borderId="12" xfId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textRotation="90" wrapText="1"/>
    </xf>
    <xf numFmtId="0" fontId="8" fillId="0" borderId="11" xfId="0" applyFont="1" applyBorder="1" applyAlignment="1">
      <alignment horizontal="center" vertical="center" textRotation="90" wrapText="1"/>
    </xf>
    <xf numFmtId="0" fontId="8" fillId="0" borderId="2" xfId="0" applyFont="1" applyBorder="1" applyAlignment="1">
      <alignment horizontal="center" vertical="center" textRotation="90" wrapText="1"/>
    </xf>
    <xf numFmtId="0" fontId="8" fillId="0" borderId="7" xfId="0" applyFont="1" applyBorder="1" applyAlignment="1">
      <alignment horizontal="center" vertical="center" textRotation="90" wrapText="1"/>
    </xf>
    <xf numFmtId="0" fontId="8" fillId="0" borderId="9" xfId="0" applyFont="1" applyBorder="1" applyAlignment="1">
      <alignment horizontal="center" vertical="center" textRotation="90" wrapText="1"/>
    </xf>
    <xf numFmtId="0" fontId="8" fillId="0" borderId="1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8" fillId="0" borderId="4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textRotation="90" wrapText="1"/>
    </xf>
    <xf numFmtId="0" fontId="10" fillId="0" borderId="2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6" fillId="0" borderId="0" xfId="5" applyFont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textRotation="90"/>
    </xf>
    <xf numFmtId="2" fontId="2" fillId="0" borderId="6" xfId="0" applyNumberFormat="1" applyFont="1" applyBorder="1" applyAlignment="1">
      <alignment horizontal="center" vertical="center" textRotation="90"/>
    </xf>
    <xf numFmtId="2" fontId="2" fillId="0" borderId="8" xfId="0" applyNumberFormat="1" applyFont="1" applyBorder="1" applyAlignment="1">
      <alignment horizontal="center" vertical="center" textRotation="90"/>
    </xf>
    <xf numFmtId="2" fontId="2" fillId="0" borderId="2" xfId="0" applyNumberFormat="1" applyFont="1" applyBorder="1" applyAlignment="1">
      <alignment horizontal="center" vertical="center" textRotation="90" wrapText="1"/>
    </xf>
    <xf numFmtId="2" fontId="2" fillId="0" borderId="7" xfId="0" applyNumberFormat="1" applyFont="1" applyBorder="1" applyAlignment="1">
      <alignment horizontal="center" vertical="center" textRotation="90" wrapText="1"/>
    </xf>
    <xf numFmtId="2" fontId="2" fillId="0" borderId="9" xfId="0" applyNumberFormat="1" applyFont="1" applyBorder="1" applyAlignment="1">
      <alignment horizontal="center" vertical="center" textRotation="90" wrapText="1"/>
    </xf>
    <xf numFmtId="2" fontId="2" fillId="0" borderId="1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left" vertical="center" wrapText="1"/>
    </xf>
    <xf numFmtId="2" fontId="6" fillId="0" borderId="0" xfId="5" applyNumberFormat="1" applyFont="1" applyAlignment="1">
      <alignment horizontal="left" vertical="top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center" vertical="center" wrapText="1"/>
    </xf>
    <xf numFmtId="2" fontId="2" fillId="2" borderId="9" xfId="0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2" fontId="4" fillId="0" borderId="0" xfId="1" applyNumberFormat="1" applyFont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 wrapText="1"/>
    </xf>
    <xf numFmtId="0" fontId="8" fillId="0" borderId="11" xfId="7" applyFont="1" applyBorder="1" applyAlignment="1">
      <alignment horizontal="center" vertical="center" wrapText="1"/>
    </xf>
    <xf numFmtId="0" fontId="10" fillId="0" borderId="2" xfId="7" applyFont="1" applyBorder="1" applyAlignment="1">
      <alignment horizontal="center" vertical="center" wrapText="1"/>
    </xf>
    <xf numFmtId="0" fontId="10" fillId="0" borderId="3" xfId="7" applyFont="1" applyBorder="1" applyAlignment="1">
      <alignment horizontal="center" vertical="center" wrapText="1"/>
    </xf>
    <xf numFmtId="0" fontId="10" fillId="0" borderId="13" xfId="7" applyFont="1" applyBorder="1" applyAlignment="1">
      <alignment horizontal="center" vertical="center" wrapText="1"/>
    </xf>
    <xf numFmtId="0" fontId="10" fillId="0" borderId="9" xfId="7" applyFont="1" applyBorder="1" applyAlignment="1">
      <alignment horizontal="center" vertical="center" wrapText="1"/>
    </xf>
    <xf numFmtId="0" fontId="10" fillId="0" borderId="15" xfId="7" applyFont="1" applyBorder="1" applyAlignment="1">
      <alignment horizontal="center" vertical="center" wrapText="1"/>
    </xf>
    <xf numFmtId="0" fontId="10" fillId="0" borderId="10" xfId="7" applyFont="1" applyBorder="1" applyAlignment="1">
      <alignment horizontal="center" vertical="center" wrapText="1"/>
    </xf>
    <xf numFmtId="0" fontId="8" fillId="0" borderId="12" xfId="7" applyFont="1" applyBorder="1" applyAlignment="1">
      <alignment horizontal="center" vertical="center" wrapText="1"/>
    </xf>
    <xf numFmtId="0" fontId="8" fillId="0" borderId="4" xfId="7" applyFont="1" applyBorder="1" applyAlignment="1">
      <alignment horizontal="center" vertical="center" wrapText="1"/>
    </xf>
    <xf numFmtId="0" fontId="8" fillId="0" borderId="5" xfId="7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textRotation="90" wrapText="1"/>
    </xf>
    <xf numFmtId="0" fontId="10" fillId="0" borderId="8" xfId="1" applyFont="1" applyBorder="1" applyAlignment="1">
      <alignment horizontal="center" vertical="center" textRotation="90" wrapText="1"/>
    </xf>
    <xf numFmtId="1" fontId="10" fillId="0" borderId="0" xfId="1" applyNumberFormat="1" applyFont="1"/>
    <xf numFmtId="0" fontId="4" fillId="0" borderId="0" xfId="1" applyFont="1" applyAlignment="1">
      <alignment horizontal="center" wrapText="1"/>
    </xf>
    <xf numFmtId="0" fontId="4" fillId="0" borderId="0" xfId="1" applyFont="1" applyAlignment="1">
      <alignment vertical="center"/>
    </xf>
    <xf numFmtId="0" fontId="4" fillId="0" borderId="0" xfId="0" applyFont="1" applyAlignment="1">
      <alignment horizontal="center"/>
    </xf>
    <xf numFmtId="2" fontId="4" fillId="0" borderId="0" xfId="1" applyNumberFormat="1" applyFont="1" applyAlignment="1">
      <alignment horizontal="center"/>
    </xf>
    <xf numFmtId="2" fontId="4" fillId="0" borderId="0" xfId="0" applyNumberFormat="1" applyFont="1" applyAlignment="1">
      <alignment horizontal="left"/>
    </xf>
    <xf numFmtId="2" fontId="2" fillId="0" borderId="0" xfId="1" applyNumberFormat="1" applyFont="1"/>
    <xf numFmtId="2" fontId="4" fillId="0" borderId="0" xfId="0" applyNumberFormat="1" applyFont="1" applyAlignment="1">
      <alignment horizontal="left"/>
    </xf>
    <xf numFmtId="2" fontId="4" fillId="0" borderId="0" xfId="0" applyNumberFormat="1" applyFont="1"/>
    <xf numFmtId="2" fontId="4" fillId="0" borderId="0" xfId="1" applyNumberFormat="1" applyFont="1" applyAlignment="1">
      <alignment horizontal="left"/>
    </xf>
    <xf numFmtId="0" fontId="26" fillId="0" borderId="15" xfId="0" applyFont="1" applyBorder="1" applyAlignment="1">
      <alignment horizontal="center" vertical="center"/>
    </xf>
    <xf numFmtId="2" fontId="2" fillId="4" borderId="2" xfId="0" applyNumberFormat="1" applyFont="1" applyFill="1" applyBorder="1" applyAlignment="1">
      <alignment horizontal="center" vertical="center" textRotation="90" wrapText="1"/>
    </xf>
    <xf numFmtId="2" fontId="2" fillId="4" borderId="3" xfId="0" applyNumberFormat="1" applyFont="1" applyFill="1" applyBorder="1" applyAlignment="1">
      <alignment horizontal="center" vertical="center"/>
    </xf>
    <xf numFmtId="2" fontId="2" fillId="4" borderId="13" xfId="0" applyNumberFormat="1" applyFont="1" applyFill="1" applyBorder="1" applyAlignment="1">
      <alignment horizontal="center" vertical="center"/>
    </xf>
    <xf numFmtId="2" fontId="2" fillId="4" borderId="7" xfId="0" applyNumberFormat="1" applyFont="1" applyFill="1" applyBorder="1" applyAlignment="1">
      <alignment horizontal="center" vertical="center" textRotation="90" wrapText="1"/>
    </xf>
    <xf numFmtId="2" fontId="2" fillId="4" borderId="15" xfId="0" applyNumberFormat="1" applyFont="1" applyFill="1" applyBorder="1" applyAlignment="1">
      <alignment horizontal="center" vertical="center"/>
    </xf>
    <xf numFmtId="2" fontId="2" fillId="4" borderId="0" xfId="0" applyNumberFormat="1" applyFont="1" applyFill="1" applyAlignment="1">
      <alignment horizontal="center" vertical="center"/>
    </xf>
    <xf numFmtId="2" fontId="2" fillId="4" borderId="10" xfId="0" applyNumberFormat="1" applyFont="1" applyFill="1" applyBorder="1" applyAlignment="1">
      <alignment horizontal="center" vertical="center"/>
    </xf>
    <xf numFmtId="2" fontId="2" fillId="4" borderId="8" xfId="0" applyNumberFormat="1" applyFont="1" applyFill="1" applyBorder="1" applyAlignment="1">
      <alignment horizontal="center" vertical="center" textRotation="90" wrapText="1"/>
    </xf>
    <xf numFmtId="2" fontId="2" fillId="4" borderId="11" xfId="0" applyNumberFormat="1" applyFont="1" applyFill="1" applyBorder="1" applyAlignment="1">
      <alignment horizontal="center" vertical="center" textRotation="90"/>
    </xf>
    <xf numFmtId="2" fontId="2" fillId="4" borderId="12" xfId="0" applyNumberFormat="1" applyFont="1" applyFill="1" applyBorder="1" applyAlignment="1">
      <alignment horizontal="center" vertical="center" textRotation="90"/>
    </xf>
    <xf numFmtId="2" fontId="2" fillId="2" borderId="11" xfId="3" applyNumberFormat="1" applyFont="1" applyFill="1" applyBorder="1" applyAlignment="1">
      <alignment horizontal="center" vertical="center"/>
    </xf>
    <xf numFmtId="2" fontId="2" fillId="4" borderId="11" xfId="3" applyNumberFormat="1" applyFont="1" applyFill="1" applyBorder="1" applyAlignment="1">
      <alignment horizontal="center" vertical="center"/>
    </xf>
    <xf numFmtId="1" fontId="28" fillId="0" borderId="11" xfId="3" applyNumberFormat="1" applyFont="1" applyBorder="1" applyAlignment="1">
      <alignment horizontal="center" vertical="center"/>
    </xf>
    <xf numFmtId="0" fontId="2" fillId="0" borderId="11" xfId="3" applyFont="1" applyBorder="1" applyAlignment="1">
      <alignment horizontal="center" vertical="center" wrapText="1"/>
    </xf>
    <xf numFmtId="2" fontId="2" fillId="5" borderId="11" xfId="3" applyNumberFormat="1" applyFont="1" applyFill="1" applyBorder="1" applyAlignment="1">
      <alignment horizontal="center" vertical="center" wrapText="1"/>
    </xf>
    <xf numFmtId="0" fontId="2" fillId="5" borderId="11" xfId="3" applyFont="1" applyFill="1" applyBorder="1" applyAlignment="1">
      <alignment horizontal="center" vertical="center" wrapText="1"/>
    </xf>
    <xf numFmtId="1" fontId="2" fillId="0" borderId="11" xfId="3" applyNumberFormat="1" applyFont="1" applyBorder="1" applyAlignment="1">
      <alignment horizontal="center" vertical="center"/>
    </xf>
    <xf numFmtId="1" fontId="2" fillId="2" borderId="11" xfId="3" applyNumberFormat="1" applyFont="1" applyFill="1" applyBorder="1" applyAlignment="1">
      <alignment horizontal="center" vertical="center"/>
    </xf>
    <xf numFmtId="0" fontId="2" fillId="4" borderId="11" xfId="3" applyFont="1" applyFill="1" applyBorder="1" applyAlignment="1">
      <alignment horizontal="center" vertical="center" wrapText="1"/>
    </xf>
    <xf numFmtId="1" fontId="2" fillId="0" borderId="11" xfId="3" applyNumberFormat="1" applyFont="1" applyBorder="1" applyAlignment="1">
      <alignment horizontal="center" vertical="center" wrapText="1"/>
    </xf>
    <xf numFmtId="1" fontId="28" fillId="0" borderId="11" xfId="0" applyNumberFormat="1" applyFont="1" applyBorder="1" applyAlignment="1">
      <alignment horizontal="center" vertical="center"/>
    </xf>
    <xf numFmtId="0" fontId="28" fillId="0" borderId="12" xfId="4" applyFont="1" applyBorder="1" applyAlignment="1">
      <alignment vertical="center"/>
    </xf>
    <xf numFmtId="2" fontId="4" fillId="0" borderId="0" xfId="0" applyNumberFormat="1" applyFont="1" applyAlignment="1">
      <alignment horizontal="left" vertical="top"/>
    </xf>
    <xf numFmtId="2" fontId="2" fillId="0" borderId="0" xfId="6" applyNumberFormat="1" applyFont="1" applyAlignment="1">
      <alignment horizontal="left"/>
    </xf>
  </cellXfs>
  <cellStyles count="8">
    <cellStyle name="Normal" xfId="0" builtinId="0"/>
    <cellStyle name="Normal 10 2 2" xfId="5" xr:uid="{32063ACF-4344-47B5-A789-649770063006}"/>
    <cellStyle name="Normal 106 2" xfId="2" xr:uid="{0F12DF12-6147-479C-91B3-DDB8A6CB8BD9}"/>
    <cellStyle name="Normal 2" xfId="4" xr:uid="{314FB0C7-3251-4FD7-8AD7-BA129F4B9D7C}"/>
    <cellStyle name="Normal_000_BDB_ques mayagt 08.08.14" xfId="7" xr:uid="{4C363B8C-83FF-4384-8177-E6049EF3EA1E}"/>
    <cellStyle name="Normal_Copy of EBS-mayagt" xfId="1" xr:uid="{D096D324-41AC-4EF8-B018-52AD290730E5}"/>
    <cellStyle name="Normal_ebs1" xfId="3" xr:uid="{754A517A-F4ED-4FDC-ABE2-4CDB94974D75}"/>
    <cellStyle name="Normal_ebs2" xfId="6" xr:uid="{5C4A777C-6A8D-4AA6-9180-962D422931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400050</xdr:colOff>
      <xdr:row>3</xdr:row>
      <xdr:rowOff>66675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B6BEAA53-5BEA-4EFD-A89D-9D86841787AE}"/>
            </a:ext>
          </a:extLst>
        </xdr:cNvPr>
        <xdr:cNvSpPr/>
      </xdr:nvSpPr>
      <xdr:spPr>
        <a:xfrm>
          <a:off x="0" y="0"/>
          <a:ext cx="3152775" cy="4953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mn-MN" sz="800">
              <a:solidFill>
                <a:sysClr val="windowText" lastClr="000000"/>
              </a:solidFill>
              <a:effectLst/>
              <a:latin typeface="Arial" pitchFamily="34" charset="0"/>
              <a:ea typeface="Times New Roman"/>
              <a:cs typeface="Arial" pitchFamily="34" charset="0"/>
            </a:rPr>
            <a:t>Үндэсний статистикийн хорооны даргын 2022 оны 08 сарын 30-ны өдрийн А/137 тоот тушаалаар батлав.</a:t>
          </a:r>
          <a:endParaRPr lang="en-US" sz="800">
            <a:solidFill>
              <a:sysClr val="windowText" lastClr="000000"/>
            </a:solidFill>
            <a:effectLst/>
            <a:latin typeface="Arial" pitchFamily="34" charset="0"/>
            <a:ea typeface="Times New Roman"/>
            <a:cs typeface="Arial" pitchFamily="34" charset="0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3</xdr:col>
      <xdr:colOff>495300</xdr:colOff>
      <xdr:row>2</xdr:row>
      <xdr:rowOff>66674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EDA7B035-E64B-4047-B080-667C18C2216C}"/>
            </a:ext>
          </a:extLst>
        </xdr:cNvPr>
        <xdr:cNvSpPr/>
      </xdr:nvSpPr>
      <xdr:spPr>
        <a:xfrm>
          <a:off x="28575" y="0"/>
          <a:ext cx="3095625" cy="39052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mn-MN" sz="800">
              <a:solidFill>
                <a:sysClr val="windowText" lastClr="000000"/>
              </a:solidFill>
              <a:effectLst/>
              <a:latin typeface="Arial" pitchFamily="34" charset="0"/>
              <a:ea typeface="Times New Roman"/>
              <a:cs typeface="Arial" pitchFamily="34" charset="0"/>
            </a:rPr>
            <a:t>Үндэсний статистикийн хорооны даргын 2022 оны 08 сарын 30-ны өдрийн А/137 тоот тушаалаар батлав.</a:t>
          </a:r>
          <a:endParaRPr lang="en-US" sz="800">
            <a:solidFill>
              <a:sysClr val="windowText" lastClr="000000"/>
            </a:solidFill>
            <a:effectLst/>
            <a:latin typeface="Arial" pitchFamily="34" charset="0"/>
            <a:ea typeface="Times New Roman"/>
            <a:cs typeface="Arial" pitchFamily="34" charset="0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5</xdr:col>
      <xdr:colOff>333375</xdr:colOff>
      <xdr:row>3</xdr:row>
      <xdr:rowOff>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86C8B1C7-019F-48BB-AB7D-85AF9C351C3A}"/>
            </a:ext>
          </a:extLst>
        </xdr:cNvPr>
        <xdr:cNvSpPr/>
      </xdr:nvSpPr>
      <xdr:spPr>
        <a:xfrm>
          <a:off x="57150" y="0"/>
          <a:ext cx="3152775" cy="4953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mn-MN" sz="900">
              <a:solidFill>
                <a:sysClr val="windowText" lastClr="000000"/>
              </a:solidFill>
              <a:effectLst/>
              <a:latin typeface="Arial" pitchFamily="34" charset="0"/>
              <a:ea typeface="Times New Roman"/>
              <a:cs typeface="Arial" pitchFamily="34" charset="0"/>
            </a:rPr>
            <a:t>Үндэсний статистикийн хорооны даргын 2022 оны 08 сарын 30-ны өдрийн А/137 тоот тушаалаар батлав.</a:t>
          </a:r>
          <a:endParaRPr lang="en-US" sz="900">
            <a:solidFill>
              <a:sysClr val="windowText" lastClr="000000"/>
            </a:solidFill>
            <a:effectLst/>
            <a:latin typeface="Arial" pitchFamily="34" charset="0"/>
            <a:ea typeface="Times New Roman"/>
            <a:cs typeface="Arial" pitchFamily="34" charset="0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0</xdr:rowOff>
    </xdr:from>
    <xdr:to>
      <xdr:col>5</xdr:col>
      <xdr:colOff>238125</xdr:colOff>
      <xdr:row>2</xdr:row>
      <xdr:rowOff>152400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E4FBD99B-C375-4211-8C81-C6D5388B2279}"/>
            </a:ext>
          </a:extLst>
        </xdr:cNvPr>
        <xdr:cNvSpPr/>
      </xdr:nvSpPr>
      <xdr:spPr>
        <a:xfrm>
          <a:off x="180975" y="0"/>
          <a:ext cx="3152775" cy="4953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mn-MN" sz="800">
              <a:solidFill>
                <a:sysClr val="windowText" lastClr="000000"/>
              </a:solidFill>
              <a:effectLst/>
              <a:latin typeface="Arial" pitchFamily="34" charset="0"/>
              <a:ea typeface="Times New Roman"/>
              <a:cs typeface="Arial" pitchFamily="34" charset="0"/>
            </a:rPr>
            <a:t>Үндэсний статистикийн хорооны даргын 2022 оны 08 сарын 30-ны өдрийн А/137 тоот тушаалаар батлав.</a:t>
          </a:r>
          <a:endParaRPr lang="en-US" sz="800">
            <a:solidFill>
              <a:sysClr val="windowText" lastClr="000000"/>
            </a:solidFill>
            <a:effectLst/>
            <a:latin typeface="Arial" pitchFamily="34" charset="0"/>
            <a:ea typeface="Times New Roman"/>
            <a:cs typeface="Arial" pitchFamily="34" charset="0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0</xdr:row>
      <xdr:rowOff>0</xdr:rowOff>
    </xdr:from>
    <xdr:to>
      <xdr:col>4</xdr:col>
      <xdr:colOff>285750</xdr:colOff>
      <xdr:row>2</xdr:row>
      <xdr:rowOff>38100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56025C2E-6F50-4236-A299-22879F7E1000}"/>
            </a:ext>
          </a:extLst>
        </xdr:cNvPr>
        <xdr:cNvSpPr/>
      </xdr:nvSpPr>
      <xdr:spPr>
        <a:xfrm>
          <a:off x="285750" y="0"/>
          <a:ext cx="3152775" cy="381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mn-MN" sz="800">
              <a:solidFill>
                <a:sysClr val="windowText" lastClr="000000"/>
              </a:solidFill>
              <a:effectLst/>
              <a:latin typeface="Arial" pitchFamily="34" charset="0"/>
              <a:ea typeface="Times New Roman"/>
              <a:cs typeface="Arial" pitchFamily="34" charset="0"/>
            </a:rPr>
            <a:t>Үндэсний статистикийн хорооны даргын 2022 оны 08 сарын 30-ны өдрийн А/137 тоот тушаалаар батлав.</a:t>
          </a:r>
          <a:endParaRPr lang="en-US" sz="800">
            <a:solidFill>
              <a:sysClr val="windowText" lastClr="000000"/>
            </a:solidFill>
            <a:effectLst/>
            <a:latin typeface="Arial" pitchFamily="34" charset="0"/>
            <a:ea typeface="Times New Roman"/>
            <a:cs typeface="Arial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206375</xdr:colOff>
      <xdr:row>1</xdr:row>
      <xdr:rowOff>95250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177CFE89-908D-40A5-82CE-C88F3E9CB00F}"/>
            </a:ext>
          </a:extLst>
        </xdr:cNvPr>
        <xdr:cNvSpPr/>
      </xdr:nvSpPr>
      <xdr:spPr>
        <a:xfrm>
          <a:off x="0" y="0"/>
          <a:ext cx="5746750" cy="238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mn-MN" sz="800">
              <a:solidFill>
                <a:sysClr val="windowText" lastClr="000000"/>
              </a:solidFill>
              <a:effectLst/>
              <a:latin typeface="Arial" pitchFamily="34" charset="0"/>
              <a:ea typeface="Times New Roman"/>
              <a:cs typeface="Arial" pitchFamily="34" charset="0"/>
            </a:rPr>
            <a:t>Үндэсний статистикийн хорооны даргын 2022 оны 08 сарын 30-ны өдрийн А/137 тоот тушаалаар батлав.</a:t>
          </a:r>
          <a:endParaRPr lang="en-US" sz="800">
            <a:solidFill>
              <a:sysClr val="windowText" lastClr="000000"/>
            </a:solidFill>
            <a:effectLst/>
            <a:latin typeface="Arial" pitchFamily="34" charset="0"/>
            <a:ea typeface="Times New Roman"/>
            <a:cs typeface="Arial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104775</xdr:colOff>
      <xdr:row>3</xdr:row>
      <xdr:rowOff>66675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6B822AB4-AC02-4EBE-A877-B6DB48758681}"/>
            </a:ext>
          </a:extLst>
        </xdr:cNvPr>
        <xdr:cNvSpPr/>
      </xdr:nvSpPr>
      <xdr:spPr>
        <a:xfrm>
          <a:off x="0" y="0"/>
          <a:ext cx="3076575" cy="4953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mn-MN" sz="800">
              <a:solidFill>
                <a:sysClr val="windowText" lastClr="000000"/>
              </a:solidFill>
              <a:effectLst/>
              <a:latin typeface="Arial" pitchFamily="34" charset="0"/>
              <a:ea typeface="Times New Roman"/>
              <a:cs typeface="Arial" pitchFamily="34" charset="0"/>
            </a:rPr>
            <a:t>Үндэсний статистикийн хорооны даргын 2022 оны 08 сарын 30-ны өдрийн А/137 тоот тушаалаар батлав.</a:t>
          </a:r>
          <a:endParaRPr lang="en-US" sz="800">
            <a:solidFill>
              <a:sysClr val="windowText" lastClr="000000"/>
            </a:solidFill>
            <a:effectLst/>
            <a:latin typeface="Arial" pitchFamily="34" charset="0"/>
            <a:ea typeface="Times New Roman"/>
            <a:cs typeface="Arial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285750</xdr:colOff>
      <xdr:row>1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6C729575-DCBF-4632-BA87-FCAF4C22F9AB}"/>
            </a:ext>
          </a:extLst>
        </xdr:cNvPr>
        <xdr:cNvSpPr/>
      </xdr:nvSpPr>
      <xdr:spPr>
        <a:xfrm>
          <a:off x="0" y="0"/>
          <a:ext cx="3063875" cy="317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mn-MN" sz="800">
              <a:solidFill>
                <a:sysClr val="windowText" lastClr="000000"/>
              </a:solidFill>
              <a:effectLst/>
              <a:latin typeface="Arial" pitchFamily="34" charset="0"/>
              <a:ea typeface="Times New Roman"/>
              <a:cs typeface="Arial" pitchFamily="34" charset="0"/>
            </a:rPr>
            <a:t>Үндэсний статистикийн хорооны даргын 2022 оны 08 сарын 30-ны өдрийн А/137 тоот тушаалаар батлав.</a:t>
          </a:r>
          <a:endParaRPr lang="en-US" sz="800">
            <a:solidFill>
              <a:sysClr val="windowText" lastClr="000000"/>
            </a:solidFill>
            <a:effectLst/>
            <a:latin typeface="Arial" pitchFamily="34" charset="0"/>
            <a:ea typeface="Times New Roman"/>
            <a:cs typeface="Arial" pitchFamily="34" charset="0"/>
          </a:endParaRPr>
        </a:p>
      </xdr:txBody>
    </xdr:sp>
    <xdr:clientData/>
  </xdr:twoCellAnchor>
  <xdr:twoCellAnchor>
    <xdr:from>
      <xdr:col>11</xdr:col>
      <xdr:colOff>298450</xdr:colOff>
      <xdr:row>50</xdr:row>
      <xdr:rowOff>117475</xdr:rowOff>
    </xdr:from>
    <xdr:to>
      <xdr:col>16</xdr:col>
      <xdr:colOff>146707</xdr:colOff>
      <xdr:row>52</xdr:row>
      <xdr:rowOff>31750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BB5526DB-F7BD-4020-9AE2-4EF7D0B9B63D}"/>
            </a:ext>
          </a:extLst>
        </xdr:cNvPr>
        <xdr:cNvSpPr/>
      </xdr:nvSpPr>
      <xdr:spPr>
        <a:xfrm>
          <a:off x="5838825" y="8785225"/>
          <a:ext cx="2150132" cy="2000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n-US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142874</xdr:colOff>
      <xdr:row>2</xdr:row>
      <xdr:rowOff>133350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3AECAE08-543A-461F-835D-9A0ED86C0F63}"/>
            </a:ext>
          </a:extLst>
        </xdr:cNvPr>
        <xdr:cNvSpPr/>
      </xdr:nvSpPr>
      <xdr:spPr>
        <a:xfrm>
          <a:off x="0" y="0"/>
          <a:ext cx="2790824" cy="4572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mn-MN" sz="800">
              <a:solidFill>
                <a:sysClr val="windowText" lastClr="000000"/>
              </a:solidFill>
              <a:effectLst/>
              <a:latin typeface="Arial" pitchFamily="34" charset="0"/>
              <a:ea typeface="Times New Roman"/>
              <a:cs typeface="Arial" pitchFamily="34" charset="0"/>
            </a:rPr>
            <a:t>Үндэсний статистикийн хорооны даргын 2022 оны 08 сарын 30-ны өдрийн А/137 тоот тушаалаар батлав.</a:t>
          </a:r>
          <a:endParaRPr lang="en-US" sz="800">
            <a:solidFill>
              <a:sysClr val="windowText" lastClr="000000"/>
            </a:solidFill>
            <a:effectLst/>
            <a:latin typeface="Arial" pitchFamily="34" charset="0"/>
            <a:ea typeface="Times New Roman"/>
            <a:cs typeface="Arial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5</xdr:col>
      <xdr:colOff>114300</xdr:colOff>
      <xdr:row>2</xdr:row>
      <xdr:rowOff>209550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8E63E4C-85E2-4D29-B4F9-DAA267C4CCE6}"/>
            </a:ext>
          </a:extLst>
        </xdr:cNvPr>
        <xdr:cNvSpPr/>
      </xdr:nvSpPr>
      <xdr:spPr>
        <a:xfrm>
          <a:off x="0" y="28575"/>
          <a:ext cx="3133725" cy="4953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mn-MN" sz="800">
              <a:solidFill>
                <a:sysClr val="windowText" lastClr="000000"/>
              </a:solidFill>
              <a:effectLst/>
              <a:latin typeface="Arial" pitchFamily="34" charset="0"/>
              <a:ea typeface="Times New Roman"/>
              <a:cs typeface="Arial" pitchFamily="34" charset="0"/>
            </a:rPr>
            <a:t>Үндэсний статистикийн хорооны даргын 2022 оны 08 сарын 30-ны өдрийн А/137 тоот тушаалаар батлав.</a:t>
          </a:r>
          <a:endParaRPr lang="en-US" sz="800">
            <a:solidFill>
              <a:sysClr val="windowText" lastClr="000000"/>
            </a:solidFill>
            <a:effectLst/>
            <a:latin typeface="Arial" pitchFamily="34" charset="0"/>
            <a:ea typeface="Times New Roman"/>
            <a:cs typeface="Arial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603250</xdr:colOff>
      <xdr:row>0</xdr:row>
      <xdr:rowOff>47625</xdr:rowOff>
    </xdr:from>
    <xdr:to>
      <xdr:col>6</xdr:col>
      <xdr:colOff>79375</xdr:colOff>
      <xdr:row>3</xdr:row>
      <xdr:rowOff>47625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6367545A-597A-4826-BFD3-463D4BE4ED56}"/>
            </a:ext>
          </a:extLst>
        </xdr:cNvPr>
        <xdr:cNvSpPr/>
      </xdr:nvSpPr>
      <xdr:spPr>
        <a:xfrm>
          <a:off x="603250" y="47625"/>
          <a:ext cx="3254375" cy="6032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mn-MN" sz="800">
              <a:solidFill>
                <a:sysClr val="windowText" lastClr="000000"/>
              </a:solidFill>
              <a:effectLst/>
              <a:latin typeface="Arial" pitchFamily="34" charset="0"/>
              <a:ea typeface="Times New Roman"/>
              <a:cs typeface="Arial" pitchFamily="34" charset="0"/>
            </a:rPr>
            <a:t>Үндэсний статистикийн хорооны даргын 2022 оны 08 сарын 30-ны өдрийн А/137 тоот тушаалаар батлав.</a:t>
          </a:r>
          <a:endParaRPr lang="en-US" sz="800">
            <a:solidFill>
              <a:sysClr val="windowText" lastClr="000000"/>
            </a:solidFill>
            <a:effectLst/>
            <a:latin typeface="Arial" pitchFamily="34" charset="0"/>
            <a:ea typeface="Times New Roman"/>
            <a:cs typeface="Arial" pitchFamily="34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19050</xdr:rowOff>
    </xdr:from>
    <xdr:to>
      <xdr:col>5</xdr:col>
      <xdr:colOff>317500</xdr:colOff>
      <xdr:row>2</xdr:row>
      <xdr:rowOff>79375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A6BCF112-1360-4A26-A9BB-16F98FB3CA23}"/>
            </a:ext>
          </a:extLst>
        </xdr:cNvPr>
        <xdr:cNvSpPr/>
      </xdr:nvSpPr>
      <xdr:spPr>
        <a:xfrm>
          <a:off x="133350" y="19050"/>
          <a:ext cx="3390900" cy="3937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mn-MN" sz="800">
              <a:solidFill>
                <a:sysClr val="windowText" lastClr="000000"/>
              </a:solidFill>
              <a:effectLst/>
              <a:latin typeface="Arial" pitchFamily="34" charset="0"/>
              <a:ea typeface="Times New Roman"/>
              <a:cs typeface="Arial" pitchFamily="34" charset="0"/>
            </a:rPr>
            <a:t>Үндэсний статистикийн хорооны даргын 2022 оны 08 сарын 30-ны өдрийн А/137 тоот тушаалаар батлав.</a:t>
          </a:r>
          <a:endParaRPr lang="en-US" sz="800">
            <a:solidFill>
              <a:sysClr val="windowText" lastClr="000000"/>
            </a:solidFill>
            <a:effectLst/>
            <a:latin typeface="Arial" pitchFamily="34" charset="0"/>
            <a:ea typeface="Times New Roman"/>
            <a:cs typeface="Arial" pitchFamily="34" charset="0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38100</xdr:rowOff>
    </xdr:from>
    <xdr:to>
      <xdr:col>3</xdr:col>
      <xdr:colOff>266700</xdr:colOff>
      <xdr:row>3</xdr:row>
      <xdr:rowOff>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80862681-575F-4FB0-BF5C-5278AE9C3206}"/>
            </a:ext>
          </a:extLst>
        </xdr:cNvPr>
        <xdr:cNvSpPr/>
      </xdr:nvSpPr>
      <xdr:spPr>
        <a:xfrm>
          <a:off x="104775" y="38100"/>
          <a:ext cx="3152775" cy="4953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mn-MN" sz="800">
              <a:solidFill>
                <a:sysClr val="windowText" lastClr="000000"/>
              </a:solidFill>
              <a:effectLst/>
              <a:latin typeface="Arial" pitchFamily="34" charset="0"/>
              <a:ea typeface="Times New Roman"/>
              <a:cs typeface="Arial" pitchFamily="34" charset="0"/>
            </a:rPr>
            <a:t>Үндэсний статистикийн хорооны даргын 2022 оны 08 сарын 30-ны өдрийн А/137 тоот тушаалаар батлав.</a:t>
          </a:r>
          <a:endParaRPr lang="en-US" sz="800">
            <a:solidFill>
              <a:sysClr val="windowText" lastClr="000000"/>
            </a:solidFill>
            <a:effectLst/>
            <a:latin typeface="Arial" pitchFamily="34" charset="0"/>
            <a:ea typeface="Times New Roman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5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9D302-7C7E-4B5B-8EAC-EDFDCDEC4F9A}">
  <dimension ref="A1:W50"/>
  <sheetViews>
    <sheetView tabSelected="1" zoomScaleNormal="100" zoomScaleSheetLayoutView="100" workbookViewId="0">
      <selection activeCell="L34" sqref="L34"/>
    </sheetView>
  </sheetViews>
  <sheetFormatPr defaultRowHeight="11.25" x14ac:dyDescent="0.2"/>
  <cols>
    <col min="1" max="1" width="13.28515625" style="20" customWidth="1"/>
    <col min="2" max="2" width="3" style="20" customWidth="1"/>
    <col min="3" max="3" width="4.5703125" style="20" customWidth="1"/>
    <col min="4" max="5" width="4.42578125" style="20" customWidth="1"/>
    <col min="6" max="6" width="5.7109375" style="20" customWidth="1"/>
    <col min="7" max="7" width="5.5703125" style="20" customWidth="1"/>
    <col min="8" max="8" width="5.7109375" style="20" customWidth="1"/>
    <col min="9" max="9" width="7" style="20" customWidth="1"/>
    <col min="10" max="10" width="5.140625" style="20" customWidth="1"/>
    <col min="11" max="11" width="6.42578125" style="20" customWidth="1"/>
    <col min="12" max="12" width="7" style="20" customWidth="1"/>
    <col min="13" max="13" width="5.7109375" style="20" customWidth="1"/>
    <col min="14" max="14" width="6.140625" style="20" customWidth="1"/>
    <col min="15" max="15" width="7" style="20" customWidth="1"/>
    <col min="16" max="16" width="4.5703125" style="20" customWidth="1"/>
    <col min="17" max="17" width="5.28515625" style="20" customWidth="1"/>
    <col min="18" max="18" width="8.85546875" style="20" customWidth="1"/>
    <col min="19" max="16384" width="9.140625" style="20"/>
  </cols>
  <sheetData>
    <row r="1" spans="1:18" x14ac:dyDescent="0.2">
      <c r="A1" s="19"/>
      <c r="R1" s="23" t="s">
        <v>0</v>
      </c>
    </row>
    <row r="3" spans="1:18" x14ac:dyDescent="0.2">
      <c r="A3" s="24"/>
      <c r="B3" s="24"/>
      <c r="F3" s="24"/>
      <c r="G3" s="24"/>
      <c r="H3" s="24"/>
      <c r="I3" s="24"/>
      <c r="J3" s="24"/>
      <c r="K3" s="24"/>
      <c r="O3" s="24"/>
      <c r="P3" s="24"/>
      <c r="Q3" s="24"/>
    </row>
    <row r="4" spans="1:18" x14ac:dyDescent="0.2">
      <c r="A4" s="24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5" spans="1:18" ht="27.75" customHeight="1" x14ac:dyDescent="0.2">
      <c r="A5" s="380" t="s">
        <v>69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0"/>
      <c r="R5" s="380"/>
    </row>
    <row r="6" spans="1:18" x14ac:dyDescent="0.2"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</row>
    <row r="7" spans="1:18" x14ac:dyDescent="0.2">
      <c r="A7" s="60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</row>
    <row r="8" spans="1:18" x14ac:dyDescent="0.2">
      <c r="A8" s="234" t="s">
        <v>1</v>
      </c>
      <c r="B8" s="234" t="s">
        <v>2</v>
      </c>
      <c r="C8" s="237" t="s">
        <v>3</v>
      </c>
      <c r="D8" s="240"/>
      <c r="E8" s="240"/>
      <c r="F8" s="241" t="s">
        <v>4</v>
      </c>
      <c r="G8" s="241"/>
      <c r="H8" s="241"/>
      <c r="I8" s="241"/>
      <c r="J8" s="241"/>
      <c r="K8" s="241"/>
      <c r="L8" s="241"/>
      <c r="M8" s="241"/>
      <c r="N8" s="241"/>
      <c r="O8" s="241"/>
      <c r="P8" s="241"/>
      <c r="Q8" s="242"/>
      <c r="R8" s="243" t="s">
        <v>5</v>
      </c>
    </row>
    <row r="9" spans="1:18" ht="27.75" customHeight="1" x14ac:dyDescent="0.2">
      <c r="A9" s="235"/>
      <c r="B9" s="235"/>
      <c r="C9" s="238"/>
      <c r="D9" s="234" t="s">
        <v>6</v>
      </c>
      <c r="E9" s="234" t="s">
        <v>7</v>
      </c>
      <c r="F9" s="246" t="s">
        <v>8</v>
      </c>
      <c r="G9" s="248"/>
      <c r="H9" s="249"/>
      <c r="I9" s="246" t="s">
        <v>9</v>
      </c>
      <c r="J9" s="248"/>
      <c r="K9" s="249"/>
      <c r="L9" s="246" t="s">
        <v>10</v>
      </c>
      <c r="M9" s="248"/>
      <c r="N9" s="249"/>
      <c r="O9" s="246" t="s">
        <v>11</v>
      </c>
      <c r="P9" s="248"/>
      <c r="Q9" s="249"/>
      <c r="R9" s="244"/>
    </row>
    <row r="10" spans="1:18" ht="52.5" customHeight="1" x14ac:dyDescent="0.2">
      <c r="A10" s="236"/>
      <c r="B10" s="236"/>
      <c r="C10" s="239"/>
      <c r="D10" s="236"/>
      <c r="E10" s="236"/>
      <c r="F10" s="247"/>
      <c r="G10" s="143" t="s">
        <v>6</v>
      </c>
      <c r="H10" s="143" t="s">
        <v>7</v>
      </c>
      <c r="I10" s="247"/>
      <c r="J10" s="143" t="s">
        <v>6</v>
      </c>
      <c r="K10" s="143" t="s">
        <v>7</v>
      </c>
      <c r="L10" s="247"/>
      <c r="M10" s="143" t="s">
        <v>6</v>
      </c>
      <c r="N10" s="143" t="s">
        <v>7</v>
      </c>
      <c r="O10" s="247"/>
      <c r="P10" s="143" t="s">
        <v>6</v>
      </c>
      <c r="Q10" s="143" t="s">
        <v>7</v>
      </c>
      <c r="R10" s="245"/>
    </row>
    <row r="11" spans="1:18" s="32" customFormat="1" x14ac:dyDescent="0.25">
      <c r="A11" s="30" t="s">
        <v>12</v>
      </c>
      <c r="B11" s="31" t="s">
        <v>13</v>
      </c>
      <c r="C11" s="56" t="s">
        <v>14</v>
      </c>
      <c r="D11" s="144" t="s">
        <v>15</v>
      </c>
      <c r="E11" s="144" t="s">
        <v>16</v>
      </c>
      <c r="F11" s="56" t="s">
        <v>17</v>
      </c>
      <c r="G11" s="144" t="s">
        <v>18</v>
      </c>
      <c r="H11" s="144" t="s">
        <v>19</v>
      </c>
      <c r="I11" s="56" t="s">
        <v>20</v>
      </c>
      <c r="J11" s="144" t="s">
        <v>21</v>
      </c>
      <c r="K11" s="144" t="s">
        <v>22</v>
      </c>
      <c r="L11" s="56" t="s">
        <v>23</v>
      </c>
      <c r="M11" s="144" t="s">
        <v>24</v>
      </c>
      <c r="N11" s="144" t="s">
        <v>25</v>
      </c>
      <c r="O11" s="56" t="s">
        <v>26</v>
      </c>
      <c r="P11" s="144" t="s">
        <v>27</v>
      </c>
      <c r="Q11" s="144" t="s">
        <v>28</v>
      </c>
      <c r="R11" s="56" t="s">
        <v>29</v>
      </c>
    </row>
    <row r="12" spans="1:18" s="147" customFormat="1" x14ac:dyDescent="0.25">
      <c r="A12" s="33" t="s">
        <v>30</v>
      </c>
      <c r="B12" s="145">
        <v>1</v>
      </c>
      <c r="C12" s="146">
        <f>+C13+C19+C26+C34+C38+C48</f>
        <v>900</v>
      </c>
      <c r="D12" s="146">
        <f t="shared" ref="D12:R12" si="0">+D13+D19+D26+D34+D38+D48</f>
        <v>528</v>
      </c>
      <c r="E12" s="146">
        <f t="shared" si="0"/>
        <v>372</v>
      </c>
      <c r="F12" s="146">
        <f t="shared" si="0"/>
        <v>78</v>
      </c>
      <c r="G12" s="146">
        <f t="shared" si="0"/>
        <v>49</v>
      </c>
      <c r="H12" s="146">
        <f t="shared" si="0"/>
        <v>29</v>
      </c>
      <c r="I12" s="146">
        <f t="shared" si="0"/>
        <v>109</v>
      </c>
      <c r="J12" s="146">
        <f t="shared" si="0"/>
        <v>13</v>
      </c>
      <c r="K12" s="146">
        <f t="shared" si="0"/>
        <v>96</v>
      </c>
      <c r="L12" s="146">
        <f t="shared" si="0"/>
        <v>703</v>
      </c>
      <c r="M12" s="146">
        <f t="shared" si="0"/>
        <v>459</v>
      </c>
      <c r="N12" s="146">
        <f t="shared" si="0"/>
        <v>244</v>
      </c>
      <c r="O12" s="146">
        <f t="shared" si="0"/>
        <v>10</v>
      </c>
      <c r="P12" s="146">
        <f t="shared" si="0"/>
        <v>7</v>
      </c>
      <c r="Q12" s="146">
        <f t="shared" si="0"/>
        <v>3</v>
      </c>
      <c r="R12" s="146">
        <f t="shared" si="0"/>
        <v>2</v>
      </c>
    </row>
    <row r="13" spans="1:18" s="147" customFormat="1" x14ac:dyDescent="0.25">
      <c r="A13" s="33" t="s">
        <v>31</v>
      </c>
      <c r="B13" s="145">
        <v>2</v>
      </c>
      <c r="C13" s="146">
        <f>+C14+C15+C16+C17+C18</f>
        <v>157</v>
      </c>
      <c r="D13" s="146">
        <f t="shared" ref="D13:R13" si="1">+D14+D15+D16+D17+D18</f>
        <v>47</v>
      </c>
      <c r="E13" s="146">
        <f t="shared" si="1"/>
        <v>110</v>
      </c>
      <c r="F13" s="148">
        <f t="shared" si="1"/>
        <v>24</v>
      </c>
      <c r="G13" s="148">
        <f t="shared" si="1"/>
        <v>5</v>
      </c>
      <c r="H13" s="148">
        <f t="shared" si="1"/>
        <v>19</v>
      </c>
      <c r="I13" s="148">
        <f t="shared" si="1"/>
        <v>15</v>
      </c>
      <c r="J13" s="148">
        <f t="shared" si="1"/>
        <v>1</v>
      </c>
      <c r="K13" s="148">
        <f t="shared" si="1"/>
        <v>14</v>
      </c>
      <c r="L13" s="148">
        <f t="shared" si="1"/>
        <v>118</v>
      </c>
      <c r="M13" s="148">
        <f t="shared" si="1"/>
        <v>41</v>
      </c>
      <c r="N13" s="148">
        <f t="shared" si="1"/>
        <v>77</v>
      </c>
      <c r="O13" s="148">
        <f t="shared" si="1"/>
        <v>0</v>
      </c>
      <c r="P13" s="148">
        <f t="shared" si="1"/>
        <v>0</v>
      </c>
      <c r="Q13" s="148">
        <f t="shared" si="1"/>
        <v>0</v>
      </c>
      <c r="R13" s="148">
        <f t="shared" si="1"/>
        <v>0</v>
      </c>
    </row>
    <row r="14" spans="1:18" s="32" customFormat="1" x14ac:dyDescent="0.25">
      <c r="A14" s="37" t="s">
        <v>32</v>
      </c>
      <c r="B14" s="34">
        <v>3</v>
      </c>
      <c r="C14" s="146">
        <f>+D14+E14</f>
        <v>43</v>
      </c>
      <c r="D14" s="146">
        <f>+G14+J14+M14+P14</f>
        <v>15</v>
      </c>
      <c r="E14" s="146">
        <f>+H14+K14+N14+Q14</f>
        <v>28</v>
      </c>
      <c r="F14" s="148">
        <f>+G14+H14</f>
        <v>16</v>
      </c>
      <c r="G14" s="149">
        <v>4</v>
      </c>
      <c r="H14" s="149">
        <v>12</v>
      </c>
      <c r="I14" s="148">
        <f>+J14+K14</f>
        <v>1</v>
      </c>
      <c r="J14" s="149">
        <v>1</v>
      </c>
      <c r="K14" s="149"/>
      <c r="L14" s="148">
        <f>+M14+N14</f>
        <v>26</v>
      </c>
      <c r="M14" s="149">
        <v>10</v>
      </c>
      <c r="N14" s="149">
        <v>16</v>
      </c>
      <c r="O14" s="150">
        <f>+P14+Q14</f>
        <v>0</v>
      </c>
      <c r="P14" s="151"/>
      <c r="Q14" s="151"/>
      <c r="R14" s="149"/>
    </row>
    <row r="15" spans="1:18" s="32" customFormat="1" x14ac:dyDescent="0.25">
      <c r="A15" s="37" t="s">
        <v>33</v>
      </c>
      <c r="B15" s="34">
        <v>4</v>
      </c>
      <c r="C15" s="146">
        <f t="shared" ref="C15:C18" si="2">+D15+E15</f>
        <v>28</v>
      </c>
      <c r="D15" s="146">
        <f t="shared" ref="D15:D18" si="3">+G15+J15+M15+P15</f>
        <v>9</v>
      </c>
      <c r="E15" s="146">
        <f t="shared" ref="E15:E18" si="4">+H15+K15+N15+Q15</f>
        <v>19</v>
      </c>
      <c r="F15" s="148">
        <f t="shared" ref="F15:F18" si="5">+G15+H15</f>
        <v>3</v>
      </c>
      <c r="G15" s="149"/>
      <c r="H15" s="149">
        <v>3</v>
      </c>
      <c r="I15" s="148">
        <f t="shared" ref="I15:I18" si="6">+J15+K15</f>
        <v>3</v>
      </c>
      <c r="J15" s="149"/>
      <c r="K15" s="149">
        <v>3</v>
      </c>
      <c r="L15" s="148">
        <f t="shared" ref="L15:L18" si="7">+M15+N15</f>
        <v>22</v>
      </c>
      <c r="M15" s="149">
        <v>9</v>
      </c>
      <c r="N15" s="149">
        <v>13</v>
      </c>
      <c r="O15" s="150">
        <f t="shared" ref="O15:O18" si="8">+P15+Q15</f>
        <v>0</v>
      </c>
      <c r="P15" s="151"/>
      <c r="Q15" s="151"/>
      <c r="R15" s="149"/>
    </row>
    <row r="16" spans="1:18" s="32" customFormat="1" x14ac:dyDescent="0.25">
      <c r="A16" s="37" t="s">
        <v>34</v>
      </c>
      <c r="B16" s="34">
        <v>5</v>
      </c>
      <c r="C16" s="146">
        <f t="shared" si="2"/>
        <v>31</v>
      </c>
      <c r="D16" s="146">
        <f t="shared" si="3"/>
        <v>7</v>
      </c>
      <c r="E16" s="146">
        <f t="shared" si="4"/>
        <v>24</v>
      </c>
      <c r="F16" s="148">
        <f t="shared" si="5"/>
        <v>0</v>
      </c>
      <c r="G16" s="149"/>
      <c r="H16" s="149"/>
      <c r="I16" s="148">
        <f t="shared" si="6"/>
        <v>6</v>
      </c>
      <c r="J16" s="149"/>
      <c r="K16" s="149">
        <v>6</v>
      </c>
      <c r="L16" s="148">
        <f t="shared" si="7"/>
        <v>25</v>
      </c>
      <c r="M16" s="149">
        <v>7</v>
      </c>
      <c r="N16" s="149">
        <v>18</v>
      </c>
      <c r="O16" s="150">
        <f t="shared" si="8"/>
        <v>0</v>
      </c>
      <c r="P16" s="151"/>
      <c r="Q16" s="151"/>
      <c r="R16" s="149"/>
    </row>
    <row r="17" spans="1:18" s="32" customFormat="1" x14ac:dyDescent="0.25">
      <c r="A17" s="37" t="s">
        <v>35</v>
      </c>
      <c r="B17" s="34">
        <v>6</v>
      </c>
      <c r="C17" s="146">
        <f t="shared" si="2"/>
        <v>30</v>
      </c>
      <c r="D17" s="146">
        <f t="shared" si="3"/>
        <v>8</v>
      </c>
      <c r="E17" s="146">
        <f t="shared" si="4"/>
        <v>22</v>
      </c>
      <c r="F17" s="148">
        <f t="shared" si="5"/>
        <v>5</v>
      </c>
      <c r="G17" s="149">
        <v>1</v>
      </c>
      <c r="H17" s="149">
        <v>4</v>
      </c>
      <c r="I17" s="148">
        <f t="shared" si="6"/>
        <v>5</v>
      </c>
      <c r="J17" s="149"/>
      <c r="K17" s="149">
        <v>5</v>
      </c>
      <c r="L17" s="148">
        <f t="shared" si="7"/>
        <v>20</v>
      </c>
      <c r="M17" s="149">
        <v>7</v>
      </c>
      <c r="N17" s="149">
        <v>13</v>
      </c>
      <c r="O17" s="150">
        <f t="shared" si="8"/>
        <v>0</v>
      </c>
      <c r="P17" s="151"/>
      <c r="Q17" s="151"/>
      <c r="R17" s="149"/>
    </row>
    <row r="18" spans="1:18" s="32" customFormat="1" x14ac:dyDescent="0.25">
      <c r="A18" s="37" t="s">
        <v>36</v>
      </c>
      <c r="B18" s="34">
        <v>7</v>
      </c>
      <c r="C18" s="146">
        <f t="shared" si="2"/>
        <v>25</v>
      </c>
      <c r="D18" s="146">
        <f t="shared" si="3"/>
        <v>8</v>
      </c>
      <c r="E18" s="146">
        <f t="shared" si="4"/>
        <v>17</v>
      </c>
      <c r="F18" s="148">
        <f t="shared" si="5"/>
        <v>0</v>
      </c>
      <c r="G18" s="149"/>
      <c r="H18" s="149"/>
      <c r="I18" s="148">
        <f t="shared" si="6"/>
        <v>0</v>
      </c>
      <c r="J18" s="149"/>
      <c r="K18" s="149"/>
      <c r="L18" s="148">
        <f t="shared" si="7"/>
        <v>25</v>
      </c>
      <c r="M18" s="149">
        <v>8</v>
      </c>
      <c r="N18" s="149">
        <v>17</v>
      </c>
      <c r="O18" s="150">
        <f t="shared" si="8"/>
        <v>0</v>
      </c>
      <c r="P18" s="151"/>
      <c r="Q18" s="151"/>
      <c r="R18" s="149"/>
    </row>
    <row r="19" spans="1:18" s="147" customFormat="1" x14ac:dyDescent="0.25">
      <c r="A19" s="33" t="s">
        <v>37</v>
      </c>
      <c r="B19" s="145">
        <v>8</v>
      </c>
      <c r="C19" s="146">
        <f>+C20+C21+C22+C23+C24+C25</f>
        <v>174</v>
      </c>
      <c r="D19" s="146">
        <f t="shared" ref="D19:R19" si="9">+D20+D21+D22+D23+D24+D25</f>
        <v>59</v>
      </c>
      <c r="E19" s="146">
        <f t="shared" si="9"/>
        <v>115</v>
      </c>
      <c r="F19" s="148">
        <f t="shared" si="9"/>
        <v>11</v>
      </c>
      <c r="G19" s="148">
        <f t="shared" si="9"/>
        <v>2</v>
      </c>
      <c r="H19" s="148">
        <f t="shared" si="9"/>
        <v>9</v>
      </c>
      <c r="I19" s="148">
        <f t="shared" si="9"/>
        <v>20</v>
      </c>
      <c r="J19" s="148">
        <f t="shared" si="9"/>
        <v>1</v>
      </c>
      <c r="K19" s="148">
        <f t="shared" si="9"/>
        <v>19</v>
      </c>
      <c r="L19" s="148">
        <f t="shared" si="9"/>
        <v>139</v>
      </c>
      <c r="M19" s="148">
        <f t="shared" si="9"/>
        <v>54</v>
      </c>
      <c r="N19" s="148">
        <f t="shared" si="9"/>
        <v>85</v>
      </c>
      <c r="O19" s="148">
        <f t="shared" si="9"/>
        <v>4</v>
      </c>
      <c r="P19" s="148">
        <f t="shared" si="9"/>
        <v>2</v>
      </c>
      <c r="Q19" s="148">
        <f t="shared" si="9"/>
        <v>2</v>
      </c>
      <c r="R19" s="148">
        <f t="shared" si="9"/>
        <v>0</v>
      </c>
    </row>
    <row r="20" spans="1:18" s="32" customFormat="1" x14ac:dyDescent="0.25">
      <c r="A20" s="37" t="s">
        <v>38</v>
      </c>
      <c r="B20" s="34">
        <v>9</v>
      </c>
      <c r="C20" s="146">
        <f>+D20+E20</f>
        <v>30</v>
      </c>
      <c r="D20" s="146">
        <f t="shared" ref="D20:D25" si="10">+G20+J20+M20+P20</f>
        <v>7</v>
      </c>
      <c r="E20" s="146">
        <f t="shared" ref="E20:E25" si="11">+H20+K20+N20+Q20</f>
        <v>23</v>
      </c>
      <c r="F20" s="148">
        <f>+G20+H20</f>
        <v>4</v>
      </c>
      <c r="G20" s="149">
        <v>1</v>
      </c>
      <c r="H20" s="149">
        <v>3</v>
      </c>
      <c r="I20" s="148">
        <f>+J20+K20</f>
        <v>4</v>
      </c>
      <c r="J20" s="149"/>
      <c r="K20" s="149">
        <v>4</v>
      </c>
      <c r="L20" s="148">
        <f>+M20+N20</f>
        <v>21</v>
      </c>
      <c r="M20" s="149">
        <v>5</v>
      </c>
      <c r="N20" s="149">
        <v>16</v>
      </c>
      <c r="O20" s="150">
        <f>+P20+Q20</f>
        <v>1</v>
      </c>
      <c r="P20" s="151">
        <v>1</v>
      </c>
      <c r="Q20" s="151"/>
      <c r="R20" s="149"/>
    </row>
    <row r="21" spans="1:18" s="32" customFormat="1" x14ac:dyDescent="0.25">
      <c r="A21" s="37" t="s">
        <v>39</v>
      </c>
      <c r="B21" s="34">
        <v>10</v>
      </c>
      <c r="C21" s="146">
        <f t="shared" ref="C21:C25" si="12">+D21+E21</f>
        <v>32</v>
      </c>
      <c r="D21" s="146">
        <f t="shared" si="10"/>
        <v>11</v>
      </c>
      <c r="E21" s="146">
        <f t="shared" si="11"/>
        <v>21</v>
      </c>
      <c r="F21" s="148">
        <f t="shared" ref="F21:F25" si="13">+G21+H21</f>
        <v>3</v>
      </c>
      <c r="G21" s="149">
        <v>1</v>
      </c>
      <c r="H21" s="149">
        <v>2</v>
      </c>
      <c r="I21" s="148">
        <f t="shared" ref="I21:I25" si="14">+J21+K21</f>
        <v>11</v>
      </c>
      <c r="J21" s="149">
        <v>1</v>
      </c>
      <c r="K21" s="149">
        <v>10</v>
      </c>
      <c r="L21" s="148">
        <f t="shared" ref="L21:L25" si="15">+M21+N21</f>
        <v>17</v>
      </c>
      <c r="M21" s="149">
        <v>8</v>
      </c>
      <c r="N21" s="149">
        <v>9</v>
      </c>
      <c r="O21" s="150">
        <f t="shared" ref="O21:O25" si="16">+P21+Q21</f>
        <v>1</v>
      </c>
      <c r="P21" s="151">
        <v>1</v>
      </c>
      <c r="Q21" s="151"/>
      <c r="R21" s="149"/>
    </row>
    <row r="22" spans="1:18" s="32" customFormat="1" x14ac:dyDescent="0.25">
      <c r="A22" s="37" t="s">
        <v>40</v>
      </c>
      <c r="B22" s="34">
        <v>11</v>
      </c>
      <c r="C22" s="146">
        <f t="shared" si="12"/>
        <v>22</v>
      </c>
      <c r="D22" s="146">
        <f t="shared" si="10"/>
        <v>5</v>
      </c>
      <c r="E22" s="146">
        <f t="shared" si="11"/>
        <v>17</v>
      </c>
      <c r="F22" s="148">
        <f t="shared" si="13"/>
        <v>2</v>
      </c>
      <c r="G22" s="149"/>
      <c r="H22" s="149">
        <v>2</v>
      </c>
      <c r="I22" s="148">
        <f t="shared" si="14"/>
        <v>5</v>
      </c>
      <c r="J22" s="149"/>
      <c r="K22" s="149">
        <v>5</v>
      </c>
      <c r="L22" s="148">
        <f t="shared" si="15"/>
        <v>15</v>
      </c>
      <c r="M22" s="149">
        <v>5</v>
      </c>
      <c r="N22" s="149">
        <v>10</v>
      </c>
      <c r="O22" s="150">
        <f t="shared" si="16"/>
        <v>0</v>
      </c>
      <c r="P22" s="151"/>
      <c r="Q22" s="151"/>
      <c r="R22" s="149"/>
    </row>
    <row r="23" spans="1:18" s="32" customFormat="1" x14ac:dyDescent="0.25">
      <c r="A23" s="37" t="s">
        <v>41</v>
      </c>
      <c r="B23" s="34">
        <v>12</v>
      </c>
      <c r="C23" s="146">
        <f t="shared" si="12"/>
        <v>23</v>
      </c>
      <c r="D23" s="146">
        <f t="shared" si="10"/>
        <v>22</v>
      </c>
      <c r="E23" s="146">
        <f t="shared" si="11"/>
        <v>1</v>
      </c>
      <c r="F23" s="148">
        <f t="shared" si="13"/>
        <v>0</v>
      </c>
      <c r="G23" s="149"/>
      <c r="H23" s="149"/>
      <c r="I23" s="148">
        <f t="shared" si="14"/>
        <v>0</v>
      </c>
      <c r="J23" s="149"/>
      <c r="K23" s="149"/>
      <c r="L23" s="148">
        <f t="shared" si="15"/>
        <v>23</v>
      </c>
      <c r="M23" s="149">
        <v>22</v>
      </c>
      <c r="N23" s="149">
        <v>1</v>
      </c>
      <c r="O23" s="150">
        <f t="shared" si="16"/>
        <v>0</v>
      </c>
      <c r="P23" s="151"/>
      <c r="Q23" s="151"/>
      <c r="R23" s="149"/>
    </row>
    <row r="24" spans="1:18" s="32" customFormat="1" x14ac:dyDescent="0.25">
      <c r="A24" s="37" t="s">
        <v>42</v>
      </c>
      <c r="B24" s="34">
        <v>13</v>
      </c>
      <c r="C24" s="146">
        <f t="shared" si="12"/>
        <v>33</v>
      </c>
      <c r="D24" s="146">
        <f t="shared" si="10"/>
        <v>6</v>
      </c>
      <c r="E24" s="146">
        <f t="shared" si="11"/>
        <v>27</v>
      </c>
      <c r="F24" s="148">
        <f t="shared" si="13"/>
        <v>1</v>
      </c>
      <c r="G24" s="152"/>
      <c r="H24" s="152">
        <v>1</v>
      </c>
      <c r="I24" s="148">
        <f t="shared" si="14"/>
        <v>0</v>
      </c>
      <c r="J24" s="152"/>
      <c r="K24" s="152"/>
      <c r="L24" s="148">
        <f t="shared" si="15"/>
        <v>32</v>
      </c>
      <c r="M24" s="152">
        <v>6</v>
      </c>
      <c r="N24" s="152">
        <v>26</v>
      </c>
      <c r="O24" s="150">
        <f t="shared" si="16"/>
        <v>0</v>
      </c>
      <c r="P24" s="151"/>
      <c r="Q24" s="151"/>
      <c r="R24" s="153"/>
    </row>
    <row r="25" spans="1:18" s="32" customFormat="1" x14ac:dyDescent="0.25">
      <c r="A25" s="37" t="s">
        <v>43</v>
      </c>
      <c r="B25" s="34">
        <v>14</v>
      </c>
      <c r="C25" s="146">
        <f t="shared" si="12"/>
        <v>34</v>
      </c>
      <c r="D25" s="146">
        <f t="shared" si="10"/>
        <v>8</v>
      </c>
      <c r="E25" s="146">
        <f t="shared" si="11"/>
        <v>26</v>
      </c>
      <c r="F25" s="148">
        <f t="shared" si="13"/>
        <v>1</v>
      </c>
      <c r="G25" s="152"/>
      <c r="H25" s="152">
        <v>1</v>
      </c>
      <c r="I25" s="148">
        <f t="shared" si="14"/>
        <v>0</v>
      </c>
      <c r="J25" s="152"/>
      <c r="K25" s="152"/>
      <c r="L25" s="148">
        <f t="shared" si="15"/>
        <v>31</v>
      </c>
      <c r="M25" s="152">
        <v>8</v>
      </c>
      <c r="N25" s="152">
        <v>23</v>
      </c>
      <c r="O25" s="150">
        <f t="shared" si="16"/>
        <v>2</v>
      </c>
      <c r="P25" s="151"/>
      <c r="Q25" s="151">
        <v>2</v>
      </c>
      <c r="R25" s="153"/>
    </row>
    <row r="26" spans="1:18" s="147" customFormat="1" x14ac:dyDescent="0.25">
      <c r="A26" s="33" t="s">
        <v>44</v>
      </c>
      <c r="B26" s="145">
        <v>15</v>
      </c>
      <c r="C26" s="154">
        <f>+C27+C28+C29+C30+C31+C32+C33</f>
        <v>165</v>
      </c>
      <c r="D26" s="154">
        <f t="shared" ref="D26:R26" si="17">+D27+D28+D29+D30+D31+D32+D33</f>
        <v>62</v>
      </c>
      <c r="E26" s="154">
        <f t="shared" si="17"/>
        <v>103</v>
      </c>
      <c r="F26" s="150">
        <f t="shared" si="17"/>
        <v>2</v>
      </c>
      <c r="G26" s="150">
        <f t="shared" si="17"/>
        <v>2</v>
      </c>
      <c r="H26" s="150">
        <f t="shared" si="17"/>
        <v>0</v>
      </c>
      <c r="I26" s="150">
        <f t="shared" si="17"/>
        <v>40</v>
      </c>
      <c r="J26" s="150">
        <f t="shared" si="17"/>
        <v>0</v>
      </c>
      <c r="K26" s="150">
        <f t="shared" si="17"/>
        <v>40</v>
      </c>
      <c r="L26" s="150">
        <f t="shared" si="17"/>
        <v>122</v>
      </c>
      <c r="M26" s="150">
        <f t="shared" si="17"/>
        <v>60</v>
      </c>
      <c r="N26" s="150">
        <f t="shared" si="17"/>
        <v>62</v>
      </c>
      <c r="O26" s="150">
        <f t="shared" si="17"/>
        <v>1</v>
      </c>
      <c r="P26" s="150">
        <f t="shared" si="17"/>
        <v>0</v>
      </c>
      <c r="Q26" s="150">
        <f t="shared" si="17"/>
        <v>1</v>
      </c>
      <c r="R26" s="150">
        <f t="shared" si="17"/>
        <v>0</v>
      </c>
    </row>
    <row r="27" spans="1:18" s="32" customFormat="1" x14ac:dyDescent="0.25">
      <c r="A27" s="37" t="s">
        <v>45</v>
      </c>
      <c r="B27" s="34">
        <v>16</v>
      </c>
      <c r="C27" s="155">
        <f>+D27+E27</f>
        <v>5</v>
      </c>
      <c r="D27" s="146">
        <f t="shared" ref="D27:D33" si="18">+G27+J27+M27+P27</f>
        <v>3</v>
      </c>
      <c r="E27" s="146">
        <f t="shared" ref="E27:E33" si="19">+H27+K27+N27+Q27</f>
        <v>2</v>
      </c>
      <c r="F27" s="156">
        <f>+G27+H27</f>
        <v>0</v>
      </c>
      <c r="G27" s="152"/>
      <c r="H27" s="152"/>
      <c r="I27" s="156">
        <f>+J27+K27</f>
        <v>1</v>
      </c>
      <c r="J27" s="152"/>
      <c r="K27" s="152">
        <v>1</v>
      </c>
      <c r="L27" s="156">
        <f>+M27+N27</f>
        <v>4</v>
      </c>
      <c r="M27" s="152">
        <v>3</v>
      </c>
      <c r="N27" s="152">
        <v>1</v>
      </c>
      <c r="O27" s="150">
        <f>+P27+Q27</f>
        <v>0</v>
      </c>
      <c r="P27" s="151"/>
      <c r="Q27" s="151"/>
      <c r="R27" s="153"/>
    </row>
    <row r="28" spans="1:18" s="32" customFormat="1" x14ac:dyDescent="0.25">
      <c r="A28" s="37" t="s">
        <v>46</v>
      </c>
      <c r="B28" s="34">
        <v>17</v>
      </c>
      <c r="C28" s="155">
        <f t="shared" ref="C28:C33" si="20">+D28+E28</f>
        <v>26</v>
      </c>
      <c r="D28" s="146">
        <f t="shared" si="18"/>
        <v>21</v>
      </c>
      <c r="E28" s="146">
        <f t="shared" si="19"/>
        <v>5</v>
      </c>
      <c r="F28" s="156">
        <f t="shared" ref="F28:F33" si="21">+G28+H28</f>
        <v>1</v>
      </c>
      <c r="G28" s="152">
        <v>1</v>
      </c>
      <c r="H28" s="152"/>
      <c r="I28" s="156">
        <f t="shared" ref="I28:I33" si="22">+J28+K28</f>
        <v>0</v>
      </c>
      <c r="J28" s="152"/>
      <c r="K28" s="152"/>
      <c r="L28" s="156">
        <f t="shared" ref="L28:L33" si="23">+M28+N28</f>
        <v>25</v>
      </c>
      <c r="M28" s="152">
        <v>20</v>
      </c>
      <c r="N28" s="152">
        <v>5</v>
      </c>
      <c r="O28" s="150">
        <f t="shared" ref="O28:O33" si="24">+P28+Q28</f>
        <v>0</v>
      </c>
      <c r="P28" s="151"/>
      <c r="Q28" s="151"/>
      <c r="R28" s="153"/>
    </row>
    <row r="29" spans="1:18" s="32" customFormat="1" x14ac:dyDescent="0.25">
      <c r="A29" s="37" t="s">
        <v>47</v>
      </c>
      <c r="B29" s="34">
        <v>18</v>
      </c>
      <c r="C29" s="155">
        <f t="shared" si="20"/>
        <v>22</v>
      </c>
      <c r="D29" s="146">
        <f t="shared" si="18"/>
        <v>6</v>
      </c>
      <c r="E29" s="146">
        <f t="shared" si="19"/>
        <v>16</v>
      </c>
      <c r="F29" s="156">
        <f t="shared" si="21"/>
        <v>0</v>
      </c>
      <c r="G29" s="152"/>
      <c r="H29" s="152"/>
      <c r="I29" s="156">
        <f t="shared" si="22"/>
        <v>10</v>
      </c>
      <c r="J29" s="152"/>
      <c r="K29" s="152">
        <v>10</v>
      </c>
      <c r="L29" s="156">
        <f t="shared" si="23"/>
        <v>12</v>
      </c>
      <c r="M29" s="152">
        <v>6</v>
      </c>
      <c r="N29" s="152">
        <v>6</v>
      </c>
      <c r="O29" s="150">
        <f t="shared" si="24"/>
        <v>0</v>
      </c>
      <c r="P29" s="151"/>
      <c r="Q29" s="151"/>
      <c r="R29" s="153"/>
    </row>
    <row r="30" spans="1:18" s="32" customFormat="1" x14ac:dyDescent="0.25">
      <c r="A30" s="37" t="s">
        <v>48</v>
      </c>
      <c r="B30" s="34">
        <v>19</v>
      </c>
      <c r="C30" s="155">
        <f t="shared" si="20"/>
        <v>19</v>
      </c>
      <c r="D30" s="146">
        <f t="shared" si="18"/>
        <v>5</v>
      </c>
      <c r="E30" s="146">
        <f t="shared" si="19"/>
        <v>14</v>
      </c>
      <c r="F30" s="156">
        <f t="shared" si="21"/>
        <v>0</v>
      </c>
      <c r="G30" s="152"/>
      <c r="H30" s="152"/>
      <c r="I30" s="156">
        <f t="shared" si="22"/>
        <v>11</v>
      </c>
      <c r="J30" s="152"/>
      <c r="K30" s="152">
        <v>11</v>
      </c>
      <c r="L30" s="156">
        <f t="shared" si="23"/>
        <v>8</v>
      </c>
      <c r="M30" s="152">
        <v>5</v>
      </c>
      <c r="N30" s="152">
        <v>3</v>
      </c>
      <c r="O30" s="150">
        <f t="shared" si="24"/>
        <v>0</v>
      </c>
      <c r="P30" s="151"/>
      <c r="Q30" s="151"/>
      <c r="R30" s="153"/>
    </row>
    <row r="31" spans="1:18" s="32" customFormat="1" x14ac:dyDescent="0.25">
      <c r="A31" s="37" t="s">
        <v>49</v>
      </c>
      <c r="B31" s="34">
        <v>20</v>
      </c>
      <c r="C31" s="155">
        <f t="shared" si="20"/>
        <v>25</v>
      </c>
      <c r="D31" s="146">
        <f t="shared" si="18"/>
        <v>9</v>
      </c>
      <c r="E31" s="146">
        <f t="shared" si="19"/>
        <v>16</v>
      </c>
      <c r="F31" s="156">
        <f t="shared" si="21"/>
        <v>1</v>
      </c>
      <c r="G31" s="152">
        <v>1</v>
      </c>
      <c r="H31" s="152"/>
      <c r="I31" s="156">
        <f t="shared" si="22"/>
        <v>9</v>
      </c>
      <c r="J31" s="152"/>
      <c r="K31" s="152">
        <v>9</v>
      </c>
      <c r="L31" s="156">
        <f t="shared" si="23"/>
        <v>15</v>
      </c>
      <c r="M31" s="152">
        <v>8</v>
      </c>
      <c r="N31" s="152">
        <v>7</v>
      </c>
      <c r="O31" s="150">
        <f t="shared" si="24"/>
        <v>0</v>
      </c>
      <c r="P31" s="151"/>
      <c r="Q31" s="151"/>
      <c r="R31" s="153"/>
    </row>
    <row r="32" spans="1:18" s="32" customFormat="1" x14ac:dyDescent="0.25">
      <c r="A32" s="37" t="s">
        <v>50</v>
      </c>
      <c r="B32" s="34">
        <v>21</v>
      </c>
      <c r="C32" s="155">
        <f t="shared" si="20"/>
        <v>35</v>
      </c>
      <c r="D32" s="146">
        <f t="shared" si="18"/>
        <v>13</v>
      </c>
      <c r="E32" s="146">
        <f t="shared" si="19"/>
        <v>22</v>
      </c>
      <c r="F32" s="156">
        <f t="shared" si="21"/>
        <v>0</v>
      </c>
      <c r="G32" s="152"/>
      <c r="H32" s="152"/>
      <c r="I32" s="156">
        <f t="shared" si="22"/>
        <v>0</v>
      </c>
      <c r="J32" s="152"/>
      <c r="K32" s="152"/>
      <c r="L32" s="156">
        <f t="shared" si="23"/>
        <v>34</v>
      </c>
      <c r="M32" s="152">
        <v>13</v>
      </c>
      <c r="N32" s="152">
        <v>21</v>
      </c>
      <c r="O32" s="150">
        <f t="shared" si="24"/>
        <v>1</v>
      </c>
      <c r="P32" s="151"/>
      <c r="Q32" s="151">
        <v>1</v>
      </c>
      <c r="R32" s="153"/>
    </row>
    <row r="33" spans="1:18" s="32" customFormat="1" x14ac:dyDescent="0.25">
      <c r="A33" s="37" t="s">
        <v>51</v>
      </c>
      <c r="B33" s="34">
        <v>22</v>
      </c>
      <c r="C33" s="155">
        <f t="shared" si="20"/>
        <v>33</v>
      </c>
      <c r="D33" s="146">
        <f t="shared" si="18"/>
        <v>5</v>
      </c>
      <c r="E33" s="146">
        <f t="shared" si="19"/>
        <v>28</v>
      </c>
      <c r="F33" s="156">
        <f t="shared" si="21"/>
        <v>0</v>
      </c>
      <c r="G33" s="152"/>
      <c r="H33" s="152"/>
      <c r="I33" s="156">
        <f t="shared" si="22"/>
        <v>9</v>
      </c>
      <c r="J33" s="152"/>
      <c r="K33" s="152">
        <v>9</v>
      </c>
      <c r="L33" s="156">
        <f t="shared" si="23"/>
        <v>24</v>
      </c>
      <c r="M33" s="152">
        <v>5</v>
      </c>
      <c r="N33" s="152">
        <v>19</v>
      </c>
      <c r="O33" s="150">
        <f t="shared" si="24"/>
        <v>0</v>
      </c>
      <c r="P33" s="151"/>
      <c r="Q33" s="151"/>
      <c r="R33" s="153"/>
    </row>
    <row r="34" spans="1:18" s="147" customFormat="1" x14ac:dyDescent="0.25">
      <c r="A34" s="33" t="s">
        <v>52</v>
      </c>
      <c r="B34" s="145">
        <v>23</v>
      </c>
      <c r="C34" s="154">
        <f>+C35+C36+C37</f>
        <v>71</v>
      </c>
      <c r="D34" s="154">
        <f t="shared" ref="D34:R34" si="25">+D35+D36+D37</f>
        <v>27</v>
      </c>
      <c r="E34" s="154">
        <f t="shared" si="25"/>
        <v>44</v>
      </c>
      <c r="F34" s="150">
        <f t="shared" si="25"/>
        <v>2</v>
      </c>
      <c r="G34" s="150">
        <f t="shared" si="25"/>
        <v>1</v>
      </c>
      <c r="H34" s="150">
        <f t="shared" si="25"/>
        <v>1</v>
      </c>
      <c r="I34" s="150">
        <f t="shared" si="25"/>
        <v>25</v>
      </c>
      <c r="J34" s="150">
        <f t="shared" si="25"/>
        <v>2</v>
      </c>
      <c r="K34" s="150">
        <f t="shared" si="25"/>
        <v>23</v>
      </c>
      <c r="L34" s="150">
        <f t="shared" si="25"/>
        <v>44</v>
      </c>
      <c r="M34" s="150">
        <f t="shared" si="25"/>
        <v>24</v>
      </c>
      <c r="N34" s="150">
        <f t="shared" si="25"/>
        <v>20</v>
      </c>
      <c r="O34" s="150">
        <f t="shared" si="25"/>
        <v>0</v>
      </c>
      <c r="P34" s="150">
        <f t="shared" si="25"/>
        <v>0</v>
      </c>
      <c r="Q34" s="150">
        <f t="shared" si="25"/>
        <v>0</v>
      </c>
      <c r="R34" s="150">
        <f t="shared" si="25"/>
        <v>0</v>
      </c>
    </row>
    <row r="35" spans="1:18" s="32" customFormat="1" x14ac:dyDescent="0.25">
      <c r="A35" s="37" t="s">
        <v>53</v>
      </c>
      <c r="B35" s="34">
        <v>24</v>
      </c>
      <c r="C35" s="155">
        <f>+D35+E35</f>
        <v>27</v>
      </c>
      <c r="D35" s="146">
        <f t="shared" ref="D35:D37" si="26">+G35+J35+M35+P35</f>
        <v>13</v>
      </c>
      <c r="E35" s="146">
        <f t="shared" ref="E35:E37" si="27">+H35+K35+N35+Q35</f>
        <v>14</v>
      </c>
      <c r="F35" s="156">
        <f>+G35+H35</f>
        <v>1</v>
      </c>
      <c r="G35" s="152">
        <v>1</v>
      </c>
      <c r="H35" s="152"/>
      <c r="I35" s="156">
        <f>+J35+K35</f>
        <v>7</v>
      </c>
      <c r="J35" s="152"/>
      <c r="K35" s="152">
        <v>7</v>
      </c>
      <c r="L35" s="156">
        <f>+M35+N35</f>
        <v>19</v>
      </c>
      <c r="M35" s="152">
        <v>12</v>
      </c>
      <c r="N35" s="152">
        <v>7</v>
      </c>
      <c r="O35" s="150">
        <f>+P35+Q35</f>
        <v>0</v>
      </c>
      <c r="P35" s="151"/>
      <c r="Q35" s="151"/>
      <c r="R35" s="153"/>
    </row>
    <row r="36" spans="1:18" s="32" customFormat="1" x14ac:dyDescent="0.25">
      <c r="A36" s="37" t="s">
        <v>54</v>
      </c>
      <c r="B36" s="34">
        <v>25</v>
      </c>
      <c r="C36" s="155">
        <f t="shared" ref="C36:C37" si="28">+D36+E36</f>
        <v>16</v>
      </c>
      <c r="D36" s="146">
        <f t="shared" si="26"/>
        <v>4</v>
      </c>
      <c r="E36" s="146">
        <f t="shared" si="27"/>
        <v>12</v>
      </c>
      <c r="F36" s="156">
        <f t="shared" ref="F36:F37" si="29">+G36+H36</f>
        <v>0</v>
      </c>
      <c r="G36" s="152"/>
      <c r="H36" s="152"/>
      <c r="I36" s="156">
        <f t="shared" ref="I36:I37" si="30">+J36+K36</f>
        <v>5</v>
      </c>
      <c r="J36" s="152"/>
      <c r="K36" s="152">
        <v>5</v>
      </c>
      <c r="L36" s="156">
        <f t="shared" ref="L36:L37" si="31">+M36+N36</f>
        <v>11</v>
      </c>
      <c r="M36" s="152">
        <v>4</v>
      </c>
      <c r="N36" s="152">
        <v>7</v>
      </c>
      <c r="O36" s="150">
        <f t="shared" ref="O36:O37" si="32">+P36+Q36</f>
        <v>0</v>
      </c>
      <c r="P36" s="151"/>
      <c r="Q36" s="151"/>
      <c r="R36" s="153"/>
    </row>
    <row r="37" spans="1:18" s="32" customFormat="1" x14ac:dyDescent="0.25">
      <c r="A37" s="37" t="s">
        <v>55</v>
      </c>
      <c r="B37" s="34">
        <v>26</v>
      </c>
      <c r="C37" s="155">
        <f t="shared" si="28"/>
        <v>28</v>
      </c>
      <c r="D37" s="146">
        <f t="shared" si="26"/>
        <v>10</v>
      </c>
      <c r="E37" s="146">
        <f t="shared" si="27"/>
        <v>18</v>
      </c>
      <c r="F37" s="156">
        <f t="shared" si="29"/>
        <v>1</v>
      </c>
      <c r="G37" s="152"/>
      <c r="H37" s="152">
        <v>1</v>
      </c>
      <c r="I37" s="156">
        <f t="shared" si="30"/>
        <v>13</v>
      </c>
      <c r="J37" s="152">
        <v>2</v>
      </c>
      <c r="K37" s="152">
        <v>11</v>
      </c>
      <c r="L37" s="156">
        <f t="shared" si="31"/>
        <v>14</v>
      </c>
      <c r="M37" s="152">
        <v>8</v>
      </c>
      <c r="N37" s="152">
        <v>6</v>
      </c>
      <c r="O37" s="150">
        <f t="shared" si="32"/>
        <v>0</v>
      </c>
      <c r="P37" s="151"/>
      <c r="Q37" s="151"/>
      <c r="R37" s="153"/>
    </row>
    <row r="38" spans="1:18" s="147" customFormat="1" x14ac:dyDescent="0.25">
      <c r="A38" s="33" t="s">
        <v>56</v>
      </c>
      <c r="B38" s="145">
        <v>27</v>
      </c>
      <c r="C38" s="154">
        <f>+C39+C40+C41+C42+C43+C44+C45+C46+C47</f>
        <v>329</v>
      </c>
      <c r="D38" s="154">
        <f t="shared" ref="D38:R38" si="33">+D39+D40+D41+D42+D43+D44+D45+D46+D47</f>
        <v>329</v>
      </c>
      <c r="E38" s="154">
        <f t="shared" si="33"/>
        <v>0</v>
      </c>
      <c r="F38" s="150">
        <f t="shared" si="33"/>
        <v>39</v>
      </c>
      <c r="G38" s="150">
        <f t="shared" si="33"/>
        <v>39</v>
      </c>
      <c r="H38" s="150">
        <f t="shared" si="33"/>
        <v>0</v>
      </c>
      <c r="I38" s="150">
        <f t="shared" si="33"/>
        <v>9</v>
      </c>
      <c r="J38" s="150">
        <f t="shared" si="33"/>
        <v>9</v>
      </c>
      <c r="K38" s="150">
        <f t="shared" si="33"/>
        <v>0</v>
      </c>
      <c r="L38" s="150">
        <f t="shared" si="33"/>
        <v>276</v>
      </c>
      <c r="M38" s="150">
        <f t="shared" si="33"/>
        <v>276</v>
      </c>
      <c r="N38" s="150">
        <f t="shared" si="33"/>
        <v>0</v>
      </c>
      <c r="O38" s="150">
        <f t="shared" si="33"/>
        <v>5</v>
      </c>
      <c r="P38" s="150">
        <f t="shared" si="33"/>
        <v>5</v>
      </c>
      <c r="Q38" s="150">
        <f t="shared" si="33"/>
        <v>0</v>
      </c>
      <c r="R38" s="150">
        <f t="shared" si="33"/>
        <v>2</v>
      </c>
    </row>
    <row r="39" spans="1:18" s="19" customFormat="1" x14ac:dyDescent="0.2">
      <c r="A39" s="41" t="s">
        <v>57</v>
      </c>
      <c r="B39" s="34">
        <v>28</v>
      </c>
      <c r="C39" s="155">
        <f>+D39+E39</f>
        <v>4</v>
      </c>
      <c r="D39" s="146">
        <f t="shared" ref="D39:D50" si="34">+G39+J39+M39+P39</f>
        <v>4</v>
      </c>
      <c r="E39" s="146">
        <f t="shared" ref="E39:E50" si="35">+H39+K39+N39+Q39</f>
        <v>0</v>
      </c>
      <c r="F39" s="156">
        <f>+G39+H39</f>
        <v>0</v>
      </c>
      <c r="G39" s="152"/>
      <c r="H39" s="152"/>
      <c r="I39" s="156">
        <f>+J39+K39</f>
        <v>0</v>
      </c>
      <c r="J39" s="152"/>
      <c r="K39" s="152"/>
      <c r="L39" s="156">
        <f>+M39+N39</f>
        <v>4</v>
      </c>
      <c r="M39" s="152">
        <v>4</v>
      </c>
      <c r="N39" s="152"/>
      <c r="O39" s="150">
        <f>+P39+Q39</f>
        <v>0</v>
      </c>
      <c r="P39" s="151"/>
      <c r="Q39" s="151"/>
      <c r="R39" s="55"/>
    </row>
    <row r="40" spans="1:18" s="19" customFormat="1" x14ac:dyDescent="0.2">
      <c r="A40" s="41" t="s">
        <v>58</v>
      </c>
      <c r="B40" s="34">
        <v>29</v>
      </c>
      <c r="C40" s="155">
        <f t="shared" ref="C40:C50" si="36">+D40+E40</f>
        <v>2</v>
      </c>
      <c r="D40" s="146">
        <f t="shared" si="34"/>
        <v>2</v>
      </c>
      <c r="E40" s="146">
        <f t="shared" si="35"/>
        <v>0</v>
      </c>
      <c r="F40" s="156">
        <f t="shared" ref="F40:F50" si="37">+G40+H40</f>
        <v>0</v>
      </c>
      <c r="G40" s="152"/>
      <c r="H40" s="152"/>
      <c r="I40" s="156">
        <f t="shared" ref="I40:I50" si="38">+J40+K40</f>
        <v>0</v>
      </c>
      <c r="J40" s="152"/>
      <c r="K40" s="152"/>
      <c r="L40" s="156">
        <f t="shared" ref="L40:L50" si="39">+M40+N40</f>
        <v>2</v>
      </c>
      <c r="M40" s="152">
        <v>2</v>
      </c>
      <c r="N40" s="152"/>
      <c r="O40" s="150">
        <f t="shared" ref="O40:O50" si="40">+P40+Q40</f>
        <v>0</v>
      </c>
      <c r="P40" s="151"/>
      <c r="Q40" s="151"/>
      <c r="R40" s="55"/>
    </row>
    <row r="41" spans="1:18" s="19" customFormat="1" x14ac:dyDescent="0.2">
      <c r="A41" s="41" t="s">
        <v>59</v>
      </c>
      <c r="B41" s="34">
        <v>30</v>
      </c>
      <c r="C41" s="155">
        <f t="shared" si="36"/>
        <v>55</v>
      </c>
      <c r="D41" s="146">
        <f t="shared" si="34"/>
        <v>55</v>
      </c>
      <c r="E41" s="146">
        <f t="shared" si="35"/>
        <v>0</v>
      </c>
      <c r="F41" s="156">
        <f t="shared" si="37"/>
        <v>8</v>
      </c>
      <c r="G41" s="152">
        <v>8</v>
      </c>
      <c r="H41" s="152"/>
      <c r="I41" s="156">
        <f t="shared" si="38"/>
        <v>2</v>
      </c>
      <c r="J41" s="152">
        <v>2</v>
      </c>
      <c r="K41" s="152"/>
      <c r="L41" s="156">
        <f t="shared" si="39"/>
        <v>45</v>
      </c>
      <c r="M41" s="152">
        <v>45</v>
      </c>
      <c r="N41" s="152"/>
      <c r="O41" s="150">
        <f t="shared" si="40"/>
        <v>0</v>
      </c>
      <c r="P41" s="151"/>
      <c r="Q41" s="151"/>
      <c r="R41" s="55"/>
    </row>
    <row r="42" spans="1:18" s="19" customFormat="1" x14ac:dyDescent="0.2">
      <c r="A42" s="41" t="s">
        <v>60</v>
      </c>
      <c r="B42" s="34">
        <v>31</v>
      </c>
      <c r="C42" s="155">
        <f t="shared" si="36"/>
        <v>72</v>
      </c>
      <c r="D42" s="146">
        <f t="shared" si="34"/>
        <v>72</v>
      </c>
      <c r="E42" s="146">
        <f t="shared" si="35"/>
        <v>0</v>
      </c>
      <c r="F42" s="156">
        <f t="shared" si="37"/>
        <v>5</v>
      </c>
      <c r="G42" s="152">
        <v>5</v>
      </c>
      <c r="H42" s="152"/>
      <c r="I42" s="156">
        <f t="shared" si="38"/>
        <v>1</v>
      </c>
      <c r="J42" s="152">
        <v>1</v>
      </c>
      <c r="K42" s="152"/>
      <c r="L42" s="156">
        <f t="shared" si="39"/>
        <v>63</v>
      </c>
      <c r="M42" s="152">
        <v>63</v>
      </c>
      <c r="N42" s="152"/>
      <c r="O42" s="150">
        <f t="shared" si="40"/>
        <v>3</v>
      </c>
      <c r="P42" s="151">
        <v>3</v>
      </c>
      <c r="Q42" s="151"/>
      <c r="R42" s="55"/>
    </row>
    <row r="43" spans="1:18" s="19" customFormat="1" x14ac:dyDescent="0.2">
      <c r="A43" s="41" t="s">
        <v>61</v>
      </c>
      <c r="B43" s="34">
        <v>32</v>
      </c>
      <c r="C43" s="155">
        <f t="shared" si="36"/>
        <v>9</v>
      </c>
      <c r="D43" s="146">
        <f t="shared" si="34"/>
        <v>9</v>
      </c>
      <c r="E43" s="146">
        <f t="shared" si="35"/>
        <v>0</v>
      </c>
      <c r="F43" s="156">
        <f t="shared" si="37"/>
        <v>1</v>
      </c>
      <c r="G43" s="152">
        <v>1</v>
      </c>
      <c r="H43" s="152"/>
      <c r="I43" s="156">
        <f t="shared" si="38"/>
        <v>0</v>
      </c>
      <c r="J43" s="152"/>
      <c r="K43" s="152"/>
      <c r="L43" s="156">
        <f t="shared" si="39"/>
        <v>8</v>
      </c>
      <c r="M43" s="152">
        <v>8</v>
      </c>
      <c r="N43" s="152"/>
      <c r="O43" s="150">
        <f t="shared" si="40"/>
        <v>0</v>
      </c>
      <c r="P43" s="151"/>
      <c r="Q43" s="151"/>
      <c r="R43" s="55"/>
    </row>
    <row r="44" spans="1:18" s="19" customFormat="1" x14ac:dyDescent="0.2">
      <c r="A44" s="41" t="s">
        <v>62</v>
      </c>
      <c r="B44" s="34">
        <v>33</v>
      </c>
      <c r="C44" s="155">
        <f t="shared" si="36"/>
        <v>39</v>
      </c>
      <c r="D44" s="146">
        <f t="shared" si="34"/>
        <v>39</v>
      </c>
      <c r="E44" s="146">
        <f t="shared" si="35"/>
        <v>0</v>
      </c>
      <c r="F44" s="156">
        <f t="shared" si="37"/>
        <v>2</v>
      </c>
      <c r="G44" s="152">
        <v>2</v>
      </c>
      <c r="H44" s="152"/>
      <c r="I44" s="156">
        <f t="shared" si="38"/>
        <v>0</v>
      </c>
      <c r="J44" s="152"/>
      <c r="K44" s="152"/>
      <c r="L44" s="156">
        <f t="shared" si="39"/>
        <v>35</v>
      </c>
      <c r="M44" s="152">
        <v>35</v>
      </c>
      <c r="N44" s="152"/>
      <c r="O44" s="150">
        <f t="shared" si="40"/>
        <v>2</v>
      </c>
      <c r="P44" s="151">
        <v>2</v>
      </c>
      <c r="Q44" s="151"/>
      <c r="R44" s="55">
        <v>1</v>
      </c>
    </row>
    <row r="45" spans="1:18" s="19" customFormat="1" x14ac:dyDescent="0.2">
      <c r="A45" s="41" t="s">
        <v>63</v>
      </c>
      <c r="B45" s="34">
        <v>34</v>
      </c>
      <c r="C45" s="155">
        <f t="shared" si="36"/>
        <v>53</v>
      </c>
      <c r="D45" s="146">
        <f t="shared" si="34"/>
        <v>53</v>
      </c>
      <c r="E45" s="146">
        <f t="shared" si="35"/>
        <v>0</v>
      </c>
      <c r="F45" s="156">
        <f t="shared" si="37"/>
        <v>6</v>
      </c>
      <c r="G45" s="152">
        <v>6</v>
      </c>
      <c r="H45" s="152"/>
      <c r="I45" s="156">
        <f t="shared" si="38"/>
        <v>2</v>
      </c>
      <c r="J45" s="152">
        <v>2</v>
      </c>
      <c r="K45" s="152"/>
      <c r="L45" s="156">
        <f t="shared" si="39"/>
        <v>45</v>
      </c>
      <c r="M45" s="152">
        <v>45</v>
      </c>
      <c r="N45" s="152"/>
      <c r="O45" s="150">
        <f t="shared" si="40"/>
        <v>0</v>
      </c>
      <c r="P45" s="151"/>
      <c r="Q45" s="151"/>
      <c r="R45" s="55">
        <v>1</v>
      </c>
    </row>
    <row r="46" spans="1:18" s="19" customFormat="1" x14ac:dyDescent="0.2">
      <c r="A46" s="41" t="s">
        <v>64</v>
      </c>
      <c r="B46" s="34">
        <v>35</v>
      </c>
      <c r="C46" s="155">
        <f t="shared" si="36"/>
        <v>24</v>
      </c>
      <c r="D46" s="146">
        <f t="shared" si="34"/>
        <v>24</v>
      </c>
      <c r="E46" s="146">
        <f t="shared" si="35"/>
        <v>0</v>
      </c>
      <c r="F46" s="156">
        <f t="shared" si="37"/>
        <v>7</v>
      </c>
      <c r="G46" s="152">
        <v>7</v>
      </c>
      <c r="H46" s="152"/>
      <c r="I46" s="156">
        <f t="shared" si="38"/>
        <v>0</v>
      </c>
      <c r="J46" s="152"/>
      <c r="K46" s="152"/>
      <c r="L46" s="156">
        <f t="shared" si="39"/>
        <v>17</v>
      </c>
      <c r="M46" s="152">
        <v>17</v>
      </c>
      <c r="N46" s="152"/>
      <c r="O46" s="150">
        <f t="shared" si="40"/>
        <v>0</v>
      </c>
      <c r="P46" s="151"/>
      <c r="Q46" s="151"/>
      <c r="R46" s="55"/>
    </row>
    <row r="47" spans="1:18" x14ac:dyDescent="0.2">
      <c r="A47" s="41" t="s">
        <v>65</v>
      </c>
      <c r="B47" s="34">
        <v>36</v>
      </c>
      <c r="C47" s="155">
        <f t="shared" si="36"/>
        <v>71</v>
      </c>
      <c r="D47" s="146">
        <f t="shared" si="34"/>
        <v>71</v>
      </c>
      <c r="E47" s="146">
        <f t="shared" si="35"/>
        <v>0</v>
      </c>
      <c r="F47" s="156">
        <f t="shared" si="37"/>
        <v>10</v>
      </c>
      <c r="G47" s="157">
        <v>10</v>
      </c>
      <c r="H47" s="157"/>
      <c r="I47" s="156">
        <f t="shared" si="38"/>
        <v>4</v>
      </c>
      <c r="J47" s="157">
        <v>4</v>
      </c>
      <c r="K47" s="157"/>
      <c r="L47" s="156">
        <f t="shared" si="39"/>
        <v>57</v>
      </c>
      <c r="M47" s="157">
        <v>57</v>
      </c>
      <c r="N47" s="157"/>
      <c r="O47" s="150">
        <f t="shared" si="40"/>
        <v>0</v>
      </c>
      <c r="P47" s="157"/>
      <c r="Q47" s="157"/>
      <c r="R47" s="157"/>
    </row>
    <row r="48" spans="1:18" x14ac:dyDescent="0.2">
      <c r="A48" s="45" t="s">
        <v>68</v>
      </c>
      <c r="B48" s="34">
        <v>37</v>
      </c>
      <c r="C48" s="155">
        <f>+D48+E48</f>
        <v>4</v>
      </c>
      <c r="D48" s="146">
        <f t="shared" ref="D48" si="41">+G48+J48+M48+P48</f>
        <v>4</v>
      </c>
      <c r="E48" s="146">
        <f t="shared" ref="E48" si="42">+H48+K48+N48+Q48</f>
        <v>0</v>
      </c>
      <c r="F48" s="156">
        <f t="shared" ref="F48" si="43">+G48+H48</f>
        <v>0</v>
      </c>
      <c r="G48" s="157"/>
      <c r="H48" s="157"/>
      <c r="I48" s="156">
        <f t="shared" ref="I48" si="44">+J48+K48</f>
        <v>0</v>
      </c>
      <c r="J48" s="157"/>
      <c r="K48" s="157"/>
      <c r="L48" s="156">
        <f t="shared" ref="L48" si="45">+M48+N48</f>
        <v>4</v>
      </c>
      <c r="M48" s="157">
        <v>4</v>
      </c>
      <c r="N48" s="157"/>
      <c r="O48" s="150">
        <f t="shared" ref="O48" si="46">+P48+Q48</f>
        <v>0</v>
      </c>
      <c r="P48" s="157"/>
      <c r="Q48" s="157"/>
      <c r="R48" s="157"/>
    </row>
    <row r="49" spans="1:23" s="22" customFormat="1" x14ac:dyDescent="0.2">
      <c r="A49" s="45" t="s">
        <v>66</v>
      </c>
      <c r="B49" s="145">
        <v>38</v>
      </c>
      <c r="C49" s="154">
        <f t="shared" si="36"/>
        <v>717</v>
      </c>
      <c r="D49" s="146">
        <f t="shared" si="34"/>
        <v>347</v>
      </c>
      <c r="E49" s="146">
        <f t="shared" si="35"/>
        <v>370</v>
      </c>
      <c r="F49" s="150">
        <f t="shared" si="37"/>
        <v>50</v>
      </c>
      <c r="G49" s="158">
        <v>22</v>
      </c>
      <c r="H49" s="158">
        <v>28</v>
      </c>
      <c r="I49" s="150">
        <f t="shared" si="38"/>
        <v>104</v>
      </c>
      <c r="J49" s="158">
        <v>8</v>
      </c>
      <c r="K49" s="158">
        <v>96</v>
      </c>
      <c r="L49" s="150">
        <f t="shared" si="39"/>
        <v>553</v>
      </c>
      <c r="M49" s="158">
        <v>310</v>
      </c>
      <c r="N49" s="158">
        <v>243</v>
      </c>
      <c r="O49" s="150">
        <f t="shared" si="40"/>
        <v>10</v>
      </c>
      <c r="P49" s="158">
        <v>7</v>
      </c>
      <c r="Q49" s="158">
        <v>3</v>
      </c>
      <c r="R49" s="158">
        <v>2</v>
      </c>
      <c r="W49" s="379"/>
    </row>
    <row r="50" spans="1:23" s="22" customFormat="1" x14ac:dyDescent="0.2">
      <c r="A50" s="45" t="s">
        <v>67</v>
      </c>
      <c r="B50" s="145">
        <v>39</v>
      </c>
      <c r="C50" s="154">
        <f t="shared" si="36"/>
        <v>183</v>
      </c>
      <c r="D50" s="146">
        <f t="shared" si="34"/>
        <v>181</v>
      </c>
      <c r="E50" s="146">
        <f t="shared" si="35"/>
        <v>2</v>
      </c>
      <c r="F50" s="150">
        <f t="shared" si="37"/>
        <v>28</v>
      </c>
      <c r="G50" s="158">
        <v>27</v>
      </c>
      <c r="H50" s="158">
        <v>1</v>
      </c>
      <c r="I50" s="150">
        <f t="shared" si="38"/>
        <v>5</v>
      </c>
      <c r="J50" s="158">
        <v>5</v>
      </c>
      <c r="K50" s="158"/>
      <c r="L50" s="150">
        <f t="shared" si="39"/>
        <v>150</v>
      </c>
      <c r="M50" s="158">
        <v>149</v>
      </c>
      <c r="N50" s="158">
        <v>1</v>
      </c>
      <c r="O50" s="150">
        <f t="shared" si="40"/>
        <v>0</v>
      </c>
      <c r="P50" s="158"/>
      <c r="Q50" s="158"/>
      <c r="R50" s="158"/>
      <c r="W50" s="379"/>
    </row>
  </sheetData>
  <mergeCells count="17">
    <mergeCell ref="G9:H9"/>
    <mergeCell ref="I9:I10"/>
    <mergeCell ref="J9:K9"/>
    <mergeCell ref="L9:L10"/>
    <mergeCell ref="M9:N9"/>
    <mergeCell ref="O9:O10"/>
    <mergeCell ref="A5:R5"/>
    <mergeCell ref="A8:A10"/>
    <mergeCell ref="B8:B10"/>
    <mergeCell ref="C8:C10"/>
    <mergeCell ref="D8:E8"/>
    <mergeCell ref="F8:Q8"/>
    <mergeCell ref="R8:R10"/>
    <mergeCell ref="D9:D10"/>
    <mergeCell ref="E9:E10"/>
    <mergeCell ref="F9:F10"/>
    <mergeCell ref="P9:Q9"/>
  </mergeCells>
  <pageMargins left="1.54" right="0.17" top="1.81" bottom="0.39" header="0.3" footer="0.3"/>
  <pageSetup scale="7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59353-DE21-4374-BD61-9F5C3C33FC0F}">
  <dimension ref="A1:I50"/>
  <sheetViews>
    <sheetView topLeftCell="A10" zoomScaleNormal="100" workbookViewId="0">
      <selection activeCell="C18" sqref="C18"/>
    </sheetView>
  </sheetViews>
  <sheetFormatPr defaultRowHeight="12.75" x14ac:dyDescent="0.2"/>
  <cols>
    <col min="1" max="1" width="21.28515625" style="96" customWidth="1"/>
    <col min="2" max="2" width="5.28515625" style="96" customWidth="1"/>
    <col min="3" max="3" width="12.85546875" style="96" customWidth="1"/>
    <col min="4" max="5" width="13.7109375" style="96" customWidth="1"/>
    <col min="6" max="6" width="12" style="96" customWidth="1"/>
    <col min="7" max="8" width="11.85546875" style="96" customWidth="1"/>
    <col min="9" max="16384" width="9.140625" style="96"/>
  </cols>
  <sheetData>
    <row r="1" spans="1:9" x14ac:dyDescent="0.2">
      <c r="H1" s="186" t="s">
        <v>221</v>
      </c>
    </row>
    <row r="3" spans="1:9" ht="18" customHeight="1" x14ac:dyDescent="0.2">
      <c r="A3" s="346" t="s">
        <v>222</v>
      </c>
      <c r="B3" s="346"/>
      <c r="C3" s="346"/>
      <c r="D3" s="346"/>
      <c r="E3" s="346"/>
      <c r="F3" s="346"/>
      <c r="G3" s="346"/>
      <c r="H3" s="346"/>
    </row>
    <row r="4" spans="1:9" ht="9.75" customHeight="1" x14ac:dyDescent="0.2">
      <c r="A4" s="346"/>
      <c r="B4" s="346"/>
      <c r="C4" s="346"/>
      <c r="D4" s="346"/>
      <c r="E4" s="346"/>
      <c r="F4" s="346"/>
      <c r="G4" s="346"/>
      <c r="H4" s="346"/>
    </row>
    <row r="6" spans="1:9" s="97" customFormat="1" ht="12.75" customHeight="1" x14ac:dyDescent="0.2">
      <c r="A6" s="332" t="s">
        <v>1</v>
      </c>
      <c r="B6" s="332" t="s">
        <v>2</v>
      </c>
      <c r="C6" s="319" t="s">
        <v>223</v>
      </c>
      <c r="D6" s="138"/>
      <c r="E6" s="138"/>
      <c r="F6" s="347"/>
      <c r="G6" s="347"/>
      <c r="H6" s="348"/>
    </row>
    <row r="7" spans="1:9" s="97" customFormat="1" ht="12.75" customHeight="1" x14ac:dyDescent="0.2">
      <c r="A7" s="332"/>
      <c r="B7" s="332"/>
      <c r="C7" s="317"/>
      <c r="D7" s="332" t="s">
        <v>224</v>
      </c>
      <c r="E7" s="332" t="s">
        <v>225</v>
      </c>
      <c r="F7" s="319" t="s">
        <v>226</v>
      </c>
      <c r="G7" s="322"/>
      <c r="H7" s="349"/>
      <c r="I7" s="95"/>
    </row>
    <row r="8" spans="1:9" s="97" customFormat="1" ht="37.5" customHeight="1" x14ac:dyDescent="0.2">
      <c r="A8" s="332"/>
      <c r="B8" s="332"/>
      <c r="C8" s="318"/>
      <c r="D8" s="332"/>
      <c r="E8" s="332"/>
      <c r="F8" s="318"/>
      <c r="G8" s="107" t="s">
        <v>227</v>
      </c>
      <c r="H8" s="107" t="s">
        <v>228</v>
      </c>
    </row>
    <row r="9" spans="1:9" x14ac:dyDescent="0.2">
      <c r="A9" s="109" t="s">
        <v>12</v>
      </c>
      <c r="B9" s="109" t="s">
        <v>13</v>
      </c>
      <c r="C9" s="184" t="s">
        <v>14</v>
      </c>
      <c r="D9" s="184" t="s">
        <v>15</v>
      </c>
      <c r="E9" s="184" t="s">
        <v>16</v>
      </c>
      <c r="F9" s="184" t="s">
        <v>17</v>
      </c>
      <c r="G9" s="184" t="s">
        <v>18</v>
      </c>
      <c r="H9" s="184" t="s">
        <v>19</v>
      </c>
    </row>
    <row r="10" spans="1:9" x14ac:dyDescent="0.2">
      <c r="A10" s="110" t="s">
        <v>30</v>
      </c>
      <c r="B10" s="185" t="s">
        <v>14</v>
      </c>
      <c r="C10" s="139">
        <f>C11+C17+C24+C32+C36+C46</f>
        <v>3761</v>
      </c>
      <c r="D10" s="139">
        <f t="shared" ref="D10:H10" si="0">D11+D17+D24+D32+D36+D46</f>
        <v>3745</v>
      </c>
      <c r="E10" s="139">
        <f t="shared" si="0"/>
        <v>16</v>
      </c>
      <c r="F10" s="139">
        <f t="shared" si="0"/>
        <v>639</v>
      </c>
      <c r="G10" s="139">
        <f t="shared" si="0"/>
        <v>469</v>
      </c>
      <c r="H10" s="139">
        <f t="shared" si="0"/>
        <v>170</v>
      </c>
    </row>
    <row r="11" spans="1:9" x14ac:dyDescent="0.2">
      <c r="A11" s="110" t="s">
        <v>31</v>
      </c>
      <c r="B11" s="185" t="s">
        <v>15</v>
      </c>
      <c r="C11" s="187">
        <f>C12+C13+C14+C15+C16</f>
        <v>1333</v>
      </c>
      <c r="D11" s="187">
        <f t="shared" ref="D11:H11" si="1">D12+D13+D14+D15+D16</f>
        <v>1319</v>
      </c>
      <c r="E11" s="187">
        <f t="shared" si="1"/>
        <v>14</v>
      </c>
      <c r="F11" s="187">
        <f>F12+F13+F14+F15+F16</f>
        <v>212</v>
      </c>
      <c r="G11" s="187">
        <f t="shared" si="1"/>
        <v>169</v>
      </c>
      <c r="H11" s="187">
        <f t="shared" si="1"/>
        <v>43</v>
      </c>
    </row>
    <row r="12" spans="1:9" x14ac:dyDescent="0.2">
      <c r="A12" s="117" t="s">
        <v>32</v>
      </c>
      <c r="B12" s="185" t="s">
        <v>16</v>
      </c>
      <c r="C12" s="187">
        <f>D12+E12</f>
        <v>463</v>
      </c>
      <c r="D12" s="187">
        <v>461</v>
      </c>
      <c r="E12" s="187">
        <v>2</v>
      </c>
      <c r="F12" s="187">
        <f>G12+H12</f>
        <v>87</v>
      </c>
      <c r="G12" s="187">
        <v>71</v>
      </c>
      <c r="H12" s="187">
        <v>16</v>
      </c>
    </row>
    <row r="13" spans="1:9" x14ac:dyDescent="0.2">
      <c r="A13" s="117" t="s">
        <v>33</v>
      </c>
      <c r="B13" s="185" t="s">
        <v>17</v>
      </c>
      <c r="C13" s="187">
        <f t="shared" ref="C13:C46" si="2">D13+E13</f>
        <v>200</v>
      </c>
      <c r="D13" s="187">
        <v>188</v>
      </c>
      <c r="E13" s="187">
        <v>12</v>
      </c>
      <c r="F13" s="187">
        <f t="shared" ref="F13:F35" si="3">G13+H13</f>
        <v>27</v>
      </c>
      <c r="G13" s="187">
        <v>21</v>
      </c>
      <c r="H13" s="187">
        <v>6</v>
      </c>
    </row>
    <row r="14" spans="1:9" x14ac:dyDescent="0.2">
      <c r="A14" s="117" t="s">
        <v>34</v>
      </c>
      <c r="B14" s="185" t="s">
        <v>18</v>
      </c>
      <c r="C14" s="187">
        <f>D14+E14</f>
        <v>215</v>
      </c>
      <c r="D14" s="187">
        <v>215</v>
      </c>
      <c r="E14" s="187"/>
      <c r="F14" s="187">
        <f t="shared" si="3"/>
        <v>31</v>
      </c>
      <c r="G14" s="187">
        <v>21</v>
      </c>
      <c r="H14" s="187">
        <v>10</v>
      </c>
    </row>
    <row r="15" spans="1:9" x14ac:dyDescent="0.2">
      <c r="A15" s="117" t="s">
        <v>35</v>
      </c>
      <c r="B15" s="185" t="s">
        <v>19</v>
      </c>
      <c r="C15" s="187">
        <f t="shared" si="2"/>
        <v>277</v>
      </c>
      <c r="D15" s="187">
        <v>277</v>
      </c>
      <c r="E15" s="187"/>
      <c r="F15" s="187">
        <f t="shared" si="3"/>
        <v>39</v>
      </c>
      <c r="G15" s="187">
        <v>32</v>
      </c>
      <c r="H15" s="187">
        <v>7</v>
      </c>
    </row>
    <row r="16" spans="1:9" x14ac:dyDescent="0.2">
      <c r="A16" s="117" t="s">
        <v>36</v>
      </c>
      <c r="B16" s="185" t="s">
        <v>20</v>
      </c>
      <c r="C16" s="187">
        <f t="shared" si="2"/>
        <v>178</v>
      </c>
      <c r="D16" s="187">
        <v>178</v>
      </c>
      <c r="E16" s="187"/>
      <c r="F16" s="187">
        <f t="shared" si="3"/>
        <v>28</v>
      </c>
      <c r="G16" s="187">
        <v>24</v>
      </c>
      <c r="H16" s="187">
        <v>4</v>
      </c>
    </row>
    <row r="17" spans="1:8" x14ac:dyDescent="0.2">
      <c r="A17" s="110" t="s">
        <v>37</v>
      </c>
      <c r="B17" s="185" t="s">
        <v>21</v>
      </c>
      <c r="C17" s="187">
        <f>C18+C19+C20+C21+C22+C23</f>
        <v>1175</v>
      </c>
      <c r="D17" s="187">
        <f t="shared" ref="D17:H17" si="4">D18+D19+D20+D21+D22+D23</f>
        <v>1175</v>
      </c>
      <c r="E17" s="187">
        <f t="shared" si="4"/>
        <v>0</v>
      </c>
      <c r="F17" s="187">
        <f t="shared" si="4"/>
        <v>197</v>
      </c>
      <c r="G17" s="187">
        <f t="shared" si="4"/>
        <v>144</v>
      </c>
      <c r="H17" s="187">
        <f t="shared" si="4"/>
        <v>53</v>
      </c>
    </row>
    <row r="18" spans="1:8" x14ac:dyDescent="0.2">
      <c r="A18" s="117" t="s">
        <v>38</v>
      </c>
      <c r="B18" s="185" t="s">
        <v>22</v>
      </c>
      <c r="C18" s="187">
        <f t="shared" si="2"/>
        <v>199</v>
      </c>
      <c r="D18" s="187">
        <v>199</v>
      </c>
      <c r="E18" s="187"/>
      <c r="F18" s="187">
        <f t="shared" si="3"/>
        <v>32</v>
      </c>
      <c r="G18" s="187">
        <v>23</v>
      </c>
      <c r="H18" s="187">
        <v>9</v>
      </c>
    </row>
    <row r="19" spans="1:8" x14ac:dyDescent="0.2">
      <c r="A19" s="117" t="s">
        <v>39</v>
      </c>
      <c r="B19" s="185" t="s">
        <v>23</v>
      </c>
      <c r="C19" s="187">
        <f t="shared" si="2"/>
        <v>213</v>
      </c>
      <c r="D19" s="187">
        <v>213</v>
      </c>
      <c r="E19" s="187"/>
      <c r="F19" s="187">
        <f t="shared" si="3"/>
        <v>30</v>
      </c>
      <c r="G19" s="187">
        <v>21</v>
      </c>
      <c r="H19" s="187">
        <v>9</v>
      </c>
    </row>
    <row r="20" spans="1:8" x14ac:dyDescent="0.2">
      <c r="A20" s="117" t="s">
        <v>40</v>
      </c>
      <c r="B20" s="185" t="s">
        <v>24</v>
      </c>
      <c r="C20" s="187">
        <f t="shared" si="2"/>
        <v>184</v>
      </c>
      <c r="D20" s="187">
        <v>184</v>
      </c>
      <c r="E20" s="187"/>
      <c r="F20" s="187">
        <f t="shared" si="3"/>
        <v>29</v>
      </c>
      <c r="G20" s="187">
        <v>24</v>
      </c>
      <c r="H20" s="187">
        <v>5</v>
      </c>
    </row>
    <row r="21" spans="1:8" x14ac:dyDescent="0.2">
      <c r="A21" s="117" t="s">
        <v>41</v>
      </c>
      <c r="B21" s="185" t="s">
        <v>25</v>
      </c>
      <c r="C21" s="187">
        <f t="shared" si="2"/>
        <v>11</v>
      </c>
      <c r="D21" s="187">
        <v>11</v>
      </c>
      <c r="E21" s="187"/>
      <c r="F21" s="187">
        <f t="shared" si="3"/>
        <v>3</v>
      </c>
      <c r="G21" s="187">
        <v>2</v>
      </c>
      <c r="H21" s="187">
        <v>1</v>
      </c>
    </row>
    <row r="22" spans="1:8" x14ac:dyDescent="0.2">
      <c r="A22" s="117" t="s">
        <v>42</v>
      </c>
      <c r="B22" s="185" t="s">
        <v>26</v>
      </c>
      <c r="C22" s="187">
        <f t="shared" si="2"/>
        <v>249</v>
      </c>
      <c r="D22" s="187">
        <v>249</v>
      </c>
      <c r="E22" s="187"/>
      <c r="F22" s="187">
        <f t="shared" si="3"/>
        <v>37</v>
      </c>
      <c r="G22" s="187">
        <v>25</v>
      </c>
      <c r="H22" s="187">
        <v>12</v>
      </c>
    </row>
    <row r="23" spans="1:8" x14ac:dyDescent="0.2">
      <c r="A23" s="117" t="s">
        <v>43</v>
      </c>
      <c r="B23" s="185" t="s">
        <v>27</v>
      </c>
      <c r="C23" s="187">
        <f t="shared" si="2"/>
        <v>319</v>
      </c>
      <c r="D23" s="187">
        <v>319</v>
      </c>
      <c r="E23" s="187"/>
      <c r="F23" s="187">
        <f t="shared" si="3"/>
        <v>66</v>
      </c>
      <c r="G23" s="187">
        <v>49</v>
      </c>
      <c r="H23" s="187">
        <v>17</v>
      </c>
    </row>
    <row r="24" spans="1:8" x14ac:dyDescent="0.2">
      <c r="A24" s="110" t="s">
        <v>44</v>
      </c>
      <c r="B24" s="185" t="s">
        <v>28</v>
      </c>
      <c r="C24" s="187">
        <f>C25+C26+C27+C28+C29+C30+C31</f>
        <v>790</v>
      </c>
      <c r="D24" s="187">
        <f t="shared" ref="D24:H24" si="5">D25+D26+D27+D28+D29+D30+D31</f>
        <v>790</v>
      </c>
      <c r="E24" s="187">
        <f t="shared" si="5"/>
        <v>0</v>
      </c>
      <c r="F24" s="187">
        <f t="shared" si="5"/>
        <v>133</v>
      </c>
      <c r="G24" s="187">
        <f t="shared" si="5"/>
        <v>94</v>
      </c>
      <c r="H24" s="187">
        <f t="shared" si="5"/>
        <v>39</v>
      </c>
    </row>
    <row r="25" spans="1:8" x14ac:dyDescent="0.2">
      <c r="A25" s="117" t="s">
        <v>45</v>
      </c>
      <c r="B25" s="185" t="s">
        <v>29</v>
      </c>
      <c r="C25" s="187">
        <f t="shared" si="2"/>
        <v>20</v>
      </c>
      <c r="D25" s="187">
        <v>20</v>
      </c>
      <c r="E25" s="187"/>
      <c r="F25" s="187">
        <f t="shared" si="3"/>
        <v>4</v>
      </c>
      <c r="G25" s="187">
        <v>4</v>
      </c>
      <c r="H25" s="187"/>
    </row>
    <row r="26" spans="1:8" x14ac:dyDescent="0.2">
      <c r="A26" s="117" t="s">
        <v>46</v>
      </c>
      <c r="B26" s="185" t="s">
        <v>94</v>
      </c>
      <c r="C26" s="187">
        <f t="shared" si="2"/>
        <v>36</v>
      </c>
      <c r="D26" s="187">
        <v>36</v>
      </c>
      <c r="E26" s="187"/>
      <c r="F26" s="187">
        <f t="shared" si="3"/>
        <v>18</v>
      </c>
      <c r="G26" s="187">
        <v>12</v>
      </c>
      <c r="H26" s="187">
        <v>6</v>
      </c>
    </row>
    <row r="27" spans="1:8" x14ac:dyDescent="0.2">
      <c r="A27" s="117" t="s">
        <v>47</v>
      </c>
      <c r="B27" s="185" t="s">
        <v>95</v>
      </c>
      <c r="C27" s="187">
        <f t="shared" si="2"/>
        <v>113</v>
      </c>
      <c r="D27" s="187">
        <v>113</v>
      </c>
      <c r="E27" s="187"/>
      <c r="F27" s="187">
        <f t="shared" si="3"/>
        <v>13</v>
      </c>
      <c r="G27" s="187">
        <v>12</v>
      </c>
      <c r="H27" s="187">
        <v>1</v>
      </c>
    </row>
    <row r="28" spans="1:8" x14ac:dyDescent="0.2">
      <c r="A28" s="117" t="s">
        <v>48</v>
      </c>
      <c r="B28" s="185" t="s">
        <v>96</v>
      </c>
      <c r="C28" s="187">
        <f t="shared" si="2"/>
        <v>112</v>
      </c>
      <c r="D28" s="187">
        <v>112</v>
      </c>
      <c r="E28" s="187"/>
      <c r="F28" s="187">
        <f t="shared" si="3"/>
        <v>18</v>
      </c>
      <c r="G28" s="187">
        <v>15</v>
      </c>
      <c r="H28" s="187">
        <v>3</v>
      </c>
    </row>
    <row r="29" spans="1:8" x14ac:dyDescent="0.2">
      <c r="A29" s="117" t="s">
        <v>49</v>
      </c>
      <c r="B29" s="185" t="s">
        <v>97</v>
      </c>
      <c r="C29" s="187">
        <f t="shared" si="2"/>
        <v>118</v>
      </c>
      <c r="D29" s="187">
        <v>118</v>
      </c>
      <c r="E29" s="187"/>
      <c r="F29" s="187">
        <f t="shared" si="3"/>
        <v>17</v>
      </c>
      <c r="G29" s="187">
        <v>8</v>
      </c>
      <c r="H29" s="187">
        <v>9</v>
      </c>
    </row>
    <row r="30" spans="1:8" x14ac:dyDescent="0.2">
      <c r="A30" s="117" t="s">
        <v>50</v>
      </c>
      <c r="B30" s="185" t="s">
        <v>98</v>
      </c>
      <c r="C30" s="187">
        <f t="shared" si="2"/>
        <v>155</v>
      </c>
      <c r="D30" s="187">
        <v>155</v>
      </c>
      <c r="E30" s="187"/>
      <c r="F30" s="187">
        <f t="shared" si="3"/>
        <v>30</v>
      </c>
      <c r="G30" s="187">
        <v>19</v>
      </c>
      <c r="H30" s="187">
        <v>11</v>
      </c>
    </row>
    <row r="31" spans="1:8" x14ac:dyDescent="0.2">
      <c r="A31" s="117" t="s">
        <v>51</v>
      </c>
      <c r="B31" s="185" t="s">
        <v>99</v>
      </c>
      <c r="C31" s="187">
        <f t="shared" si="2"/>
        <v>236</v>
      </c>
      <c r="D31" s="187">
        <v>236</v>
      </c>
      <c r="E31" s="187"/>
      <c r="F31" s="187">
        <f t="shared" si="3"/>
        <v>33</v>
      </c>
      <c r="G31" s="187">
        <v>24</v>
      </c>
      <c r="H31" s="187">
        <v>9</v>
      </c>
    </row>
    <row r="32" spans="1:8" x14ac:dyDescent="0.2">
      <c r="A32" s="110" t="s">
        <v>52</v>
      </c>
      <c r="B32" s="185" t="s">
        <v>108</v>
      </c>
      <c r="C32" s="187">
        <f>C33+C34+C35</f>
        <v>370</v>
      </c>
      <c r="D32" s="187">
        <f t="shared" ref="D32:H32" si="6">D33+D34+D35</f>
        <v>369</v>
      </c>
      <c r="E32" s="187">
        <f t="shared" si="6"/>
        <v>1</v>
      </c>
      <c r="F32" s="187">
        <f t="shared" si="6"/>
        <v>68</v>
      </c>
      <c r="G32" s="187">
        <f t="shared" si="6"/>
        <v>46</v>
      </c>
      <c r="H32" s="187">
        <f t="shared" si="6"/>
        <v>22</v>
      </c>
    </row>
    <row r="33" spans="1:8" x14ac:dyDescent="0.2">
      <c r="A33" s="117" t="s">
        <v>53</v>
      </c>
      <c r="B33" s="185" t="s">
        <v>109</v>
      </c>
      <c r="C33" s="187">
        <f t="shared" si="2"/>
        <v>120</v>
      </c>
      <c r="D33" s="187">
        <v>120</v>
      </c>
      <c r="E33" s="187"/>
      <c r="F33" s="187">
        <f t="shared" si="3"/>
        <v>17</v>
      </c>
      <c r="G33" s="187">
        <v>10</v>
      </c>
      <c r="H33" s="187">
        <v>7</v>
      </c>
    </row>
    <row r="34" spans="1:8" x14ac:dyDescent="0.2">
      <c r="A34" s="117" t="s">
        <v>54</v>
      </c>
      <c r="B34" s="185" t="s">
        <v>110</v>
      </c>
      <c r="C34" s="187">
        <f t="shared" si="2"/>
        <v>109</v>
      </c>
      <c r="D34" s="187">
        <v>109</v>
      </c>
      <c r="E34" s="187"/>
      <c r="F34" s="187">
        <f t="shared" si="3"/>
        <v>20</v>
      </c>
      <c r="G34" s="187">
        <v>15</v>
      </c>
      <c r="H34" s="187">
        <v>5</v>
      </c>
    </row>
    <row r="35" spans="1:8" x14ac:dyDescent="0.2">
      <c r="A35" s="117" t="s">
        <v>55</v>
      </c>
      <c r="B35" s="185" t="s">
        <v>111</v>
      </c>
      <c r="C35" s="187">
        <f t="shared" si="2"/>
        <v>141</v>
      </c>
      <c r="D35" s="187">
        <v>140</v>
      </c>
      <c r="E35" s="187">
        <v>1</v>
      </c>
      <c r="F35" s="187">
        <f t="shared" si="3"/>
        <v>31</v>
      </c>
      <c r="G35" s="187">
        <v>21</v>
      </c>
      <c r="H35" s="187">
        <v>10</v>
      </c>
    </row>
    <row r="36" spans="1:8" x14ac:dyDescent="0.2">
      <c r="A36" s="110" t="s">
        <v>56</v>
      </c>
      <c r="B36" s="185" t="s">
        <v>112</v>
      </c>
      <c r="C36" s="187">
        <f>C37+C38+C39+C40+C41+C42+C43+C44+C45</f>
        <v>92</v>
      </c>
      <c r="D36" s="187">
        <f t="shared" ref="D36:H36" si="7">D37+D38+D39+D40+D41+D42+D43+D44+D45</f>
        <v>91</v>
      </c>
      <c r="E36" s="187">
        <f t="shared" si="7"/>
        <v>1</v>
      </c>
      <c r="F36" s="187">
        <f t="shared" si="7"/>
        <v>28</v>
      </c>
      <c r="G36" s="187">
        <f t="shared" si="7"/>
        <v>15</v>
      </c>
      <c r="H36" s="187">
        <f t="shared" si="7"/>
        <v>13</v>
      </c>
    </row>
    <row r="37" spans="1:8" x14ac:dyDescent="0.2">
      <c r="A37" s="125" t="s">
        <v>57</v>
      </c>
      <c r="B37" s="185" t="s">
        <v>113</v>
      </c>
      <c r="C37" s="187">
        <f t="shared" si="2"/>
        <v>0</v>
      </c>
      <c r="D37" s="187"/>
      <c r="E37" s="187"/>
      <c r="F37" s="187">
        <f t="shared" ref="F37:F48" si="8">G37+H37</f>
        <v>0</v>
      </c>
      <c r="G37" s="187"/>
      <c r="H37" s="187"/>
    </row>
    <row r="38" spans="1:8" x14ac:dyDescent="0.2">
      <c r="A38" s="125" t="s">
        <v>58</v>
      </c>
      <c r="B38" s="185" t="s">
        <v>114</v>
      </c>
      <c r="C38" s="187">
        <f t="shared" si="2"/>
        <v>0</v>
      </c>
      <c r="D38" s="187"/>
      <c r="E38" s="187"/>
      <c r="F38" s="187">
        <f t="shared" si="8"/>
        <v>0</v>
      </c>
      <c r="G38" s="187"/>
      <c r="H38" s="187"/>
    </row>
    <row r="39" spans="1:8" x14ac:dyDescent="0.2">
      <c r="A39" s="125" t="s">
        <v>59</v>
      </c>
      <c r="B39" s="185" t="s">
        <v>115</v>
      </c>
      <c r="C39" s="187">
        <f t="shared" si="2"/>
        <v>0</v>
      </c>
      <c r="D39" s="187"/>
      <c r="E39" s="187"/>
      <c r="F39" s="187">
        <f t="shared" si="8"/>
        <v>0</v>
      </c>
      <c r="G39" s="187"/>
      <c r="H39" s="187"/>
    </row>
    <row r="40" spans="1:8" x14ac:dyDescent="0.2">
      <c r="A40" s="125" t="s">
        <v>60</v>
      </c>
      <c r="B40" s="185" t="s">
        <v>116</v>
      </c>
      <c r="C40" s="187">
        <f t="shared" si="2"/>
        <v>15</v>
      </c>
      <c r="D40" s="187">
        <v>15</v>
      </c>
      <c r="E40" s="187"/>
      <c r="F40" s="187">
        <f t="shared" si="8"/>
        <v>7</v>
      </c>
      <c r="G40" s="187">
        <v>6</v>
      </c>
      <c r="H40" s="187">
        <v>1</v>
      </c>
    </row>
    <row r="41" spans="1:8" x14ac:dyDescent="0.2">
      <c r="A41" s="125" t="s">
        <v>61</v>
      </c>
      <c r="B41" s="185" t="s">
        <v>117</v>
      </c>
      <c r="C41" s="187">
        <f t="shared" si="2"/>
        <v>7</v>
      </c>
      <c r="D41" s="187">
        <v>7</v>
      </c>
      <c r="E41" s="187"/>
      <c r="F41" s="187">
        <f t="shared" si="8"/>
        <v>3</v>
      </c>
      <c r="G41" s="187"/>
      <c r="H41" s="187">
        <v>3</v>
      </c>
    </row>
    <row r="42" spans="1:8" x14ac:dyDescent="0.2">
      <c r="A42" s="125" t="s">
        <v>62</v>
      </c>
      <c r="B42" s="185" t="s">
        <v>118</v>
      </c>
      <c r="C42" s="187">
        <f t="shared" si="2"/>
        <v>32</v>
      </c>
      <c r="D42" s="187">
        <v>32</v>
      </c>
      <c r="E42" s="187"/>
      <c r="F42" s="187">
        <f t="shared" si="8"/>
        <v>5</v>
      </c>
      <c r="G42" s="187">
        <v>3</v>
      </c>
      <c r="H42" s="187">
        <v>2</v>
      </c>
    </row>
    <row r="43" spans="1:8" x14ac:dyDescent="0.2">
      <c r="A43" s="125" t="s">
        <v>63</v>
      </c>
      <c r="B43" s="185" t="s">
        <v>119</v>
      </c>
      <c r="C43" s="187">
        <f t="shared" si="2"/>
        <v>38</v>
      </c>
      <c r="D43" s="187">
        <v>37</v>
      </c>
      <c r="E43" s="187">
        <v>1</v>
      </c>
      <c r="F43" s="187">
        <f>G43+H43</f>
        <v>13</v>
      </c>
      <c r="G43" s="187">
        <v>6</v>
      </c>
      <c r="H43" s="187">
        <v>7</v>
      </c>
    </row>
    <row r="44" spans="1:8" x14ac:dyDescent="0.2">
      <c r="A44" s="125" t="s">
        <v>64</v>
      </c>
      <c r="B44" s="185" t="s">
        <v>120</v>
      </c>
      <c r="C44" s="187">
        <f t="shared" si="2"/>
        <v>0</v>
      </c>
      <c r="D44" s="187"/>
      <c r="E44" s="187"/>
      <c r="F44" s="187">
        <f t="shared" si="8"/>
        <v>0</v>
      </c>
      <c r="G44" s="187"/>
      <c r="H44" s="187"/>
    </row>
    <row r="45" spans="1:8" x14ac:dyDescent="0.2">
      <c r="A45" s="125" t="s">
        <v>65</v>
      </c>
      <c r="B45" s="185" t="s">
        <v>121</v>
      </c>
      <c r="C45" s="187">
        <f t="shared" si="2"/>
        <v>0</v>
      </c>
      <c r="D45" s="187"/>
      <c r="E45" s="187"/>
      <c r="F45" s="187">
        <f>G45+H45</f>
        <v>0</v>
      </c>
      <c r="G45" s="187"/>
      <c r="H45" s="187"/>
    </row>
    <row r="46" spans="1:8" x14ac:dyDescent="0.2">
      <c r="A46" s="188" t="s">
        <v>68</v>
      </c>
      <c r="B46" s="185" t="s">
        <v>122</v>
      </c>
      <c r="C46" s="187">
        <f t="shared" si="2"/>
        <v>1</v>
      </c>
      <c r="D46" s="187">
        <v>1</v>
      </c>
      <c r="E46" s="187"/>
      <c r="F46" s="187">
        <f>G46+H46</f>
        <v>1</v>
      </c>
      <c r="G46" s="187">
        <v>1</v>
      </c>
      <c r="H46" s="187"/>
    </row>
    <row r="47" spans="1:8" x14ac:dyDescent="0.2">
      <c r="A47" s="140" t="s">
        <v>66</v>
      </c>
      <c r="B47" s="185" t="s">
        <v>123</v>
      </c>
      <c r="C47" s="187">
        <f>D47+E47</f>
        <v>3737</v>
      </c>
      <c r="D47" s="187">
        <v>3721</v>
      </c>
      <c r="E47" s="187">
        <v>16</v>
      </c>
      <c r="F47" s="187">
        <f t="shared" si="8"/>
        <v>617</v>
      </c>
      <c r="G47" s="187">
        <v>457</v>
      </c>
      <c r="H47" s="187">
        <v>160</v>
      </c>
    </row>
    <row r="48" spans="1:8" x14ac:dyDescent="0.2">
      <c r="A48" s="140" t="s">
        <v>67</v>
      </c>
      <c r="B48" s="185" t="s">
        <v>124</v>
      </c>
      <c r="C48" s="187">
        <f>D48+E48</f>
        <v>24</v>
      </c>
      <c r="D48" s="187">
        <v>24</v>
      </c>
      <c r="E48" s="187"/>
      <c r="F48" s="187">
        <f t="shared" si="8"/>
        <v>22</v>
      </c>
      <c r="G48" s="187">
        <v>12</v>
      </c>
      <c r="H48" s="187">
        <v>10</v>
      </c>
    </row>
    <row r="49" spans="1:8" x14ac:dyDescent="0.2">
      <c r="A49" s="141"/>
      <c r="B49" s="141"/>
      <c r="C49" s="131"/>
      <c r="D49" s="131"/>
      <c r="E49" s="131"/>
      <c r="F49" s="132"/>
      <c r="G49" s="132"/>
      <c r="H49" s="132"/>
    </row>
    <row r="50" spans="1:8" x14ac:dyDescent="0.2">
      <c r="A50" s="141"/>
      <c r="B50" s="141"/>
      <c r="C50" s="336"/>
      <c r="D50" s="336"/>
      <c r="E50" s="336"/>
      <c r="F50" s="336"/>
      <c r="G50" s="336"/>
      <c r="H50" s="336"/>
    </row>
  </sheetData>
  <mergeCells count="10">
    <mergeCell ref="C50:H50"/>
    <mergeCell ref="A3:H4"/>
    <mergeCell ref="A6:A8"/>
    <mergeCell ref="B6:B8"/>
    <mergeCell ref="C6:C8"/>
    <mergeCell ref="F6:H6"/>
    <mergeCell ref="D7:D8"/>
    <mergeCell ref="E7:E8"/>
    <mergeCell ref="F7:F8"/>
    <mergeCell ref="G7:H7"/>
  </mergeCells>
  <pageMargins left="1.4" right="0.7" top="2.02" bottom="0.31" header="0.3" footer="0.3"/>
  <pageSetup scale="7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BABEC-9D81-4489-90B8-2A5875179912}">
  <dimension ref="A1:AL61"/>
  <sheetViews>
    <sheetView topLeftCell="A42" zoomScaleNormal="100" zoomScaleSheetLayoutView="100" workbookViewId="0">
      <selection activeCell="O22" sqref="O22"/>
    </sheetView>
  </sheetViews>
  <sheetFormatPr defaultRowHeight="11.25" x14ac:dyDescent="0.2"/>
  <cols>
    <col min="1" max="1" width="11.5703125" style="20" customWidth="1"/>
    <col min="2" max="2" width="3.7109375" style="20" customWidth="1"/>
    <col min="3" max="5" width="6" style="20" customWidth="1"/>
    <col min="6" max="8" width="5.7109375" style="20" customWidth="1"/>
    <col min="9" max="11" width="5.28515625" style="20" customWidth="1"/>
    <col min="12" max="14" width="5.7109375" style="20" customWidth="1"/>
    <col min="15" max="18" width="7.140625" style="20" customWidth="1"/>
    <col min="19" max="19" width="5.42578125" style="20" customWidth="1"/>
    <col min="20" max="23" width="7.140625" style="20" customWidth="1"/>
    <col min="24" max="26" width="5.7109375" style="20" customWidth="1"/>
    <col min="27" max="29" width="7.140625" style="20" customWidth="1"/>
    <col min="30" max="38" width="6" style="20" customWidth="1"/>
    <col min="39" max="16384" width="9.140625" style="20"/>
  </cols>
  <sheetData>
    <row r="1" spans="1:38" x14ac:dyDescent="0.2">
      <c r="A1" s="19"/>
      <c r="AG1" s="189"/>
    </row>
    <row r="2" spans="1:38" ht="14.25" customHeight="1" x14ac:dyDescent="0.2"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R2" s="22"/>
      <c r="S2" s="22"/>
    </row>
    <row r="3" spans="1:38" x14ac:dyDescent="0.2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22"/>
      <c r="S3" s="22"/>
    </row>
    <row r="4" spans="1:38" ht="12.75" x14ac:dyDescent="0.2">
      <c r="B4" s="2" t="s">
        <v>230</v>
      </c>
      <c r="C4" s="1"/>
      <c r="D4" s="19"/>
      <c r="I4" s="19"/>
      <c r="J4" s="19"/>
      <c r="K4" s="51"/>
      <c r="L4" s="19"/>
      <c r="M4" s="19"/>
      <c r="N4" s="19"/>
      <c r="O4" s="19"/>
      <c r="P4" s="19"/>
      <c r="Q4" s="19"/>
      <c r="R4" s="22"/>
      <c r="S4" s="22"/>
      <c r="T4" s="22"/>
    </row>
    <row r="5" spans="1:38" hidden="1" x14ac:dyDescent="0.2">
      <c r="I5" s="22"/>
      <c r="J5" s="22"/>
      <c r="K5" s="51"/>
      <c r="N5" s="22"/>
      <c r="Q5" s="22"/>
      <c r="T5" s="22"/>
    </row>
    <row r="6" spans="1:38" hidden="1" x14ac:dyDescent="0.2">
      <c r="I6" s="22"/>
      <c r="J6" s="22"/>
      <c r="K6" s="51"/>
      <c r="N6" s="22"/>
      <c r="Q6" s="22"/>
      <c r="T6" s="22"/>
    </row>
    <row r="7" spans="1:38" hidden="1" x14ac:dyDescent="0.2">
      <c r="I7" s="22"/>
      <c r="J7" s="22"/>
      <c r="K7" s="51"/>
      <c r="N7" s="22"/>
      <c r="Q7" s="22"/>
      <c r="T7" s="22"/>
    </row>
    <row r="8" spans="1:38" hidden="1" x14ac:dyDescent="0.2">
      <c r="I8" s="22"/>
      <c r="J8" s="22"/>
      <c r="K8" s="51"/>
      <c r="N8" s="22"/>
      <c r="Q8" s="22"/>
      <c r="T8" s="22"/>
    </row>
    <row r="9" spans="1:38" hidden="1" x14ac:dyDescent="0.2">
      <c r="I9" s="22"/>
      <c r="J9" s="22"/>
      <c r="K9" s="51"/>
      <c r="N9" s="22"/>
      <c r="Q9" s="22"/>
      <c r="T9" s="22"/>
    </row>
    <row r="10" spans="1:38" x14ac:dyDescent="0.2">
      <c r="I10" s="22"/>
      <c r="J10" s="22"/>
      <c r="K10" s="51"/>
      <c r="N10" s="22"/>
      <c r="Q10" s="22"/>
      <c r="S10" s="189" t="s">
        <v>229</v>
      </c>
      <c r="T10" s="22"/>
      <c r="AI10" s="189" t="s">
        <v>262</v>
      </c>
    </row>
    <row r="11" spans="1:38" ht="13.5" customHeight="1" x14ac:dyDescent="0.2">
      <c r="A11" s="268" t="s">
        <v>1</v>
      </c>
      <c r="B11" s="268" t="s">
        <v>2</v>
      </c>
      <c r="C11" s="351" t="s">
        <v>231</v>
      </c>
      <c r="D11" s="352"/>
      <c r="E11" s="353"/>
      <c r="F11" s="350" t="s">
        <v>232</v>
      </c>
      <c r="G11" s="350"/>
      <c r="H11" s="350"/>
      <c r="I11" s="350" t="s">
        <v>233</v>
      </c>
      <c r="J11" s="350"/>
      <c r="K11" s="350"/>
      <c r="L11" s="350" t="s">
        <v>234</v>
      </c>
      <c r="M11" s="350"/>
      <c r="N11" s="350"/>
      <c r="O11" s="268" t="s">
        <v>235</v>
      </c>
      <c r="P11" s="268"/>
      <c r="Q11" s="278"/>
      <c r="R11" s="255"/>
      <c r="S11" s="255"/>
      <c r="T11" s="255"/>
      <c r="U11" s="255"/>
      <c r="V11" s="255"/>
      <c r="W11" s="255"/>
      <c r="X11" s="255"/>
      <c r="Y11" s="255"/>
      <c r="Z11" s="255"/>
      <c r="AA11" s="255"/>
      <c r="AB11" s="255"/>
      <c r="AC11" s="257"/>
      <c r="AD11" s="350" t="s">
        <v>236</v>
      </c>
      <c r="AE11" s="350"/>
      <c r="AF11" s="350"/>
      <c r="AG11" s="350" t="s">
        <v>237</v>
      </c>
      <c r="AH11" s="350"/>
      <c r="AI11" s="350"/>
      <c r="AJ11" s="350" t="s">
        <v>238</v>
      </c>
      <c r="AK11" s="350"/>
      <c r="AL11" s="350"/>
    </row>
    <row r="12" spans="1:38" s="190" customFormat="1" ht="23.25" customHeight="1" x14ac:dyDescent="0.2">
      <c r="A12" s="268"/>
      <c r="B12" s="268"/>
      <c r="C12" s="354"/>
      <c r="D12" s="355"/>
      <c r="E12" s="356"/>
      <c r="F12" s="350"/>
      <c r="G12" s="350"/>
      <c r="H12" s="350"/>
      <c r="I12" s="350"/>
      <c r="J12" s="350"/>
      <c r="K12" s="350"/>
      <c r="L12" s="350"/>
      <c r="M12" s="350"/>
      <c r="N12" s="350"/>
      <c r="O12" s="268"/>
      <c r="P12" s="268"/>
      <c r="Q12" s="268"/>
      <c r="R12" s="350" t="s">
        <v>239</v>
      </c>
      <c r="S12" s="350"/>
      <c r="T12" s="350"/>
      <c r="U12" s="350" t="s">
        <v>240</v>
      </c>
      <c r="V12" s="350"/>
      <c r="W12" s="350"/>
      <c r="X12" s="357" t="s">
        <v>241</v>
      </c>
      <c r="Y12" s="358"/>
      <c r="Z12" s="359"/>
      <c r="AA12" s="350" t="s">
        <v>242</v>
      </c>
      <c r="AB12" s="350"/>
      <c r="AC12" s="350"/>
      <c r="AD12" s="350"/>
      <c r="AE12" s="350"/>
      <c r="AF12" s="350"/>
      <c r="AG12" s="350"/>
      <c r="AH12" s="350"/>
      <c r="AI12" s="350"/>
      <c r="AJ12" s="350"/>
      <c r="AK12" s="350"/>
      <c r="AL12" s="350"/>
    </row>
    <row r="13" spans="1:38" ht="23.25" customHeight="1" x14ac:dyDescent="0.2">
      <c r="A13" s="268"/>
      <c r="B13" s="268"/>
      <c r="C13" s="54" t="s">
        <v>103</v>
      </c>
      <c r="D13" s="54" t="s">
        <v>105</v>
      </c>
      <c r="E13" s="54" t="s">
        <v>106</v>
      </c>
      <c r="F13" s="54" t="s">
        <v>103</v>
      </c>
      <c r="G13" s="54" t="s">
        <v>105</v>
      </c>
      <c r="H13" s="54" t="s">
        <v>106</v>
      </c>
      <c r="I13" s="54" t="s">
        <v>103</v>
      </c>
      <c r="J13" s="54" t="s">
        <v>105</v>
      </c>
      <c r="K13" s="54" t="s">
        <v>106</v>
      </c>
      <c r="L13" s="54" t="s">
        <v>103</v>
      </c>
      <c r="M13" s="54" t="s">
        <v>105</v>
      </c>
      <c r="N13" s="54" t="s">
        <v>106</v>
      </c>
      <c r="O13" s="54" t="s">
        <v>103</v>
      </c>
      <c r="P13" s="54" t="s">
        <v>105</v>
      </c>
      <c r="Q13" s="54" t="s">
        <v>106</v>
      </c>
      <c r="R13" s="54" t="s">
        <v>103</v>
      </c>
      <c r="S13" s="54" t="s">
        <v>105</v>
      </c>
      <c r="T13" s="54" t="s">
        <v>106</v>
      </c>
      <c r="U13" s="54" t="s">
        <v>103</v>
      </c>
      <c r="V13" s="54" t="s">
        <v>105</v>
      </c>
      <c r="W13" s="54" t="s">
        <v>106</v>
      </c>
      <c r="X13" s="54" t="s">
        <v>103</v>
      </c>
      <c r="Y13" s="54" t="s">
        <v>105</v>
      </c>
      <c r="Z13" s="54" t="s">
        <v>106</v>
      </c>
      <c r="AA13" s="54" t="s">
        <v>103</v>
      </c>
      <c r="AB13" s="54" t="s">
        <v>105</v>
      </c>
      <c r="AC13" s="54" t="s">
        <v>106</v>
      </c>
      <c r="AD13" s="54" t="s">
        <v>103</v>
      </c>
      <c r="AE13" s="54" t="s">
        <v>105</v>
      </c>
      <c r="AF13" s="54" t="s">
        <v>106</v>
      </c>
      <c r="AG13" s="54" t="s">
        <v>103</v>
      </c>
      <c r="AH13" s="54" t="s">
        <v>105</v>
      </c>
      <c r="AI13" s="54" t="s">
        <v>106</v>
      </c>
      <c r="AJ13" s="54" t="s">
        <v>103</v>
      </c>
      <c r="AK13" s="54" t="s">
        <v>105</v>
      </c>
      <c r="AL13" s="54" t="s">
        <v>106</v>
      </c>
    </row>
    <row r="14" spans="1:38" s="58" customFormat="1" ht="13.5" customHeight="1" x14ac:dyDescent="0.2">
      <c r="A14" s="30" t="s">
        <v>12</v>
      </c>
      <c r="B14" s="54" t="s">
        <v>13</v>
      </c>
      <c r="C14" s="56" t="s">
        <v>14</v>
      </c>
      <c r="D14" s="56" t="s">
        <v>15</v>
      </c>
      <c r="E14" s="56" t="s">
        <v>16</v>
      </c>
      <c r="F14" s="56" t="s">
        <v>17</v>
      </c>
      <c r="G14" s="56" t="s">
        <v>18</v>
      </c>
      <c r="H14" s="56" t="s">
        <v>19</v>
      </c>
      <c r="I14" s="56" t="s">
        <v>20</v>
      </c>
      <c r="J14" s="56" t="s">
        <v>21</v>
      </c>
      <c r="K14" s="56" t="s">
        <v>22</v>
      </c>
      <c r="L14" s="56" t="s">
        <v>23</v>
      </c>
      <c r="M14" s="56" t="s">
        <v>24</v>
      </c>
      <c r="N14" s="56" t="s">
        <v>25</v>
      </c>
      <c r="O14" s="56" t="s">
        <v>26</v>
      </c>
      <c r="P14" s="56" t="s">
        <v>27</v>
      </c>
      <c r="Q14" s="56" t="s">
        <v>28</v>
      </c>
      <c r="R14" s="56" t="s">
        <v>29</v>
      </c>
      <c r="S14" s="56" t="s">
        <v>94</v>
      </c>
      <c r="T14" s="56" t="s">
        <v>95</v>
      </c>
      <c r="U14" s="56" t="s">
        <v>96</v>
      </c>
      <c r="V14" s="56" t="s">
        <v>97</v>
      </c>
      <c r="W14" s="56" t="s">
        <v>98</v>
      </c>
      <c r="X14" s="56" t="s">
        <v>99</v>
      </c>
      <c r="Y14" s="56" t="s">
        <v>108</v>
      </c>
      <c r="Z14" s="56" t="s">
        <v>109</v>
      </c>
      <c r="AA14" s="56" t="s">
        <v>110</v>
      </c>
      <c r="AB14" s="56" t="s">
        <v>111</v>
      </c>
      <c r="AC14" s="56" t="s">
        <v>112</v>
      </c>
      <c r="AD14" s="56" t="s">
        <v>113</v>
      </c>
      <c r="AE14" s="56" t="s">
        <v>114</v>
      </c>
      <c r="AF14" s="56" t="s">
        <v>115</v>
      </c>
      <c r="AG14" s="56" t="s">
        <v>116</v>
      </c>
      <c r="AH14" s="56" t="s">
        <v>117</v>
      </c>
      <c r="AI14" s="56" t="s">
        <v>118</v>
      </c>
      <c r="AJ14" s="56" t="s">
        <v>119</v>
      </c>
      <c r="AK14" s="56" t="s">
        <v>120</v>
      </c>
      <c r="AL14" s="56" t="s">
        <v>121</v>
      </c>
    </row>
    <row r="15" spans="1:38" ht="13.5" customHeight="1" x14ac:dyDescent="0.2">
      <c r="A15" s="33" t="s">
        <v>30</v>
      </c>
      <c r="B15" s="56" t="s">
        <v>14</v>
      </c>
      <c r="C15" s="191">
        <f>+C16+C22+C29+C37+C41+C51</f>
        <v>63422</v>
      </c>
      <c r="D15" s="191">
        <f t="shared" ref="D15:AL15" si="0">+D16+D22+D29+D37+D41+D51</f>
        <v>12976</v>
      </c>
      <c r="E15" s="191">
        <f t="shared" si="0"/>
        <v>50446</v>
      </c>
      <c r="F15" s="191">
        <f t="shared" si="0"/>
        <v>923</v>
      </c>
      <c r="G15" s="191">
        <f t="shared" si="0"/>
        <v>361</v>
      </c>
      <c r="H15" s="191">
        <f t="shared" si="0"/>
        <v>562</v>
      </c>
      <c r="I15" s="191">
        <f t="shared" si="0"/>
        <v>1871</v>
      </c>
      <c r="J15" s="191">
        <f t="shared" si="0"/>
        <v>401</v>
      </c>
      <c r="K15" s="191">
        <f t="shared" si="0"/>
        <v>1470</v>
      </c>
      <c r="L15" s="191">
        <f t="shared" si="0"/>
        <v>978</v>
      </c>
      <c r="M15" s="191">
        <f t="shared" si="0"/>
        <v>228</v>
      </c>
      <c r="N15" s="191">
        <f t="shared" si="0"/>
        <v>750</v>
      </c>
      <c r="O15" s="191">
        <f t="shared" si="0"/>
        <v>39126</v>
      </c>
      <c r="P15" s="191">
        <f t="shared" si="0"/>
        <v>6834</v>
      </c>
      <c r="Q15" s="191">
        <f t="shared" si="0"/>
        <v>32292</v>
      </c>
      <c r="R15" s="191">
        <f t="shared" si="0"/>
        <v>12726</v>
      </c>
      <c r="S15" s="191">
        <f t="shared" si="0"/>
        <v>538</v>
      </c>
      <c r="T15" s="191">
        <f t="shared" si="0"/>
        <v>12188</v>
      </c>
      <c r="U15" s="191">
        <f t="shared" si="0"/>
        <v>12155</v>
      </c>
      <c r="V15" s="191">
        <f t="shared" si="0"/>
        <v>2857</v>
      </c>
      <c r="W15" s="191">
        <f t="shared" si="0"/>
        <v>9298</v>
      </c>
      <c r="X15" s="191">
        <f t="shared" si="0"/>
        <v>5434</v>
      </c>
      <c r="Y15" s="191">
        <f t="shared" si="0"/>
        <v>1315</v>
      </c>
      <c r="Z15" s="191">
        <f t="shared" si="0"/>
        <v>4119</v>
      </c>
      <c r="AA15" s="191">
        <f t="shared" si="0"/>
        <v>8811</v>
      </c>
      <c r="AB15" s="191">
        <f t="shared" si="0"/>
        <v>2124</v>
      </c>
      <c r="AC15" s="191">
        <f t="shared" si="0"/>
        <v>6687</v>
      </c>
      <c r="AD15" s="191">
        <f t="shared" si="0"/>
        <v>499</v>
      </c>
      <c r="AE15" s="191">
        <f t="shared" si="0"/>
        <v>43</v>
      </c>
      <c r="AF15" s="191">
        <f t="shared" si="0"/>
        <v>456</v>
      </c>
      <c r="AG15" s="191">
        <f t="shared" si="0"/>
        <v>319</v>
      </c>
      <c r="AH15" s="191">
        <f t="shared" si="0"/>
        <v>20</v>
      </c>
      <c r="AI15" s="191">
        <f t="shared" si="0"/>
        <v>299</v>
      </c>
      <c r="AJ15" s="191">
        <f t="shared" si="0"/>
        <v>19706</v>
      </c>
      <c r="AK15" s="191">
        <f t="shared" si="0"/>
        <v>5089</v>
      </c>
      <c r="AL15" s="191">
        <f t="shared" si="0"/>
        <v>14617</v>
      </c>
    </row>
    <row r="16" spans="1:38" ht="13.5" customHeight="1" x14ac:dyDescent="0.2">
      <c r="A16" s="33" t="s">
        <v>31</v>
      </c>
      <c r="B16" s="56" t="s">
        <v>15</v>
      </c>
      <c r="C16" s="191">
        <f>+C17+C18+C19+C20+C21</f>
        <v>10435</v>
      </c>
      <c r="D16" s="191">
        <f>+D17+D18+D19+D20+D21</f>
        <v>2537</v>
      </c>
      <c r="E16" s="191">
        <f>+E17+E18+E19+E20+E21</f>
        <v>7898</v>
      </c>
      <c r="F16" s="191">
        <f>+F17+F18+F19+F20+F21</f>
        <v>153</v>
      </c>
      <c r="G16" s="191">
        <f t="shared" ref="G16:AL16" si="1">+G17+G18+G19+G20+G21</f>
        <v>63</v>
      </c>
      <c r="H16" s="191">
        <f t="shared" si="1"/>
        <v>90</v>
      </c>
      <c r="I16" s="191">
        <f t="shared" si="1"/>
        <v>305</v>
      </c>
      <c r="J16" s="191">
        <f t="shared" si="1"/>
        <v>103</v>
      </c>
      <c r="K16" s="191">
        <f t="shared" si="1"/>
        <v>202</v>
      </c>
      <c r="L16" s="191">
        <f t="shared" si="1"/>
        <v>146</v>
      </c>
      <c r="M16" s="191">
        <f t="shared" si="1"/>
        <v>43</v>
      </c>
      <c r="N16" s="191">
        <f t="shared" si="1"/>
        <v>103</v>
      </c>
      <c r="O16" s="191">
        <f t="shared" si="1"/>
        <v>5727</v>
      </c>
      <c r="P16" s="191">
        <f t="shared" si="1"/>
        <v>1232</v>
      </c>
      <c r="Q16" s="191">
        <f t="shared" si="1"/>
        <v>4495</v>
      </c>
      <c r="R16" s="191">
        <f t="shared" si="1"/>
        <v>1825</v>
      </c>
      <c r="S16" s="191">
        <f t="shared" si="1"/>
        <v>137</v>
      </c>
      <c r="T16" s="191">
        <f t="shared" si="1"/>
        <v>1688</v>
      </c>
      <c r="U16" s="191">
        <f t="shared" si="1"/>
        <v>1902</v>
      </c>
      <c r="V16" s="191">
        <f t="shared" si="1"/>
        <v>532</v>
      </c>
      <c r="W16" s="191">
        <f t="shared" si="1"/>
        <v>1370</v>
      </c>
      <c r="X16" s="191">
        <f t="shared" si="1"/>
        <v>983</v>
      </c>
      <c r="Y16" s="191">
        <f t="shared" si="1"/>
        <v>278</v>
      </c>
      <c r="Z16" s="191">
        <f t="shared" si="1"/>
        <v>705</v>
      </c>
      <c r="AA16" s="191">
        <f t="shared" si="1"/>
        <v>1017</v>
      </c>
      <c r="AB16" s="191">
        <f t="shared" si="1"/>
        <v>285</v>
      </c>
      <c r="AC16" s="191">
        <f t="shared" si="1"/>
        <v>732</v>
      </c>
      <c r="AD16" s="191">
        <f t="shared" si="1"/>
        <v>60</v>
      </c>
      <c r="AE16" s="191">
        <f t="shared" si="1"/>
        <v>5</v>
      </c>
      <c r="AF16" s="191">
        <f t="shared" si="1"/>
        <v>55</v>
      </c>
      <c r="AG16" s="191">
        <f t="shared" si="1"/>
        <v>62</v>
      </c>
      <c r="AH16" s="191">
        <f t="shared" si="1"/>
        <v>5</v>
      </c>
      <c r="AI16" s="191">
        <f t="shared" si="1"/>
        <v>57</v>
      </c>
      <c r="AJ16" s="191">
        <f t="shared" si="1"/>
        <v>3982</v>
      </c>
      <c r="AK16" s="191">
        <f t="shared" si="1"/>
        <v>1086</v>
      </c>
      <c r="AL16" s="191">
        <f t="shared" si="1"/>
        <v>2896</v>
      </c>
    </row>
    <row r="17" spans="1:38" ht="13.5" customHeight="1" x14ac:dyDescent="0.2">
      <c r="A17" s="37" t="s">
        <v>32</v>
      </c>
      <c r="B17" s="56" t="s">
        <v>16</v>
      </c>
      <c r="C17" s="191">
        <f t="shared" ref="C17:C53" si="2">+D17+E17</f>
        <v>3410</v>
      </c>
      <c r="D17" s="191">
        <f>+G17+J17+M17+P17+AE17+AH17+AK17</f>
        <v>969</v>
      </c>
      <c r="E17" s="191">
        <f t="shared" ref="E17:E53" si="3">+H17+K17+N17+Q17+AF17+AI17+AL17</f>
        <v>2441</v>
      </c>
      <c r="F17" s="192">
        <f>+G17+H17</f>
        <v>41</v>
      </c>
      <c r="G17" s="193">
        <v>19</v>
      </c>
      <c r="H17" s="193">
        <v>22</v>
      </c>
      <c r="I17" s="192">
        <f t="shared" ref="I17:I53" si="4">+J17+K17</f>
        <v>68</v>
      </c>
      <c r="J17" s="193">
        <v>33</v>
      </c>
      <c r="K17" s="193">
        <v>35</v>
      </c>
      <c r="L17" s="192">
        <f t="shared" ref="L17:L53" si="5">+M17+N17</f>
        <v>38</v>
      </c>
      <c r="M17" s="193">
        <v>13</v>
      </c>
      <c r="N17" s="193">
        <v>25</v>
      </c>
      <c r="O17" s="191">
        <f t="shared" ref="O17:O53" si="6">+P17+Q17</f>
        <v>1831</v>
      </c>
      <c r="P17" s="191">
        <f t="shared" ref="P17:Q53" si="7">+S17+V17+Y17+AB17</f>
        <v>441</v>
      </c>
      <c r="Q17" s="191">
        <f t="shared" si="7"/>
        <v>1390</v>
      </c>
      <c r="R17" s="192">
        <f t="shared" ref="R17:R53" si="8">+S17+T17</f>
        <v>605</v>
      </c>
      <c r="S17" s="193">
        <v>84</v>
      </c>
      <c r="T17" s="193">
        <v>521</v>
      </c>
      <c r="U17" s="192">
        <f>+V17+W17</f>
        <v>663</v>
      </c>
      <c r="V17" s="193">
        <v>182</v>
      </c>
      <c r="W17" s="193">
        <v>481</v>
      </c>
      <c r="X17" s="192">
        <f t="shared" ref="X17:X53" si="9">+Y17+Z17</f>
        <v>338</v>
      </c>
      <c r="Y17" s="193">
        <v>100</v>
      </c>
      <c r="Z17" s="193">
        <v>238</v>
      </c>
      <c r="AA17" s="192">
        <f t="shared" ref="AA17:AA53" si="10">+AB17+AC17</f>
        <v>225</v>
      </c>
      <c r="AB17" s="193">
        <v>75</v>
      </c>
      <c r="AC17" s="193">
        <v>150</v>
      </c>
      <c r="AD17" s="192">
        <f t="shared" ref="AD17:AD53" si="11">+AE17+AF17</f>
        <v>18</v>
      </c>
      <c r="AE17" s="193"/>
      <c r="AF17" s="193">
        <v>18</v>
      </c>
      <c r="AG17" s="192">
        <f t="shared" ref="AG17:AG53" si="12">+AH17+AI17</f>
        <v>19</v>
      </c>
      <c r="AH17" s="193">
        <v>2</v>
      </c>
      <c r="AI17" s="193">
        <v>17</v>
      </c>
      <c r="AJ17" s="192">
        <f t="shared" ref="AJ17:AJ53" si="13">+AK17+AL17</f>
        <v>1395</v>
      </c>
      <c r="AK17" s="193">
        <v>461</v>
      </c>
      <c r="AL17" s="193">
        <v>934</v>
      </c>
    </row>
    <row r="18" spans="1:38" ht="13.5" customHeight="1" x14ac:dyDescent="0.2">
      <c r="A18" s="37" t="s">
        <v>33</v>
      </c>
      <c r="B18" s="56" t="s">
        <v>17</v>
      </c>
      <c r="C18" s="191">
        <f t="shared" si="2"/>
        <v>1424</v>
      </c>
      <c r="D18" s="191">
        <f t="shared" ref="D18:D53" si="14">+G18+J18+M18+P18+AE18+AH18+AK18</f>
        <v>325</v>
      </c>
      <c r="E18" s="191">
        <f t="shared" si="3"/>
        <v>1099</v>
      </c>
      <c r="F18" s="192">
        <f t="shared" ref="F18:F53" si="15">+G18+H18</f>
        <v>26</v>
      </c>
      <c r="G18" s="193">
        <v>11</v>
      </c>
      <c r="H18" s="193">
        <v>15</v>
      </c>
      <c r="I18" s="192">
        <f t="shared" si="4"/>
        <v>51</v>
      </c>
      <c r="J18" s="193">
        <v>12</v>
      </c>
      <c r="K18" s="193">
        <v>39</v>
      </c>
      <c r="L18" s="192">
        <f t="shared" si="5"/>
        <v>23</v>
      </c>
      <c r="M18" s="193">
        <v>5</v>
      </c>
      <c r="N18" s="193">
        <v>18</v>
      </c>
      <c r="O18" s="191">
        <f t="shared" si="6"/>
        <v>781</v>
      </c>
      <c r="P18" s="191">
        <f t="shared" si="7"/>
        <v>136</v>
      </c>
      <c r="Q18" s="191">
        <f t="shared" si="7"/>
        <v>645</v>
      </c>
      <c r="R18" s="192">
        <f t="shared" si="8"/>
        <v>255</v>
      </c>
      <c r="S18" s="193">
        <v>8</v>
      </c>
      <c r="T18" s="193">
        <v>247</v>
      </c>
      <c r="U18" s="192">
        <f t="shared" ref="U18:U53" si="16">+V18+W18</f>
        <v>247</v>
      </c>
      <c r="V18" s="193">
        <v>65</v>
      </c>
      <c r="W18" s="193">
        <v>182</v>
      </c>
      <c r="X18" s="192">
        <f t="shared" si="9"/>
        <v>104</v>
      </c>
      <c r="Y18" s="193">
        <v>26</v>
      </c>
      <c r="Z18" s="193">
        <v>78</v>
      </c>
      <c r="AA18" s="192">
        <f t="shared" si="10"/>
        <v>175</v>
      </c>
      <c r="AB18" s="193">
        <v>37</v>
      </c>
      <c r="AC18" s="193">
        <v>138</v>
      </c>
      <c r="AD18" s="192">
        <f t="shared" si="11"/>
        <v>11</v>
      </c>
      <c r="AE18" s="193">
        <v>2</v>
      </c>
      <c r="AF18" s="193">
        <v>9</v>
      </c>
      <c r="AG18" s="192">
        <f t="shared" si="12"/>
        <v>4</v>
      </c>
      <c r="AH18" s="193"/>
      <c r="AI18" s="193">
        <v>4</v>
      </c>
      <c r="AJ18" s="192">
        <f t="shared" si="13"/>
        <v>528</v>
      </c>
      <c r="AK18" s="193">
        <v>159</v>
      </c>
      <c r="AL18" s="193">
        <v>369</v>
      </c>
    </row>
    <row r="19" spans="1:38" ht="13.5" customHeight="1" x14ac:dyDescent="0.2">
      <c r="A19" s="37" t="s">
        <v>34</v>
      </c>
      <c r="B19" s="56" t="s">
        <v>18</v>
      </c>
      <c r="C19" s="191">
        <f t="shared" si="2"/>
        <v>1757</v>
      </c>
      <c r="D19" s="191">
        <f t="shared" si="14"/>
        <v>372</v>
      </c>
      <c r="E19" s="191">
        <f t="shared" si="3"/>
        <v>1385</v>
      </c>
      <c r="F19" s="192">
        <f t="shared" si="15"/>
        <v>31</v>
      </c>
      <c r="G19" s="193">
        <v>9</v>
      </c>
      <c r="H19" s="193">
        <v>22</v>
      </c>
      <c r="I19" s="192">
        <f t="shared" si="4"/>
        <v>61</v>
      </c>
      <c r="J19" s="193">
        <v>17</v>
      </c>
      <c r="K19" s="193">
        <v>44</v>
      </c>
      <c r="L19" s="192">
        <f t="shared" si="5"/>
        <v>30</v>
      </c>
      <c r="M19" s="193">
        <v>9</v>
      </c>
      <c r="N19" s="193">
        <v>21</v>
      </c>
      <c r="O19" s="191">
        <f t="shared" si="6"/>
        <v>965</v>
      </c>
      <c r="P19" s="191">
        <f t="shared" si="7"/>
        <v>176</v>
      </c>
      <c r="Q19" s="191">
        <f t="shared" si="7"/>
        <v>789</v>
      </c>
      <c r="R19" s="192">
        <f t="shared" si="8"/>
        <v>273</v>
      </c>
      <c r="S19" s="193">
        <v>12</v>
      </c>
      <c r="T19" s="193">
        <v>261</v>
      </c>
      <c r="U19" s="192">
        <f t="shared" si="16"/>
        <v>320</v>
      </c>
      <c r="V19" s="193">
        <v>84</v>
      </c>
      <c r="W19" s="193">
        <v>236</v>
      </c>
      <c r="X19" s="192">
        <f t="shared" si="9"/>
        <v>132</v>
      </c>
      <c r="Y19" s="193">
        <v>29</v>
      </c>
      <c r="Z19" s="193">
        <v>103</v>
      </c>
      <c r="AA19" s="192">
        <f t="shared" si="10"/>
        <v>240</v>
      </c>
      <c r="AB19" s="193">
        <v>51</v>
      </c>
      <c r="AC19" s="193">
        <v>189</v>
      </c>
      <c r="AD19" s="192">
        <f t="shared" si="11"/>
        <v>4</v>
      </c>
      <c r="AE19" s="193"/>
      <c r="AF19" s="193">
        <v>4</v>
      </c>
      <c r="AG19" s="192">
        <f t="shared" si="12"/>
        <v>11</v>
      </c>
      <c r="AH19" s="193">
        <v>1</v>
      </c>
      <c r="AI19" s="193">
        <v>10</v>
      </c>
      <c r="AJ19" s="192">
        <f t="shared" si="13"/>
        <v>655</v>
      </c>
      <c r="AK19" s="193">
        <v>160</v>
      </c>
      <c r="AL19" s="193">
        <v>495</v>
      </c>
    </row>
    <row r="20" spans="1:38" ht="13.5" customHeight="1" x14ac:dyDescent="0.2">
      <c r="A20" s="37" t="s">
        <v>35</v>
      </c>
      <c r="B20" s="56" t="s">
        <v>19</v>
      </c>
      <c r="C20" s="191">
        <f t="shared" si="2"/>
        <v>1917</v>
      </c>
      <c r="D20" s="191">
        <f t="shared" si="14"/>
        <v>455</v>
      </c>
      <c r="E20" s="191">
        <f t="shared" si="3"/>
        <v>1462</v>
      </c>
      <c r="F20" s="192">
        <f t="shared" si="15"/>
        <v>30</v>
      </c>
      <c r="G20" s="193">
        <v>12</v>
      </c>
      <c r="H20" s="193">
        <v>18</v>
      </c>
      <c r="I20" s="192">
        <f t="shared" si="4"/>
        <v>64</v>
      </c>
      <c r="J20" s="193">
        <v>27</v>
      </c>
      <c r="K20" s="193">
        <v>37</v>
      </c>
      <c r="L20" s="192">
        <f t="shared" si="5"/>
        <v>27</v>
      </c>
      <c r="M20" s="193">
        <v>8</v>
      </c>
      <c r="N20" s="193">
        <v>19</v>
      </c>
      <c r="O20" s="191">
        <f t="shared" si="6"/>
        <v>1058</v>
      </c>
      <c r="P20" s="191">
        <f t="shared" si="7"/>
        <v>247</v>
      </c>
      <c r="Q20" s="191">
        <f t="shared" si="7"/>
        <v>811</v>
      </c>
      <c r="R20" s="192">
        <f t="shared" si="8"/>
        <v>361</v>
      </c>
      <c r="S20" s="193">
        <v>15</v>
      </c>
      <c r="T20" s="193">
        <v>346</v>
      </c>
      <c r="U20" s="192">
        <f t="shared" si="16"/>
        <v>256</v>
      </c>
      <c r="V20" s="193">
        <v>85</v>
      </c>
      <c r="W20" s="193">
        <v>171</v>
      </c>
      <c r="X20" s="192">
        <f t="shared" si="9"/>
        <v>132</v>
      </c>
      <c r="Y20" s="193">
        <v>46</v>
      </c>
      <c r="Z20" s="193">
        <v>86</v>
      </c>
      <c r="AA20" s="192">
        <f t="shared" si="10"/>
        <v>309</v>
      </c>
      <c r="AB20" s="193">
        <v>101</v>
      </c>
      <c r="AC20" s="193">
        <v>208</v>
      </c>
      <c r="AD20" s="192">
        <f t="shared" si="11"/>
        <v>8</v>
      </c>
      <c r="AE20" s="193">
        <v>1</v>
      </c>
      <c r="AF20" s="193">
        <v>7</v>
      </c>
      <c r="AG20" s="192">
        <f t="shared" si="12"/>
        <v>17</v>
      </c>
      <c r="AH20" s="193"/>
      <c r="AI20" s="193">
        <v>17</v>
      </c>
      <c r="AJ20" s="192">
        <f t="shared" si="13"/>
        <v>713</v>
      </c>
      <c r="AK20" s="193">
        <v>160</v>
      </c>
      <c r="AL20" s="193">
        <v>553</v>
      </c>
    </row>
    <row r="21" spans="1:38" ht="13.5" customHeight="1" x14ac:dyDescent="0.2">
      <c r="A21" s="37" t="s">
        <v>36</v>
      </c>
      <c r="B21" s="56" t="s">
        <v>20</v>
      </c>
      <c r="C21" s="191">
        <f t="shared" si="2"/>
        <v>1927</v>
      </c>
      <c r="D21" s="191">
        <f t="shared" si="14"/>
        <v>416</v>
      </c>
      <c r="E21" s="191">
        <f t="shared" si="3"/>
        <v>1511</v>
      </c>
      <c r="F21" s="192">
        <f t="shared" si="15"/>
        <v>25</v>
      </c>
      <c r="G21" s="193">
        <v>12</v>
      </c>
      <c r="H21" s="193">
        <v>13</v>
      </c>
      <c r="I21" s="192">
        <f t="shared" si="4"/>
        <v>61</v>
      </c>
      <c r="J21" s="193">
        <v>14</v>
      </c>
      <c r="K21" s="193">
        <v>47</v>
      </c>
      <c r="L21" s="192">
        <f t="shared" si="5"/>
        <v>28</v>
      </c>
      <c r="M21" s="193">
        <v>8</v>
      </c>
      <c r="N21" s="193">
        <v>20</v>
      </c>
      <c r="O21" s="191">
        <f t="shared" si="6"/>
        <v>1092</v>
      </c>
      <c r="P21" s="191">
        <f t="shared" si="7"/>
        <v>232</v>
      </c>
      <c r="Q21" s="191">
        <f t="shared" si="7"/>
        <v>860</v>
      </c>
      <c r="R21" s="192">
        <f t="shared" si="8"/>
        <v>331</v>
      </c>
      <c r="S21" s="193">
        <v>18</v>
      </c>
      <c r="T21" s="193">
        <v>313</v>
      </c>
      <c r="U21" s="192">
        <f t="shared" si="16"/>
        <v>416</v>
      </c>
      <c r="V21" s="193">
        <v>116</v>
      </c>
      <c r="W21" s="193">
        <v>300</v>
      </c>
      <c r="X21" s="192">
        <f t="shared" si="9"/>
        <v>277</v>
      </c>
      <c r="Y21" s="193">
        <v>77</v>
      </c>
      <c r="Z21" s="193">
        <v>200</v>
      </c>
      <c r="AA21" s="192">
        <f t="shared" si="10"/>
        <v>68</v>
      </c>
      <c r="AB21" s="193">
        <v>21</v>
      </c>
      <c r="AC21" s="193">
        <v>47</v>
      </c>
      <c r="AD21" s="192">
        <f t="shared" si="11"/>
        <v>19</v>
      </c>
      <c r="AE21" s="193">
        <v>2</v>
      </c>
      <c r="AF21" s="193">
        <v>17</v>
      </c>
      <c r="AG21" s="192">
        <f t="shared" si="12"/>
        <v>11</v>
      </c>
      <c r="AH21" s="193">
        <v>2</v>
      </c>
      <c r="AI21" s="193">
        <v>9</v>
      </c>
      <c r="AJ21" s="192">
        <f t="shared" si="13"/>
        <v>691</v>
      </c>
      <c r="AK21" s="193">
        <v>146</v>
      </c>
      <c r="AL21" s="193">
        <v>545</v>
      </c>
    </row>
    <row r="22" spans="1:38" ht="13.5" customHeight="1" x14ac:dyDescent="0.2">
      <c r="A22" s="33" t="s">
        <v>37</v>
      </c>
      <c r="B22" s="56" t="s">
        <v>21</v>
      </c>
      <c r="C22" s="191">
        <f>+C23+C24+C25+C26+C27+C28</f>
        <v>12278</v>
      </c>
      <c r="D22" s="191">
        <f>+D23+D24+D25+D26+D27+D28</f>
        <v>2661</v>
      </c>
      <c r="E22" s="191">
        <f>+E23+E24+E25+E26+E27+E28</f>
        <v>9617</v>
      </c>
      <c r="F22" s="191">
        <f t="shared" ref="F22:AL22" si="17">+F23+F24+F25+F26+F27+F28</f>
        <v>165</v>
      </c>
      <c r="G22" s="191">
        <f t="shared" si="17"/>
        <v>64</v>
      </c>
      <c r="H22" s="191">
        <f t="shared" si="17"/>
        <v>101</v>
      </c>
      <c r="I22" s="191">
        <f t="shared" si="17"/>
        <v>355</v>
      </c>
      <c r="J22" s="191">
        <f t="shared" si="17"/>
        <v>64</v>
      </c>
      <c r="K22" s="191">
        <f t="shared" si="17"/>
        <v>291</v>
      </c>
      <c r="L22" s="191">
        <f t="shared" si="17"/>
        <v>183</v>
      </c>
      <c r="M22" s="191">
        <f t="shared" si="17"/>
        <v>37</v>
      </c>
      <c r="N22" s="191">
        <f t="shared" si="17"/>
        <v>146</v>
      </c>
      <c r="O22" s="191">
        <f t="shared" si="17"/>
        <v>6947</v>
      </c>
      <c r="P22" s="191">
        <f t="shared" si="17"/>
        <v>1293</v>
      </c>
      <c r="Q22" s="191">
        <f t="shared" si="17"/>
        <v>5654</v>
      </c>
      <c r="R22" s="191">
        <f t="shared" si="17"/>
        <v>2115</v>
      </c>
      <c r="S22" s="191">
        <f t="shared" si="17"/>
        <v>71</v>
      </c>
      <c r="T22" s="191">
        <f t="shared" si="17"/>
        <v>2044</v>
      </c>
      <c r="U22" s="191">
        <f>+U23+U24+U25+U26+U27+U28</f>
        <v>2179</v>
      </c>
      <c r="V22" s="191">
        <f>+V23+V24+V25+V26+V27+V28</f>
        <v>552</v>
      </c>
      <c r="W22" s="191">
        <f t="shared" si="17"/>
        <v>1627</v>
      </c>
      <c r="X22" s="191">
        <f t="shared" si="17"/>
        <v>1132</v>
      </c>
      <c r="Y22" s="191">
        <f t="shared" si="17"/>
        <v>273</v>
      </c>
      <c r="Z22" s="191">
        <f t="shared" si="17"/>
        <v>859</v>
      </c>
      <c r="AA22" s="191">
        <f t="shared" si="17"/>
        <v>1521</v>
      </c>
      <c r="AB22" s="191">
        <f t="shared" si="17"/>
        <v>397</v>
      </c>
      <c r="AC22" s="191">
        <f t="shared" si="17"/>
        <v>1124</v>
      </c>
      <c r="AD22" s="191">
        <f t="shared" si="17"/>
        <v>94</v>
      </c>
      <c r="AE22" s="191">
        <f t="shared" si="17"/>
        <v>7</v>
      </c>
      <c r="AF22" s="191">
        <f t="shared" si="17"/>
        <v>87</v>
      </c>
      <c r="AG22" s="191">
        <f t="shared" si="17"/>
        <v>79</v>
      </c>
      <c r="AH22" s="191">
        <f t="shared" si="17"/>
        <v>3</v>
      </c>
      <c r="AI22" s="191">
        <f t="shared" si="17"/>
        <v>76</v>
      </c>
      <c r="AJ22" s="191">
        <f t="shared" si="17"/>
        <v>4455</v>
      </c>
      <c r="AK22" s="191">
        <f t="shared" si="17"/>
        <v>1193</v>
      </c>
      <c r="AL22" s="191">
        <f t="shared" si="17"/>
        <v>3262</v>
      </c>
    </row>
    <row r="23" spans="1:38" ht="13.5" customHeight="1" x14ac:dyDescent="0.2">
      <c r="A23" s="37" t="s">
        <v>38</v>
      </c>
      <c r="B23" s="56" t="s">
        <v>22</v>
      </c>
      <c r="C23" s="191">
        <f t="shared" si="2"/>
        <v>1921</v>
      </c>
      <c r="D23" s="191">
        <f t="shared" si="14"/>
        <v>449</v>
      </c>
      <c r="E23" s="191">
        <f t="shared" si="3"/>
        <v>1472</v>
      </c>
      <c r="F23" s="192">
        <f t="shared" si="15"/>
        <v>30</v>
      </c>
      <c r="G23" s="193">
        <v>15</v>
      </c>
      <c r="H23" s="193">
        <v>15</v>
      </c>
      <c r="I23" s="192">
        <f t="shared" si="4"/>
        <v>57</v>
      </c>
      <c r="J23" s="193">
        <v>14</v>
      </c>
      <c r="K23" s="193">
        <v>43</v>
      </c>
      <c r="L23" s="192">
        <f t="shared" si="5"/>
        <v>27</v>
      </c>
      <c r="M23" s="193">
        <v>5</v>
      </c>
      <c r="N23" s="193">
        <v>22</v>
      </c>
      <c r="O23" s="191">
        <f t="shared" si="6"/>
        <v>1030</v>
      </c>
      <c r="P23" s="191">
        <f t="shared" si="7"/>
        <v>186</v>
      </c>
      <c r="Q23" s="191">
        <f t="shared" si="7"/>
        <v>844</v>
      </c>
      <c r="R23" s="192">
        <f t="shared" si="8"/>
        <v>318</v>
      </c>
      <c r="S23" s="193">
        <v>9</v>
      </c>
      <c r="T23" s="193">
        <v>309</v>
      </c>
      <c r="U23" s="192">
        <f t="shared" si="16"/>
        <v>291</v>
      </c>
      <c r="V23" s="193">
        <v>71</v>
      </c>
      <c r="W23" s="193">
        <v>220</v>
      </c>
      <c r="X23" s="192">
        <f t="shared" si="9"/>
        <v>211</v>
      </c>
      <c r="Y23" s="193">
        <v>50</v>
      </c>
      <c r="Z23" s="193">
        <v>161</v>
      </c>
      <c r="AA23" s="192">
        <f t="shared" si="10"/>
        <v>210</v>
      </c>
      <c r="AB23" s="193">
        <v>56</v>
      </c>
      <c r="AC23" s="193">
        <v>154</v>
      </c>
      <c r="AD23" s="192">
        <f t="shared" si="11"/>
        <v>10</v>
      </c>
      <c r="AE23" s="193"/>
      <c r="AF23" s="193">
        <v>10</v>
      </c>
      <c r="AG23" s="192">
        <f t="shared" si="12"/>
        <v>10</v>
      </c>
      <c r="AH23" s="193"/>
      <c r="AI23" s="193">
        <v>10</v>
      </c>
      <c r="AJ23" s="192">
        <f t="shared" si="13"/>
        <v>757</v>
      </c>
      <c r="AK23" s="193">
        <v>229</v>
      </c>
      <c r="AL23" s="193">
        <v>528</v>
      </c>
    </row>
    <row r="24" spans="1:38" ht="13.5" customHeight="1" x14ac:dyDescent="0.2">
      <c r="A24" s="37" t="s">
        <v>39</v>
      </c>
      <c r="B24" s="56" t="s">
        <v>23</v>
      </c>
      <c r="C24" s="191">
        <f t="shared" si="2"/>
        <v>1815</v>
      </c>
      <c r="D24" s="191">
        <f t="shared" si="14"/>
        <v>375</v>
      </c>
      <c r="E24" s="191">
        <f t="shared" si="3"/>
        <v>1440</v>
      </c>
      <c r="F24" s="192">
        <f t="shared" si="15"/>
        <v>32</v>
      </c>
      <c r="G24" s="193">
        <v>12</v>
      </c>
      <c r="H24" s="193">
        <v>20</v>
      </c>
      <c r="I24" s="192">
        <f t="shared" si="4"/>
        <v>51</v>
      </c>
      <c r="J24" s="193">
        <v>10</v>
      </c>
      <c r="K24" s="193">
        <v>41</v>
      </c>
      <c r="L24" s="192">
        <f t="shared" si="5"/>
        <v>31</v>
      </c>
      <c r="M24" s="193">
        <v>8</v>
      </c>
      <c r="N24" s="193">
        <v>23</v>
      </c>
      <c r="O24" s="191">
        <f t="shared" si="6"/>
        <v>1013</v>
      </c>
      <c r="P24" s="191">
        <f t="shared" si="7"/>
        <v>190</v>
      </c>
      <c r="Q24" s="191">
        <f t="shared" si="7"/>
        <v>823</v>
      </c>
      <c r="R24" s="192">
        <f t="shared" si="8"/>
        <v>345</v>
      </c>
      <c r="S24" s="193">
        <v>17</v>
      </c>
      <c r="T24" s="193">
        <v>328</v>
      </c>
      <c r="U24" s="192">
        <f t="shared" si="16"/>
        <v>322</v>
      </c>
      <c r="V24" s="193">
        <v>83</v>
      </c>
      <c r="W24" s="193">
        <v>239</v>
      </c>
      <c r="X24" s="192">
        <f t="shared" si="9"/>
        <v>134</v>
      </c>
      <c r="Y24" s="193">
        <v>32</v>
      </c>
      <c r="Z24" s="193">
        <v>102</v>
      </c>
      <c r="AA24" s="192">
        <f t="shared" si="10"/>
        <v>212</v>
      </c>
      <c r="AB24" s="193">
        <v>58</v>
      </c>
      <c r="AC24" s="193">
        <v>154</v>
      </c>
      <c r="AD24" s="192">
        <f t="shared" si="11"/>
        <v>14</v>
      </c>
      <c r="AE24" s="193"/>
      <c r="AF24" s="193">
        <v>14</v>
      </c>
      <c r="AG24" s="192">
        <f t="shared" si="12"/>
        <v>12</v>
      </c>
      <c r="AH24" s="193">
        <v>1</v>
      </c>
      <c r="AI24" s="193">
        <v>11</v>
      </c>
      <c r="AJ24" s="192">
        <f t="shared" si="13"/>
        <v>662</v>
      </c>
      <c r="AK24" s="193">
        <v>154</v>
      </c>
      <c r="AL24" s="193">
        <v>508</v>
      </c>
    </row>
    <row r="25" spans="1:38" ht="13.5" customHeight="1" x14ac:dyDescent="0.2">
      <c r="A25" s="37" t="s">
        <v>40</v>
      </c>
      <c r="B25" s="56" t="s">
        <v>24</v>
      </c>
      <c r="C25" s="191">
        <f t="shared" si="2"/>
        <v>1247</v>
      </c>
      <c r="D25" s="191">
        <f t="shared" si="14"/>
        <v>230</v>
      </c>
      <c r="E25" s="191">
        <f t="shared" si="3"/>
        <v>1017</v>
      </c>
      <c r="F25" s="192">
        <f t="shared" si="15"/>
        <v>17</v>
      </c>
      <c r="G25" s="193">
        <v>6</v>
      </c>
      <c r="H25" s="193">
        <v>11</v>
      </c>
      <c r="I25" s="192">
        <f t="shared" si="4"/>
        <v>36</v>
      </c>
      <c r="J25" s="193">
        <v>5</v>
      </c>
      <c r="K25" s="193">
        <v>31</v>
      </c>
      <c r="L25" s="192">
        <f t="shared" si="5"/>
        <v>22</v>
      </c>
      <c r="M25" s="193">
        <v>3</v>
      </c>
      <c r="N25" s="193">
        <v>19</v>
      </c>
      <c r="O25" s="191">
        <f t="shared" si="6"/>
        <v>659</v>
      </c>
      <c r="P25" s="191">
        <f t="shared" si="7"/>
        <v>120</v>
      </c>
      <c r="Q25" s="191">
        <f t="shared" si="7"/>
        <v>539</v>
      </c>
      <c r="R25" s="192">
        <f t="shared" si="8"/>
        <v>208</v>
      </c>
      <c r="S25" s="193">
        <v>3</v>
      </c>
      <c r="T25" s="193">
        <v>205</v>
      </c>
      <c r="U25" s="192">
        <f t="shared" si="16"/>
        <v>236</v>
      </c>
      <c r="V25" s="193">
        <v>60</v>
      </c>
      <c r="W25" s="193">
        <v>176</v>
      </c>
      <c r="X25" s="192">
        <f t="shared" si="9"/>
        <v>145</v>
      </c>
      <c r="Y25" s="193">
        <v>39</v>
      </c>
      <c r="Z25" s="193">
        <v>106</v>
      </c>
      <c r="AA25" s="192">
        <f t="shared" si="10"/>
        <v>70</v>
      </c>
      <c r="AB25" s="193">
        <v>18</v>
      </c>
      <c r="AC25" s="193">
        <v>52</v>
      </c>
      <c r="AD25" s="192">
        <f t="shared" si="11"/>
        <v>6</v>
      </c>
      <c r="AE25" s="193"/>
      <c r="AF25" s="193">
        <v>6</v>
      </c>
      <c r="AG25" s="192">
        <f t="shared" si="12"/>
        <v>3</v>
      </c>
      <c r="AH25" s="193"/>
      <c r="AI25" s="193">
        <v>3</v>
      </c>
      <c r="AJ25" s="192">
        <f t="shared" si="13"/>
        <v>504</v>
      </c>
      <c r="AK25" s="193">
        <v>96</v>
      </c>
      <c r="AL25" s="193">
        <v>408</v>
      </c>
    </row>
    <row r="26" spans="1:38" ht="13.5" customHeight="1" x14ac:dyDescent="0.2">
      <c r="A26" s="37" t="s">
        <v>41</v>
      </c>
      <c r="B26" s="56" t="s">
        <v>25</v>
      </c>
      <c r="C26" s="191">
        <f t="shared" si="2"/>
        <v>2053</v>
      </c>
      <c r="D26" s="191">
        <f t="shared" si="14"/>
        <v>402</v>
      </c>
      <c r="E26" s="191">
        <f t="shared" si="3"/>
        <v>1651</v>
      </c>
      <c r="F26" s="192">
        <f t="shared" si="15"/>
        <v>22</v>
      </c>
      <c r="G26" s="193">
        <v>9</v>
      </c>
      <c r="H26" s="193">
        <v>13</v>
      </c>
      <c r="I26" s="192">
        <f t="shared" si="4"/>
        <v>55</v>
      </c>
      <c r="J26" s="193">
        <v>13</v>
      </c>
      <c r="K26" s="193">
        <v>42</v>
      </c>
      <c r="L26" s="192">
        <f t="shared" si="5"/>
        <v>32</v>
      </c>
      <c r="M26" s="193">
        <v>8</v>
      </c>
      <c r="N26" s="193">
        <v>24</v>
      </c>
      <c r="O26" s="191">
        <f t="shared" si="6"/>
        <v>1302</v>
      </c>
      <c r="P26" s="191">
        <f t="shared" si="7"/>
        <v>216</v>
      </c>
      <c r="Q26" s="191">
        <f t="shared" si="7"/>
        <v>1086</v>
      </c>
      <c r="R26" s="192">
        <f t="shared" si="8"/>
        <v>353</v>
      </c>
      <c r="S26" s="193">
        <v>11</v>
      </c>
      <c r="T26" s="193">
        <v>342</v>
      </c>
      <c r="U26" s="192">
        <f t="shared" si="16"/>
        <v>468</v>
      </c>
      <c r="V26" s="193">
        <v>99</v>
      </c>
      <c r="W26" s="193">
        <v>369</v>
      </c>
      <c r="X26" s="192">
        <f t="shared" si="9"/>
        <v>228</v>
      </c>
      <c r="Y26" s="193">
        <v>50</v>
      </c>
      <c r="Z26" s="193">
        <v>178</v>
      </c>
      <c r="AA26" s="192">
        <f t="shared" si="10"/>
        <v>253</v>
      </c>
      <c r="AB26" s="193">
        <v>56</v>
      </c>
      <c r="AC26" s="193">
        <v>197</v>
      </c>
      <c r="AD26" s="192">
        <f t="shared" si="11"/>
        <v>21</v>
      </c>
      <c r="AE26" s="193">
        <v>1</v>
      </c>
      <c r="AF26" s="193">
        <v>20</v>
      </c>
      <c r="AG26" s="192">
        <f t="shared" si="12"/>
        <v>17</v>
      </c>
      <c r="AH26" s="193">
        <v>1</v>
      </c>
      <c r="AI26" s="193">
        <v>16</v>
      </c>
      <c r="AJ26" s="192">
        <f t="shared" si="13"/>
        <v>604</v>
      </c>
      <c r="AK26" s="193">
        <v>154</v>
      </c>
      <c r="AL26" s="193">
        <v>450</v>
      </c>
    </row>
    <row r="27" spans="1:38" ht="13.5" customHeight="1" x14ac:dyDescent="0.2">
      <c r="A27" s="37" t="s">
        <v>42</v>
      </c>
      <c r="B27" s="56" t="s">
        <v>26</v>
      </c>
      <c r="C27" s="191">
        <f t="shared" si="2"/>
        <v>2238</v>
      </c>
      <c r="D27" s="191">
        <f t="shared" si="14"/>
        <v>455</v>
      </c>
      <c r="E27" s="191">
        <f t="shared" si="3"/>
        <v>1783</v>
      </c>
      <c r="F27" s="192">
        <f t="shared" si="15"/>
        <v>32</v>
      </c>
      <c r="G27" s="193">
        <v>13</v>
      </c>
      <c r="H27" s="193">
        <v>19</v>
      </c>
      <c r="I27" s="192">
        <f t="shared" si="4"/>
        <v>73</v>
      </c>
      <c r="J27" s="193">
        <v>7</v>
      </c>
      <c r="K27" s="193">
        <v>66</v>
      </c>
      <c r="L27" s="192">
        <f t="shared" si="5"/>
        <v>36</v>
      </c>
      <c r="M27" s="193">
        <v>9</v>
      </c>
      <c r="N27" s="193">
        <v>27</v>
      </c>
      <c r="O27" s="191">
        <f t="shared" si="6"/>
        <v>1310</v>
      </c>
      <c r="P27" s="191">
        <f t="shared" si="7"/>
        <v>246</v>
      </c>
      <c r="Q27" s="191">
        <f t="shared" si="7"/>
        <v>1064</v>
      </c>
      <c r="R27" s="192">
        <f t="shared" si="8"/>
        <v>416</v>
      </c>
      <c r="S27" s="193">
        <v>11</v>
      </c>
      <c r="T27" s="193">
        <v>405</v>
      </c>
      <c r="U27" s="192">
        <f t="shared" si="16"/>
        <v>335</v>
      </c>
      <c r="V27" s="193">
        <v>90</v>
      </c>
      <c r="W27" s="193">
        <v>245</v>
      </c>
      <c r="X27" s="192">
        <f t="shared" si="9"/>
        <v>213</v>
      </c>
      <c r="Y27" s="193">
        <v>51</v>
      </c>
      <c r="Z27" s="193">
        <v>162</v>
      </c>
      <c r="AA27" s="192">
        <f t="shared" si="10"/>
        <v>346</v>
      </c>
      <c r="AB27" s="193">
        <v>94</v>
      </c>
      <c r="AC27" s="193">
        <v>252</v>
      </c>
      <c r="AD27" s="192">
        <f t="shared" si="11"/>
        <v>16</v>
      </c>
      <c r="AE27" s="193">
        <v>2</v>
      </c>
      <c r="AF27" s="193">
        <v>14</v>
      </c>
      <c r="AG27" s="192">
        <f t="shared" si="12"/>
        <v>9</v>
      </c>
      <c r="AH27" s="193"/>
      <c r="AI27" s="193">
        <v>9</v>
      </c>
      <c r="AJ27" s="192">
        <f t="shared" si="13"/>
        <v>762</v>
      </c>
      <c r="AK27" s="193">
        <v>178</v>
      </c>
      <c r="AL27" s="193">
        <v>584</v>
      </c>
    </row>
    <row r="28" spans="1:38" ht="13.5" customHeight="1" x14ac:dyDescent="0.2">
      <c r="A28" s="37" t="s">
        <v>43</v>
      </c>
      <c r="B28" s="56" t="s">
        <v>27</v>
      </c>
      <c r="C28" s="191">
        <f t="shared" si="2"/>
        <v>3004</v>
      </c>
      <c r="D28" s="191">
        <f t="shared" si="14"/>
        <v>750</v>
      </c>
      <c r="E28" s="191">
        <f t="shared" si="3"/>
        <v>2254</v>
      </c>
      <c r="F28" s="192">
        <f t="shared" si="15"/>
        <v>32</v>
      </c>
      <c r="G28" s="193">
        <v>9</v>
      </c>
      <c r="H28" s="193">
        <v>23</v>
      </c>
      <c r="I28" s="192">
        <f t="shared" si="4"/>
        <v>83</v>
      </c>
      <c r="J28" s="193">
        <v>15</v>
      </c>
      <c r="K28" s="193">
        <v>68</v>
      </c>
      <c r="L28" s="192">
        <f t="shared" si="5"/>
        <v>35</v>
      </c>
      <c r="M28" s="193">
        <v>4</v>
      </c>
      <c r="N28" s="193">
        <v>31</v>
      </c>
      <c r="O28" s="191">
        <f t="shared" si="6"/>
        <v>1633</v>
      </c>
      <c r="P28" s="191">
        <f t="shared" si="7"/>
        <v>335</v>
      </c>
      <c r="Q28" s="191">
        <f t="shared" si="7"/>
        <v>1298</v>
      </c>
      <c r="R28" s="192">
        <f t="shared" si="8"/>
        <v>475</v>
      </c>
      <c r="S28" s="193">
        <v>20</v>
      </c>
      <c r="T28" s="193">
        <v>455</v>
      </c>
      <c r="U28" s="192">
        <f t="shared" si="16"/>
        <v>527</v>
      </c>
      <c r="V28" s="193">
        <v>149</v>
      </c>
      <c r="W28" s="193">
        <v>378</v>
      </c>
      <c r="X28" s="192">
        <f t="shared" si="9"/>
        <v>201</v>
      </c>
      <c r="Y28" s="193">
        <v>51</v>
      </c>
      <c r="Z28" s="193">
        <v>150</v>
      </c>
      <c r="AA28" s="192">
        <f t="shared" si="10"/>
        <v>430</v>
      </c>
      <c r="AB28" s="193">
        <v>115</v>
      </c>
      <c r="AC28" s="193">
        <v>315</v>
      </c>
      <c r="AD28" s="192">
        <f t="shared" si="11"/>
        <v>27</v>
      </c>
      <c r="AE28" s="193">
        <v>4</v>
      </c>
      <c r="AF28" s="193">
        <v>23</v>
      </c>
      <c r="AG28" s="192">
        <f t="shared" si="12"/>
        <v>28</v>
      </c>
      <c r="AH28" s="193">
        <v>1</v>
      </c>
      <c r="AI28" s="193">
        <v>27</v>
      </c>
      <c r="AJ28" s="192">
        <f t="shared" si="13"/>
        <v>1166</v>
      </c>
      <c r="AK28" s="193">
        <v>382</v>
      </c>
      <c r="AL28" s="193">
        <v>784</v>
      </c>
    </row>
    <row r="29" spans="1:38" ht="13.5" customHeight="1" x14ac:dyDescent="0.2">
      <c r="A29" s="33" t="s">
        <v>44</v>
      </c>
      <c r="B29" s="56" t="s">
        <v>28</v>
      </c>
      <c r="C29" s="191">
        <f>+C30+C31+C32+C33+C34+C35+C36</f>
        <v>10128</v>
      </c>
      <c r="D29" s="191">
        <f t="shared" ref="D29:AL29" si="18">+D30+D31+D32+D33+D34+D35+D36</f>
        <v>1922</v>
      </c>
      <c r="E29" s="191">
        <f t="shared" si="18"/>
        <v>8206</v>
      </c>
      <c r="F29" s="191">
        <f t="shared" si="18"/>
        <v>153</v>
      </c>
      <c r="G29" s="191">
        <f t="shared" si="18"/>
        <v>63</v>
      </c>
      <c r="H29" s="191">
        <f t="shared" si="18"/>
        <v>90</v>
      </c>
      <c r="I29" s="191">
        <f t="shared" si="18"/>
        <v>324</v>
      </c>
      <c r="J29" s="191">
        <f t="shared" si="18"/>
        <v>49</v>
      </c>
      <c r="K29" s="191">
        <f t="shared" si="18"/>
        <v>275</v>
      </c>
      <c r="L29" s="191">
        <f t="shared" si="18"/>
        <v>170</v>
      </c>
      <c r="M29" s="191">
        <f t="shared" si="18"/>
        <v>31</v>
      </c>
      <c r="N29" s="191">
        <f t="shared" si="18"/>
        <v>139</v>
      </c>
      <c r="O29" s="191">
        <f t="shared" si="18"/>
        <v>5860</v>
      </c>
      <c r="P29" s="191">
        <f t="shared" si="18"/>
        <v>973</v>
      </c>
      <c r="Q29" s="191">
        <f t="shared" si="18"/>
        <v>4887</v>
      </c>
      <c r="R29" s="191">
        <f t="shared" si="18"/>
        <v>1905</v>
      </c>
      <c r="S29" s="191">
        <f t="shared" si="18"/>
        <v>58</v>
      </c>
      <c r="T29" s="191">
        <f t="shared" si="18"/>
        <v>1847</v>
      </c>
      <c r="U29" s="191">
        <f t="shared" si="18"/>
        <v>1527</v>
      </c>
      <c r="V29" s="191">
        <f t="shared" si="18"/>
        <v>364</v>
      </c>
      <c r="W29" s="191">
        <f t="shared" si="18"/>
        <v>1163</v>
      </c>
      <c r="X29" s="191">
        <f t="shared" si="18"/>
        <v>617</v>
      </c>
      <c r="Y29" s="191">
        <f t="shared" si="18"/>
        <v>153</v>
      </c>
      <c r="Z29" s="191">
        <f t="shared" si="18"/>
        <v>464</v>
      </c>
      <c r="AA29" s="191">
        <f t="shared" si="18"/>
        <v>1811</v>
      </c>
      <c r="AB29" s="191">
        <f t="shared" si="18"/>
        <v>398</v>
      </c>
      <c r="AC29" s="191">
        <f t="shared" si="18"/>
        <v>1413</v>
      </c>
      <c r="AD29" s="191">
        <f t="shared" si="18"/>
        <v>68</v>
      </c>
      <c r="AE29" s="191">
        <f t="shared" si="18"/>
        <v>7</v>
      </c>
      <c r="AF29" s="191">
        <f t="shared" si="18"/>
        <v>61</v>
      </c>
      <c r="AG29" s="191">
        <f t="shared" si="18"/>
        <v>57</v>
      </c>
      <c r="AH29" s="191">
        <f t="shared" si="18"/>
        <v>3</v>
      </c>
      <c r="AI29" s="191">
        <f t="shared" si="18"/>
        <v>54</v>
      </c>
      <c r="AJ29" s="191">
        <f t="shared" si="18"/>
        <v>3496</v>
      </c>
      <c r="AK29" s="191">
        <f t="shared" si="18"/>
        <v>796</v>
      </c>
      <c r="AL29" s="191">
        <f t="shared" si="18"/>
        <v>2700</v>
      </c>
    </row>
    <row r="30" spans="1:38" ht="13.5" customHeight="1" x14ac:dyDescent="0.2">
      <c r="A30" s="37" t="s">
        <v>45</v>
      </c>
      <c r="B30" s="56" t="s">
        <v>29</v>
      </c>
      <c r="C30" s="191">
        <f t="shared" si="2"/>
        <v>357</v>
      </c>
      <c r="D30" s="191">
        <f t="shared" si="14"/>
        <v>68</v>
      </c>
      <c r="E30" s="191">
        <f t="shared" si="3"/>
        <v>289</v>
      </c>
      <c r="F30" s="192">
        <f t="shared" si="15"/>
        <v>5</v>
      </c>
      <c r="G30" s="193">
        <v>1</v>
      </c>
      <c r="H30" s="193">
        <v>4</v>
      </c>
      <c r="I30" s="192">
        <f t="shared" si="4"/>
        <v>13</v>
      </c>
      <c r="J30" s="193">
        <v>2</v>
      </c>
      <c r="K30" s="193">
        <v>11</v>
      </c>
      <c r="L30" s="192">
        <f t="shared" si="5"/>
        <v>4</v>
      </c>
      <c r="M30" s="193">
        <v>1</v>
      </c>
      <c r="N30" s="193">
        <v>3</v>
      </c>
      <c r="O30" s="191">
        <f t="shared" si="6"/>
        <v>214</v>
      </c>
      <c r="P30" s="191">
        <f t="shared" si="7"/>
        <v>31</v>
      </c>
      <c r="Q30" s="191">
        <f t="shared" si="7"/>
        <v>183</v>
      </c>
      <c r="R30" s="192">
        <f t="shared" si="8"/>
        <v>68</v>
      </c>
      <c r="S30" s="193">
        <v>1</v>
      </c>
      <c r="T30" s="193">
        <v>67</v>
      </c>
      <c r="U30" s="192">
        <f t="shared" si="16"/>
        <v>60</v>
      </c>
      <c r="V30" s="193">
        <v>11</v>
      </c>
      <c r="W30" s="193">
        <v>49</v>
      </c>
      <c r="X30" s="192">
        <f t="shared" si="9"/>
        <v>33</v>
      </c>
      <c r="Y30" s="193">
        <v>11</v>
      </c>
      <c r="Z30" s="193">
        <v>22</v>
      </c>
      <c r="AA30" s="192">
        <f t="shared" si="10"/>
        <v>53</v>
      </c>
      <c r="AB30" s="193">
        <v>8</v>
      </c>
      <c r="AC30" s="193">
        <v>45</v>
      </c>
      <c r="AD30" s="192">
        <f t="shared" si="11"/>
        <v>4</v>
      </c>
      <c r="AE30" s="193"/>
      <c r="AF30" s="193">
        <v>4</v>
      </c>
      <c r="AG30" s="192">
        <f t="shared" si="12"/>
        <v>4</v>
      </c>
      <c r="AH30" s="193">
        <v>1</v>
      </c>
      <c r="AI30" s="193">
        <v>3</v>
      </c>
      <c r="AJ30" s="192">
        <f t="shared" si="13"/>
        <v>113</v>
      </c>
      <c r="AK30" s="193">
        <v>32</v>
      </c>
      <c r="AL30" s="193">
        <v>81</v>
      </c>
    </row>
    <row r="31" spans="1:38" ht="13.5" customHeight="1" x14ac:dyDescent="0.2">
      <c r="A31" s="37" t="s">
        <v>46</v>
      </c>
      <c r="B31" s="56" t="s">
        <v>94</v>
      </c>
      <c r="C31" s="191">
        <f t="shared" si="2"/>
        <v>1974</v>
      </c>
      <c r="D31" s="191">
        <f t="shared" si="14"/>
        <v>364</v>
      </c>
      <c r="E31" s="191">
        <f t="shared" si="3"/>
        <v>1610</v>
      </c>
      <c r="F31" s="192">
        <f t="shared" si="15"/>
        <v>22</v>
      </c>
      <c r="G31" s="193">
        <v>13</v>
      </c>
      <c r="H31" s="193">
        <v>9</v>
      </c>
      <c r="I31" s="192">
        <f t="shared" si="4"/>
        <v>63</v>
      </c>
      <c r="J31" s="193">
        <v>15</v>
      </c>
      <c r="K31" s="193">
        <v>48</v>
      </c>
      <c r="L31" s="192">
        <f t="shared" si="5"/>
        <v>27</v>
      </c>
      <c r="M31" s="193">
        <v>9</v>
      </c>
      <c r="N31" s="193">
        <v>18</v>
      </c>
      <c r="O31" s="191">
        <f t="shared" si="6"/>
        <v>1304</v>
      </c>
      <c r="P31" s="191">
        <f t="shared" si="7"/>
        <v>209</v>
      </c>
      <c r="Q31" s="191">
        <f t="shared" si="7"/>
        <v>1095</v>
      </c>
      <c r="R31" s="192">
        <f t="shared" si="8"/>
        <v>388</v>
      </c>
      <c r="S31" s="193">
        <v>15</v>
      </c>
      <c r="T31" s="193">
        <v>373</v>
      </c>
      <c r="U31" s="192">
        <f t="shared" si="16"/>
        <v>323</v>
      </c>
      <c r="V31" s="193">
        <v>65</v>
      </c>
      <c r="W31" s="193">
        <v>258</v>
      </c>
      <c r="X31" s="192">
        <f t="shared" si="9"/>
        <v>111</v>
      </c>
      <c r="Y31" s="193">
        <v>31</v>
      </c>
      <c r="Z31" s="193">
        <v>80</v>
      </c>
      <c r="AA31" s="192">
        <f t="shared" si="10"/>
        <v>482</v>
      </c>
      <c r="AB31" s="193">
        <v>98</v>
      </c>
      <c r="AC31" s="193">
        <v>384</v>
      </c>
      <c r="AD31" s="192">
        <f t="shared" si="11"/>
        <v>12</v>
      </c>
      <c r="AE31" s="193">
        <v>2</v>
      </c>
      <c r="AF31" s="193">
        <v>10</v>
      </c>
      <c r="AG31" s="192">
        <f t="shared" si="12"/>
        <v>11</v>
      </c>
      <c r="AH31" s="193"/>
      <c r="AI31" s="193">
        <v>11</v>
      </c>
      <c r="AJ31" s="192">
        <f t="shared" si="13"/>
        <v>535</v>
      </c>
      <c r="AK31" s="193">
        <v>116</v>
      </c>
      <c r="AL31" s="193">
        <v>419</v>
      </c>
    </row>
    <row r="32" spans="1:38" ht="13.5" customHeight="1" x14ac:dyDescent="0.2">
      <c r="A32" s="37" t="s">
        <v>47</v>
      </c>
      <c r="B32" s="56" t="s">
        <v>95</v>
      </c>
      <c r="C32" s="191">
        <f t="shared" si="2"/>
        <v>1335</v>
      </c>
      <c r="D32" s="191">
        <f t="shared" si="14"/>
        <v>242</v>
      </c>
      <c r="E32" s="191">
        <f t="shared" si="3"/>
        <v>1093</v>
      </c>
      <c r="F32" s="192">
        <f t="shared" si="15"/>
        <v>21</v>
      </c>
      <c r="G32" s="193">
        <v>7</v>
      </c>
      <c r="H32" s="193">
        <v>14</v>
      </c>
      <c r="I32" s="192">
        <f t="shared" si="4"/>
        <v>40</v>
      </c>
      <c r="J32" s="193">
        <v>5</v>
      </c>
      <c r="K32" s="193">
        <v>35</v>
      </c>
      <c r="L32" s="192">
        <f t="shared" si="5"/>
        <v>24</v>
      </c>
      <c r="M32" s="193">
        <v>4</v>
      </c>
      <c r="N32" s="193">
        <v>20</v>
      </c>
      <c r="O32" s="191">
        <f t="shared" si="6"/>
        <v>758</v>
      </c>
      <c r="P32" s="191">
        <f t="shared" si="7"/>
        <v>135</v>
      </c>
      <c r="Q32" s="191">
        <f t="shared" si="7"/>
        <v>623</v>
      </c>
      <c r="R32" s="192">
        <f t="shared" si="8"/>
        <v>254</v>
      </c>
      <c r="S32" s="193">
        <v>4</v>
      </c>
      <c r="T32" s="193">
        <v>250</v>
      </c>
      <c r="U32" s="192">
        <f t="shared" si="16"/>
        <v>136</v>
      </c>
      <c r="V32" s="193">
        <v>42</v>
      </c>
      <c r="W32" s="193">
        <v>94</v>
      </c>
      <c r="X32" s="192">
        <f t="shared" si="9"/>
        <v>0</v>
      </c>
      <c r="Y32" s="193"/>
      <c r="Z32" s="193"/>
      <c r="AA32" s="192">
        <f t="shared" si="10"/>
        <v>368</v>
      </c>
      <c r="AB32" s="193">
        <v>89</v>
      </c>
      <c r="AC32" s="193">
        <v>279</v>
      </c>
      <c r="AD32" s="192">
        <f t="shared" si="11"/>
        <v>13</v>
      </c>
      <c r="AE32" s="193">
        <v>3</v>
      </c>
      <c r="AF32" s="193">
        <v>10</v>
      </c>
      <c r="AG32" s="192">
        <f t="shared" si="12"/>
        <v>6</v>
      </c>
      <c r="AH32" s="193"/>
      <c r="AI32" s="193">
        <v>6</v>
      </c>
      <c r="AJ32" s="192">
        <f t="shared" si="13"/>
        <v>473</v>
      </c>
      <c r="AK32" s="193">
        <v>88</v>
      </c>
      <c r="AL32" s="193">
        <v>385</v>
      </c>
    </row>
    <row r="33" spans="1:38" ht="13.5" customHeight="1" x14ac:dyDescent="0.2">
      <c r="A33" s="37" t="s">
        <v>48</v>
      </c>
      <c r="B33" s="56" t="s">
        <v>96</v>
      </c>
      <c r="C33" s="191">
        <f t="shared" si="2"/>
        <v>1007</v>
      </c>
      <c r="D33" s="191">
        <f t="shared" si="14"/>
        <v>197</v>
      </c>
      <c r="E33" s="191">
        <f t="shared" si="3"/>
        <v>810</v>
      </c>
      <c r="F33" s="192">
        <f t="shared" si="15"/>
        <v>16</v>
      </c>
      <c r="G33" s="193">
        <v>7</v>
      </c>
      <c r="H33" s="193">
        <v>9</v>
      </c>
      <c r="I33" s="192">
        <f t="shared" si="4"/>
        <v>31</v>
      </c>
      <c r="J33" s="193">
        <v>6</v>
      </c>
      <c r="K33" s="193">
        <v>25</v>
      </c>
      <c r="L33" s="192">
        <f t="shared" si="5"/>
        <v>20</v>
      </c>
      <c r="M33" s="193">
        <v>2</v>
      </c>
      <c r="N33" s="193">
        <v>18</v>
      </c>
      <c r="O33" s="191">
        <f t="shared" si="6"/>
        <v>536</v>
      </c>
      <c r="P33" s="191">
        <f t="shared" si="7"/>
        <v>84</v>
      </c>
      <c r="Q33" s="191">
        <f t="shared" si="7"/>
        <v>452</v>
      </c>
      <c r="R33" s="192">
        <f t="shared" si="8"/>
        <v>171</v>
      </c>
      <c r="S33" s="193">
        <v>5</v>
      </c>
      <c r="T33" s="193">
        <v>166</v>
      </c>
      <c r="U33" s="192">
        <f t="shared" si="16"/>
        <v>189</v>
      </c>
      <c r="V33" s="193">
        <v>39</v>
      </c>
      <c r="W33" s="193">
        <v>150</v>
      </c>
      <c r="X33" s="192">
        <f t="shared" si="9"/>
        <v>105</v>
      </c>
      <c r="Y33" s="193">
        <v>20</v>
      </c>
      <c r="Z33" s="193">
        <v>85</v>
      </c>
      <c r="AA33" s="192">
        <f t="shared" si="10"/>
        <v>71</v>
      </c>
      <c r="AB33" s="193">
        <v>20</v>
      </c>
      <c r="AC33" s="193">
        <v>51</v>
      </c>
      <c r="AD33" s="192">
        <f t="shared" si="11"/>
        <v>3</v>
      </c>
      <c r="AE33" s="193"/>
      <c r="AF33" s="193">
        <v>3</v>
      </c>
      <c r="AG33" s="192">
        <f t="shared" si="12"/>
        <v>7</v>
      </c>
      <c r="AH33" s="193">
        <v>2</v>
      </c>
      <c r="AI33" s="193">
        <v>5</v>
      </c>
      <c r="AJ33" s="192">
        <f t="shared" si="13"/>
        <v>394</v>
      </c>
      <c r="AK33" s="193">
        <v>96</v>
      </c>
      <c r="AL33" s="193">
        <v>298</v>
      </c>
    </row>
    <row r="34" spans="1:38" ht="13.5" customHeight="1" x14ac:dyDescent="0.2">
      <c r="A34" s="37" t="s">
        <v>49</v>
      </c>
      <c r="B34" s="56" t="s">
        <v>97</v>
      </c>
      <c r="C34" s="191">
        <f t="shared" si="2"/>
        <v>1560</v>
      </c>
      <c r="D34" s="191">
        <f t="shared" si="14"/>
        <v>279</v>
      </c>
      <c r="E34" s="191">
        <f t="shared" si="3"/>
        <v>1281</v>
      </c>
      <c r="F34" s="192">
        <f t="shared" si="15"/>
        <v>24</v>
      </c>
      <c r="G34" s="193">
        <v>13</v>
      </c>
      <c r="H34" s="193">
        <v>11</v>
      </c>
      <c r="I34" s="192">
        <f t="shared" si="4"/>
        <v>52</v>
      </c>
      <c r="J34" s="193">
        <v>10</v>
      </c>
      <c r="K34" s="193">
        <v>42</v>
      </c>
      <c r="L34" s="192">
        <f t="shared" si="5"/>
        <v>28</v>
      </c>
      <c r="M34" s="193">
        <v>3</v>
      </c>
      <c r="N34" s="193">
        <v>25</v>
      </c>
      <c r="O34" s="191">
        <f t="shared" si="6"/>
        <v>929</v>
      </c>
      <c r="P34" s="191">
        <f t="shared" si="7"/>
        <v>140</v>
      </c>
      <c r="Q34" s="191">
        <f t="shared" si="7"/>
        <v>789</v>
      </c>
      <c r="R34" s="192">
        <f t="shared" si="8"/>
        <v>313</v>
      </c>
      <c r="S34" s="193">
        <v>8</v>
      </c>
      <c r="T34" s="193">
        <v>305</v>
      </c>
      <c r="U34" s="192">
        <f t="shared" si="16"/>
        <v>333</v>
      </c>
      <c r="V34" s="193">
        <v>77</v>
      </c>
      <c r="W34" s="193">
        <v>256</v>
      </c>
      <c r="X34" s="192">
        <f t="shared" si="9"/>
        <v>138</v>
      </c>
      <c r="Y34" s="193">
        <v>34</v>
      </c>
      <c r="Z34" s="193">
        <v>104</v>
      </c>
      <c r="AA34" s="192">
        <f t="shared" si="10"/>
        <v>145</v>
      </c>
      <c r="AB34" s="193">
        <v>21</v>
      </c>
      <c r="AC34" s="193">
        <v>124</v>
      </c>
      <c r="AD34" s="192">
        <f t="shared" si="11"/>
        <v>13</v>
      </c>
      <c r="AE34" s="193">
        <v>1</v>
      </c>
      <c r="AF34" s="193">
        <v>12</v>
      </c>
      <c r="AG34" s="192">
        <f t="shared" si="12"/>
        <v>9</v>
      </c>
      <c r="AH34" s="193"/>
      <c r="AI34" s="193">
        <v>9</v>
      </c>
      <c r="AJ34" s="192">
        <f t="shared" si="13"/>
        <v>505</v>
      </c>
      <c r="AK34" s="193">
        <v>112</v>
      </c>
      <c r="AL34" s="193">
        <v>393</v>
      </c>
    </row>
    <row r="35" spans="1:38" ht="13.5" customHeight="1" x14ac:dyDescent="0.2">
      <c r="A35" s="37" t="s">
        <v>50</v>
      </c>
      <c r="B35" s="56" t="s">
        <v>98</v>
      </c>
      <c r="C35" s="191">
        <f t="shared" si="2"/>
        <v>2088</v>
      </c>
      <c r="D35" s="191">
        <f t="shared" si="14"/>
        <v>422</v>
      </c>
      <c r="E35" s="191">
        <f t="shared" si="3"/>
        <v>1666</v>
      </c>
      <c r="F35" s="192">
        <f t="shared" si="15"/>
        <v>34</v>
      </c>
      <c r="G35" s="193">
        <v>9</v>
      </c>
      <c r="H35" s="193">
        <v>25</v>
      </c>
      <c r="I35" s="192">
        <f t="shared" si="4"/>
        <v>70</v>
      </c>
      <c r="J35" s="193">
        <v>8</v>
      </c>
      <c r="K35" s="193">
        <v>62</v>
      </c>
      <c r="L35" s="192">
        <f t="shared" si="5"/>
        <v>35</v>
      </c>
      <c r="M35" s="193">
        <v>7</v>
      </c>
      <c r="N35" s="193">
        <v>28</v>
      </c>
      <c r="O35" s="191">
        <f t="shared" si="6"/>
        <v>1159</v>
      </c>
      <c r="P35" s="191">
        <f t="shared" si="7"/>
        <v>200</v>
      </c>
      <c r="Q35" s="191">
        <f t="shared" si="7"/>
        <v>959</v>
      </c>
      <c r="R35" s="192">
        <f t="shared" si="8"/>
        <v>369</v>
      </c>
      <c r="S35" s="193">
        <v>16</v>
      </c>
      <c r="T35" s="193">
        <v>353</v>
      </c>
      <c r="U35" s="192">
        <f t="shared" si="16"/>
        <v>275</v>
      </c>
      <c r="V35" s="193">
        <v>76</v>
      </c>
      <c r="W35" s="193">
        <v>199</v>
      </c>
      <c r="X35" s="192">
        <f t="shared" si="9"/>
        <v>161</v>
      </c>
      <c r="Y35" s="193">
        <v>36</v>
      </c>
      <c r="Z35" s="193">
        <v>125</v>
      </c>
      <c r="AA35" s="192">
        <f t="shared" si="10"/>
        <v>354</v>
      </c>
      <c r="AB35" s="193">
        <v>72</v>
      </c>
      <c r="AC35" s="193">
        <v>282</v>
      </c>
      <c r="AD35" s="192">
        <f t="shared" si="11"/>
        <v>16</v>
      </c>
      <c r="AE35" s="193">
        <v>1</v>
      </c>
      <c r="AF35" s="193">
        <v>15</v>
      </c>
      <c r="AG35" s="192">
        <f t="shared" si="12"/>
        <v>10</v>
      </c>
      <c r="AH35" s="193"/>
      <c r="AI35" s="193">
        <v>10</v>
      </c>
      <c r="AJ35" s="192">
        <f t="shared" si="13"/>
        <v>764</v>
      </c>
      <c r="AK35" s="193">
        <v>197</v>
      </c>
      <c r="AL35" s="193">
        <v>567</v>
      </c>
    </row>
    <row r="36" spans="1:38" ht="13.5" customHeight="1" x14ac:dyDescent="0.2">
      <c r="A36" s="37" t="s">
        <v>51</v>
      </c>
      <c r="B36" s="56" t="s">
        <v>99</v>
      </c>
      <c r="C36" s="191">
        <f t="shared" si="2"/>
        <v>1807</v>
      </c>
      <c r="D36" s="191">
        <f t="shared" si="14"/>
        <v>350</v>
      </c>
      <c r="E36" s="191">
        <f t="shared" si="3"/>
        <v>1457</v>
      </c>
      <c r="F36" s="192">
        <f t="shared" si="15"/>
        <v>31</v>
      </c>
      <c r="G36" s="193">
        <v>13</v>
      </c>
      <c r="H36" s="193">
        <v>18</v>
      </c>
      <c r="I36" s="192">
        <f t="shared" si="4"/>
        <v>55</v>
      </c>
      <c r="J36" s="193">
        <v>3</v>
      </c>
      <c r="K36" s="193">
        <v>52</v>
      </c>
      <c r="L36" s="192">
        <f t="shared" si="5"/>
        <v>32</v>
      </c>
      <c r="M36" s="193">
        <v>5</v>
      </c>
      <c r="N36" s="193">
        <v>27</v>
      </c>
      <c r="O36" s="191">
        <f t="shared" si="6"/>
        <v>960</v>
      </c>
      <c r="P36" s="191">
        <f t="shared" si="7"/>
        <v>174</v>
      </c>
      <c r="Q36" s="191">
        <f t="shared" si="7"/>
        <v>786</v>
      </c>
      <c r="R36" s="192">
        <f t="shared" si="8"/>
        <v>342</v>
      </c>
      <c r="S36" s="193">
        <v>9</v>
      </c>
      <c r="T36" s="193">
        <v>333</v>
      </c>
      <c r="U36" s="192">
        <f t="shared" si="16"/>
        <v>211</v>
      </c>
      <c r="V36" s="193">
        <v>54</v>
      </c>
      <c r="W36" s="193">
        <v>157</v>
      </c>
      <c r="X36" s="192">
        <f t="shared" si="9"/>
        <v>69</v>
      </c>
      <c r="Y36" s="193">
        <v>21</v>
      </c>
      <c r="Z36" s="193">
        <v>48</v>
      </c>
      <c r="AA36" s="192">
        <f t="shared" si="10"/>
        <v>338</v>
      </c>
      <c r="AB36" s="193">
        <v>90</v>
      </c>
      <c r="AC36" s="193">
        <v>248</v>
      </c>
      <c r="AD36" s="192">
        <f t="shared" si="11"/>
        <v>7</v>
      </c>
      <c r="AE36" s="193"/>
      <c r="AF36" s="193">
        <v>7</v>
      </c>
      <c r="AG36" s="192">
        <f t="shared" si="12"/>
        <v>10</v>
      </c>
      <c r="AH36" s="193"/>
      <c r="AI36" s="193">
        <v>10</v>
      </c>
      <c r="AJ36" s="192">
        <f t="shared" si="13"/>
        <v>712</v>
      </c>
      <c r="AK36" s="193">
        <v>155</v>
      </c>
      <c r="AL36" s="193">
        <v>557</v>
      </c>
    </row>
    <row r="37" spans="1:38" ht="13.5" customHeight="1" x14ac:dyDescent="0.2">
      <c r="A37" s="33" t="s">
        <v>52</v>
      </c>
      <c r="B37" s="56" t="s">
        <v>108</v>
      </c>
      <c r="C37" s="191">
        <f>+C38+C39+C40</f>
        <v>4385</v>
      </c>
      <c r="D37" s="191">
        <f t="shared" ref="D37:AL37" si="19">+D38+D39+D40</f>
        <v>869</v>
      </c>
      <c r="E37" s="191">
        <f t="shared" si="19"/>
        <v>3516</v>
      </c>
      <c r="F37" s="191">
        <f t="shared" si="19"/>
        <v>71</v>
      </c>
      <c r="G37" s="191">
        <f t="shared" si="19"/>
        <v>21</v>
      </c>
      <c r="H37" s="191">
        <f t="shared" si="19"/>
        <v>50</v>
      </c>
      <c r="I37" s="191">
        <f t="shared" si="19"/>
        <v>126</v>
      </c>
      <c r="J37" s="191">
        <f t="shared" si="19"/>
        <v>24</v>
      </c>
      <c r="K37" s="191">
        <f t="shared" si="19"/>
        <v>102</v>
      </c>
      <c r="L37" s="191">
        <f t="shared" si="19"/>
        <v>82</v>
      </c>
      <c r="M37" s="191">
        <f t="shared" si="19"/>
        <v>18</v>
      </c>
      <c r="N37" s="191">
        <f t="shared" si="19"/>
        <v>64</v>
      </c>
      <c r="O37" s="191">
        <f t="shared" si="19"/>
        <v>2479</v>
      </c>
      <c r="P37" s="191">
        <f t="shared" si="19"/>
        <v>436</v>
      </c>
      <c r="Q37" s="191">
        <f t="shared" si="19"/>
        <v>2043</v>
      </c>
      <c r="R37" s="191">
        <f t="shared" si="19"/>
        <v>826</v>
      </c>
      <c r="S37" s="191">
        <f t="shared" si="19"/>
        <v>22</v>
      </c>
      <c r="T37" s="191">
        <f t="shared" si="19"/>
        <v>804</v>
      </c>
      <c r="U37" s="191">
        <f t="shared" si="19"/>
        <v>962</v>
      </c>
      <c r="V37" s="191">
        <f t="shared" si="19"/>
        <v>235</v>
      </c>
      <c r="W37" s="191">
        <f t="shared" si="19"/>
        <v>727</v>
      </c>
      <c r="X37" s="191">
        <f t="shared" si="19"/>
        <v>388</v>
      </c>
      <c r="Y37" s="191">
        <f t="shared" si="19"/>
        <v>100</v>
      </c>
      <c r="Z37" s="191">
        <f t="shared" si="19"/>
        <v>288</v>
      </c>
      <c r="AA37" s="191">
        <f t="shared" si="19"/>
        <v>303</v>
      </c>
      <c r="AB37" s="191">
        <f t="shared" si="19"/>
        <v>79</v>
      </c>
      <c r="AC37" s="191">
        <f t="shared" si="19"/>
        <v>224</v>
      </c>
      <c r="AD37" s="191">
        <f t="shared" si="19"/>
        <v>27</v>
      </c>
      <c r="AE37" s="191">
        <f t="shared" si="19"/>
        <v>1</v>
      </c>
      <c r="AF37" s="191">
        <f t="shared" si="19"/>
        <v>26</v>
      </c>
      <c r="AG37" s="191">
        <f t="shared" si="19"/>
        <v>25</v>
      </c>
      <c r="AH37" s="191">
        <f t="shared" si="19"/>
        <v>1</v>
      </c>
      <c r="AI37" s="191">
        <f t="shared" si="19"/>
        <v>24</v>
      </c>
      <c r="AJ37" s="191">
        <f t="shared" si="19"/>
        <v>1575</v>
      </c>
      <c r="AK37" s="191">
        <f t="shared" si="19"/>
        <v>368</v>
      </c>
      <c r="AL37" s="191">
        <f t="shared" si="19"/>
        <v>1207</v>
      </c>
    </row>
    <row r="38" spans="1:38" ht="13.5" customHeight="1" x14ac:dyDescent="0.2">
      <c r="A38" s="37" t="s">
        <v>53</v>
      </c>
      <c r="B38" s="56" t="s">
        <v>109</v>
      </c>
      <c r="C38" s="191">
        <f t="shared" si="2"/>
        <v>1596</v>
      </c>
      <c r="D38" s="191">
        <f t="shared" si="14"/>
        <v>313</v>
      </c>
      <c r="E38" s="191">
        <f t="shared" si="3"/>
        <v>1283</v>
      </c>
      <c r="F38" s="192">
        <f t="shared" si="15"/>
        <v>27</v>
      </c>
      <c r="G38" s="193">
        <v>7</v>
      </c>
      <c r="H38" s="193">
        <v>20</v>
      </c>
      <c r="I38" s="192">
        <f t="shared" si="4"/>
        <v>45</v>
      </c>
      <c r="J38" s="193">
        <v>7</v>
      </c>
      <c r="K38" s="193">
        <v>38</v>
      </c>
      <c r="L38" s="192">
        <f t="shared" si="5"/>
        <v>32</v>
      </c>
      <c r="M38" s="193">
        <v>6</v>
      </c>
      <c r="N38" s="193">
        <v>26</v>
      </c>
      <c r="O38" s="191">
        <f t="shared" si="6"/>
        <v>906</v>
      </c>
      <c r="P38" s="191">
        <f t="shared" si="7"/>
        <v>146</v>
      </c>
      <c r="Q38" s="191">
        <f t="shared" si="7"/>
        <v>760</v>
      </c>
      <c r="R38" s="192">
        <f t="shared" si="8"/>
        <v>300</v>
      </c>
      <c r="S38" s="193">
        <v>8</v>
      </c>
      <c r="T38" s="193">
        <v>292</v>
      </c>
      <c r="U38" s="192">
        <f t="shared" si="16"/>
        <v>349</v>
      </c>
      <c r="V38" s="193">
        <v>72</v>
      </c>
      <c r="W38" s="193">
        <v>277</v>
      </c>
      <c r="X38" s="192">
        <f t="shared" si="9"/>
        <v>143</v>
      </c>
      <c r="Y38" s="193">
        <v>38</v>
      </c>
      <c r="Z38" s="193">
        <v>105</v>
      </c>
      <c r="AA38" s="192">
        <f t="shared" si="10"/>
        <v>114</v>
      </c>
      <c r="AB38" s="193">
        <v>28</v>
      </c>
      <c r="AC38" s="193">
        <v>86</v>
      </c>
      <c r="AD38" s="192">
        <f t="shared" si="11"/>
        <v>8</v>
      </c>
      <c r="AE38" s="193"/>
      <c r="AF38" s="193">
        <v>8</v>
      </c>
      <c r="AG38" s="192">
        <f t="shared" si="12"/>
        <v>10</v>
      </c>
      <c r="AH38" s="193"/>
      <c r="AI38" s="193">
        <v>10</v>
      </c>
      <c r="AJ38" s="192">
        <f t="shared" si="13"/>
        <v>568</v>
      </c>
      <c r="AK38" s="193">
        <v>147</v>
      </c>
      <c r="AL38" s="193">
        <v>421</v>
      </c>
    </row>
    <row r="39" spans="1:38" ht="13.5" customHeight="1" x14ac:dyDescent="0.2">
      <c r="A39" s="37" t="s">
        <v>54</v>
      </c>
      <c r="B39" s="56" t="s">
        <v>110</v>
      </c>
      <c r="C39" s="191">
        <f t="shared" si="2"/>
        <v>1231</v>
      </c>
      <c r="D39" s="191">
        <f t="shared" si="14"/>
        <v>256</v>
      </c>
      <c r="E39" s="191">
        <f t="shared" si="3"/>
        <v>975</v>
      </c>
      <c r="F39" s="192">
        <f t="shared" si="15"/>
        <v>16</v>
      </c>
      <c r="G39" s="193">
        <v>5</v>
      </c>
      <c r="H39" s="193">
        <v>11</v>
      </c>
      <c r="I39" s="192">
        <f t="shared" si="4"/>
        <v>36</v>
      </c>
      <c r="J39" s="193">
        <v>9</v>
      </c>
      <c r="K39" s="193">
        <v>27</v>
      </c>
      <c r="L39" s="192">
        <f t="shared" si="5"/>
        <v>21</v>
      </c>
      <c r="M39" s="193">
        <v>4</v>
      </c>
      <c r="N39" s="193">
        <v>17</v>
      </c>
      <c r="O39" s="191">
        <f t="shared" si="6"/>
        <v>687</v>
      </c>
      <c r="P39" s="191">
        <f t="shared" si="7"/>
        <v>117</v>
      </c>
      <c r="Q39" s="191">
        <f t="shared" si="7"/>
        <v>570</v>
      </c>
      <c r="R39" s="192">
        <f t="shared" si="8"/>
        <v>231</v>
      </c>
      <c r="S39" s="193">
        <v>5</v>
      </c>
      <c r="T39" s="193">
        <v>226</v>
      </c>
      <c r="U39" s="192">
        <f t="shared" si="16"/>
        <v>242</v>
      </c>
      <c r="V39" s="193">
        <v>62</v>
      </c>
      <c r="W39" s="193">
        <v>180</v>
      </c>
      <c r="X39" s="192">
        <f t="shared" si="9"/>
        <v>113</v>
      </c>
      <c r="Y39" s="193">
        <v>26</v>
      </c>
      <c r="Z39" s="193">
        <v>87</v>
      </c>
      <c r="AA39" s="192">
        <f t="shared" si="10"/>
        <v>101</v>
      </c>
      <c r="AB39" s="193">
        <v>24</v>
      </c>
      <c r="AC39" s="193">
        <v>77</v>
      </c>
      <c r="AD39" s="192">
        <f t="shared" si="11"/>
        <v>10</v>
      </c>
      <c r="AE39" s="193">
        <v>1</v>
      </c>
      <c r="AF39" s="193">
        <v>9</v>
      </c>
      <c r="AG39" s="192">
        <f t="shared" si="12"/>
        <v>13</v>
      </c>
      <c r="AH39" s="193">
        <v>1</v>
      </c>
      <c r="AI39" s="193">
        <v>12</v>
      </c>
      <c r="AJ39" s="192">
        <f t="shared" si="13"/>
        <v>448</v>
      </c>
      <c r="AK39" s="193">
        <v>119</v>
      </c>
      <c r="AL39" s="193">
        <v>329</v>
      </c>
    </row>
    <row r="40" spans="1:38" ht="13.5" customHeight="1" x14ac:dyDescent="0.2">
      <c r="A40" s="37" t="s">
        <v>55</v>
      </c>
      <c r="B40" s="56" t="s">
        <v>111</v>
      </c>
      <c r="C40" s="191">
        <f t="shared" si="2"/>
        <v>1558</v>
      </c>
      <c r="D40" s="191">
        <f t="shared" si="14"/>
        <v>300</v>
      </c>
      <c r="E40" s="191">
        <f t="shared" si="3"/>
        <v>1258</v>
      </c>
      <c r="F40" s="192">
        <f t="shared" si="15"/>
        <v>28</v>
      </c>
      <c r="G40" s="193">
        <v>9</v>
      </c>
      <c r="H40" s="193">
        <v>19</v>
      </c>
      <c r="I40" s="192">
        <f t="shared" si="4"/>
        <v>45</v>
      </c>
      <c r="J40" s="193">
        <v>8</v>
      </c>
      <c r="K40" s="193">
        <v>37</v>
      </c>
      <c r="L40" s="192">
        <f t="shared" si="5"/>
        <v>29</v>
      </c>
      <c r="M40" s="193">
        <v>8</v>
      </c>
      <c r="N40" s="193">
        <v>21</v>
      </c>
      <c r="O40" s="191">
        <f t="shared" si="6"/>
        <v>886</v>
      </c>
      <c r="P40" s="191">
        <f t="shared" si="7"/>
        <v>173</v>
      </c>
      <c r="Q40" s="191">
        <f t="shared" si="7"/>
        <v>713</v>
      </c>
      <c r="R40" s="192">
        <f t="shared" si="8"/>
        <v>295</v>
      </c>
      <c r="S40" s="193">
        <v>9</v>
      </c>
      <c r="T40" s="193">
        <v>286</v>
      </c>
      <c r="U40" s="192">
        <f t="shared" si="16"/>
        <v>371</v>
      </c>
      <c r="V40" s="193">
        <v>101</v>
      </c>
      <c r="W40" s="193">
        <v>270</v>
      </c>
      <c r="X40" s="192">
        <f t="shared" si="9"/>
        <v>132</v>
      </c>
      <c r="Y40" s="193">
        <v>36</v>
      </c>
      <c r="Z40" s="193">
        <v>96</v>
      </c>
      <c r="AA40" s="192">
        <f t="shared" si="10"/>
        <v>88</v>
      </c>
      <c r="AB40" s="193">
        <v>27</v>
      </c>
      <c r="AC40" s="193">
        <v>61</v>
      </c>
      <c r="AD40" s="192">
        <f t="shared" si="11"/>
        <v>9</v>
      </c>
      <c r="AE40" s="193"/>
      <c r="AF40" s="193">
        <v>9</v>
      </c>
      <c r="AG40" s="192">
        <f t="shared" si="12"/>
        <v>2</v>
      </c>
      <c r="AH40" s="193"/>
      <c r="AI40" s="193">
        <v>2</v>
      </c>
      <c r="AJ40" s="192">
        <f t="shared" si="13"/>
        <v>559</v>
      </c>
      <c r="AK40" s="193">
        <v>102</v>
      </c>
      <c r="AL40" s="193">
        <v>457</v>
      </c>
    </row>
    <row r="41" spans="1:38" ht="13.5" customHeight="1" x14ac:dyDescent="0.2">
      <c r="A41" s="33" t="s">
        <v>56</v>
      </c>
      <c r="B41" s="56" t="s">
        <v>112</v>
      </c>
      <c r="C41" s="191">
        <f>+C42+C43+C44+C45+C46+C47+C48+C49+C50</f>
        <v>26018</v>
      </c>
      <c r="D41" s="191">
        <f t="shared" ref="D41:AL41" si="20">+D42+D43+D44+D45+D46+D47+D48+D49+D50</f>
        <v>4941</v>
      </c>
      <c r="E41" s="191">
        <f t="shared" si="20"/>
        <v>21077</v>
      </c>
      <c r="F41" s="191">
        <f t="shared" si="20"/>
        <v>377</v>
      </c>
      <c r="G41" s="191">
        <f t="shared" si="20"/>
        <v>149</v>
      </c>
      <c r="H41" s="191">
        <f t="shared" si="20"/>
        <v>228</v>
      </c>
      <c r="I41" s="191">
        <f t="shared" si="20"/>
        <v>752</v>
      </c>
      <c r="J41" s="191">
        <f t="shared" si="20"/>
        <v>159</v>
      </c>
      <c r="K41" s="191">
        <f t="shared" si="20"/>
        <v>593</v>
      </c>
      <c r="L41" s="191">
        <f t="shared" si="20"/>
        <v>393</v>
      </c>
      <c r="M41" s="191">
        <f t="shared" si="20"/>
        <v>98</v>
      </c>
      <c r="N41" s="191">
        <f t="shared" si="20"/>
        <v>295</v>
      </c>
      <c r="O41" s="191">
        <f t="shared" si="20"/>
        <v>18002</v>
      </c>
      <c r="P41" s="191">
        <f t="shared" si="20"/>
        <v>2873</v>
      </c>
      <c r="Q41" s="191">
        <f t="shared" si="20"/>
        <v>15129</v>
      </c>
      <c r="R41" s="191">
        <f t="shared" si="20"/>
        <v>6050</v>
      </c>
      <c r="S41" s="191">
        <f t="shared" si="20"/>
        <v>250</v>
      </c>
      <c r="T41" s="191">
        <f t="shared" si="20"/>
        <v>5800</v>
      </c>
      <c r="U41" s="191">
        <f t="shared" si="20"/>
        <v>5571</v>
      </c>
      <c r="V41" s="191">
        <f t="shared" si="20"/>
        <v>1168</v>
      </c>
      <c r="W41" s="191">
        <f t="shared" si="20"/>
        <v>4403</v>
      </c>
      <c r="X41" s="191">
        <f t="shared" si="20"/>
        <v>2293</v>
      </c>
      <c r="Y41" s="191">
        <f t="shared" si="20"/>
        <v>508</v>
      </c>
      <c r="Z41" s="191">
        <f t="shared" si="20"/>
        <v>1785</v>
      </c>
      <c r="AA41" s="191">
        <f t="shared" si="20"/>
        <v>4088</v>
      </c>
      <c r="AB41" s="191">
        <f t="shared" si="20"/>
        <v>947</v>
      </c>
      <c r="AC41" s="191">
        <f t="shared" si="20"/>
        <v>3141</v>
      </c>
      <c r="AD41" s="191">
        <f t="shared" si="20"/>
        <v>247</v>
      </c>
      <c r="AE41" s="191">
        <f t="shared" si="20"/>
        <v>23</v>
      </c>
      <c r="AF41" s="191">
        <f t="shared" si="20"/>
        <v>224</v>
      </c>
      <c r="AG41" s="191">
        <f t="shared" si="20"/>
        <v>95</v>
      </c>
      <c r="AH41" s="191">
        <f t="shared" si="20"/>
        <v>8</v>
      </c>
      <c r="AI41" s="191">
        <f t="shared" si="20"/>
        <v>87</v>
      </c>
      <c r="AJ41" s="191">
        <f t="shared" si="20"/>
        <v>6152</v>
      </c>
      <c r="AK41" s="191">
        <f t="shared" si="20"/>
        <v>1631</v>
      </c>
      <c r="AL41" s="191">
        <f t="shared" si="20"/>
        <v>4521</v>
      </c>
    </row>
    <row r="42" spans="1:38" ht="13.5" customHeight="1" x14ac:dyDescent="0.2">
      <c r="A42" s="41" t="s">
        <v>57</v>
      </c>
      <c r="B42" s="56" t="s">
        <v>113</v>
      </c>
      <c r="C42" s="191">
        <f t="shared" si="2"/>
        <v>481</v>
      </c>
      <c r="D42" s="191">
        <f t="shared" si="14"/>
        <v>78</v>
      </c>
      <c r="E42" s="191">
        <f t="shared" si="3"/>
        <v>403</v>
      </c>
      <c r="F42" s="192">
        <f t="shared" si="15"/>
        <v>4</v>
      </c>
      <c r="G42" s="193"/>
      <c r="H42" s="193">
        <v>4</v>
      </c>
      <c r="I42" s="192">
        <f t="shared" si="4"/>
        <v>10</v>
      </c>
      <c r="J42" s="193">
        <v>2</v>
      </c>
      <c r="K42" s="193">
        <v>8</v>
      </c>
      <c r="L42" s="192">
        <f t="shared" si="5"/>
        <v>6</v>
      </c>
      <c r="M42" s="193"/>
      <c r="N42" s="193">
        <v>6</v>
      </c>
      <c r="O42" s="191">
        <f t="shared" si="6"/>
        <v>329</v>
      </c>
      <c r="P42" s="191">
        <f t="shared" si="7"/>
        <v>41</v>
      </c>
      <c r="Q42" s="191">
        <f t="shared" si="7"/>
        <v>288</v>
      </c>
      <c r="R42" s="192">
        <f t="shared" si="8"/>
        <v>88</v>
      </c>
      <c r="S42" s="193">
        <v>1</v>
      </c>
      <c r="T42" s="193">
        <v>87</v>
      </c>
      <c r="U42" s="192">
        <f t="shared" si="16"/>
        <v>145</v>
      </c>
      <c r="V42" s="193">
        <v>20</v>
      </c>
      <c r="W42" s="193">
        <v>125</v>
      </c>
      <c r="X42" s="192">
        <f t="shared" si="9"/>
        <v>88</v>
      </c>
      <c r="Y42" s="193">
        <v>19</v>
      </c>
      <c r="Z42" s="193">
        <v>69</v>
      </c>
      <c r="AA42" s="192">
        <f t="shared" si="10"/>
        <v>8</v>
      </c>
      <c r="AB42" s="193">
        <v>1</v>
      </c>
      <c r="AC42" s="193">
        <v>7</v>
      </c>
      <c r="AD42" s="192">
        <f t="shared" si="11"/>
        <v>3</v>
      </c>
      <c r="AE42" s="193"/>
      <c r="AF42" s="193">
        <v>3</v>
      </c>
      <c r="AG42" s="192">
        <f t="shared" si="12"/>
        <v>3</v>
      </c>
      <c r="AH42" s="193">
        <v>1</v>
      </c>
      <c r="AI42" s="193">
        <v>2</v>
      </c>
      <c r="AJ42" s="192">
        <f t="shared" si="13"/>
        <v>126</v>
      </c>
      <c r="AK42" s="193">
        <v>34</v>
      </c>
      <c r="AL42" s="193">
        <v>92</v>
      </c>
    </row>
    <row r="43" spans="1:38" ht="13.5" customHeight="1" x14ac:dyDescent="0.2">
      <c r="A43" s="41" t="s">
        <v>58</v>
      </c>
      <c r="B43" s="56" t="s">
        <v>114</v>
      </c>
      <c r="C43" s="191">
        <f t="shared" si="2"/>
        <v>79</v>
      </c>
      <c r="D43" s="191">
        <f t="shared" si="14"/>
        <v>13</v>
      </c>
      <c r="E43" s="191">
        <f t="shared" si="3"/>
        <v>66</v>
      </c>
      <c r="F43" s="192">
        <f t="shared" si="15"/>
        <v>2</v>
      </c>
      <c r="G43" s="193">
        <v>1</v>
      </c>
      <c r="H43" s="193">
        <v>1</v>
      </c>
      <c r="I43" s="192">
        <f t="shared" si="4"/>
        <v>2</v>
      </c>
      <c r="J43" s="193"/>
      <c r="K43" s="193">
        <v>2</v>
      </c>
      <c r="L43" s="192">
        <f t="shared" si="5"/>
        <v>2</v>
      </c>
      <c r="M43" s="193"/>
      <c r="N43" s="193">
        <v>2</v>
      </c>
      <c r="O43" s="191">
        <f t="shared" si="6"/>
        <v>41</v>
      </c>
      <c r="P43" s="191">
        <f t="shared" si="7"/>
        <v>5</v>
      </c>
      <c r="Q43" s="191">
        <f t="shared" si="7"/>
        <v>36</v>
      </c>
      <c r="R43" s="192">
        <f t="shared" si="8"/>
        <v>15</v>
      </c>
      <c r="S43" s="193">
        <v>1</v>
      </c>
      <c r="T43" s="193">
        <v>14</v>
      </c>
      <c r="U43" s="192">
        <f t="shared" si="16"/>
        <v>3</v>
      </c>
      <c r="V43" s="193">
        <v>1</v>
      </c>
      <c r="W43" s="193">
        <v>2</v>
      </c>
      <c r="X43" s="192">
        <f t="shared" si="9"/>
        <v>0</v>
      </c>
      <c r="Y43" s="193"/>
      <c r="Z43" s="193"/>
      <c r="AA43" s="192">
        <f t="shared" si="10"/>
        <v>23</v>
      </c>
      <c r="AB43" s="193">
        <v>3</v>
      </c>
      <c r="AC43" s="193">
        <v>20</v>
      </c>
      <c r="AD43" s="192">
        <f t="shared" si="11"/>
        <v>0</v>
      </c>
      <c r="AE43" s="193"/>
      <c r="AF43" s="193"/>
      <c r="AG43" s="192">
        <f t="shared" si="12"/>
        <v>1</v>
      </c>
      <c r="AH43" s="193"/>
      <c r="AI43" s="193">
        <v>1</v>
      </c>
      <c r="AJ43" s="192">
        <f t="shared" si="13"/>
        <v>31</v>
      </c>
      <c r="AK43" s="193">
        <v>7</v>
      </c>
      <c r="AL43" s="193">
        <v>24</v>
      </c>
    </row>
    <row r="44" spans="1:38" ht="13.5" customHeight="1" x14ac:dyDescent="0.2">
      <c r="A44" s="41" t="s">
        <v>59</v>
      </c>
      <c r="B44" s="56" t="s">
        <v>115</v>
      </c>
      <c r="C44" s="191">
        <f t="shared" si="2"/>
        <v>3917</v>
      </c>
      <c r="D44" s="191">
        <f t="shared" si="14"/>
        <v>664</v>
      </c>
      <c r="E44" s="191">
        <f t="shared" si="3"/>
        <v>3253</v>
      </c>
      <c r="F44" s="192">
        <f t="shared" si="15"/>
        <v>59</v>
      </c>
      <c r="G44" s="193">
        <v>27</v>
      </c>
      <c r="H44" s="193">
        <v>32</v>
      </c>
      <c r="I44" s="192">
        <f t="shared" si="4"/>
        <v>105</v>
      </c>
      <c r="J44" s="193">
        <v>18</v>
      </c>
      <c r="K44" s="193">
        <v>87</v>
      </c>
      <c r="L44" s="192">
        <f t="shared" si="5"/>
        <v>53</v>
      </c>
      <c r="M44" s="193">
        <v>9</v>
      </c>
      <c r="N44" s="193">
        <v>44</v>
      </c>
      <c r="O44" s="191">
        <f t="shared" si="6"/>
        <v>2867</v>
      </c>
      <c r="P44" s="191">
        <f t="shared" si="7"/>
        <v>403</v>
      </c>
      <c r="Q44" s="191">
        <f t="shared" si="7"/>
        <v>2464</v>
      </c>
      <c r="R44" s="192">
        <f t="shared" si="8"/>
        <v>957</v>
      </c>
      <c r="S44" s="193">
        <v>36</v>
      </c>
      <c r="T44" s="193">
        <v>921</v>
      </c>
      <c r="U44" s="192">
        <f t="shared" si="16"/>
        <v>840</v>
      </c>
      <c r="V44" s="193">
        <v>151</v>
      </c>
      <c r="W44" s="193">
        <v>689</v>
      </c>
      <c r="X44" s="192">
        <f t="shared" si="9"/>
        <v>400</v>
      </c>
      <c r="Y44" s="193">
        <v>67</v>
      </c>
      <c r="Z44" s="193">
        <v>333</v>
      </c>
      <c r="AA44" s="192">
        <f t="shared" si="10"/>
        <v>670</v>
      </c>
      <c r="AB44" s="193">
        <v>149</v>
      </c>
      <c r="AC44" s="193">
        <v>521</v>
      </c>
      <c r="AD44" s="192">
        <f t="shared" si="11"/>
        <v>35</v>
      </c>
      <c r="AE44" s="193">
        <v>4</v>
      </c>
      <c r="AF44" s="193">
        <v>31</v>
      </c>
      <c r="AG44" s="192">
        <f t="shared" si="12"/>
        <v>15</v>
      </c>
      <c r="AH44" s="193">
        <v>3</v>
      </c>
      <c r="AI44" s="193">
        <v>12</v>
      </c>
      <c r="AJ44" s="192">
        <f t="shared" si="13"/>
        <v>783</v>
      </c>
      <c r="AK44" s="193">
        <v>200</v>
      </c>
      <c r="AL44" s="193">
        <v>583</v>
      </c>
    </row>
    <row r="45" spans="1:38" ht="13.5" customHeight="1" x14ac:dyDescent="0.2">
      <c r="A45" s="41" t="s">
        <v>60</v>
      </c>
      <c r="B45" s="56" t="s">
        <v>116</v>
      </c>
      <c r="C45" s="191">
        <f t="shared" si="2"/>
        <v>6357</v>
      </c>
      <c r="D45" s="191">
        <f t="shared" si="14"/>
        <v>1227</v>
      </c>
      <c r="E45" s="191">
        <f t="shared" si="3"/>
        <v>5130</v>
      </c>
      <c r="F45" s="192">
        <f t="shared" si="15"/>
        <v>87</v>
      </c>
      <c r="G45" s="193">
        <v>39</v>
      </c>
      <c r="H45" s="193">
        <v>48</v>
      </c>
      <c r="I45" s="192">
        <f t="shared" si="4"/>
        <v>159</v>
      </c>
      <c r="J45" s="193">
        <v>27</v>
      </c>
      <c r="K45" s="193">
        <v>132</v>
      </c>
      <c r="L45" s="192">
        <f t="shared" si="5"/>
        <v>90</v>
      </c>
      <c r="M45" s="193">
        <v>29</v>
      </c>
      <c r="N45" s="193">
        <v>61</v>
      </c>
      <c r="O45" s="191">
        <f t="shared" si="6"/>
        <v>4490</v>
      </c>
      <c r="P45" s="191">
        <f t="shared" si="7"/>
        <v>739</v>
      </c>
      <c r="Q45" s="191">
        <f t="shared" si="7"/>
        <v>3751</v>
      </c>
      <c r="R45" s="192">
        <f t="shared" si="8"/>
        <v>1481</v>
      </c>
      <c r="S45" s="193">
        <v>60</v>
      </c>
      <c r="T45" s="193">
        <v>1421</v>
      </c>
      <c r="U45" s="192">
        <f t="shared" si="16"/>
        <v>1513</v>
      </c>
      <c r="V45" s="193">
        <v>333</v>
      </c>
      <c r="W45" s="193">
        <v>1180</v>
      </c>
      <c r="X45" s="192">
        <f t="shared" si="9"/>
        <v>633</v>
      </c>
      <c r="Y45" s="193">
        <v>135</v>
      </c>
      <c r="Z45" s="193">
        <v>498</v>
      </c>
      <c r="AA45" s="192">
        <f t="shared" si="10"/>
        <v>863</v>
      </c>
      <c r="AB45" s="193">
        <v>211</v>
      </c>
      <c r="AC45" s="193">
        <v>652</v>
      </c>
      <c r="AD45" s="192">
        <f t="shared" si="11"/>
        <v>60</v>
      </c>
      <c r="AE45" s="193">
        <v>9</v>
      </c>
      <c r="AF45" s="193">
        <v>51</v>
      </c>
      <c r="AG45" s="192">
        <f t="shared" si="12"/>
        <v>18</v>
      </c>
      <c r="AH45" s="193">
        <v>3</v>
      </c>
      <c r="AI45" s="193">
        <v>15</v>
      </c>
      <c r="AJ45" s="192">
        <f t="shared" si="13"/>
        <v>1453</v>
      </c>
      <c r="AK45" s="193">
        <v>381</v>
      </c>
      <c r="AL45" s="193">
        <v>1072</v>
      </c>
    </row>
    <row r="46" spans="1:38" ht="13.5" customHeight="1" x14ac:dyDescent="0.2">
      <c r="A46" s="41" t="s">
        <v>61</v>
      </c>
      <c r="B46" s="56" t="s">
        <v>117</v>
      </c>
      <c r="C46" s="191">
        <f t="shared" si="2"/>
        <v>711</v>
      </c>
      <c r="D46" s="191">
        <f t="shared" si="14"/>
        <v>141</v>
      </c>
      <c r="E46" s="191">
        <f t="shared" si="3"/>
        <v>570</v>
      </c>
      <c r="F46" s="192">
        <f t="shared" si="15"/>
        <v>8</v>
      </c>
      <c r="G46" s="193">
        <v>4</v>
      </c>
      <c r="H46" s="193">
        <v>4</v>
      </c>
      <c r="I46" s="192">
        <f t="shared" si="4"/>
        <v>17</v>
      </c>
      <c r="J46" s="193">
        <v>5</v>
      </c>
      <c r="K46" s="193">
        <v>12</v>
      </c>
      <c r="L46" s="192">
        <f t="shared" si="5"/>
        <v>10</v>
      </c>
      <c r="M46" s="193">
        <v>3</v>
      </c>
      <c r="N46" s="193">
        <v>7</v>
      </c>
      <c r="O46" s="191">
        <f t="shared" si="6"/>
        <v>430</v>
      </c>
      <c r="P46" s="191">
        <f t="shared" si="7"/>
        <v>64</v>
      </c>
      <c r="Q46" s="191">
        <f t="shared" si="7"/>
        <v>366</v>
      </c>
      <c r="R46" s="192">
        <f t="shared" si="8"/>
        <v>138</v>
      </c>
      <c r="S46" s="193">
        <v>2</v>
      </c>
      <c r="T46" s="193">
        <v>136</v>
      </c>
      <c r="U46" s="192">
        <f t="shared" si="16"/>
        <v>120</v>
      </c>
      <c r="V46" s="193">
        <v>28</v>
      </c>
      <c r="W46" s="193">
        <v>92</v>
      </c>
      <c r="X46" s="192">
        <f t="shared" si="9"/>
        <v>25</v>
      </c>
      <c r="Y46" s="193">
        <v>8</v>
      </c>
      <c r="Z46" s="193">
        <v>17</v>
      </c>
      <c r="AA46" s="192">
        <f t="shared" si="10"/>
        <v>147</v>
      </c>
      <c r="AB46" s="193">
        <v>26</v>
      </c>
      <c r="AC46" s="193">
        <v>121</v>
      </c>
      <c r="AD46" s="192">
        <f t="shared" si="11"/>
        <v>5</v>
      </c>
      <c r="AE46" s="193"/>
      <c r="AF46" s="193">
        <v>5</v>
      </c>
      <c r="AG46" s="192">
        <f t="shared" si="12"/>
        <v>3</v>
      </c>
      <c r="AH46" s="193"/>
      <c r="AI46" s="193">
        <v>3</v>
      </c>
      <c r="AJ46" s="192">
        <f t="shared" si="13"/>
        <v>238</v>
      </c>
      <c r="AK46" s="193">
        <v>65</v>
      </c>
      <c r="AL46" s="193">
        <v>173</v>
      </c>
    </row>
    <row r="47" spans="1:38" ht="13.5" customHeight="1" x14ac:dyDescent="0.2">
      <c r="A47" s="41" t="s">
        <v>62</v>
      </c>
      <c r="B47" s="56" t="s">
        <v>118</v>
      </c>
      <c r="C47" s="191">
        <f t="shared" si="2"/>
        <v>3683</v>
      </c>
      <c r="D47" s="191">
        <f t="shared" si="14"/>
        <v>640</v>
      </c>
      <c r="E47" s="191">
        <f t="shared" si="3"/>
        <v>3043</v>
      </c>
      <c r="F47" s="192">
        <f t="shared" si="15"/>
        <v>38</v>
      </c>
      <c r="G47" s="193">
        <v>13</v>
      </c>
      <c r="H47" s="193">
        <v>25</v>
      </c>
      <c r="I47" s="192">
        <f t="shared" si="4"/>
        <v>105</v>
      </c>
      <c r="J47" s="193">
        <v>18</v>
      </c>
      <c r="K47" s="193">
        <v>87</v>
      </c>
      <c r="L47" s="192">
        <f t="shared" si="5"/>
        <v>50</v>
      </c>
      <c r="M47" s="193">
        <v>15</v>
      </c>
      <c r="N47" s="193">
        <v>35</v>
      </c>
      <c r="O47" s="191">
        <f t="shared" si="6"/>
        <v>2538</v>
      </c>
      <c r="P47" s="191">
        <f t="shared" si="7"/>
        <v>344</v>
      </c>
      <c r="Q47" s="191">
        <f t="shared" si="7"/>
        <v>2194</v>
      </c>
      <c r="R47" s="192">
        <f t="shared" si="8"/>
        <v>897</v>
      </c>
      <c r="S47" s="193">
        <v>21</v>
      </c>
      <c r="T47" s="193">
        <v>876</v>
      </c>
      <c r="U47" s="192">
        <f t="shared" si="16"/>
        <v>703</v>
      </c>
      <c r="V47" s="193">
        <v>144</v>
      </c>
      <c r="W47" s="193">
        <v>559</v>
      </c>
      <c r="X47" s="192">
        <f t="shared" si="9"/>
        <v>129</v>
      </c>
      <c r="Y47" s="193">
        <v>21</v>
      </c>
      <c r="Z47" s="193">
        <v>108</v>
      </c>
      <c r="AA47" s="192">
        <f t="shared" si="10"/>
        <v>809</v>
      </c>
      <c r="AB47" s="193">
        <v>158</v>
      </c>
      <c r="AC47" s="193">
        <v>651</v>
      </c>
      <c r="AD47" s="192">
        <f t="shared" si="11"/>
        <v>30</v>
      </c>
      <c r="AE47" s="193">
        <v>3</v>
      </c>
      <c r="AF47" s="193">
        <v>27</v>
      </c>
      <c r="AG47" s="192">
        <f t="shared" si="12"/>
        <v>8</v>
      </c>
      <c r="AH47" s="193"/>
      <c r="AI47" s="193">
        <v>8</v>
      </c>
      <c r="AJ47" s="192">
        <f t="shared" si="13"/>
        <v>914</v>
      </c>
      <c r="AK47" s="193">
        <v>247</v>
      </c>
      <c r="AL47" s="193">
        <v>667</v>
      </c>
    </row>
    <row r="48" spans="1:38" ht="13.5" customHeight="1" x14ac:dyDescent="0.2">
      <c r="A48" s="41" t="s">
        <v>63</v>
      </c>
      <c r="B48" s="56" t="s">
        <v>119</v>
      </c>
      <c r="C48" s="191">
        <f t="shared" si="2"/>
        <v>3816</v>
      </c>
      <c r="D48" s="191">
        <f t="shared" si="14"/>
        <v>798</v>
      </c>
      <c r="E48" s="191">
        <f t="shared" si="3"/>
        <v>3018</v>
      </c>
      <c r="F48" s="192">
        <f t="shared" si="15"/>
        <v>63</v>
      </c>
      <c r="G48" s="193">
        <v>25</v>
      </c>
      <c r="H48" s="193">
        <v>38</v>
      </c>
      <c r="I48" s="192">
        <f t="shared" si="4"/>
        <v>116</v>
      </c>
      <c r="J48" s="193">
        <v>21</v>
      </c>
      <c r="K48" s="193">
        <v>95</v>
      </c>
      <c r="L48" s="192">
        <f t="shared" si="5"/>
        <v>60</v>
      </c>
      <c r="M48" s="193">
        <v>12</v>
      </c>
      <c r="N48" s="193">
        <v>48</v>
      </c>
      <c r="O48" s="191">
        <f t="shared" si="6"/>
        <v>2598</v>
      </c>
      <c r="P48" s="191">
        <f t="shared" si="7"/>
        <v>484</v>
      </c>
      <c r="Q48" s="191">
        <f t="shared" si="7"/>
        <v>2114</v>
      </c>
      <c r="R48" s="192">
        <f t="shared" si="8"/>
        <v>796</v>
      </c>
      <c r="S48" s="193">
        <v>31</v>
      </c>
      <c r="T48" s="193">
        <v>765</v>
      </c>
      <c r="U48" s="192">
        <f t="shared" si="16"/>
        <v>799</v>
      </c>
      <c r="V48" s="193">
        <v>182</v>
      </c>
      <c r="W48" s="193">
        <v>617</v>
      </c>
      <c r="X48" s="192">
        <f t="shared" si="9"/>
        <v>418</v>
      </c>
      <c r="Y48" s="193">
        <v>107</v>
      </c>
      <c r="Z48" s="193">
        <v>311</v>
      </c>
      <c r="AA48" s="192">
        <f t="shared" si="10"/>
        <v>585</v>
      </c>
      <c r="AB48" s="193">
        <v>164</v>
      </c>
      <c r="AC48" s="193">
        <v>421</v>
      </c>
      <c r="AD48" s="192">
        <f t="shared" si="11"/>
        <v>40</v>
      </c>
      <c r="AE48" s="193">
        <v>2</v>
      </c>
      <c r="AF48" s="193">
        <v>38</v>
      </c>
      <c r="AG48" s="192">
        <f t="shared" si="12"/>
        <v>15</v>
      </c>
      <c r="AH48" s="193"/>
      <c r="AI48" s="193">
        <v>15</v>
      </c>
      <c r="AJ48" s="192">
        <f t="shared" si="13"/>
        <v>924</v>
      </c>
      <c r="AK48" s="193">
        <v>254</v>
      </c>
      <c r="AL48" s="193">
        <v>670</v>
      </c>
    </row>
    <row r="49" spans="1:38" ht="13.5" customHeight="1" x14ac:dyDescent="0.2">
      <c r="A49" s="41" t="s">
        <v>64</v>
      </c>
      <c r="B49" s="56" t="s">
        <v>120</v>
      </c>
      <c r="C49" s="191">
        <f t="shared" si="2"/>
        <v>1751</v>
      </c>
      <c r="D49" s="191">
        <f t="shared" si="14"/>
        <v>305</v>
      </c>
      <c r="E49" s="191">
        <f t="shared" si="3"/>
        <v>1446</v>
      </c>
      <c r="F49" s="192">
        <f t="shared" si="15"/>
        <v>25</v>
      </c>
      <c r="G49" s="193">
        <v>7</v>
      </c>
      <c r="H49" s="193">
        <v>18</v>
      </c>
      <c r="I49" s="192">
        <f t="shared" si="4"/>
        <v>51</v>
      </c>
      <c r="J49" s="193">
        <v>12</v>
      </c>
      <c r="K49" s="193">
        <v>39</v>
      </c>
      <c r="L49" s="192">
        <f t="shared" si="5"/>
        <v>28</v>
      </c>
      <c r="M49" s="193">
        <v>7</v>
      </c>
      <c r="N49" s="193">
        <v>21</v>
      </c>
      <c r="O49" s="191">
        <f t="shared" si="6"/>
        <v>1141</v>
      </c>
      <c r="P49" s="191">
        <f t="shared" si="7"/>
        <v>154</v>
      </c>
      <c r="Q49" s="191">
        <f t="shared" si="7"/>
        <v>987</v>
      </c>
      <c r="R49" s="192">
        <f t="shared" si="8"/>
        <v>372</v>
      </c>
      <c r="S49" s="193">
        <v>10</v>
      </c>
      <c r="T49" s="193">
        <v>362</v>
      </c>
      <c r="U49" s="192">
        <f t="shared" si="16"/>
        <v>408</v>
      </c>
      <c r="V49" s="193">
        <v>73</v>
      </c>
      <c r="W49" s="193">
        <v>335</v>
      </c>
      <c r="X49" s="192">
        <f t="shared" si="9"/>
        <v>174</v>
      </c>
      <c r="Y49" s="193">
        <v>36</v>
      </c>
      <c r="Z49" s="193">
        <v>138</v>
      </c>
      <c r="AA49" s="192">
        <f t="shared" si="10"/>
        <v>187</v>
      </c>
      <c r="AB49" s="193">
        <v>35</v>
      </c>
      <c r="AC49" s="193">
        <v>152</v>
      </c>
      <c r="AD49" s="192">
        <f t="shared" si="11"/>
        <v>17</v>
      </c>
      <c r="AE49" s="193">
        <v>1</v>
      </c>
      <c r="AF49" s="193">
        <v>16</v>
      </c>
      <c r="AG49" s="192">
        <f t="shared" si="12"/>
        <v>9</v>
      </c>
      <c r="AH49" s="193"/>
      <c r="AI49" s="193">
        <v>9</v>
      </c>
      <c r="AJ49" s="192">
        <f t="shared" si="13"/>
        <v>480</v>
      </c>
      <c r="AK49" s="193">
        <v>124</v>
      </c>
      <c r="AL49" s="193">
        <v>356</v>
      </c>
    </row>
    <row r="50" spans="1:38" ht="13.5" customHeight="1" x14ac:dyDescent="0.2">
      <c r="A50" s="41" t="s">
        <v>65</v>
      </c>
      <c r="B50" s="56" t="s">
        <v>121</v>
      </c>
      <c r="C50" s="191">
        <f t="shared" si="2"/>
        <v>5223</v>
      </c>
      <c r="D50" s="191">
        <f t="shared" si="14"/>
        <v>1075</v>
      </c>
      <c r="E50" s="191">
        <f t="shared" si="3"/>
        <v>4148</v>
      </c>
      <c r="F50" s="192">
        <f t="shared" si="15"/>
        <v>91</v>
      </c>
      <c r="G50" s="193">
        <v>33</v>
      </c>
      <c r="H50" s="193">
        <v>58</v>
      </c>
      <c r="I50" s="192">
        <f t="shared" si="4"/>
        <v>187</v>
      </c>
      <c r="J50" s="193">
        <v>56</v>
      </c>
      <c r="K50" s="193">
        <v>131</v>
      </c>
      <c r="L50" s="192">
        <f t="shared" si="5"/>
        <v>94</v>
      </c>
      <c r="M50" s="193">
        <v>23</v>
      </c>
      <c r="N50" s="193">
        <v>71</v>
      </c>
      <c r="O50" s="191">
        <f t="shared" si="6"/>
        <v>3568</v>
      </c>
      <c r="P50" s="191">
        <f t="shared" si="7"/>
        <v>639</v>
      </c>
      <c r="Q50" s="191">
        <f t="shared" si="7"/>
        <v>2929</v>
      </c>
      <c r="R50" s="192">
        <f t="shared" si="8"/>
        <v>1306</v>
      </c>
      <c r="S50" s="193">
        <v>88</v>
      </c>
      <c r="T50" s="193">
        <v>1218</v>
      </c>
      <c r="U50" s="192">
        <f t="shared" si="16"/>
        <v>1040</v>
      </c>
      <c r="V50" s="193">
        <v>236</v>
      </c>
      <c r="W50" s="193">
        <v>804</v>
      </c>
      <c r="X50" s="192">
        <f t="shared" si="9"/>
        <v>426</v>
      </c>
      <c r="Y50" s="193">
        <v>115</v>
      </c>
      <c r="Z50" s="193">
        <v>311</v>
      </c>
      <c r="AA50" s="192">
        <f t="shared" si="10"/>
        <v>796</v>
      </c>
      <c r="AB50" s="193">
        <v>200</v>
      </c>
      <c r="AC50" s="193">
        <v>596</v>
      </c>
      <c r="AD50" s="192">
        <f t="shared" si="11"/>
        <v>57</v>
      </c>
      <c r="AE50" s="193">
        <v>4</v>
      </c>
      <c r="AF50" s="193">
        <v>53</v>
      </c>
      <c r="AG50" s="192">
        <f t="shared" si="12"/>
        <v>23</v>
      </c>
      <c r="AH50" s="193">
        <v>1</v>
      </c>
      <c r="AI50" s="193">
        <v>22</v>
      </c>
      <c r="AJ50" s="192">
        <f t="shared" si="13"/>
        <v>1203</v>
      </c>
      <c r="AK50" s="193">
        <v>319</v>
      </c>
      <c r="AL50" s="193">
        <v>884</v>
      </c>
    </row>
    <row r="51" spans="1:38" ht="13.5" customHeight="1" x14ac:dyDescent="0.2">
      <c r="A51" s="41" t="s">
        <v>68</v>
      </c>
      <c r="B51" s="56" t="s">
        <v>122</v>
      </c>
      <c r="C51" s="191">
        <f t="shared" si="2"/>
        <v>178</v>
      </c>
      <c r="D51" s="191">
        <f t="shared" si="14"/>
        <v>46</v>
      </c>
      <c r="E51" s="191">
        <f t="shared" si="3"/>
        <v>132</v>
      </c>
      <c r="F51" s="192">
        <f t="shared" si="15"/>
        <v>4</v>
      </c>
      <c r="G51" s="192">
        <v>1</v>
      </c>
      <c r="H51" s="192">
        <v>3</v>
      </c>
      <c r="I51" s="192">
        <f t="shared" si="4"/>
        <v>9</v>
      </c>
      <c r="J51" s="192">
        <v>2</v>
      </c>
      <c r="K51" s="192">
        <v>7</v>
      </c>
      <c r="L51" s="192">
        <f t="shared" si="5"/>
        <v>4</v>
      </c>
      <c r="M51" s="192">
        <v>1</v>
      </c>
      <c r="N51" s="192">
        <v>3</v>
      </c>
      <c r="O51" s="191">
        <f t="shared" si="6"/>
        <v>111</v>
      </c>
      <c r="P51" s="191">
        <f t="shared" si="7"/>
        <v>27</v>
      </c>
      <c r="Q51" s="191">
        <f t="shared" si="7"/>
        <v>84</v>
      </c>
      <c r="R51" s="192">
        <f t="shared" si="8"/>
        <v>5</v>
      </c>
      <c r="S51" s="192"/>
      <c r="T51" s="192">
        <v>5</v>
      </c>
      <c r="U51" s="192">
        <f t="shared" si="16"/>
        <v>14</v>
      </c>
      <c r="V51" s="192">
        <v>6</v>
      </c>
      <c r="W51" s="192">
        <v>8</v>
      </c>
      <c r="X51" s="192">
        <f t="shared" si="9"/>
        <v>21</v>
      </c>
      <c r="Y51" s="192">
        <v>3</v>
      </c>
      <c r="Z51" s="192">
        <v>18</v>
      </c>
      <c r="AA51" s="192">
        <f t="shared" si="10"/>
        <v>71</v>
      </c>
      <c r="AB51" s="192">
        <v>18</v>
      </c>
      <c r="AC51" s="192">
        <v>53</v>
      </c>
      <c r="AD51" s="192">
        <f t="shared" si="11"/>
        <v>3</v>
      </c>
      <c r="AE51" s="192"/>
      <c r="AF51" s="192">
        <v>3</v>
      </c>
      <c r="AG51" s="192">
        <f t="shared" si="12"/>
        <v>1</v>
      </c>
      <c r="AH51" s="192"/>
      <c r="AI51" s="192">
        <v>1</v>
      </c>
      <c r="AJ51" s="192">
        <f t="shared" si="13"/>
        <v>46</v>
      </c>
      <c r="AK51" s="192">
        <v>15</v>
      </c>
      <c r="AL51" s="192">
        <v>31</v>
      </c>
    </row>
    <row r="52" spans="1:38" ht="13.5" customHeight="1" x14ac:dyDescent="0.2">
      <c r="A52" s="194" t="s">
        <v>66</v>
      </c>
      <c r="B52" s="56" t="s">
        <v>123</v>
      </c>
      <c r="C52" s="191">
        <f t="shared" si="2"/>
        <v>55092</v>
      </c>
      <c r="D52" s="191">
        <f>+G52+J52+M52+P52+AE52+AH52+AK52</f>
        <v>11152</v>
      </c>
      <c r="E52" s="191">
        <f t="shared" si="3"/>
        <v>43940</v>
      </c>
      <c r="F52" s="192">
        <f t="shared" si="15"/>
        <v>685</v>
      </c>
      <c r="G52" s="168">
        <v>268</v>
      </c>
      <c r="H52" s="168">
        <v>417</v>
      </c>
      <c r="I52" s="192">
        <f t="shared" si="4"/>
        <v>1537</v>
      </c>
      <c r="J52" s="168">
        <v>324</v>
      </c>
      <c r="K52" s="168">
        <v>1213</v>
      </c>
      <c r="L52" s="192">
        <f t="shared" si="5"/>
        <v>819</v>
      </c>
      <c r="M52" s="168">
        <v>193</v>
      </c>
      <c r="N52" s="168">
        <v>626</v>
      </c>
      <c r="O52" s="191">
        <f t="shared" si="6"/>
        <v>33579</v>
      </c>
      <c r="P52" s="191">
        <f t="shared" si="7"/>
        <v>5697</v>
      </c>
      <c r="Q52" s="191">
        <f t="shared" si="7"/>
        <v>27882</v>
      </c>
      <c r="R52" s="192">
        <f t="shared" si="8"/>
        <v>10739</v>
      </c>
      <c r="S52" s="168">
        <v>403</v>
      </c>
      <c r="T52" s="168">
        <v>10336</v>
      </c>
      <c r="U52" s="192">
        <f t="shared" si="16"/>
        <v>10670</v>
      </c>
      <c r="V52" s="168">
        <v>2491</v>
      </c>
      <c r="W52" s="168">
        <v>8179</v>
      </c>
      <c r="X52" s="192">
        <f t="shared" si="9"/>
        <v>4737</v>
      </c>
      <c r="Y52" s="168">
        <v>1085</v>
      </c>
      <c r="Z52" s="168">
        <v>3652</v>
      </c>
      <c r="AA52" s="192">
        <f t="shared" si="10"/>
        <v>7433</v>
      </c>
      <c r="AB52" s="168">
        <v>1718</v>
      </c>
      <c r="AC52" s="168">
        <v>5715</v>
      </c>
      <c r="AD52" s="192">
        <f t="shared" si="11"/>
        <v>392</v>
      </c>
      <c r="AE52" s="168">
        <v>33</v>
      </c>
      <c r="AF52" s="168">
        <v>359</v>
      </c>
      <c r="AG52" s="192">
        <f t="shared" si="12"/>
        <v>302</v>
      </c>
      <c r="AH52" s="168">
        <v>17</v>
      </c>
      <c r="AI52" s="168">
        <v>285</v>
      </c>
      <c r="AJ52" s="192">
        <f t="shared" si="13"/>
        <v>17778</v>
      </c>
      <c r="AK52" s="168">
        <v>4620</v>
      </c>
      <c r="AL52" s="168">
        <v>13158</v>
      </c>
    </row>
    <row r="53" spans="1:38" ht="13.5" customHeight="1" x14ac:dyDescent="0.2">
      <c r="A53" s="194" t="s">
        <v>67</v>
      </c>
      <c r="B53" s="56" t="s">
        <v>124</v>
      </c>
      <c r="C53" s="191">
        <f t="shared" si="2"/>
        <v>8330</v>
      </c>
      <c r="D53" s="191">
        <f t="shared" si="14"/>
        <v>1824</v>
      </c>
      <c r="E53" s="191">
        <f t="shared" si="3"/>
        <v>6506</v>
      </c>
      <c r="F53" s="192">
        <f t="shared" si="15"/>
        <v>238</v>
      </c>
      <c r="G53" s="168">
        <v>93</v>
      </c>
      <c r="H53" s="168">
        <v>145</v>
      </c>
      <c r="I53" s="192">
        <f t="shared" si="4"/>
        <v>334</v>
      </c>
      <c r="J53" s="168">
        <v>77</v>
      </c>
      <c r="K53" s="168">
        <v>257</v>
      </c>
      <c r="L53" s="192">
        <f t="shared" si="5"/>
        <v>159</v>
      </c>
      <c r="M53" s="168">
        <v>35</v>
      </c>
      <c r="N53" s="168">
        <v>124</v>
      </c>
      <c r="O53" s="191">
        <f t="shared" si="6"/>
        <v>5547</v>
      </c>
      <c r="P53" s="191">
        <f t="shared" si="7"/>
        <v>1137</v>
      </c>
      <c r="Q53" s="191">
        <f t="shared" si="7"/>
        <v>4410</v>
      </c>
      <c r="R53" s="192">
        <f t="shared" si="8"/>
        <v>1987</v>
      </c>
      <c r="S53" s="168">
        <v>135</v>
      </c>
      <c r="T53" s="168">
        <v>1852</v>
      </c>
      <c r="U53" s="192">
        <f t="shared" si="16"/>
        <v>1485</v>
      </c>
      <c r="V53" s="168">
        <v>366</v>
      </c>
      <c r="W53" s="168">
        <v>1119</v>
      </c>
      <c r="X53" s="192">
        <f t="shared" si="9"/>
        <v>697</v>
      </c>
      <c r="Y53" s="168">
        <v>230</v>
      </c>
      <c r="Z53" s="168">
        <v>467</v>
      </c>
      <c r="AA53" s="192">
        <f t="shared" si="10"/>
        <v>1378</v>
      </c>
      <c r="AB53" s="168">
        <v>406</v>
      </c>
      <c r="AC53" s="168">
        <v>972</v>
      </c>
      <c r="AD53" s="192">
        <f t="shared" si="11"/>
        <v>107</v>
      </c>
      <c r="AE53" s="168">
        <v>10</v>
      </c>
      <c r="AF53" s="168">
        <v>97</v>
      </c>
      <c r="AG53" s="192">
        <f t="shared" si="12"/>
        <v>17</v>
      </c>
      <c r="AH53" s="168">
        <v>3</v>
      </c>
      <c r="AI53" s="168">
        <v>14</v>
      </c>
      <c r="AJ53" s="192">
        <f t="shared" si="13"/>
        <v>1928</v>
      </c>
      <c r="AK53" s="168">
        <v>469</v>
      </c>
      <c r="AL53" s="168">
        <v>1459</v>
      </c>
    </row>
    <row r="54" spans="1:38" ht="12.95" customHeight="1" x14ac:dyDescent="0.2">
      <c r="A54" s="294"/>
      <c r="B54" s="294"/>
      <c r="C54" s="46"/>
      <c r="D54" s="47"/>
      <c r="E54" s="48"/>
      <c r="F54" s="48"/>
      <c r="G54" s="48"/>
      <c r="H54" s="48"/>
      <c r="I54" s="49"/>
      <c r="J54" s="49"/>
      <c r="K54" s="49"/>
      <c r="L54" s="19"/>
    </row>
    <row r="55" spans="1:38" ht="12.95" customHeight="1" x14ac:dyDescent="0.2">
      <c r="A55" s="294"/>
      <c r="B55" s="294"/>
      <c r="C55" s="250"/>
      <c r="D55" s="250"/>
      <c r="E55" s="250"/>
      <c r="F55" s="250"/>
      <c r="G55" s="250"/>
      <c r="H55" s="250"/>
      <c r="I55" s="250"/>
      <c r="J55" s="250"/>
      <c r="K55" s="250"/>
      <c r="L55" s="19"/>
      <c r="N55" s="19"/>
    </row>
    <row r="56" spans="1:38" s="19" customFormat="1" x14ac:dyDescent="0.2"/>
    <row r="57" spans="1:38" s="19" customFormat="1" x14ac:dyDescent="0.2">
      <c r="O57" s="360"/>
      <c r="P57" s="360"/>
      <c r="Q57" s="360"/>
      <c r="R57" s="360"/>
      <c r="S57" s="360"/>
      <c r="T57" s="360"/>
      <c r="U57" s="360"/>
      <c r="V57" s="360"/>
      <c r="W57" s="360"/>
      <c r="X57" s="360"/>
      <c r="Y57" s="360"/>
      <c r="Z57" s="360"/>
      <c r="AA57" s="360"/>
      <c r="AB57" s="360"/>
      <c r="AC57" s="360"/>
      <c r="AD57" s="51"/>
      <c r="AE57" s="51"/>
      <c r="AF57" s="51"/>
      <c r="AG57" s="51"/>
      <c r="AH57" s="51"/>
      <c r="AI57" s="51"/>
    </row>
    <row r="58" spans="1:38" s="19" customFormat="1" x14ac:dyDescent="0.2"/>
    <row r="59" spans="1:38" s="19" customFormat="1" x14ac:dyDescent="0.2"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</row>
    <row r="60" spans="1:38" s="19" customFormat="1" x14ac:dyDescent="0.2"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</row>
    <row r="61" spans="1:38" x14ac:dyDescent="0.2">
      <c r="I61" s="19"/>
    </row>
  </sheetData>
  <mergeCells count="18">
    <mergeCell ref="A54:B55"/>
    <mergeCell ref="C55:K55"/>
    <mergeCell ref="O57:AC57"/>
    <mergeCell ref="O11:Q12"/>
    <mergeCell ref="R11:AC11"/>
    <mergeCell ref="AD11:AF12"/>
    <mergeCell ref="AG11:AI12"/>
    <mergeCell ref="AJ11:AL12"/>
    <mergeCell ref="R12:T12"/>
    <mergeCell ref="U12:W12"/>
    <mergeCell ref="X12:Z12"/>
    <mergeCell ref="AA12:AC12"/>
    <mergeCell ref="L11:N12"/>
    <mergeCell ref="A11:A13"/>
    <mergeCell ref="B11:B13"/>
    <mergeCell ref="C11:E12"/>
    <mergeCell ref="F11:H12"/>
    <mergeCell ref="I11:K12"/>
  </mergeCells>
  <pageMargins left="0.7" right="0.17" top="1.98" bottom="0.17" header="0.3" footer="0.17"/>
  <pageSetup paperSize="9" scale="75" orientation="portrait" r:id="rId1"/>
  <rowBreaks count="1" manualBreakCount="1">
    <brk id="59" max="16383" man="1"/>
  </rowBreaks>
  <colBreaks count="1" manualBreakCount="1">
    <brk id="20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0A1FB-DFEB-44ED-BF39-76ECD52248A8}">
  <dimension ref="A1:CR68"/>
  <sheetViews>
    <sheetView zoomScaleNormal="100" workbookViewId="0">
      <selection activeCell="M56" sqref="M56"/>
    </sheetView>
  </sheetViews>
  <sheetFormatPr defaultColWidth="3.85546875" defaultRowHeight="11.25" x14ac:dyDescent="0.2"/>
  <cols>
    <col min="1" max="1" width="4" style="19" customWidth="1"/>
    <col min="2" max="2" width="12" style="19" customWidth="1"/>
    <col min="3" max="3" width="9.5703125" style="19" customWidth="1"/>
    <col min="4" max="4" width="4.140625" style="19" customWidth="1"/>
    <col min="5" max="5" width="7.85546875" style="19" customWidth="1"/>
    <col min="6" max="6" width="10.28515625" style="19" customWidth="1"/>
    <col min="7" max="24" width="5.28515625" style="19" customWidth="1"/>
    <col min="25" max="25" width="9.7109375" style="19" customWidth="1"/>
    <col min="26" max="37" width="11.140625" style="19" customWidth="1"/>
    <col min="38" max="16384" width="3.85546875" style="19"/>
  </cols>
  <sheetData>
    <row r="1" spans="1:37" ht="13.5" customHeight="1" x14ac:dyDescent="0.2">
      <c r="F1" s="51"/>
      <c r="G1" s="51"/>
      <c r="H1" s="51"/>
      <c r="I1" s="51"/>
      <c r="J1" s="51"/>
      <c r="L1" s="51"/>
      <c r="M1" s="51"/>
      <c r="N1" s="51"/>
      <c r="O1" s="51"/>
      <c r="P1" s="51"/>
      <c r="Y1" s="23" t="s">
        <v>243</v>
      </c>
      <c r="AI1" s="175" t="s">
        <v>263</v>
      </c>
    </row>
    <row r="2" spans="1:37" ht="13.5" customHeight="1" x14ac:dyDescent="0.2">
      <c r="A2" s="20"/>
    </row>
    <row r="3" spans="1:37" ht="11.25" customHeight="1" x14ac:dyDescent="0.2"/>
    <row r="4" spans="1:37" ht="18" customHeight="1" x14ac:dyDescent="0.2">
      <c r="B4" s="189"/>
      <c r="C4" s="189"/>
      <c r="D4" s="142" t="s">
        <v>244</v>
      </c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89"/>
      <c r="T4" s="189"/>
    </row>
    <row r="5" spans="1:37" ht="12.75" x14ac:dyDescent="0.2">
      <c r="D5" s="1"/>
      <c r="E5" s="1"/>
      <c r="F5" s="1"/>
      <c r="G5" s="1"/>
      <c r="H5" s="214" t="s">
        <v>245</v>
      </c>
      <c r="I5" s="1"/>
      <c r="J5" s="1"/>
      <c r="K5" s="1"/>
      <c r="L5" s="1"/>
      <c r="M5" s="1"/>
      <c r="N5" s="1"/>
      <c r="O5" s="1"/>
      <c r="P5" s="1"/>
      <c r="Q5" s="1"/>
      <c r="R5" s="1"/>
    </row>
    <row r="6" spans="1:37" ht="15.75" customHeight="1" x14ac:dyDescent="0.2">
      <c r="A6" s="361"/>
      <c r="B6" s="361"/>
      <c r="C6" s="361"/>
      <c r="D6" s="360"/>
      <c r="E6" s="360"/>
      <c r="F6" s="360"/>
      <c r="G6" s="360"/>
      <c r="I6" s="60"/>
      <c r="J6" s="189"/>
    </row>
    <row r="7" spans="1:37" x14ac:dyDescent="0.2">
      <c r="A7" s="362" t="s">
        <v>246</v>
      </c>
      <c r="B7" s="363"/>
      <c r="C7" s="364"/>
      <c r="D7" s="368" t="s">
        <v>2</v>
      </c>
      <c r="E7" s="368" t="s">
        <v>247</v>
      </c>
      <c r="F7" s="362" t="s">
        <v>172</v>
      </c>
      <c r="G7" s="279" t="s">
        <v>104</v>
      </c>
      <c r="H7" s="279"/>
      <c r="I7" s="279"/>
      <c r="J7" s="279"/>
      <c r="K7" s="279"/>
      <c r="L7" s="279"/>
      <c r="M7" s="279"/>
      <c r="N7" s="279"/>
      <c r="O7" s="279"/>
      <c r="P7" s="279"/>
      <c r="Q7" s="279"/>
      <c r="R7" s="279"/>
      <c r="S7" s="279"/>
      <c r="T7" s="279"/>
      <c r="U7" s="279"/>
      <c r="V7" s="279"/>
      <c r="W7" s="279"/>
      <c r="X7" s="279"/>
      <c r="Y7" s="370"/>
      <c r="Z7" s="362" t="s">
        <v>159</v>
      </c>
      <c r="AA7" s="289" t="s">
        <v>160</v>
      </c>
      <c r="AB7" s="288" t="s">
        <v>248</v>
      </c>
      <c r="AC7" s="289" t="s">
        <v>161</v>
      </c>
      <c r="AD7" s="289" t="s">
        <v>162</v>
      </c>
      <c r="AE7" s="289" t="s">
        <v>163</v>
      </c>
      <c r="AF7" s="362" t="s">
        <v>164</v>
      </c>
      <c r="AG7" s="279"/>
      <c r="AH7" s="370"/>
      <c r="AI7" s="368" t="s">
        <v>165</v>
      </c>
      <c r="AJ7" s="289" t="s">
        <v>166</v>
      </c>
      <c r="AK7" s="289" t="s">
        <v>167</v>
      </c>
    </row>
    <row r="8" spans="1:37" ht="33.75" x14ac:dyDescent="0.2">
      <c r="A8" s="365"/>
      <c r="B8" s="366"/>
      <c r="C8" s="367"/>
      <c r="D8" s="369"/>
      <c r="E8" s="369"/>
      <c r="F8" s="369"/>
      <c r="G8" s="168">
        <v>6</v>
      </c>
      <c r="H8" s="168">
        <v>7</v>
      </c>
      <c r="I8" s="168">
        <v>8</v>
      </c>
      <c r="J8" s="168">
        <v>9</v>
      </c>
      <c r="K8" s="168">
        <v>10</v>
      </c>
      <c r="L8" s="168">
        <v>11</v>
      </c>
      <c r="M8" s="168">
        <v>12</v>
      </c>
      <c r="N8" s="168">
        <v>13</v>
      </c>
      <c r="O8" s="168">
        <v>14</v>
      </c>
      <c r="P8" s="168">
        <v>15</v>
      </c>
      <c r="Q8" s="168">
        <v>16</v>
      </c>
      <c r="R8" s="168">
        <v>17</v>
      </c>
      <c r="S8" s="168">
        <v>18</v>
      </c>
      <c r="T8" s="168">
        <v>19</v>
      </c>
      <c r="U8" s="168">
        <v>20</v>
      </c>
      <c r="V8" s="168">
        <v>21</v>
      </c>
      <c r="W8" s="168">
        <v>22</v>
      </c>
      <c r="X8" s="168">
        <v>23</v>
      </c>
      <c r="Y8" s="168" t="s">
        <v>249</v>
      </c>
      <c r="Z8" s="365"/>
      <c r="AA8" s="289"/>
      <c r="AB8" s="289"/>
      <c r="AC8" s="289"/>
      <c r="AD8" s="289"/>
      <c r="AE8" s="289"/>
      <c r="AF8" s="369"/>
      <c r="AG8" s="168" t="s">
        <v>168</v>
      </c>
      <c r="AH8" s="200" t="s">
        <v>169</v>
      </c>
      <c r="AI8" s="369"/>
      <c r="AJ8" s="289"/>
      <c r="AK8" s="289"/>
    </row>
    <row r="9" spans="1:37" ht="14.25" customHeight="1" x14ac:dyDescent="0.2">
      <c r="A9" s="288" t="s">
        <v>12</v>
      </c>
      <c r="B9" s="279"/>
      <c r="C9" s="370"/>
      <c r="D9" s="168" t="s">
        <v>13</v>
      </c>
      <c r="E9" s="201">
        <v>1</v>
      </c>
      <c r="F9" s="201">
        <v>2</v>
      </c>
      <c r="G9" s="201">
        <v>3</v>
      </c>
      <c r="H9" s="201">
        <v>4</v>
      </c>
      <c r="I9" s="201">
        <v>5</v>
      </c>
      <c r="J9" s="201">
        <v>6</v>
      </c>
      <c r="K9" s="201">
        <v>7</v>
      </c>
      <c r="L9" s="201">
        <v>8</v>
      </c>
      <c r="M9" s="201">
        <v>9</v>
      </c>
      <c r="N9" s="201">
        <v>10</v>
      </c>
      <c r="O9" s="201">
        <v>11</v>
      </c>
      <c r="P9" s="201">
        <v>12</v>
      </c>
      <c r="Q9" s="201">
        <v>13</v>
      </c>
      <c r="R9" s="201">
        <v>14</v>
      </c>
      <c r="S9" s="201">
        <v>15</v>
      </c>
      <c r="T9" s="201">
        <v>16</v>
      </c>
      <c r="U9" s="201">
        <v>17</v>
      </c>
      <c r="V9" s="201">
        <v>18</v>
      </c>
      <c r="W9" s="201">
        <v>19</v>
      </c>
      <c r="X9" s="201">
        <v>20</v>
      </c>
      <c r="Y9" s="201">
        <v>21</v>
      </c>
      <c r="Z9" s="201">
        <v>22</v>
      </c>
      <c r="AA9" s="201">
        <v>23</v>
      </c>
      <c r="AB9" s="201">
        <v>24</v>
      </c>
      <c r="AC9" s="201">
        <v>25</v>
      </c>
      <c r="AD9" s="201">
        <v>26</v>
      </c>
      <c r="AE9" s="201">
        <v>27</v>
      </c>
      <c r="AF9" s="201">
        <v>28</v>
      </c>
      <c r="AG9" s="201">
        <v>29</v>
      </c>
      <c r="AH9" s="201">
        <v>30</v>
      </c>
      <c r="AI9" s="201">
        <v>31</v>
      </c>
      <c r="AJ9" s="201">
        <v>32</v>
      </c>
      <c r="AK9" s="201">
        <v>33</v>
      </c>
    </row>
    <row r="10" spans="1:37" s="59" customFormat="1" ht="14.25" customHeight="1" x14ac:dyDescent="0.25">
      <c r="A10" s="372" t="s">
        <v>103</v>
      </c>
      <c r="B10" s="373"/>
      <c r="C10" s="202" t="s">
        <v>103</v>
      </c>
      <c r="D10" s="201">
        <v>1</v>
      </c>
      <c r="E10" s="203">
        <f>+E13+E16+E19+E22+E25+E28+E31+E34+E37+E40+E43+E46</f>
        <v>1023</v>
      </c>
      <c r="F10" s="204">
        <f>+G10+H10+I10+J10+K10+L10+M10+N10+O10+P10+Q10+R10+S10+T10+U10+V10+W10+X10+Y10</f>
        <v>4241</v>
      </c>
      <c r="G10" s="205">
        <f t="shared" ref="G10:AK10" si="0">+G11+G12</f>
        <v>5</v>
      </c>
      <c r="H10" s="205">
        <f t="shared" si="0"/>
        <v>8</v>
      </c>
      <c r="I10" s="205">
        <f t="shared" si="0"/>
        <v>12</v>
      </c>
      <c r="J10" s="205">
        <f t="shared" si="0"/>
        <v>48</v>
      </c>
      <c r="K10" s="205">
        <f t="shared" si="0"/>
        <v>53</v>
      </c>
      <c r="L10" s="205">
        <f t="shared" si="0"/>
        <v>87</v>
      </c>
      <c r="M10" s="205">
        <f t="shared" si="0"/>
        <v>124</v>
      </c>
      <c r="N10" s="205">
        <f t="shared" si="0"/>
        <v>153</v>
      </c>
      <c r="O10" s="205">
        <f t="shared" si="0"/>
        <v>214</v>
      </c>
      <c r="P10" s="205">
        <f t="shared" si="0"/>
        <v>329</v>
      </c>
      <c r="Q10" s="205">
        <f t="shared" si="0"/>
        <v>510</v>
      </c>
      <c r="R10" s="205">
        <f t="shared" si="0"/>
        <v>616</v>
      </c>
      <c r="S10" s="205">
        <f t="shared" si="0"/>
        <v>356</v>
      </c>
      <c r="T10" s="205">
        <f t="shared" si="0"/>
        <v>260</v>
      </c>
      <c r="U10" s="205">
        <f t="shared" si="0"/>
        <v>184</v>
      </c>
      <c r="V10" s="205">
        <f t="shared" si="0"/>
        <v>158</v>
      </c>
      <c r="W10" s="205">
        <f t="shared" si="0"/>
        <v>120</v>
      </c>
      <c r="X10" s="205">
        <f t="shared" si="0"/>
        <v>85</v>
      </c>
      <c r="Y10" s="205">
        <f t="shared" si="0"/>
        <v>919</v>
      </c>
      <c r="Z10" s="205">
        <f t="shared" si="0"/>
        <v>31</v>
      </c>
      <c r="AA10" s="205">
        <f t="shared" si="0"/>
        <v>234</v>
      </c>
      <c r="AB10" s="205">
        <f>+AB11+AB12</f>
        <v>392</v>
      </c>
      <c r="AC10" s="205">
        <f t="shared" si="0"/>
        <v>13</v>
      </c>
      <c r="AD10" s="205">
        <f t="shared" si="0"/>
        <v>6</v>
      </c>
      <c r="AE10" s="205">
        <f t="shared" si="0"/>
        <v>33</v>
      </c>
      <c r="AF10" s="205">
        <f t="shared" si="0"/>
        <v>113</v>
      </c>
      <c r="AG10" s="205">
        <f t="shared" si="0"/>
        <v>108</v>
      </c>
      <c r="AH10" s="205">
        <f t="shared" si="0"/>
        <v>5</v>
      </c>
      <c r="AI10" s="205">
        <f t="shared" si="0"/>
        <v>7</v>
      </c>
      <c r="AJ10" s="205">
        <f t="shared" si="0"/>
        <v>52</v>
      </c>
      <c r="AK10" s="205">
        <f t="shared" si="0"/>
        <v>168</v>
      </c>
    </row>
    <row r="11" spans="1:37" s="59" customFormat="1" ht="14.25" customHeight="1" x14ac:dyDescent="0.25">
      <c r="A11" s="374"/>
      <c r="B11" s="375"/>
      <c r="C11" s="207" t="s">
        <v>250</v>
      </c>
      <c r="D11" s="201">
        <v>2</v>
      </c>
      <c r="E11" s="168" t="s">
        <v>251</v>
      </c>
      <c r="F11" s="204">
        <f t="shared" ref="F11:F48" si="1">+G11+H11+I11+J11+K11+L11+M11+N11+O11+P11+Q11+R11+S11+T11+U11+V11+W11+X11+Y11</f>
        <v>3233</v>
      </c>
      <c r="G11" s="203">
        <f>+G14+G17+G20+G23+G26+G29+G32+G35+G38+G41+G44+G47</f>
        <v>4</v>
      </c>
      <c r="H11" s="203">
        <f t="shared" ref="H11:AK12" si="2">+H14+H17+H20+H23+H26+H29+H32+H35+H38+H41+H44+H47</f>
        <v>3</v>
      </c>
      <c r="I11" s="203">
        <f t="shared" si="2"/>
        <v>9</v>
      </c>
      <c r="J11" s="203">
        <f t="shared" si="2"/>
        <v>29</v>
      </c>
      <c r="K11" s="203">
        <f t="shared" si="2"/>
        <v>35</v>
      </c>
      <c r="L11" s="203">
        <f t="shared" si="2"/>
        <v>58</v>
      </c>
      <c r="M11" s="203">
        <f t="shared" si="2"/>
        <v>94</v>
      </c>
      <c r="N11" s="203">
        <f t="shared" si="2"/>
        <v>122</v>
      </c>
      <c r="O11" s="203">
        <f t="shared" si="2"/>
        <v>172</v>
      </c>
      <c r="P11" s="203">
        <f t="shared" si="2"/>
        <v>261</v>
      </c>
      <c r="Q11" s="203">
        <f t="shared" si="2"/>
        <v>404</v>
      </c>
      <c r="R11" s="203">
        <f t="shared" si="2"/>
        <v>481</v>
      </c>
      <c r="S11" s="203">
        <f t="shared" si="2"/>
        <v>276</v>
      </c>
      <c r="T11" s="203">
        <f t="shared" si="2"/>
        <v>225</v>
      </c>
      <c r="U11" s="203">
        <f t="shared" si="2"/>
        <v>153</v>
      </c>
      <c r="V11" s="203">
        <f t="shared" si="2"/>
        <v>125</v>
      </c>
      <c r="W11" s="203">
        <f t="shared" si="2"/>
        <v>102</v>
      </c>
      <c r="X11" s="203">
        <f t="shared" si="2"/>
        <v>71</v>
      </c>
      <c r="Y11" s="203">
        <f t="shared" si="2"/>
        <v>609</v>
      </c>
      <c r="Z11" s="203">
        <f t="shared" si="2"/>
        <v>18</v>
      </c>
      <c r="AA11" s="203">
        <f t="shared" si="2"/>
        <v>168</v>
      </c>
      <c r="AB11" s="203">
        <f t="shared" si="2"/>
        <v>247</v>
      </c>
      <c r="AC11" s="203">
        <f t="shared" si="2"/>
        <v>7</v>
      </c>
      <c r="AD11" s="203">
        <f t="shared" si="2"/>
        <v>4</v>
      </c>
      <c r="AE11" s="203">
        <f t="shared" si="2"/>
        <v>22</v>
      </c>
      <c r="AF11" s="203">
        <f t="shared" si="2"/>
        <v>71</v>
      </c>
      <c r="AG11" s="203">
        <f t="shared" si="2"/>
        <v>67</v>
      </c>
      <c r="AH11" s="203">
        <f t="shared" si="2"/>
        <v>4</v>
      </c>
      <c r="AI11" s="203">
        <f t="shared" si="2"/>
        <v>4</v>
      </c>
      <c r="AJ11" s="203">
        <f t="shared" si="2"/>
        <v>36</v>
      </c>
      <c r="AK11" s="203">
        <f t="shared" si="2"/>
        <v>103</v>
      </c>
    </row>
    <row r="12" spans="1:37" s="59" customFormat="1" ht="14.25" customHeight="1" x14ac:dyDescent="0.25">
      <c r="A12" s="374"/>
      <c r="B12" s="376"/>
      <c r="C12" s="207" t="s">
        <v>106</v>
      </c>
      <c r="D12" s="201">
        <v>3</v>
      </c>
      <c r="E12" s="168" t="s">
        <v>251</v>
      </c>
      <c r="F12" s="204">
        <f t="shared" si="1"/>
        <v>1008</v>
      </c>
      <c r="G12" s="203">
        <f>+G15+G18+G21+G24+G27+G30+G33+G36+G39+G42+G45+G48</f>
        <v>1</v>
      </c>
      <c r="H12" s="203">
        <f t="shared" si="2"/>
        <v>5</v>
      </c>
      <c r="I12" s="203">
        <f t="shared" si="2"/>
        <v>3</v>
      </c>
      <c r="J12" s="203">
        <f t="shared" si="2"/>
        <v>19</v>
      </c>
      <c r="K12" s="203">
        <f t="shared" si="2"/>
        <v>18</v>
      </c>
      <c r="L12" s="203">
        <f t="shared" si="2"/>
        <v>29</v>
      </c>
      <c r="M12" s="203">
        <f t="shared" si="2"/>
        <v>30</v>
      </c>
      <c r="N12" s="203">
        <f t="shared" si="2"/>
        <v>31</v>
      </c>
      <c r="O12" s="203">
        <f t="shared" si="2"/>
        <v>42</v>
      </c>
      <c r="P12" s="203">
        <f t="shared" si="2"/>
        <v>68</v>
      </c>
      <c r="Q12" s="203">
        <f t="shared" si="2"/>
        <v>106</v>
      </c>
      <c r="R12" s="203">
        <f t="shared" si="2"/>
        <v>135</v>
      </c>
      <c r="S12" s="203">
        <f t="shared" si="2"/>
        <v>80</v>
      </c>
      <c r="T12" s="203">
        <f t="shared" si="2"/>
        <v>35</v>
      </c>
      <c r="U12" s="203">
        <f t="shared" si="2"/>
        <v>31</v>
      </c>
      <c r="V12" s="203">
        <f t="shared" si="2"/>
        <v>33</v>
      </c>
      <c r="W12" s="203">
        <f t="shared" si="2"/>
        <v>18</v>
      </c>
      <c r="X12" s="203">
        <f t="shared" si="2"/>
        <v>14</v>
      </c>
      <c r="Y12" s="203">
        <f t="shared" si="2"/>
        <v>310</v>
      </c>
      <c r="Z12" s="203">
        <f t="shared" si="2"/>
        <v>13</v>
      </c>
      <c r="AA12" s="203">
        <f t="shared" si="2"/>
        <v>66</v>
      </c>
      <c r="AB12" s="203">
        <f t="shared" si="2"/>
        <v>145</v>
      </c>
      <c r="AC12" s="203">
        <f t="shared" si="2"/>
        <v>6</v>
      </c>
      <c r="AD12" s="203">
        <f t="shared" si="2"/>
        <v>2</v>
      </c>
      <c r="AE12" s="203">
        <f t="shared" si="2"/>
        <v>11</v>
      </c>
      <c r="AF12" s="203">
        <f t="shared" si="2"/>
        <v>42</v>
      </c>
      <c r="AG12" s="203">
        <f t="shared" si="2"/>
        <v>41</v>
      </c>
      <c r="AH12" s="203">
        <f t="shared" si="2"/>
        <v>1</v>
      </c>
      <c r="AI12" s="203">
        <f t="shared" si="2"/>
        <v>3</v>
      </c>
      <c r="AJ12" s="203">
        <f t="shared" si="2"/>
        <v>16</v>
      </c>
      <c r="AK12" s="203">
        <f t="shared" si="2"/>
        <v>65</v>
      </c>
    </row>
    <row r="13" spans="1:37" s="59" customFormat="1" ht="14.25" customHeight="1" x14ac:dyDescent="0.25">
      <c r="A13" s="206"/>
      <c r="B13" s="368" t="s">
        <v>174</v>
      </c>
      <c r="C13" s="202" t="s">
        <v>103</v>
      </c>
      <c r="D13" s="201">
        <v>4</v>
      </c>
      <c r="E13" s="168">
        <v>15</v>
      </c>
      <c r="F13" s="204">
        <f t="shared" si="1"/>
        <v>21</v>
      </c>
      <c r="G13" s="205">
        <f t="shared" ref="G13:AK13" si="3">+G14+G15</f>
        <v>5</v>
      </c>
      <c r="H13" s="205">
        <f t="shared" si="3"/>
        <v>3</v>
      </c>
      <c r="I13" s="205">
        <f t="shared" si="3"/>
        <v>3</v>
      </c>
      <c r="J13" s="205">
        <f t="shared" si="3"/>
        <v>3</v>
      </c>
      <c r="K13" s="205">
        <f t="shared" si="3"/>
        <v>1</v>
      </c>
      <c r="L13" s="205">
        <f t="shared" si="3"/>
        <v>2</v>
      </c>
      <c r="M13" s="205">
        <f t="shared" si="3"/>
        <v>1</v>
      </c>
      <c r="N13" s="205">
        <f t="shared" si="3"/>
        <v>1</v>
      </c>
      <c r="O13" s="205">
        <f t="shared" si="3"/>
        <v>1</v>
      </c>
      <c r="P13" s="205">
        <f t="shared" si="3"/>
        <v>0</v>
      </c>
      <c r="Q13" s="205">
        <f t="shared" si="3"/>
        <v>0</v>
      </c>
      <c r="R13" s="205">
        <f t="shared" si="3"/>
        <v>1</v>
      </c>
      <c r="S13" s="205">
        <f t="shared" si="3"/>
        <v>0</v>
      </c>
      <c r="T13" s="205">
        <f t="shared" si="3"/>
        <v>0</v>
      </c>
      <c r="U13" s="205">
        <f t="shared" si="3"/>
        <v>0</v>
      </c>
      <c r="V13" s="205">
        <f t="shared" si="3"/>
        <v>0</v>
      </c>
      <c r="W13" s="205">
        <f t="shared" si="3"/>
        <v>0</v>
      </c>
      <c r="X13" s="205">
        <f t="shared" si="3"/>
        <v>0</v>
      </c>
      <c r="Y13" s="205">
        <f t="shared" si="3"/>
        <v>0</v>
      </c>
      <c r="Z13" s="205">
        <f t="shared" si="3"/>
        <v>0</v>
      </c>
      <c r="AA13" s="205">
        <f t="shared" si="3"/>
        <v>3</v>
      </c>
      <c r="AB13" s="205">
        <f t="shared" si="3"/>
        <v>4</v>
      </c>
      <c r="AC13" s="205">
        <f t="shared" si="3"/>
        <v>0</v>
      </c>
      <c r="AD13" s="205">
        <f t="shared" si="3"/>
        <v>0</v>
      </c>
      <c r="AE13" s="205">
        <f t="shared" si="3"/>
        <v>0</v>
      </c>
      <c r="AF13" s="205">
        <f t="shared" si="3"/>
        <v>0</v>
      </c>
      <c r="AG13" s="205">
        <f t="shared" si="3"/>
        <v>0</v>
      </c>
      <c r="AH13" s="205">
        <f t="shared" si="3"/>
        <v>0</v>
      </c>
      <c r="AI13" s="205">
        <f t="shared" si="3"/>
        <v>0</v>
      </c>
      <c r="AJ13" s="205">
        <f t="shared" si="3"/>
        <v>0</v>
      </c>
      <c r="AK13" s="205">
        <f t="shared" si="3"/>
        <v>4</v>
      </c>
    </row>
    <row r="14" spans="1:37" s="59" customFormat="1" ht="14.25" customHeight="1" x14ac:dyDescent="0.25">
      <c r="A14" s="206"/>
      <c r="B14" s="371"/>
      <c r="C14" s="207" t="s">
        <v>250</v>
      </c>
      <c r="D14" s="201">
        <v>5</v>
      </c>
      <c r="E14" s="168" t="s">
        <v>251</v>
      </c>
      <c r="F14" s="204">
        <f t="shared" si="1"/>
        <v>13</v>
      </c>
      <c r="G14" s="168">
        <v>4</v>
      </c>
      <c r="H14" s="168">
        <v>1</v>
      </c>
      <c r="I14" s="168">
        <v>2</v>
      </c>
      <c r="J14" s="168">
        <v>3</v>
      </c>
      <c r="K14" s="168"/>
      <c r="L14" s="168">
        <v>2</v>
      </c>
      <c r="M14" s="168"/>
      <c r="N14" s="168">
        <v>1</v>
      </c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>
        <v>1</v>
      </c>
      <c r="AB14" s="205">
        <f t="shared" ref="AB14:AB48" si="4">+AC14+AD14+AE14+AF14+AI14+AJ14+AK14</f>
        <v>2</v>
      </c>
      <c r="AC14" s="168"/>
      <c r="AD14" s="168"/>
      <c r="AE14" s="168"/>
      <c r="AF14" s="205">
        <f t="shared" ref="AF14:AF48" si="5">+AG14+AH14</f>
        <v>0</v>
      </c>
      <c r="AG14" s="168"/>
      <c r="AH14" s="168"/>
      <c r="AI14" s="168"/>
      <c r="AJ14" s="168"/>
      <c r="AK14" s="168">
        <v>2</v>
      </c>
    </row>
    <row r="15" spans="1:37" s="59" customFormat="1" ht="14.25" customHeight="1" x14ac:dyDescent="0.25">
      <c r="A15" s="206"/>
      <c r="B15" s="369"/>
      <c r="C15" s="207" t="s">
        <v>106</v>
      </c>
      <c r="D15" s="201">
        <v>6</v>
      </c>
      <c r="E15" s="168" t="s">
        <v>251</v>
      </c>
      <c r="F15" s="204">
        <f t="shared" si="1"/>
        <v>8</v>
      </c>
      <c r="G15" s="168">
        <v>1</v>
      </c>
      <c r="H15" s="168">
        <v>2</v>
      </c>
      <c r="I15" s="168">
        <v>1</v>
      </c>
      <c r="J15" s="168"/>
      <c r="K15" s="168">
        <v>1</v>
      </c>
      <c r="L15" s="168"/>
      <c r="M15" s="168">
        <v>1</v>
      </c>
      <c r="N15" s="168"/>
      <c r="O15" s="168">
        <v>1</v>
      </c>
      <c r="P15" s="168"/>
      <c r="Q15" s="168"/>
      <c r="R15" s="168">
        <v>1</v>
      </c>
      <c r="S15" s="168"/>
      <c r="T15" s="168"/>
      <c r="U15" s="168"/>
      <c r="V15" s="168"/>
      <c r="W15" s="168"/>
      <c r="X15" s="168"/>
      <c r="Y15" s="168"/>
      <c r="Z15" s="168"/>
      <c r="AA15" s="168">
        <v>2</v>
      </c>
      <c r="AB15" s="205">
        <f t="shared" si="4"/>
        <v>2</v>
      </c>
      <c r="AC15" s="168"/>
      <c r="AD15" s="168"/>
      <c r="AE15" s="168"/>
      <c r="AF15" s="205">
        <f t="shared" si="5"/>
        <v>0</v>
      </c>
      <c r="AG15" s="168"/>
      <c r="AH15" s="168"/>
      <c r="AI15" s="168"/>
      <c r="AJ15" s="168"/>
      <c r="AK15" s="168">
        <v>2</v>
      </c>
    </row>
    <row r="16" spans="1:37" s="59" customFormat="1" ht="14.25" customHeight="1" x14ac:dyDescent="0.25">
      <c r="A16" s="206"/>
      <c r="B16" s="368" t="s">
        <v>175</v>
      </c>
      <c r="C16" s="202" t="s">
        <v>103</v>
      </c>
      <c r="D16" s="201">
        <v>7</v>
      </c>
      <c r="E16" s="168">
        <v>26</v>
      </c>
      <c r="F16" s="204">
        <f t="shared" si="1"/>
        <v>49</v>
      </c>
      <c r="G16" s="205">
        <f t="shared" ref="G16:AK16" si="6">+G17+G18</f>
        <v>0</v>
      </c>
      <c r="H16" s="205">
        <f t="shared" si="6"/>
        <v>5</v>
      </c>
      <c r="I16" s="205">
        <f t="shared" si="6"/>
        <v>2</v>
      </c>
      <c r="J16" s="205">
        <f t="shared" si="6"/>
        <v>9</v>
      </c>
      <c r="K16" s="205">
        <f t="shared" si="6"/>
        <v>8</v>
      </c>
      <c r="L16" s="205">
        <f t="shared" si="6"/>
        <v>3</v>
      </c>
      <c r="M16" s="205">
        <f t="shared" si="6"/>
        <v>5</v>
      </c>
      <c r="N16" s="205">
        <f t="shared" si="6"/>
        <v>3</v>
      </c>
      <c r="O16" s="205">
        <f t="shared" si="6"/>
        <v>2</v>
      </c>
      <c r="P16" s="205">
        <f t="shared" si="6"/>
        <v>2</v>
      </c>
      <c r="Q16" s="205">
        <f t="shared" si="6"/>
        <v>1</v>
      </c>
      <c r="R16" s="205">
        <f t="shared" si="6"/>
        <v>1</v>
      </c>
      <c r="S16" s="205">
        <f t="shared" si="6"/>
        <v>2</v>
      </c>
      <c r="T16" s="205">
        <f t="shared" si="6"/>
        <v>2</v>
      </c>
      <c r="U16" s="205">
        <f t="shared" si="6"/>
        <v>1</v>
      </c>
      <c r="V16" s="205">
        <f t="shared" si="6"/>
        <v>0</v>
      </c>
      <c r="W16" s="205">
        <f t="shared" si="6"/>
        <v>0</v>
      </c>
      <c r="X16" s="205">
        <f t="shared" si="6"/>
        <v>0</v>
      </c>
      <c r="Y16" s="205">
        <f t="shared" si="6"/>
        <v>3</v>
      </c>
      <c r="Z16" s="205">
        <f t="shared" si="6"/>
        <v>1</v>
      </c>
      <c r="AA16" s="205">
        <f t="shared" si="6"/>
        <v>1</v>
      </c>
      <c r="AB16" s="205">
        <f t="shared" si="6"/>
        <v>18</v>
      </c>
      <c r="AC16" s="205">
        <f t="shared" si="6"/>
        <v>0</v>
      </c>
      <c r="AD16" s="205">
        <f t="shared" si="6"/>
        <v>0</v>
      </c>
      <c r="AE16" s="205">
        <f t="shared" si="6"/>
        <v>0</v>
      </c>
      <c r="AF16" s="205">
        <f t="shared" si="6"/>
        <v>7</v>
      </c>
      <c r="AG16" s="205">
        <f t="shared" si="6"/>
        <v>6</v>
      </c>
      <c r="AH16" s="205">
        <f t="shared" si="6"/>
        <v>1</v>
      </c>
      <c r="AI16" s="205">
        <f t="shared" si="6"/>
        <v>0</v>
      </c>
      <c r="AJ16" s="205">
        <f t="shared" si="6"/>
        <v>3</v>
      </c>
      <c r="AK16" s="205">
        <f t="shared" si="6"/>
        <v>8</v>
      </c>
    </row>
    <row r="17" spans="1:37" s="59" customFormat="1" ht="14.25" customHeight="1" x14ac:dyDescent="0.25">
      <c r="A17" s="206"/>
      <c r="B17" s="371"/>
      <c r="C17" s="207" t="s">
        <v>250</v>
      </c>
      <c r="D17" s="201">
        <v>8</v>
      </c>
      <c r="E17" s="168" t="s">
        <v>251</v>
      </c>
      <c r="F17" s="204">
        <f t="shared" si="1"/>
        <v>31</v>
      </c>
      <c r="G17" s="168"/>
      <c r="H17" s="168">
        <v>2</v>
      </c>
      <c r="I17" s="168">
        <v>2</v>
      </c>
      <c r="J17" s="168">
        <v>7</v>
      </c>
      <c r="K17" s="168">
        <v>5</v>
      </c>
      <c r="L17" s="168">
        <v>3</v>
      </c>
      <c r="M17" s="168">
        <v>4</v>
      </c>
      <c r="N17" s="168">
        <v>1</v>
      </c>
      <c r="O17" s="168">
        <v>2</v>
      </c>
      <c r="P17" s="168">
        <v>2</v>
      </c>
      <c r="Q17" s="168">
        <v>1</v>
      </c>
      <c r="R17" s="168"/>
      <c r="S17" s="168">
        <v>1</v>
      </c>
      <c r="T17" s="168">
        <v>1</v>
      </c>
      <c r="U17" s="168"/>
      <c r="V17" s="168"/>
      <c r="W17" s="168"/>
      <c r="X17" s="168"/>
      <c r="Y17" s="168"/>
      <c r="Z17" s="168"/>
      <c r="AA17" s="168"/>
      <c r="AB17" s="205">
        <f t="shared" si="4"/>
        <v>10</v>
      </c>
      <c r="AC17" s="168"/>
      <c r="AD17" s="168"/>
      <c r="AE17" s="168"/>
      <c r="AF17" s="205">
        <f t="shared" si="5"/>
        <v>5</v>
      </c>
      <c r="AG17" s="168">
        <v>4</v>
      </c>
      <c r="AH17" s="168">
        <v>1</v>
      </c>
      <c r="AI17" s="168"/>
      <c r="AJ17" s="168">
        <v>2</v>
      </c>
      <c r="AK17" s="168">
        <v>3</v>
      </c>
    </row>
    <row r="18" spans="1:37" s="59" customFormat="1" ht="14.25" customHeight="1" x14ac:dyDescent="0.25">
      <c r="A18" s="206"/>
      <c r="B18" s="369"/>
      <c r="C18" s="207" t="s">
        <v>106</v>
      </c>
      <c r="D18" s="201">
        <v>9</v>
      </c>
      <c r="E18" s="168" t="s">
        <v>251</v>
      </c>
      <c r="F18" s="204">
        <f t="shared" si="1"/>
        <v>18</v>
      </c>
      <c r="G18" s="168"/>
      <c r="H18" s="168">
        <v>3</v>
      </c>
      <c r="I18" s="168"/>
      <c r="J18" s="168">
        <v>2</v>
      </c>
      <c r="K18" s="168">
        <v>3</v>
      </c>
      <c r="L18" s="168"/>
      <c r="M18" s="168">
        <v>1</v>
      </c>
      <c r="N18" s="168">
        <v>2</v>
      </c>
      <c r="O18" s="168"/>
      <c r="P18" s="168"/>
      <c r="Q18" s="168"/>
      <c r="R18" s="168">
        <v>1</v>
      </c>
      <c r="S18" s="168">
        <v>1</v>
      </c>
      <c r="T18" s="168">
        <v>1</v>
      </c>
      <c r="U18" s="168">
        <v>1</v>
      </c>
      <c r="V18" s="168"/>
      <c r="W18" s="168"/>
      <c r="X18" s="168"/>
      <c r="Y18" s="168">
        <v>3</v>
      </c>
      <c r="Z18" s="168">
        <v>1</v>
      </c>
      <c r="AA18" s="168">
        <v>1</v>
      </c>
      <c r="AB18" s="205">
        <f t="shared" si="4"/>
        <v>8</v>
      </c>
      <c r="AC18" s="168"/>
      <c r="AD18" s="168"/>
      <c r="AE18" s="168"/>
      <c r="AF18" s="205">
        <f t="shared" si="5"/>
        <v>2</v>
      </c>
      <c r="AG18" s="168">
        <v>2</v>
      </c>
      <c r="AH18" s="168"/>
      <c r="AI18" s="168"/>
      <c r="AJ18" s="168">
        <v>1</v>
      </c>
      <c r="AK18" s="168">
        <v>5</v>
      </c>
    </row>
    <row r="19" spans="1:37" s="59" customFormat="1" ht="14.25" customHeight="1" x14ac:dyDescent="0.25">
      <c r="A19" s="206"/>
      <c r="B19" s="368" t="s">
        <v>176</v>
      </c>
      <c r="C19" s="202" t="s">
        <v>103</v>
      </c>
      <c r="D19" s="201">
        <v>10</v>
      </c>
      <c r="E19" s="168">
        <v>28</v>
      </c>
      <c r="F19" s="204">
        <f t="shared" si="1"/>
        <v>102</v>
      </c>
      <c r="G19" s="205">
        <f t="shared" ref="G19:AK19" si="7">+G20+G21</f>
        <v>0</v>
      </c>
      <c r="H19" s="205">
        <f t="shared" si="7"/>
        <v>0</v>
      </c>
      <c r="I19" s="205">
        <f t="shared" si="7"/>
        <v>7</v>
      </c>
      <c r="J19" s="205">
        <f t="shared" si="7"/>
        <v>6</v>
      </c>
      <c r="K19" s="205">
        <f t="shared" si="7"/>
        <v>7</v>
      </c>
      <c r="L19" s="205">
        <f t="shared" si="7"/>
        <v>16</v>
      </c>
      <c r="M19" s="205">
        <f t="shared" si="7"/>
        <v>6</v>
      </c>
      <c r="N19" s="205">
        <f t="shared" si="7"/>
        <v>3</v>
      </c>
      <c r="O19" s="205">
        <f t="shared" si="7"/>
        <v>4</v>
      </c>
      <c r="P19" s="205">
        <f t="shared" si="7"/>
        <v>2</v>
      </c>
      <c r="Q19" s="205">
        <f t="shared" si="7"/>
        <v>0</v>
      </c>
      <c r="R19" s="205">
        <f t="shared" si="7"/>
        <v>2</v>
      </c>
      <c r="S19" s="205">
        <f t="shared" si="7"/>
        <v>0</v>
      </c>
      <c r="T19" s="205">
        <f t="shared" si="7"/>
        <v>1</v>
      </c>
      <c r="U19" s="205">
        <f t="shared" si="7"/>
        <v>0</v>
      </c>
      <c r="V19" s="205">
        <f t="shared" si="7"/>
        <v>1</v>
      </c>
      <c r="W19" s="205">
        <f t="shared" si="7"/>
        <v>0</v>
      </c>
      <c r="X19" s="205">
        <f t="shared" si="7"/>
        <v>1</v>
      </c>
      <c r="Y19" s="205">
        <f t="shared" si="7"/>
        <v>46</v>
      </c>
      <c r="Z19" s="205">
        <f t="shared" si="7"/>
        <v>0</v>
      </c>
      <c r="AA19" s="205">
        <f t="shared" si="7"/>
        <v>3</v>
      </c>
      <c r="AB19" s="205">
        <f t="shared" si="7"/>
        <v>20</v>
      </c>
      <c r="AC19" s="205">
        <f t="shared" si="7"/>
        <v>0</v>
      </c>
      <c r="AD19" s="205">
        <f t="shared" si="7"/>
        <v>0</v>
      </c>
      <c r="AE19" s="205">
        <f t="shared" si="7"/>
        <v>0</v>
      </c>
      <c r="AF19" s="205">
        <f t="shared" si="7"/>
        <v>6</v>
      </c>
      <c r="AG19" s="205">
        <f t="shared" si="7"/>
        <v>6</v>
      </c>
      <c r="AH19" s="205">
        <f t="shared" si="7"/>
        <v>0</v>
      </c>
      <c r="AI19" s="205">
        <f t="shared" si="7"/>
        <v>0</v>
      </c>
      <c r="AJ19" s="205">
        <f t="shared" si="7"/>
        <v>1</v>
      </c>
      <c r="AK19" s="205">
        <f t="shared" si="7"/>
        <v>13</v>
      </c>
    </row>
    <row r="20" spans="1:37" s="59" customFormat="1" ht="14.25" customHeight="1" x14ac:dyDescent="0.25">
      <c r="A20" s="206"/>
      <c r="B20" s="371"/>
      <c r="C20" s="207" t="s">
        <v>250</v>
      </c>
      <c r="D20" s="201">
        <v>11</v>
      </c>
      <c r="E20" s="168" t="s">
        <v>251</v>
      </c>
      <c r="F20" s="204">
        <f t="shared" si="1"/>
        <v>78</v>
      </c>
      <c r="G20" s="168"/>
      <c r="H20" s="168"/>
      <c r="I20" s="168">
        <v>5</v>
      </c>
      <c r="J20" s="168">
        <v>3</v>
      </c>
      <c r="K20" s="168">
        <v>6</v>
      </c>
      <c r="L20" s="168">
        <v>10</v>
      </c>
      <c r="M20" s="168">
        <v>5</v>
      </c>
      <c r="N20" s="168">
        <v>3</v>
      </c>
      <c r="O20" s="168">
        <v>3</v>
      </c>
      <c r="P20" s="168">
        <v>1</v>
      </c>
      <c r="Q20" s="168"/>
      <c r="R20" s="168">
        <v>1</v>
      </c>
      <c r="S20" s="168"/>
      <c r="T20" s="168">
        <v>1</v>
      </c>
      <c r="U20" s="168"/>
      <c r="V20" s="168"/>
      <c r="W20" s="168"/>
      <c r="X20" s="168"/>
      <c r="Y20" s="168">
        <v>40</v>
      </c>
      <c r="Z20" s="168"/>
      <c r="AA20" s="168">
        <v>3</v>
      </c>
      <c r="AB20" s="205">
        <f t="shared" si="4"/>
        <v>12</v>
      </c>
      <c r="AC20" s="168"/>
      <c r="AD20" s="168"/>
      <c r="AE20" s="168"/>
      <c r="AF20" s="205">
        <f t="shared" si="5"/>
        <v>3</v>
      </c>
      <c r="AG20" s="168">
        <v>3</v>
      </c>
      <c r="AH20" s="168"/>
      <c r="AI20" s="168"/>
      <c r="AJ20" s="168">
        <v>1</v>
      </c>
      <c r="AK20" s="168">
        <v>8</v>
      </c>
    </row>
    <row r="21" spans="1:37" s="59" customFormat="1" ht="14.25" customHeight="1" x14ac:dyDescent="0.2">
      <c r="A21" s="206"/>
      <c r="B21" s="369"/>
      <c r="C21" s="207" t="s">
        <v>106</v>
      </c>
      <c r="D21" s="201">
        <v>12</v>
      </c>
      <c r="E21" s="168" t="s">
        <v>251</v>
      </c>
      <c r="F21" s="204">
        <f t="shared" si="1"/>
        <v>24</v>
      </c>
      <c r="G21" s="168"/>
      <c r="H21" s="168"/>
      <c r="I21" s="168">
        <v>2</v>
      </c>
      <c r="J21" s="208">
        <v>3</v>
      </c>
      <c r="K21" s="168">
        <v>1</v>
      </c>
      <c r="L21" s="168">
        <v>6</v>
      </c>
      <c r="M21" s="168">
        <v>1</v>
      </c>
      <c r="N21" s="168"/>
      <c r="O21" s="168">
        <v>1</v>
      </c>
      <c r="P21" s="168">
        <v>1</v>
      </c>
      <c r="Q21" s="168"/>
      <c r="R21" s="168">
        <v>1</v>
      </c>
      <c r="S21" s="168"/>
      <c r="T21" s="168"/>
      <c r="U21" s="168"/>
      <c r="V21" s="168">
        <v>1</v>
      </c>
      <c r="W21" s="168"/>
      <c r="X21" s="168">
        <v>1</v>
      </c>
      <c r="Y21" s="168">
        <v>6</v>
      </c>
      <c r="Z21" s="168"/>
      <c r="AA21" s="168"/>
      <c r="AB21" s="205">
        <f t="shared" si="4"/>
        <v>8</v>
      </c>
      <c r="AC21" s="168"/>
      <c r="AD21" s="168"/>
      <c r="AE21" s="168"/>
      <c r="AF21" s="205">
        <f t="shared" si="5"/>
        <v>3</v>
      </c>
      <c r="AG21" s="168">
        <v>3</v>
      </c>
      <c r="AH21" s="168"/>
      <c r="AI21" s="168"/>
      <c r="AJ21" s="168"/>
      <c r="AK21" s="168">
        <v>5</v>
      </c>
    </row>
    <row r="22" spans="1:37" s="59" customFormat="1" ht="14.25" customHeight="1" x14ac:dyDescent="0.25">
      <c r="A22" s="206"/>
      <c r="B22" s="368" t="s">
        <v>177</v>
      </c>
      <c r="C22" s="202" t="s">
        <v>103</v>
      </c>
      <c r="D22" s="201">
        <v>13</v>
      </c>
      <c r="E22" s="168">
        <v>39</v>
      </c>
      <c r="F22" s="204">
        <f t="shared" si="1"/>
        <v>122</v>
      </c>
      <c r="G22" s="205">
        <f t="shared" ref="G22:AK22" si="8">+G23+G24</f>
        <v>0</v>
      </c>
      <c r="H22" s="205">
        <f t="shared" si="8"/>
        <v>0</v>
      </c>
      <c r="I22" s="205">
        <f t="shared" si="8"/>
        <v>0</v>
      </c>
      <c r="J22" s="205">
        <f t="shared" si="8"/>
        <v>30</v>
      </c>
      <c r="K22" s="205">
        <f t="shared" si="8"/>
        <v>23</v>
      </c>
      <c r="L22" s="205">
        <f t="shared" si="8"/>
        <v>16</v>
      </c>
      <c r="M22" s="205">
        <f t="shared" si="8"/>
        <v>14</v>
      </c>
      <c r="N22" s="205">
        <f t="shared" si="8"/>
        <v>9</v>
      </c>
      <c r="O22" s="205">
        <f t="shared" si="8"/>
        <v>6</v>
      </c>
      <c r="P22" s="205">
        <f t="shared" si="8"/>
        <v>7</v>
      </c>
      <c r="Q22" s="205">
        <f t="shared" si="8"/>
        <v>3</v>
      </c>
      <c r="R22" s="205">
        <f t="shared" si="8"/>
        <v>2</v>
      </c>
      <c r="S22" s="205">
        <f t="shared" si="8"/>
        <v>3</v>
      </c>
      <c r="T22" s="205">
        <f t="shared" si="8"/>
        <v>0</v>
      </c>
      <c r="U22" s="205">
        <f t="shared" si="8"/>
        <v>0</v>
      </c>
      <c r="V22" s="205">
        <f t="shared" si="8"/>
        <v>1</v>
      </c>
      <c r="W22" s="205">
        <f t="shared" si="8"/>
        <v>0</v>
      </c>
      <c r="X22" s="205">
        <f t="shared" si="8"/>
        <v>0</v>
      </c>
      <c r="Y22" s="205">
        <f t="shared" si="8"/>
        <v>8</v>
      </c>
      <c r="Z22" s="205">
        <f t="shared" si="8"/>
        <v>1</v>
      </c>
      <c r="AA22" s="205">
        <f t="shared" si="8"/>
        <v>5</v>
      </c>
      <c r="AB22" s="205">
        <f t="shared" si="8"/>
        <v>17</v>
      </c>
      <c r="AC22" s="205">
        <f t="shared" si="8"/>
        <v>1</v>
      </c>
      <c r="AD22" s="205">
        <f t="shared" si="8"/>
        <v>1</v>
      </c>
      <c r="AE22" s="205">
        <f t="shared" si="8"/>
        <v>0</v>
      </c>
      <c r="AF22" s="205">
        <f t="shared" si="8"/>
        <v>4</v>
      </c>
      <c r="AG22" s="205">
        <f t="shared" si="8"/>
        <v>4</v>
      </c>
      <c r="AH22" s="205">
        <f t="shared" si="8"/>
        <v>0</v>
      </c>
      <c r="AI22" s="205">
        <f t="shared" si="8"/>
        <v>1</v>
      </c>
      <c r="AJ22" s="205">
        <f t="shared" si="8"/>
        <v>2</v>
      </c>
      <c r="AK22" s="205">
        <f t="shared" si="8"/>
        <v>8</v>
      </c>
    </row>
    <row r="23" spans="1:37" s="59" customFormat="1" ht="14.25" customHeight="1" x14ac:dyDescent="0.25">
      <c r="A23" s="206"/>
      <c r="B23" s="371"/>
      <c r="C23" s="207" t="s">
        <v>250</v>
      </c>
      <c r="D23" s="201">
        <v>14</v>
      </c>
      <c r="E23" s="168" t="s">
        <v>251</v>
      </c>
      <c r="F23" s="204">
        <f t="shared" si="1"/>
        <v>77</v>
      </c>
      <c r="G23" s="168"/>
      <c r="H23" s="168"/>
      <c r="I23" s="168"/>
      <c r="J23" s="168">
        <v>16</v>
      </c>
      <c r="K23" s="168">
        <v>13</v>
      </c>
      <c r="L23" s="168">
        <v>13</v>
      </c>
      <c r="M23" s="168">
        <v>12</v>
      </c>
      <c r="N23" s="168">
        <v>6</v>
      </c>
      <c r="O23" s="168">
        <v>5</v>
      </c>
      <c r="P23" s="168">
        <v>6</v>
      </c>
      <c r="Q23" s="168">
        <v>2</v>
      </c>
      <c r="R23" s="168">
        <v>1</v>
      </c>
      <c r="S23" s="168"/>
      <c r="T23" s="168"/>
      <c r="U23" s="168"/>
      <c r="V23" s="168"/>
      <c r="W23" s="168"/>
      <c r="X23" s="168"/>
      <c r="Y23" s="168">
        <v>3</v>
      </c>
      <c r="Z23" s="168"/>
      <c r="AA23" s="168">
        <v>5</v>
      </c>
      <c r="AB23" s="205">
        <f t="shared" si="4"/>
        <v>10</v>
      </c>
      <c r="AC23" s="168">
        <v>1</v>
      </c>
      <c r="AD23" s="168">
        <v>1</v>
      </c>
      <c r="AE23" s="168"/>
      <c r="AF23" s="205">
        <f t="shared" si="5"/>
        <v>3</v>
      </c>
      <c r="AG23" s="168">
        <v>3</v>
      </c>
      <c r="AH23" s="168"/>
      <c r="AI23" s="168">
        <v>1</v>
      </c>
      <c r="AJ23" s="168">
        <v>1</v>
      </c>
      <c r="AK23" s="168">
        <v>3</v>
      </c>
    </row>
    <row r="24" spans="1:37" s="59" customFormat="1" ht="14.25" customHeight="1" x14ac:dyDescent="0.25">
      <c r="A24" s="206"/>
      <c r="B24" s="369"/>
      <c r="C24" s="207" t="s">
        <v>106</v>
      </c>
      <c r="D24" s="201">
        <v>15</v>
      </c>
      <c r="E24" s="168" t="s">
        <v>251</v>
      </c>
      <c r="F24" s="204">
        <f t="shared" si="1"/>
        <v>45</v>
      </c>
      <c r="G24" s="168"/>
      <c r="H24" s="168"/>
      <c r="I24" s="168"/>
      <c r="J24" s="168">
        <v>14</v>
      </c>
      <c r="K24" s="168">
        <v>10</v>
      </c>
      <c r="L24" s="168">
        <v>3</v>
      </c>
      <c r="M24" s="168">
        <v>2</v>
      </c>
      <c r="N24" s="168">
        <v>3</v>
      </c>
      <c r="O24" s="168">
        <v>1</v>
      </c>
      <c r="P24" s="168">
        <v>1</v>
      </c>
      <c r="Q24" s="168">
        <v>1</v>
      </c>
      <c r="R24" s="168">
        <v>1</v>
      </c>
      <c r="S24" s="168">
        <v>3</v>
      </c>
      <c r="T24" s="168"/>
      <c r="U24" s="168"/>
      <c r="V24" s="168">
        <v>1</v>
      </c>
      <c r="W24" s="168"/>
      <c r="X24" s="168"/>
      <c r="Y24" s="168">
        <v>5</v>
      </c>
      <c r="Z24" s="168">
        <v>1</v>
      </c>
      <c r="AA24" s="168"/>
      <c r="AB24" s="205">
        <f t="shared" si="4"/>
        <v>7</v>
      </c>
      <c r="AC24" s="168"/>
      <c r="AD24" s="168"/>
      <c r="AE24" s="168"/>
      <c r="AF24" s="205">
        <f t="shared" si="5"/>
        <v>1</v>
      </c>
      <c r="AG24" s="168">
        <v>1</v>
      </c>
      <c r="AH24" s="168"/>
      <c r="AI24" s="168"/>
      <c r="AJ24" s="168">
        <v>1</v>
      </c>
      <c r="AK24" s="168">
        <v>5</v>
      </c>
    </row>
    <row r="25" spans="1:37" s="59" customFormat="1" ht="14.25" customHeight="1" x14ac:dyDescent="0.25">
      <c r="A25" s="206"/>
      <c r="B25" s="368" t="s">
        <v>178</v>
      </c>
      <c r="C25" s="202" t="s">
        <v>103</v>
      </c>
      <c r="D25" s="201">
        <v>16</v>
      </c>
      <c r="E25" s="168">
        <v>39</v>
      </c>
      <c r="F25" s="204">
        <f t="shared" si="1"/>
        <v>112</v>
      </c>
      <c r="G25" s="205">
        <f t="shared" ref="G25:AK25" si="9">+G26+G27</f>
        <v>0</v>
      </c>
      <c r="H25" s="205">
        <f t="shared" si="9"/>
        <v>0</v>
      </c>
      <c r="I25" s="205">
        <f t="shared" si="9"/>
        <v>0</v>
      </c>
      <c r="J25" s="205">
        <f t="shared" si="9"/>
        <v>0</v>
      </c>
      <c r="K25" s="205">
        <f t="shared" si="9"/>
        <v>14</v>
      </c>
      <c r="L25" s="205">
        <f t="shared" si="9"/>
        <v>20</v>
      </c>
      <c r="M25" s="205">
        <f t="shared" si="9"/>
        <v>20</v>
      </c>
      <c r="N25" s="205">
        <f t="shared" si="9"/>
        <v>8</v>
      </c>
      <c r="O25" s="205">
        <f t="shared" si="9"/>
        <v>9</v>
      </c>
      <c r="P25" s="205">
        <f t="shared" si="9"/>
        <v>10</v>
      </c>
      <c r="Q25" s="205">
        <f t="shared" si="9"/>
        <v>8</v>
      </c>
      <c r="R25" s="205">
        <f t="shared" si="9"/>
        <v>9</v>
      </c>
      <c r="S25" s="205">
        <f t="shared" si="9"/>
        <v>2</v>
      </c>
      <c r="T25" s="205">
        <f t="shared" si="9"/>
        <v>4</v>
      </c>
      <c r="U25" s="205">
        <f t="shared" si="9"/>
        <v>3</v>
      </c>
      <c r="V25" s="205">
        <f t="shared" si="9"/>
        <v>0</v>
      </c>
      <c r="W25" s="205">
        <f t="shared" si="9"/>
        <v>1</v>
      </c>
      <c r="X25" s="205">
        <f t="shared" si="9"/>
        <v>0</v>
      </c>
      <c r="Y25" s="205">
        <f t="shared" si="9"/>
        <v>4</v>
      </c>
      <c r="Z25" s="205">
        <f t="shared" si="9"/>
        <v>0</v>
      </c>
      <c r="AA25" s="205">
        <f t="shared" si="9"/>
        <v>4</v>
      </c>
      <c r="AB25" s="205">
        <f t="shared" si="9"/>
        <v>38</v>
      </c>
      <c r="AC25" s="205">
        <f t="shared" si="9"/>
        <v>2</v>
      </c>
      <c r="AD25" s="205">
        <f t="shared" si="9"/>
        <v>0</v>
      </c>
      <c r="AE25" s="205">
        <f t="shared" si="9"/>
        <v>1</v>
      </c>
      <c r="AF25" s="205">
        <f t="shared" si="9"/>
        <v>4</v>
      </c>
      <c r="AG25" s="205">
        <f t="shared" si="9"/>
        <v>4</v>
      </c>
      <c r="AH25" s="205">
        <f t="shared" si="9"/>
        <v>0</v>
      </c>
      <c r="AI25" s="205">
        <f t="shared" si="9"/>
        <v>0</v>
      </c>
      <c r="AJ25" s="205">
        <f t="shared" si="9"/>
        <v>1</v>
      </c>
      <c r="AK25" s="205">
        <f t="shared" si="9"/>
        <v>30</v>
      </c>
    </row>
    <row r="26" spans="1:37" s="59" customFormat="1" ht="14.25" customHeight="1" x14ac:dyDescent="0.25">
      <c r="A26" s="206"/>
      <c r="B26" s="371"/>
      <c r="C26" s="207" t="s">
        <v>250</v>
      </c>
      <c r="D26" s="201">
        <v>17</v>
      </c>
      <c r="E26" s="168" t="s">
        <v>251</v>
      </c>
      <c r="F26" s="204">
        <f t="shared" si="1"/>
        <v>78</v>
      </c>
      <c r="G26" s="168"/>
      <c r="H26" s="168"/>
      <c r="I26" s="168"/>
      <c r="J26" s="168"/>
      <c r="K26" s="168">
        <v>11</v>
      </c>
      <c r="L26" s="168">
        <v>14</v>
      </c>
      <c r="M26" s="168">
        <v>16</v>
      </c>
      <c r="N26" s="168">
        <v>7</v>
      </c>
      <c r="O26" s="168">
        <v>7</v>
      </c>
      <c r="P26" s="168">
        <v>4</v>
      </c>
      <c r="Q26" s="168">
        <v>5</v>
      </c>
      <c r="R26" s="168">
        <v>7</v>
      </c>
      <c r="S26" s="168">
        <v>2</v>
      </c>
      <c r="T26" s="168">
        <v>2</v>
      </c>
      <c r="U26" s="168">
        <v>2</v>
      </c>
      <c r="V26" s="168"/>
      <c r="W26" s="168">
        <v>1</v>
      </c>
      <c r="X26" s="168"/>
      <c r="Y26" s="168"/>
      <c r="Z26" s="168"/>
      <c r="AA26" s="168">
        <v>3</v>
      </c>
      <c r="AB26" s="205">
        <f t="shared" si="4"/>
        <v>26</v>
      </c>
      <c r="AC26" s="168">
        <v>1</v>
      </c>
      <c r="AD26" s="168"/>
      <c r="AE26" s="168">
        <v>1</v>
      </c>
      <c r="AF26" s="205">
        <f t="shared" si="5"/>
        <v>3</v>
      </c>
      <c r="AG26" s="168">
        <v>3</v>
      </c>
      <c r="AH26" s="168"/>
      <c r="AI26" s="168"/>
      <c r="AJ26" s="168"/>
      <c r="AK26" s="168">
        <v>21</v>
      </c>
    </row>
    <row r="27" spans="1:37" s="59" customFormat="1" ht="14.25" customHeight="1" x14ac:dyDescent="0.25">
      <c r="A27" s="206"/>
      <c r="B27" s="369"/>
      <c r="C27" s="207" t="s">
        <v>106</v>
      </c>
      <c r="D27" s="201">
        <v>18</v>
      </c>
      <c r="E27" s="168" t="s">
        <v>251</v>
      </c>
      <c r="F27" s="204">
        <f t="shared" si="1"/>
        <v>34</v>
      </c>
      <c r="G27" s="168"/>
      <c r="H27" s="168"/>
      <c r="I27" s="168"/>
      <c r="J27" s="168"/>
      <c r="K27" s="168">
        <v>3</v>
      </c>
      <c r="L27" s="168">
        <v>6</v>
      </c>
      <c r="M27" s="168">
        <v>4</v>
      </c>
      <c r="N27" s="168">
        <v>1</v>
      </c>
      <c r="O27" s="168">
        <v>2</v>
      </c>
      <c r="P27" s="168">
        <v>6</v>
      </c>
      <c r="Q27" s="168">
        <v>3</v>
      </c>
      <c r="R27" s="168">
        <v>2</v>
      </c>
      <c r="S27" s="168"/>
      <c r="T27" s="168">
        <v>2</v>
      </c>
      <c r="U27" s="168">
        <v>1</v>
      </c>
      <c r="V27" s="168"/>
      <c r="W27" s="168"/>
      <c r="X27" s="168"/>
      <c r="Y27" s="168">
        <v>4</v>
      </c>
      <c r="Z27" s="168"/>
      <c r="AA27" s="168">
        <v>1</v>
      </c>
      <c r="AB27" s="205">
        <f t="shared" si="4"/>
        <v>12</v>
      </c>
      <c r="AC27" s="168">
        <v>1</v>
      </c>
      <c r="AD27" s="168"/>
      <c r="AE27" s="168"/>
      <c r="AF27" s="205">
        <f t="shared" si="5"/>
        <v>1</v>
      </c>
      <c r="AG27" s="168">
        <v>1</v>
      </c>
      <c r="AH27" s="168"/>
      <c r="AI27" s="168"/>
      <c r="AJ27" s="168">
        <v>1</v>
      </c>
      <c r="AK27" s="168">
        <v>9</v>
      </c>
    </row>
    <row r="28" spans="1:37" s="59" customFormat="1" ht="14.25" customHeight="1" x14ac:dyDescent="0.25">
      <c r="A28" s="377"/>
      <c r="B28" s="368" t="s">
        <v>180</v>
      </c>
      <c r="C28" s="202" t="s">
        <v>103</v>
      </c>
      <c r="D28" s="201">
        <v>19</v>
      </c>
      <c r="E28" s="168">
        <v>67</v>
      </c>
      <c r="F28" s="204">
        <f t="shared" si="1"/>
        <v>142</v>
      </c>
      <c r="G28" s="205">
        <f t="shared" ref="G28:AK28" si="10">+G29+G30</f>
        <v>0</v>
      </c>
      <c r="H28" s="205">
        <f t="shared" si="10"/>
        <v>0</v>
      </c>
      <c r="I28" s="205">
        <f t="shared" si="10"/>
        <v>0</v>
      </c>
      <c r="J28" s="205">
        <f t="shared" si="10"/>
        <v>0</v>
      </c>
      <c r="K28" s="205">
        <f t="shared" si="10"/>
        <v>0</v>
      </c>
      <c r="L28" s="205">
        <f t="shared" si="10"/>
        <v>30</v>
      </c>
      <c r="M28" s="205">
        <f t="shared" si="10"/>
        <v>21</v>
      </c>
      <c r="N28" s="205">
        <f t="shared" si="10"/>
        <v>24</v>
      </c>
      <c r="O28" s="205">
        <f t="shared" si="10"/>
        <v>18</v>
      </c>
      <c r="P28" s="205">
        <f t="shared" si="10"/>
        <v>15</v>
      </c>
      <c r="Q28" s="205">
        <f t="shared" si="10"/>
        <v>9</v>
      </c>
      <c r="R28" s="205">
        <f t="shared" si="10"/>
        <v>9</v>
      </c>
      <c r="S28" s="205">
        <f t="shared" si="10"/>
        <v>7</v>
      </c>
      <c r="T28" s="205">
        <f t="shared" si="10"/>
        <v>1</v>
      </c>
      <c r="U28" s="205">
        <f t="shared" si="10"/>
        <v>1</v>
      </c>
      <c r="V28" s="205">
        <f t="shared" si="10"/>
        <v>1</v>
      </c>
      <c r="W28" s="205">
        <f t="shared" si="10"/>
        <v>0</v>
      </c>
      <c r="X28" s="205">
        <f t="shared" si="10"/>
        <v>0</v>
      </c>
      <c r="Y28" s="205">
        <f t="shared" si="10"/>
        <v>6</v>
      </c>
      <c r="Z28" s="205">
        <f t="shared" si="10"/>
        <v>0</v>
      </c>
      <c r="AA28" s="205">
        <f t="shared" si="10"/>
        <v>8</v>
      </c>
      <c r="AB28" s="205">
        <f t="shared" si="10"/>
        <v>34</v>
      </c>
      <c r="AC28" s="205">
        <f t="shared" si="10"/>
        <v>0</v>
      </c>
      <c r="AD28" s="205">
        <f t="shared" si="10"/>
        <v>0</v>
      </c>
      <c r="AE28" s="205">
        <f t="shared" si="10"/>
        <v>3</v>
      </c>
      <c r="AF28" s="205">
        <f t="shared" si="10"/>
        <v>9</v>
      </c>
      <c r="AG28" s="205">
        <f t="shared" si="10"/>
        <v>8</v>
      </c>
      <c r="AH28" s="205">
        <f t="shared" si="10"/>
        <v>1</v>
      </c>
      <c r="AI28" s="205">
        <f t="shared" si="10"/>
        <v>4</v>
      </c>
      <c r="AJ28" s="205">
        <f t="shared" si="10"/>
        <v>3</v>
      </c>
      <c r="AK28" s="205">
        <f t="shared" si="10"/>
        <v>15</v>
      </c>
    </row>
    <row r="29" spans="1:37" s="59" customFormat="1" ht="14.25" customHeight="1" x14ac:dyDescent="0.25">
      <c r="A29" s="377"/>
      <c r="B29" s="371"/>
      <c r="C29" s="207" t="s">
        <v>250</v>
      </c>
      <c r="D29" s="201">
        <v>20</v>
      </c>
      <c r="E29" s="168" t="s">
        <v>251</v>
      </c>
      <c r="F29" s="204">
        <f t="shared" si="1"/>
        <v>106</v>
      </c>
      <c r="G29" s="168"/>
      <c r="H29" s="168"/>
      <c r="I29" s="168"/>
      <c r="J29" s="168"/>
      <c r="K29" s="168"/>
      <c r="L29" s="168">
        <v>16</v>
      </c>
      <c r="M29" s="168">
        <v>14</v>
      </c>
      <c r="N29" s="168">
        <v>21</v>
      </c>
      <c r="O29" s="168">
        <v>14</v>
      </c>
      <c r="P29" s="168">
        <v>14</v>
      </c>
      <c r="Q29" s="168">
        <v>7</v>
      </c>
      <c r="R29" s="168">
        <v>6</v>
      </c>
      <c r="S29" s="168">
        <v>5</v>
      </c>
      <c r="T29" s="168">
        <v>1</v>
      </c>
      <c r="U29" s="168">
        <v>1</v>
      </c>
      <c r="V29" s="168">
        <v>1</v>
      </c>
      <c r="W29" s="168"/>
      <c r="X29" s="168"/>
      <c r="Y29" s="168">
        <v>6</v>
      </c>
      <c r="Z29" s="168"/>
      <c r="AA29" s="168">
        <v>8</v>
      </c>
      <c r="AB29" s="205">
        <f t="shared" si="4"/>
        <v>25</v>
      </c>
      <c r="AC29" s="168"/>
      <c r="AD29" s="168"/>
      <c r="AE29" s="168">
        <v>3</v>
      </c>
      <c r="AF29" s="205">
        <f t="shared" si="5"/>
        <v>5</v>
      </c>
      <c r="AG29" s="168">
        <v>4</v>
      </c>
      <c r="AH29" s="168">
        <v>1</v>
      </c>
      <c r="AI29" s="168">
        <v>3</v>
      </c>
      <c r="AJ29" s="168">
        <v>3</v>
      </c>
      <c r="AK29" s="168">
        <v>11</v>
      </c>
    </row>
    <row r="30" spans="1:37" s="59" customFormat="1" ht="14.25" customHeight="1" x14ac:dyDescent="0.25">
      <c r="A30" s="377"/>
      <c r="B30" s="369"/>
      <c r="C30" s="207" t="s">
        <v>106</v>
      </c>
      <c r="D30" s="201">
        <v>21</v>
      </c>
      <c r="E30" s="168" t="s">
        <v>251</v>
      </c>
      <c r="F30" s="204">
        <f t="shared" si="1"/>
        <v>36</v>
      </c>
      <c r="G30" s="168"/>
      <c r="H30" s="168"/>
      <c r="I30" s="168"/>
      <c r="J30" s="168"/>
      <c r="K30" s="168"/>
      <c r="L30" s="168">
        <v>14</v>
      </c>
      <c r="M30" s="168">
        <v>7</v>
      </c>
      <c r="N30" s="168">
        <v>3</v>
      </c>
      <c r="O30" s="168">
        <v>4</v>
      </c>
      <c r="P30" s="168">
        <v>1</v>
      </c>
      <c r="Q30" s="168">
        <v>2</v>
      </c>
      <c r="R30" s="168">
        <v>3</v>
      </c>
      <c r="S30" s="168">
        <v>2</v>
      </c>
      <c r="T30" s="168"/>
      <c r="U30" s="168"/>
      <c r="V30" s="168"/>
      <c r="W30" s="168"/>
      <c r="X30" s="168"/>
      <c r="Y30" s="168"/>
      <c r="Z30" s="168"/>
      <c r="AA30" s="168"/>
      <c r="AB30" s="205">
        <f t="shared" si="4"/>
        <v>9</v>
      </c>
      <c r="AC30" s="168"/>
      <c r="AD30" s="168"/>
      <c r="AE30" s="168"/>
      <c r="AF30" s="205">
        <f t="shared" si="5"/>
        <v>4</v>
      </c>
      <c r="AG30" s="168">
        <v>4</v>
      </c>
      <c r="AH30" s="168"/>
      <c r="AI30" s="168">
        <v>1</v>
      </c>
      <c r="AJ30" s="168"/>
      <c r="AK30" s="168">
        <v>4</v>
      </c>
    </row>
    <row r="31" spans="1:37" s="59" customFormat="1" ht="14.25" customHeight="1" x14ac:dyDescent="0.25">
      <c r="A31" s="377"/>
      <c r="B31" s="368" t="s">
        <v>181</v>
      </c>
      <c r="C31" s="202" t="s">
        <v>103</v>
      </c>
      <c r="D31" s="201">
        <v>22</v>
      </c>
      <c r="E31" s="168">
        <v>102</v>
      </c>
      <c r="F31" s="204">
        <f t="shared" si="1"/>
        <v>273</v>
      </c>
      <c r="G31" s="205">
        <f t="shared" ref="G31:AK31" si="11">+G32+G33</f>
        <v>0</v>
      </c>
      <c r="H31" s="205">
        <f t="shared" si="11"/>
        <v>0</v>
      </c>
      <c r="I31" s="205">
        <f t="shared" si="11"/>
        <v>0</v>
      </c>
      <c r="J31" s="205">
        <f t="shared" si="11"/>
        <v>0</v>
      </c>
      <c r="K31" s="205">
        <f t="shared" si="11"/>
        <v>0</v>
      </c>
      <c r="L31" s="205">
        <f t="shared" si="11"/>
        <v>0</v>
      </c>
      <c r="M31" s="205">
        <f t="shared" si="11"/>
        <v>56</v>
      </c>
      <c r="N31" s="205">
        <f t="shared" si="11"/>
        <v>46</v>
      </c>
      <c r="O31" s="205">
        <f t="shared" si="11"/>
        <v>35</v>
      </c>
      <c r="P31" s="205">
        <f t="shared" si="11"/>
        <v>23</v>
      </c>
      <c r="Q31" s="205">
        <f t="shared" si="11"/>
        <v>32</v>
      </c>
      <c r="R31" s="205">
        <f t="shared" si="11"/>
        <v>20</v>
      </c>
      <c r="S31" s="205">
        <f t="shared" si="11"/>
        <v>9</v>
      </c>
      <c r="T31" s="205">
        <f t="shared" si="11"/>
        <v>3</v>
      </c>
      <c r="U31" s="205">
        <f t="shared" si="11"/>
        <v>1</v>
      </c>
      <c r="V31" s="205">
        <f t="shared" si="11"/>
        <v>8</v>
      </c>
      <c r="W31" s="205">
        <f t="shared" si="11"/>
        <v>4</v>
      </c>
      <c r="X31" s="205">
        <f t="shared" si="11"/>
        <v>2</v>
      </c>
      <c r="Y31" s="205">
        <f t="shared" si="11"/>
        <v>34</v>
      </c>
      <c r="Z31" s="205">
        <f t="shared" si="11"/>
        <v>2</v>
      </c>
      <c r="AA31" s="205">
        <f t="shared" si="11"/>
        <v>14</v>
      </c>
      <c r="AB31" s="205">
        <f t="shared" si="11"/>
        <v>48</v>
      </c>
      <c r="AC31" s="205">
        <f t="shared" si="11"/>
        <v>1</v>
      </c>
      <c r="AD31" s="205">
        <f t="shared" si="11"/>
        <v>0</v>
      </c>
      <c r="AE31" s="205">
        <f t="shared" si="11"/>
        <v>4</v>
      </c>
      <c r="AF31" s="205">
        <f t="shared" si="11"/>
        <v>16</v>
      </c>
      <c r="AG31" s="205">
        <f t="shared" si="11"/>
        <v>15</v>
      </c>
      <c r="AH31" s="205">
        <f t="shared" si="11"/>
        <v>1</v>
      </c>
      <c r="AI31" s="205">
        <f t="shared" si="11"/>
        <v>1</v>
      </c>
      <c r="AJ31" s="205">
        <f t="shared" si="11"/>
        <v>4</v>
      </c>
      <c r="AK31" s="205">
        <f t="shared" si="11"/>
        <v>22</v>
      </c>
    </row>
    <row r="32" spans="1:37" s="59" customFormat="1" ht="14.25" customHeight="1" x14ac:dyDescent="0.25">
      <c r="A32" s="377"/>
      <c r="B32" s="371"/>
      <c r="C32" s="207" t="s">
        <v>250</v>
      </c>
      <c r="D32" s="201">
        <v>23</v>
      </c>
      <c r="E32" s="168" t="s">
        <v>251</v>
      </c>
      <c r="F32" s="204">
        <f t="shared" si="1"/>
        <v>202</v>
      </c>
      <c r="G32" s="168"/>
      <c r="H32" s="168"/>
      <c r="I32" s="168"/>
      <c r="J32" s="168"/>
      <c r="K32" s="168"/>
      <c r="L32" s="168"/>
      <c r="M32" s="168">
        <v>42</v>
      </c>
      <c r="N32" s="168">
        <v>34</v>
      </c>
      <c r="O32" s="168">
        <v>28</v>
      </c>
      <c r="P32" s="168">
        <v>16</v>
      </c>
      <c r="Q32" s="168">
        <v>23</v>
      </c>
      <c r="R32" s="168">
        <v>15</v>
      </c>
      <c r="S32" s="168">
        <v>8</v>
      </c>
      <c r="T32" s="168">
        <v>3</v>
      </c>
      <c r="U32" s="168"/>
      <c r="V32" s="168">
        <v>5</v>
      </c>
      <c r="W32" s="168">
        <v>4</v>
      </c>
      <c r="X32" s="168">
        <v>2</v>
      </c>
      <c r="Y32" s="168">
        <v>22</v>
      </c>
      <c r="Z32" s="168">
        <v>2</v>
      </c>
      <c r="AA32" s="168">
        <v>10</v>
      </c>
      <c r="AB32" s="205">
        <f t="shared" si="4"/>
        <v>34</v>
      </c>
      <c r="AC32" s="168">
        <v>1</v>
      </c>
      <c r="AD32" s="168"/>
      <c r="AE32" s="168">
        <v>3</v>
      </c>
      <c r="AF32" s="205">
        <f t="shared" si="5"/>
        <v>11</v>
      </c>
      <c r="AG32" s="168">
        <v>10</v>
      </c>
      <c r="AH32" s="168">
        <v>1</v>
      </c>
      <c r="AI32" s="168"/>
      <c r="AJ32" s="168">
        <v>3</v>
      </c>
      <c r="AK32" s="168">
        <v>16</v>
      </c>
    </row>
    <row r="33" spans="1:37" s="59" customFormat="1" ht="14.25" customHeight="1" x14ac:dyDescent="0.25">
      <c r="A33" s="377"/>
      <c r="B33" s="369"/>
      <c r="C33" s="207" t="s">
        <v>106</v>
      </c>
      <c r="D33" s="201">
        <v>24</v>
      </c>
      <c r="E33" s="168" t="s">
        <v>251</v>
      </c>
      <c r="F33" s="204">
        <f t="shared" si="1"/>
        <v>71</v>
      </c>
      <c r="G33" s="168"/>
      <c r="H33" s="168"/>
      <c r="I33" s="168"/>
      <c r="J33" s="168"/>
      <c r="K33" s="168"/>
      <c r="L33" s="168"/>
      <c r="M33" s="168">
        <v>14</v>
      </c>
      <c r="N33" s="168">
        <v>12</v>
      </c>
      <c r="O33" s="168">
        <v>7</v>
      </c>
      <c r="P33" s="168">
        <v>7</v>
      </c>
      <c r="Q33" s="168">
        <v>9</v>
      </c>
      <c r="R33" s="168">
        <v>5</v>
      </c>
      <c r="S33" s="168">
        <v>1</v>
      </c>
      <c r="T33" s="168"/>
      <c r="U33" s="168">
        <v>1</v>
      </c>
      <c r="V33" s="168">
        <v>3</v>
      </c>
      <c r="W33" s="168"/>
      <c r="X33" s="168"/>
      <c r="Y33" s="168">
        <v>12</v>
      </c>
      <c r="Z33" s="168"/>
      <c r="AA33" s="168">
        <v>4</v>
      </c>
      <c r="AB33" s="205">
        <f t="shared" si="4"/>
        <v>14</v>
      </c>
      <c r="AC33" s="168"/>
      <c r="AD33" s="168"/>
      <c r="AE33" s="168">
        <v>1</v>
      </c>
      <c r="AF33" s="205">
        <f t="shared" si="5"/>
        <v>5</v>
      </c>
      <c r="AG33" s="168">
        <v>5</v>
      </c>
      <c r="AH33" s="168"/>
      <c r="AI33" s="168">
        <v>1</v>
      </c>
      <c r="AJ33" s="168">
        <v>1</v>
      </c>
      <c r="AK33" s="168">
        <v>6</v>
      </c>
    </row>
    <row r="34" spans="1:37" s="59" customFormat="1" ht="14.25" customHeight="1" x14ac:dyDescent="0.25">
      <c r="A34" s="377"/>
      <c r="B34" s="368" t="s">
        <v>182</v>
      </c>
      <c r="C34" s="202" t="s">
        <v>103</v>
      </c>
      <c r="D34" s="201">
        <v>25</v>
      </c>
      <c r="E34" s="168">
        <v>114</v>
      </c>
      <c r="F34" s="204">
        <f t="shared" si="1"/>
        <v>390</v>
      </c>
      <c r="G34" s="205">
        <f t="shared" ref="G34:AK34" si="12">+G35+G36</f>
        <v>0</v>
      </c>
      <c r="H34" s="205">
        <f t="shared" si="12"/>
        <v>0</v>
      </c>
      <c r="I34" s="205">
        <f t="shared" si="12"/>
        <v>0</v>
      </c>
      <c r="J34" s="205">
        <f t="shared" si="12"/>
        <v>0</v>
      </c>
      <c r="K34" s="205">
        <f t="shared" si="12"/>
        <v>0</v>
      </c>
      <c r="L34" s="205">
        <f t="shared" si="12"/>
        <v>0</v>
      </c>
      <c r="M34" s="205">
        <f t="shared" si="12"/>
        <v>1</v>
      </c>
      <c r="N34" s="205">
        <f t="shared" si="12"/>
        <v>58</v>
      </c>
      <c r="O34" s="205">
        <f t="shared" si="12"/>
        <v>61</v>
      </c>
      <c r="P34" s="205">
        <f t="shared" si="12"/>
        <v>52</v>
      </c>
      <c r="Q34" s="205">
        <f t="shared" si="12"/>
        <v>50</v>
      </c>
      <c r="R34" s="205">
        <f t="shared" si="12"/>
        <v>24</v>
      </c>
      <c r="S34" s="205">
        <f t="shared" si="12"/>
        <v>12</v>
      </c>
      <c r="T34" s="205">
        <f t="shared" si="12"/>
        <v>13</v>
      </c>
      <c r="U34" s="205">
        <f t="shared" si="12"/>
        <v>14</v>
      </c>
      <c r="V34" s="205">
        <f t="shared" si="12"/>
        <v>6</v>
      </c>
      <c r="W34" s="205">
        <f t="shared" si="12"/>
        <v>1</v>
      </c>
      <c r="X34" s="205">
        <f t="shared" si="12"/>
        <v>3</v>
      </c>
      <c r="Y34" s="205">
        <f t="shared" si="12"/>
        <v>95</v>
      </c>
      <c r="Z34" s="205">
        <f t="shared" si="12"/>
        <v>5</v>
      </c>
      <c r="AA34" s="205">
        <f t="shared" si="12"/>
        <v>26</v>
      </c>
      <c r="AB34" s="205">
        <f t="shared" si="12"/>
        <v>49</v>
      </c>
      <c r="AC34" s="205">
        <f t="shared" si="12"/>
        <v>0</v>
      </c>
      <c r="AD34" s="205">
        <f t="shared" si="12"/>
        <v>1</v>
      </c>
      <c r="AE34" s="205">
        <f t="shared" si="12"/>
        <v>5</v>
      </c>
      <c r="AF34" s="205">
        <f t="shared" si="12"/>
        <v>18</v>
      </c>
      <c r="AG34" s="205">
        <f t="shared" si="12"/>
        <v>17</v>
      </c>
      <c r="AH34" s="205">
        <f t="shared" si="12"/>
        <v>1</v>
      </c>
      <c r="AI34" s="205">
        <f t="shared" si="12"/>
        <v>1</v>
      </c>
      <c r="AJ34" s="205">
        <f t="shared" si="12"/>
        <v>8</v>
      </c>
      <c r="AK34" s="205">
        <f t="shared" si="12"/>
        <v>16</v>
      </c>
    </row>
    <row r="35" spans="1:37" s="59" customFormat="1" ht="14.25" customHeight="1" x14ac:dyDescent="0.25">
      <c r="A35" s="377"/>
      <c r="B35" s="371"/>
      <c r="C35" s="207" t="s">
        <v>250</v>
      </c>
      <c r="D35" s="201">
        <v>26</v>
      </c>
      <c r="E35" s="168" t="s">
        <v>251</v>
      </c>
      <c r="F35" s="204">
        <f t="shared" si="1"/>
        <v>295</v>
      </c>
      <c r="G35" s="168"/>
      <c r="H35" s="168"/>
      <c r="I35" s="168"/>
      <c r="J35" s="168"/>
      <c r="K35" s="168"/>
      <c r="L35" s="168"/>
      <c r="M35" s="168">
        <v>1</v>
      </c>
      <c r="N35" s="168">
        <v>48</v>
      </c>
      <c r="O35" s="168">
        <v>53</v>
      </c>
      <c r="P35" s="168">
        <v>42</v>
      </c>
      <c r="Q35" s="168">
        <v>42</v>
      </c>
      <c r="R35" s="168">
        <v>18</v>
      </c>
      <c r="S35" s="168">
        <v>11</v>
      </c>
      <c r="T35" s="168">
        <v>11</v>
      </c>
      <c r="U35" s="168">
        <v>12</v>
      </c>
      <c r="V35" s="168">
        <v>5</v>
      </c>
      <c r="W35" s="168">
        <v>1</v>
      </c>
      <c r="X35" s="168">
        <v>3</v>
      </c>
      <c r="Y35" s="168">
        <v>48</v>
      </c>
      <c r="Z35" s="168">
        <v>4</v>
      </c>
      <c r="AA35" s="168">
        <v>17</v>
      </c>
      <c r="AB35" s="205">
        <f t="shared" si="4"/>
        <v>32</v>
      </c>
      <c r="AC35" s="168"/>
      <c r="AD35" s="168">
        <v>1</v>
      </c>
      <c r="AE35" s="168">
        <v>4</v>
      </c>
      <c r="AF35" s="205">
        <f t="shared" si="5"/>
        <v>10</v>
      </c>
      <c r="AG35" s="168">
        <v>10</v>
      </c>
      <c r="AH35" s="168"/>
      <c r="AI35" s="168"/>
      <c r="AJ35" s="168">
        <v>6</v>
      </c>
      <c r="AK35" s="168">
        <v>11</v>
      </c>
    </row>
    <row r="36" spans="1:37" s="59" customFormat="1" ht="14.25" customHeight="1" x14ac:dyDescent="0.25">
      <c r="A36" s="377"/>
      <c r="B36" s="369"/>
      <c r="C36" s="207" t="s">
        <v>106</v>
      </c>
      <c r="D36" s="201">
        <v>27</v>
      </c>
      <c r="E36" s="168" t="s">
        <v>251</v>
      </c>
      <c r="F36" s="204">
        <f t="shared" si="1"/>
        <v>95</v>
      </c>
      <c r="G36" s="168"/>
      <c r="H36" s="168"/>
      <c r="I36" s="168"/>
      <c r="J36" s="168"/>
      <c r="K36" s="168"/>
      <c r="L36" s="168"/>
      <c r="M36" s="168"/>
      <c r="N36" s="168">
        <v>10</v>
      </c>
      <c r="O36" s="168">
        <v>8</v>
      </c>
      <c r="P36" s="168">
        <v>10</v>
      </c>
      <c r="Q36" s="168">
        <v>8</v>
      </c>
      <c r="R36" s="168">
        <v>6</v>
      </c>
      <c r="S36" s="168">
        <v>1</v>
      </c>
      <c r="T36" s="168">
        <v>2</v>
      </c>
      <c r="U36" s="168">
        <v>2</v>
      </c>
      <c r="V36" s="168">
        <v>1</v>
      </c>
      <c r="W36" s="168"/>
      <c r="X36" s="168"/>
      <c r="Y36" s="168">
        <v>47</v>
      </c>
      <c r="Z36" s="168">
        <v>1</v>
      </c>
      <c r="AA36" s="168">
        <v>9</v>
      </c>
      <c r="AB36" s="205">
        <f t="shared" si="4"/>
        <v>17</v>
      </c>
      <c r="AC36" s="168"/>
      <c r="AD36" s="168"/>
      <c r="AE36" s="168">
        <v>1</v>
      </c>
      <c r="AF36" s="205">
        <f t="shared" si="5"/>
        <v>8</v>
      </c>
      <c r="AG36" s="168">
        <v>7</v>
      </c>
      <c r="AH36" s="168">
        <v>1</v>
      </c>
      <c r="AI36" s="168">
        <v>1</v>
      </c>
      <c r="AJ36" s="168">
        <v>2</v>
      </c>
      <c r="AK36" s="168">
        <v>5</v>
      </c>
    </row>
    <row r="37" spans="1:37" s="59" customFormat="1" ht="14.25" customHeight="1" x14ac:dyDescent="0.25">
      <c r="A37" s="377"/>
      <c r="B37" s="368" t="s">
        <v>183</v>
      </c>
      <c r="C37" s="202" t="s">
        <v>103</v>
      </c>
      <c r="D37" s="201">
        <v>28</v>
      </c>
      <c r="E37" s="168">
        <v>135</v>
      </c>
      <c r="F37" s="204">
        <f t="shared" si="1"/>
        <v>590</v>
      </c>
      <c r="G37" s="205">
        <f t="shared" ref="G37:AK37" si="13">+G38+G39</f>
        <v>0</v>
      </c>
      <c r="H37" s="205">
        <f t="shared" si="13"/>
        <v>0</v>
      </c>
      <c r="I37" s="205">
        <f t="shared" si="13"/>
        <v>0</v>
      </c>
      <c r="J37" s="205">
        <f t="shared" si="13"/>
        <v>0</v>
      </c>
      <c r="K37" s="205">
        <f t="shared" si="13"/>
        <v>0</v>
      </c>
      <c r="L37" s="205">
        <f t="shared" si="13"/>
        <v>0</v>
      </c>
      <c r="M37" s="205">
        <f t="shared" si="13"/>
        <v>0</v>
      </c>
      <c r="N37" s="205">
        <f t="shared" si="13"/>
        <v>1</v>
      </c>
      <c r="O37" s="205">
        <f t="shared" si="13"/>
        <v>74</v>
      </c>
      <c r="P37" s="205">
        <f t="shared" si="13"/>
        <v>106</v>
      </c>
      <c r="Q37" s="205">
        <f t="shared" si="13"/>
        <v>77</v>
      </c>
      <c r="R37" s="205">
        <f t="shared" si="13"/>
        <v>43</v>
      </c>
      <c r="S37" s="205">
        <f t="shared" si="13"/>
        <v>26</v>
      </c>
      <c r="T37" s="205">
        <f t="shared" si="13"/>
        <v>21</v>
      </c>
      <c r="U37" s="205">
        <f t="shared" si="13"/>
        <v>16</v>
      </c>
      <c r="V37" s="205">
        <f t="shared" si="13"/>
        <v>14</v>
      </c>
      <c r="W37" s="205">
        <f t="shared" si="13"/>
        <v>16</v>
      </c>
      <c r="X37" s="205">
        <f t="shared" si="13"/>
        <v>7</v>
      </c>
      <c r="Y37" s="205">
        <f t="shared" si="13"/>
        <v>189</v>
      </c>
      <c r="Z37" s="205">
        <f t="shared" si="13"/>
        <v>3</v>
      </c>
      <c r="AA37" s="205">
        <f t="shared" si="13"/>
        <v>37</v>
      </c>
      <c r="AB37" s="205">
        <f t="shared" si="13"/>
        <v>60</v>
      </c>
      <c r="AC37" s="205">
        <f t="shared" si="13"/>
        <v>3</v>
      </c>
      <c r="AD37" s="205">
        <f t="shared" si="13"/>
        <v>0</v>
      </c>
      <c r="AE37" s="205">
        <f t="shared" si="13"/>
        <v>5</v>
      </c>
      <c r="AF37" s="205">
        <f t="shared" si="13"/>
        <v>22</v>
      </c>
      <c r="AG37" s="205">
        <f t="shared" si="13"/>
        <v>21</v>
      </c>
      <c r="AH37" s="205">
        <f t="shared" si="13"/>
        <v>1</v>
      </c>
      <c r="AI37" s="205">
        <f t="shared" si="13"/>
        <v>0</v>
      </c>
      <c r="AJ37" s="205">
        <f t="shared" si="13"/>
        <v>8</v>
      </c>
      <c r="AK37" s="205">
        <f t="shared" si="13"/>
        <v>22</v>
      </c>
    </row>
    <row r="38" spans="1:37" s="59" customFormat="1" ht="14.25" customHeight="1" x14ac:dyDescent="0.25">
      <c r="A38" s="377"/>
      <c r="B38" s="371"/>
      <c r="C38" s="207" t="s">
        <v>250</v>
      </c>
      <c r="D38" s="201">
        <v>29</v>
      </c>
      <c r="E38" s="168" t="s">
        <v>251</v>
      </c>
      <c r="F38" s="204">
        <f t="shared" si="1"/>
        <v>461</v>
      </c>
      <c r="G38" s="168"/>
      <c r="H38" s="168"/>
      <c r="I38" s="168"/>
      <c r="J38" s="168"/>
      <c r="K38" s="168"/>
      <c r="L38" s="168"/>
      <c r="M38" s="168"/>
      <c r="N38" s="168">
        <v>1</v>
      </c>
      <c r="O38" s="168">
        <v>56</v>
      </c>
      <c r="P38" s="168">
        <v>85</v>
      </c>
      <c r="Q38" s="168">
        <v>62</v>
      </c>
      <c r="R38" s="168">
        <v>36</v>
      </c>
      <c r="S38" s="168">
        <v>24</v>
      </c>
      <c r="T38" s="168">
        <v>18</v>
      </c>
      <c r="U38" s="168">
        <v>15</v>
      </c>
      <c r="V38" s="168">
        <v>11</v>
      </c>
      <c r="W38" s="168">
        <v>14</v>
      </c>
      <c r="X38" s="168">
        <v>7</v>
      </c>
      <c r="Y38" s="168">
        <v>132</v>
      </c>
      <c r="Z38" s="168">
        <v>1</v>
      </c>
      <c r="AA38" s="168">
        <v>24</v>
      </c>
      <c r="AB38" s="205">
        <f t="shared" si="4"/>
        <v>37</v>
      </c>
      <c r="AC38" s="168">
        <v>1</v>
      </c>
      <c r="AD38" s="168"/>
      <c r="AE38" s="168">
        <v>4</v>
      </c>
      <c r="AF38" s="205">
        <f t="shared" si="5"/>
        <v>15</v>
      </c>
      <c r="AG38" s="168">
        <v>14</v>
      </c>
      <c r="AH38" s="168">
        <v>1</v>
      </c>
      <c r="AI38" s="168"/>
      <c r="AJ38" s="168">
        <v>4</v>
      </c>
      <c r="AK38" s="168">
        <v>13</v>
      </c>
    </row>
    <row r="39" spans="1:37" s="59" customFormat="1" ht="14.25" customHeight="1" x14ac:dyDescent="0.25">
      <c r="A39" s="377"/>
      <c r="B39" s="369"/>
      <c r="C39" s="207" t="s">
        <v>106</v>
      </c>
      <c r="D39" s="201">
        <v>30</v>
      </c>
      <c r="E39" s="168" t="s">
        <v>251</v>
      </c>
      <c r="F39" s="204">
        <f t="shared" si="1"/>
        <v>129</v>
      </c>
      <c r="G39" s="168"/>
      <c r="H39" s="168"/>
      <c r="I39" s="168"/>
      <c r="J39" s="168"/>
      <c r="K39" s="168"/>
      <c r="L39" s="168"/>
      <c r="M39" s="168"/>
      <c r="N39" s="168"/>
      <c r="O39" s="168">
        <v>18</v>
      </c>
      <c r="P39" s="168">
        <v>21</v>
      </c>
      <c r="Q39" s="168">
        <v>15</v>
      </c>
      <c r="R39" s="168">
        <v>7</v>
      </c>
      <c r="S39" s="168">
        <v>2</v>
      </c>
      <c r="T39" s="168">
        <v>3</v>
      </c>
      <c r="U39" s="168">
        <v>1</v>
      </c>
      <c r="V39" s="168">
        <v>3</v>
      </c>
      <c r="W39" s="168">
        <v>2</v>
      </c>
      <c r="X39" s="168"/>
      <c r="Y39" s="168">
        <v>57</v>
      </c>
      <c r="Z39" s="168">
        <v>2</v>
      </c>
      <c r="AA39" s="168">
        <v>13</v>
      </c>
      <c r="AB39" s="205">
        <f t="shared" si="4"/>
        <v>23</v>
      </c>
      <c r="AC39" s="168">
        <v>2</v>
      </c>
      <c r="AD39" s="168"/>
      <c r="AE39" s="168">
        <v>1</v>
      </c>
      <c r="AF39" s="205">
        <f t="shared" si="5"/>
        <v>7</v>
      </c>
      <c r="AG39" s="168">
        <v>7</v>
      </c>
      <c r="AH39" s="168"/>
      <c r="AI39" s="168"/>
      <c r="AJ39" s="168">
        <v>4</v>
      </c>
      <c r="AK39" s="168">
        <v>9</v>
      </c>
    </row>
    <row r="40" spans="1:37" s="59" customFormat="1" ht="14.25" customHeight="1" x14ac:dyDescent="0.25">
      <c r="A40" s="377"/>
      <c r="B40" s="368" t="s">
        <v>185</v>
      </c>
      <c r="C40" s="202" t="s">
        <v>103</v>
      </c>
      <c r="D40" s="201">
        <v>31</v>
      </c>
      <c r="E40" s="168">
        <v>142</v>
      </c>
      <c r="F40" s="204">
        <f t="shared" si="1"/>
        <v>657</v>
      </c>
      <c r="G40" s="205">
        <f t="shared" ref="G40:AK40" si="14">+G41+G42</f>
        <v>0</v>
      </c>
      <c r="H40" s="205">
        <f t="shared" si="14"/>
        <v>0</v>
      </c>
      <c r="I40" s="205">
        <f t="shared" si="14"/>
        <v>0</v>
      </c>
      <c r="J40" s="205">
        <f t="shared" si="14"/>
        <v>0</v>
      </c>
      <c r="K40" s="205">
        <f t="shared" si="14"/>
        <v>0</v>
      </c>
      <c r="L40" s="205">
        <f t="shared" si="14"/>
        <v>0</v>
      </c>
      <c r="M40" s="205">
        <f t="shared" si="14"/>
        <v>0</v>
      </c>
      <c r="N40" s="205">
        <f t="shared" si="14"/>
        <v>0</v>
      </c>
      <c r="O40" s="205">
        <f t="shared" si="14"/>
        <v>4</v>
      </c>
      <c r="P40" s="205">
        <f t="shared" si="14"/>
        <v>111</v>
      </c>
      <c r="Q40" s="205">
        <f t="shared" si="14"/>
        <v>114</v>
      </c>
      <c r="R40" s="205">
        <f t="shared" si="14"/>
        <v>83</v>
      </c>
      <c r="S40" s="205">
        <f t="shared" si="14"/>
        <v>46</v>
      </c>
      <c r="T40" s="205">
        <f t="shared" si="14"/>
        <v>34</v>
      </c>
      <c r="U40" s="205">
        <f t="shared" si="14"/>
        <v>37</v>
      </c>
      <c r="V40" s="205">
        <f t="shared" si="14"/>
        <v>32</v>
      </c>
      <c r="W40" s="205">
        <f t="shared" si="14"/>
        <v>25</v>
      </c>
      <c r="X40" s="205">
        <f t="shared" si="14"/>
        <v>15</v>
      </c>
      <c r="Y40" s="205">
        <f t="shared" si="14"/>
        <v>156</v>
      </c>
      <c r="Z40" s="205">
        <f t="shared" si="14"/>
        <v>7</v>
      </c>
      <c r="AA40" s="205">
        <f t="shared" si="14"/>
        <v>31</v>
      </c>
      <c r="AB40" s="205">
        <f t="shared" si="14"/>
        <v>34</v>
      </c>
      <c r="AC40" s="205">
        <f t="shared" si="14"/>
        <v>1</v>
      </c>
      <c r="AD40" s="205">
        <f t="shared" si="14"/>
        <v>2</v>
      </c>
      <c r="AE40" s="205">
        <f t="shared" si="14"/>
        <v>5</v>
      </c>
      <c r="AF40" s="205">
        <f t="shared" si="14"/>
        <v>11</v>
      </c>
      <c r="AG40" s="205">
        <f t="shared" si="14"/>
        <v>11</v>
      </c>
      <c r="AH40" s="205">
        <f t="shared" si="14"/>
        <v>0</v>
      </c>
      <c r="AI40" s="205">
        <f t="shared" si="14"/>
        <v>0</v>
      </c>
      <c r="AJ40" s="205">
        <f t="shared" si="14"/>
        <v>9</v>
      </c>
      <c r="AK40" s="205">
        <f t="shared" si="14"/>
        <v>6</v>
      </c>
    </row>
    <row r="41" spans="1:37" s="59" customFormat="1" ht="14.25" customHeight="1" x14ac:dyDescent="0.25">
      <c r="A41" s="377"/>
      <c r="B41" s="371"/>
      <c r="C41" s="207" t="s">
        <v>250</v>
      </c>
      <c r="D41" s="201">
        <v>32</v>
      </c>
      <c r="E41" s="168" t="s">
        <v>251</v>
      </c>
      <c r="F41" s="204">
        <f t="shared" si="1"/>
        <v>562</v>
      </c>
      <c r="G41" s="168"/>
      <c r="H41" s="168"/>
      <c r="I41" s="168"/>
      <c r="J41" s="168"/>
      <c r="K41" s="168"/>
      <c r="L41" s="168"/>
      <c r="M41" s="168"/>
      <c r="N41" s="168"/>
      <c r="O41" s="168">
        <v>4</v>
      </c>
      <c r="P41" s="168">
        <v>91</v>
      </c>
      <c r="Q41" s="168">
        <v>97</v>
      </c>
      <c r="R41" s="168">
        <v>71</v>
      </c>
      <c r="S41" s="168">
        <v>43</v>
      </c>
      <c r="T41" s="168">
        <v>31</v>
      </c>
      <c r="U41" s="168">
        <v>33</v>
      </c>
      <c r="V41" s="168">
        <v>26</v>
      </c>
      <c r="W41" s="168">
        <v>22</v>
      </c>
      <c r="X41" s="168">
        <v>13</v>
      </c>
      <c r="Y41" s="168">
        <v>131</v>
      </c>
      <c r="Z41" s="168">
        <v>3</v>
      </c>
      <c r="AA41" s="168">
        <v>23</v>
      </c>
      <c r="AB41" s="205">
        <f t="shared" si="4"/>
        <v>21</v>
      </c>
      <c r="AC41" s="168"/>
      <c r="AD41" s="168">
        <v>1</v>
      </c>
      <c r="AE41" s="168">
        <v>4</v>
      </c>
      <c r="AF41" s="205">
        <f t="shared" si="5"/>
        <v>6</v>
      </c>
      <c r="AG41" s="168">
        <v>6</v>
      </c>
      <c r="AH41" s="168"/>
      <c r="AI41" s="168"/>
      <c r="AJ41" s="168">
        <v>7</v>
      </c>
      <c r="AK41" s="168">
        <v>3</v>
      </c>
    </row>
    <row r="42" spans="1:37" s="59" customFormat="1" ht="14.25" customHeight="1" x14ac:dyDescent="0.25">
      <c r="A42" s="377"/>
      <c r="B42" s="369"/>
      <c r="C42" s="207" t="s">
        <v>106</v>
      </c>
      <c r="D42" s="201">
        <v>33</v>
      </c>
      <c r="E42" s="168" t="s">
        <v>251</v>
      </c>
      <c r="F42" s="204">
        <f t="shared" si="1"/>
        <v>95</v>
      </c>
      <c r="G42" s="168"/>
      <c r="H42" s="168"/>
      <c r="I42" s="168"/>
      <c r="J42" s="168"/>
      <c r="K42" s="168"/>
      <c r="L42" s="168"/>
      <c r="M42" s="168"/>
      <c r="N42" s="168"/>
      <c r="O42" s="168"/>
      <c r="P42" s="168">
        <v>20</v>
      </c>
      <c r="Q42" s="168">
        <v>17</v>
      </c>
      <c r="R42" s="168">
        <v>12</v>
      </c>
      <c r="S42" s="168">
        <v>3</v>
      </c>
      <c r="T42" s="168">
        <v>3</v>
      </c>
      <c r="U42" s="168">
        <v>4</v>
      </c>
      <c r="V42" s="168">
        <v>6</v>
      </c>
      <c r="W42" s="168">
        <v>3</v>
      </c>
      <c r="X42" s="168">
        <v>2</v>
      </c>
      <c r="Y42" s="168">
        <v>25</v>
      </c>
      <c r="Z42" s="168">
        <v>4</v>
      </c>
      <c r="AA42" s="168">
        <v>8</v>
      </c>
      <c r="AB42" s="205">
        <f t="shared" si="4"/>
        <v>13</v>
      </c>
      <c r="AC42" s="168">
        <v>1</v>
      </c>
      <c r="AD42" s="168">
        <v>1</v>
      </c>
      <c r="AE42" s="168">
        <v>1</v>
      </c>
      <c r="AF42" s="205">
        <f t="shared" si="5"/>
        <v>5</v>
      </c>
      <c r="AG42" s="168">
        <v>5</v>
      </c>
      <c r="AH42" s="168"/>
      <c r="AI42" s="168"/>
      <c r="AJ42" s="168">
        <v>2</v>
      </c>
      <c r="AK42" s="168">
        <v>3</v>
      </c>
    </row>
    <row r="43" spans="1:37" s="59" customFormat="1" ht="14.25" customHeight="1" x14ac:dyDescent="0.25">
      <c r="A43" s="377"/>
      <c r="B43" s="368" t="s">
        <v>186</v>
      </c>
      <c r="C43" s="202" t="s">
        <v>103</v>
      </c>
      <c r="D43" s="201">
        <v>34</v>
      </c>
      <c r="E43" s="168">
        <v>152</v>
      </c>
      <c r="F43" s="204">
        <f t="shared" si="1"/>
        <v>820</v>
      </c>
      <c r="G43" s="205">
        <f>+G44+G45</f>
        <v>0</v>
      </c>
      <c r="H43" s="205">
        <f t="shared" ref="H43:AK43" si="15">+H44+H45</f>
        <v>0</v>
      </c>
      <c r="I43" s="205">
        <f t="shared" si="15"/>
        <v>0</v>
      </c>
      <c r="J43" s="205">
        <f t="shared" si="15"/>
        <v>0</v>
      </c>
      <c r="K43" s="205">
        <f t="shared" si="15"/>
        <v>0</v>
      </c>
      <c r="L43" s="205">
        <f t="shared" si="15"/>
        <v>0</v>
      </c>
      <c r="M43" s="205">
        <f t="shared" si="15"/>
        <v>0</v>
      </c>
      <c r="N43" s="205">
        <f t="shared" si="15"/>
        <v>0</v>
      </c>
      <c r="O43" s="205">
        <f t="shared" si="15"/>
        <v>0</v>
      </c>
      <c r="P43" s="205">
        <f t="shared" si="15"/>
        <v>1</v>
      </c>
      <c r="Q43" s="205">
        <f t="shared" si="15"/>
        <v>207</v>
      </c>
      <c r="R43" s="205">
        <f t="shared" si="15"/>
        <v>164</v>
      </c>
      <c r="S43" s="205">
        <f t="shared" si="15"/>
        <v>86</v>
      </c>
      <c r="T43" s="205">
        <f t="shared" si="15"/>
        <v>65</v>
      </c>
      <c r="U43" s="205">
        <f t="shared" si="15"/>
        <v>45</v>
      </c>
      <c r="V43" s="205">
        <f t="shared" si="15"/>
        <v>35</v>
      </c>
      <c r="W43" s="205">
        <f t="shared" si="15"/>
        <v>30</v>
      </c>
      <c r="X43" s="205">
        <f t="shared" si="15"/>
        <v>19</v>
      </c>
      <c r="Y43" s="205">
        <f t="shared" si="15"/>
        <v>168</v>
      </c>
      <c r="Z43" s="205">
        <f t="shared" si="15"/>
        <v>3</v>
      </c>
      <c r="AA43" s="205">
        <f t="shared" si="15"/>
        <v>42</v>
      </c>
      <c r="AB43" s="205">
        <f t="shared" si="15"/>
        <v>30</v>
      </c>
      <c r="AC43" s="205">
        <f t="shared" si="15"/>
        <v>1</v>
      </c>
      <c r="AD43" s="205">
        <f t="shared" si="15"/>
        <v>1</v>
      </c>
      <c r="AE43" s="205">
        <f t="shared" si="15"/>
        <v>9</v>
      </c>
      <c r="AF43" s="205">
        <f t="shared" si="15"/>
        <v>7</v>
      </c>
      <c r="AG43" s="205">
        <f t="shared" si="15"/>
        <v>7</v>
      </c>
      <c r="AH43" s="205">
        <f t="shared" si="15"/>
        <v>0</v>
      </c>
      <c r="AI43" s="205">
        <f t="shared" si="15"/>
        <v>0</v>
      </c>
      <c r="AJ43" s="205">
        <f t="shared" si="15"/>
        <v>4</v>
      </c>
      <c r="AK43" s="205">
        <f t="shared" si="15"/>
        <v>8</v>
      </c>
    </row>
    <row r="44" spans="1:37" s="59" customFormat="1" ht="14.25" customHeight="1" x14ac:dyDescent="0.25">
      <c r="A44" s="377"/>
      <c r="B44" s="371"/>
      <c r="C44" s="207" t="s">
        <v>250</v>
      </c>
      <c r="D44" s="201">
        <v>35</v>
      </c>
      <c r="E44" s="168" t="s">
        <v>251</v>
      </c>
      <c r="F44" s="204">
        <f t="shared" si="1"/>
        <v>616</v>
      </c>
      <c r="G44" s="168"/>
      <c r="H44" s="168"/>
      <c r="I44" s="168"/>
      <c r="J44" s="168"/>
      <c r="K44" s="168"/>
      <c r="L44" s="168"/>
      <c r="M44" s="168"/>
      <c r="N44" s="168"/>
      <c r="O44" s="168"/>
      <c r="P44" s="168"/>
      <c r="Q44" s="168">
        <v>157</v>
      </c>
      <c r="R44" s="168">
        <v>129</v>
      </c>
      <c r="S44" s="168">
        <v>60</v>
      </c>
      <c r="T44" s="168">
        <v>56</v>
      </c>
      <c r="U44" s="168">
        <v>39</v>
      </c>
      <c r="V44" s="168">
        <v>29</v>
      </c>
      <c r="W44" s="168">
        <v>24</v>
      </c>
      <c r="X44" s="168">
        <v>17</v>
      </c>
      <c r="Y44" s="168">
        <v>105</v>
      </c>
      <c r="Z44" s="168">
        <v>2</v>
      </c>
      <c r="AA44" s="168">
        <v>29</v>
      </c>
      <c r="AB44" s="205">
        <f t="shared" si="4"/>
        <v>14</v>
      </c>
      <c r="AC44" s="168"/>
      <c r="AD44" s="168">
        <v>1</v>
      </c>
      <c r="AE44" s="168">
        <v>3</v>
      </c>
      <c r="AF44" s="205">
        <f t="shared" si="5"/>
        <v>4</v>
      </c>
      <c r="AG44" s="168">
        <v>4</v>
      </c>
      <c r="AH44" s="168"/>
      <c r="AI44" s="168"/>
      <c r="AJ44" s="168">
        <v>3</v>
      </c>
      <c r="AK44" s="168">
        <v>3</v>
      </c>
    </row>
    <row r="45" spans="1:37" s="59" customFormat="1" ht="14.25" customHeight="1" x14ac:dyDescent="0.2">
      <c r="A45" s="377"/>
      <c r="B45" s="369"/>
      <c r="C45" s="207" t="s">
        <v>106</v>
      </c>
      <c r="D45" s="201">
        <v>36</v>
      </c>
      <c r="E45" s="168" t="s">
        <v>251</v>
      </c>
      <c r="F45" s="204">
        <f t="shared" si="1"/>
        <v>204</v>
      </c>
      <c r="G45" s="168"/>
      <c r="H45" s="168"/>
      <c r="I45" s="168"/>
      <c r="J45" s="168"/>
      <c r="K45" s="168"/>
      <c r="L45" s="168"/>
      <c r="M45" s="168"/>
      <c r="N45" s="168"/>
      <c r="O45" s="168"/>
      <c r="P45" s="168">
        <v>1</v>
      </c>
      <c r="Q45" s="168">
        <v>50</v>
      </c>
      <c r="R45" s="168">
        <v>35</v>
      </c>
      <c r="S45" s="168">
        <v>26</v>
      </c>
      <c r="T45" s="178">
        <v>9</v>
      </c>
      <c r="U45" s="178">
        <v>6</v>
      </c>
      <c r="V45" s="209">
        <v>6</v>
      </c>
      <c r="W45" s="209">
        <v>6</v>
      </c>
      <c r="X45" s="209">
        <v>2</v>
      </c>
      <c r="Y45" s="209">
        <v>63</v>
      </c>
      <c r="Z45" s="209">
        <v>1</v>
      </c>
      <c r="AA45" s="209">
        <v>13</v>
      </c>
      <c r="AB45" s="205">
        <f t="shared" si="4"/>
        <v>16</v>
      </c>
      <c r="AC45" s="209">
        <v>1</v>
      </c>
      <c r="AD45" s="209"/>
      <c r="AE45" s="209">
        <v>6</v>
      </c>
      <c r="AF45" s="205">
        <f t="shared" si="5"/>
        <v>3</v>
      </c>
      <c r="AG45" s="209">
        <v>3</v>
      </c>
      <c r="AH45" s="209"/>
      <c r="AI45" s="209"/>
      <c r="AJ45" s="209">
        <v>1</v>
      </c>
      <c r="AK45" s="209">
        <v>5</v>
      </c>
    </row>
    <row r="46" spans="1:37" s="59" customFormat="1" ht="14.25" customHeight="1" x14ac:dyDescent="0.25">
      <c r="A46" s="377"/>
      <c r="B46" s="368" t="s">
        <v>187</v>
      </c>
      <c r="C46" s="202" t="s">
        <v>103</v>
      </c>
      <c r="D46" s="201">
        <v>37</v>
      </c>
      <c r="E46" s="205">
        <v>164</v>
      </c>
      <c r="F46" s="205">
        <f t="shared" ref="F46:Y46" si="16">+F47+F48</f>
        <v>963</v>
      </c>
      <c r="G46" s="205">
        <f t="shared" si="16"/>
        <v>0</v>
      </c>
      <c r="H46" s="205">
        <f t="shared" si="16"/>
        <v>0</v>
      </c>
      <c r="I46" s="205">
        <f t="shared" si="16"/>
        <v>0</v>
      </c>
      <c r="J46" s="205">
        <f t="shared" si="16"/>
        <v>0</v>
      </c>
      <c r="K46" s="205">
        <f t="shared" si="16"/>
        <v>0</v>
      </c>
      <c r="L46" s="205">
        <f t="shared" si="16"/>
        <v>0</v>
      </c>
      <c r="M46" s="205">
        <f t="shared" si="16"/>
        <v>0</v>
      </c>
      <c r="N46" s="205">
        <f t="shared" si="16"/>
        <v>0</v>
      </c>
      <c r="O46" s="205">
        <f t="shared" si="16"/>
        <v>0</v>
      </c>
      <c r="P46" s="205">
        <f t="shared" si="16"/>
        <v>0</v>
      </c>
      <c r="Q46" s="205">
        <f t="shared" si="16"/>
        <v>9</v>
      </c>
      <c r="R46" s="205">
        <f t="shared" si="16"/>
        <v>258</v>
      </c>
      <c r="S46" s="205">
        <f t="shared" si="16"/>
        <v>163</v>
      </c>
      <c r="T46" s="205">
        <f t="shared" si="16"/>
        <v>116</v>
      </c>
      <c r="U46" s="205">
        <f t="shared" si="16"/>
        <v>66</v>
      </c>
      <c r="V46" s="205">
        <f t="shared" si="16"/>
        <v>60</v>
      </c>
      <c r="W46" s="205">
        <f t="shared" si="16"/>
        <v>43</v>
      </c>
      <c r="X46" s="205">
        <f t="shared" si="16"/>
        <v>38</v>
      </c>
      <c r="Y46" s="205">
        <f t="shared" si="16"/>
        <v>210</v>
      </c>
      <c r="Z46" s="205">
        <f>+Z47+Z48</f>
        <v>9</v>
      </c>
      <c r="AA46" s="205">
        <f t="shared" ref="AA46:AK46" si="17">+AA47+AA48</f>
        <v>60</v>
      </c>
      <c r="AB46" s="205">
        <f t="shared" si="17"/>
        <v>40</v>
      </c>
      <c r="AC46" s="205">
        <f t="shared" si="17"/>
        <v>4</v>
      </c>
      <c r="AD46" s="205">
        <f t="shared" si="17"/>
        <v>1</v>
      </c>
      <c r="AE46" s="205">
        <f t="shared" si="17"/>
        <v>1</v>
      </c>
      <c r="AF46" s="205">
        <f t="shared" si="17"/>
        <v>9</v>
      </c>
      <c r="AG46" s="205">
        <f t="shared" si="17"/>
        <v>9</v>
      </c>
      <c r="AH46" s="205">
        <f t="shared" si="17"/>
        <v>0</v>
      </c>
      <c r="AI46" s="205">
        <f t="shared" si="17"/>
        <v>0</v>
      </c>
      <c r="AJ46" s="205">
        <f t="shared" si="17"/>
        <v>9</v>
      </c>
      <c r="AK46" s="205">
        <f t="shared" si="17"/>
        <v>16</v>
      </c>
    </row>
    <row r="47" spans="1:37" s="59" customFormat="1" ht="14.25" customHeight="1" x14ac:dyDescent="0.25">
      <c r="A47" s="377"/>
      <c r="B47" s="371"/>
      <c r="C47" s="207" t="s">
        <v>250</v>
      </c>
      <c r="D47" s="201">
        <v>38</v>
      </c>
      <c r="E47" s="168" t="s">
        <v>251</v>
      </c>
      <c r="F47" s="204">
        <f t="shared" si="1"/>
        <v>714</v>
      </c>
      <c r="G47" s="168"/>
      <c r="H47" s="168"/>
      <c r="I47" s="168"/>
      <c r="J47" s="168"/>
      <c r="K47" s="168"/>
      <c r="L47" s="168"/>
      <c r="M47" s="168"/>
      <c r="N47" s="168"/>
      <c r="O47" s="168"/>
      <c r="P47" s="168"/>
      <c r="Q47" s="168">
        <v>8</v>
      </c>
      <c r="R47" s="168">
        <v>197</v>
      </c>
      <c r="S47" s="168">
        <v>122</v>
      </c>
      <c r="T47" s="168">
        <v>101</v>
      </c>
      <c r="U47" s="168">
        <v>51</v>
      </c>
      <c r="V47" s="168">
        <v>48</v>
      </c>
      <c r="W47" s="168">
        <v>36</v>
      </c>
      <c r="X47" s="168">
        <v>29</v>
      </c>
      <c r="Y47" s="168">
        <v>122</v>
      </c>
      <c r="Z47" s="168">
        <v>6</v>
      </c>
      <c r="AA47" s="168">
        <v>45</v>
      </c>
      <c r="AB47" s="205">
        <f t="shared" si="4"/>
        <v>24</v>
      </c>
      <c r="AC47" s="168">
        <v>3</v>
      </c>
      <c r="AD47" s="168"/>
      <c r="AE47" s="168"/>
      <c r="AF47" s="205">
        <f t="shared" si="5"/>
        <v>6</v>
      </c>
      <c r="AG47" s="168">
        <v>6</v>
      </c>
      <c r="AH47" s="168"/>
      <c r="AI47" s="168"/>
      <c r="AJ47" s="168">
        <v>6</v>
      </c>
      <c r="AK47" s="168">
        <v>9</v>
      </c>
    </row>
    <row r="48" spans="1:37" s="59" customFormat="1" ht="14.25" customHeight="1" x14ac:dyDescent="0.25">
      <c r="A48" s="300"/>
      <c r="B48" s="369"/>
      <c r="C48" s="207" t="s">
        <v>106</v>
      </c>
      <c r="D48" s="201">
        <v>39</v>
      </c>
      <c r="E48" s="168" t="s">
        <v>251</v>
      </c>
      <c r="F48" s="204">
        <f t="shared" si="1"/>
        <v>249</v>
      </c>
      <c r="G48" s="168"/>
      <c r="H48" s="168"/>
      <c r="I48" s="168"/>
      <c r="J48" s="168"/>
      <c r="K48" s="168"/>
      <c r="L48" s="168"/>
      <c r="M48" s="168"/>
      <c r="N48" s="168"/>
      <c r="O48" s="168"/>
      <c r="P48" s="168"/>
      <c r="Q48" s="168">
        <v>1</v>
      </c>
      <c r="R48" s="168">
        <v>61</v>
      </c>
      <c r="S48" s="168">
        <v>41</v>
      </c>
      <c r="T48" s="168">
        <v>15</v>
      </c>
      <c r="U48" s="168">
        <v>15</v>
      </c>
      <c r="V48" s="168">
        <v>12</v>
      </c>
      <c r="W48" s="168">
        <v>7</v>
      </c>
      <c r="X48" s="168">
        <v>9</v>
      </c>
      <c r="Y48" s="168">
        <v>88</v>
      </c>
      <c r="Z48" s="168">
        <v>3</v>
      </c>
      <c r="AA48" s="168">
        <v>15</v>
      </c>
      <c r="AB48" s="205">
        <f t="shared" si="4"/>
        <v>16</v>
      </c>
      <c r="AC48" s="168">
        <v>1</v>
      </c>
      <c r="AD48" s="168">
        <v>1</v>
      </c>
      <c r="AE48" s="168">
        <v>1</v>
      </c>
      <c r="AF48" s="205">
        <f t="shared" si="5"/>
        <v>3</v>
      </c>
      <c r="AG48" s="168">
        <v>3</v>
      </c>
      <c r="AH48" s="168"/>
      <c r="AI48" s="168"/>
      <c r="AJ48" s="168">
        <v>3</v>
      </c>
      <c r="AK48" s="168">
        <v>7</v>
      </c>
    </row>
    <row r="49" spans="1:53" s="59" customFormat="1" ht="14.25" customHeight="1" x14ac:dyDescent="0.2">
      <c r="A49" s="294"/>
      <c r="B49" s="294"/>
      <c r="C49" s="46"/>
      <c r="D49" s="47"/>
      <c r="E49" s="48"/>
      <c r="F49" s="48"/>
      <c r="G49" s="48"/>
      <c r="H49" s="48"/>
      <c r="I49" s="48"/>
      <c r="J49" s="48"/>
      <c r="K49" s="49"/>
      <c r="L49" s="49"/>
      <c r="M49" s="49"/>
      <c r="N49" s="49"/>
      <c r="O49" s="19"/>
      <c r="P49" s="48"/>
      <c r="Q49" s="19"/>
      <c r="R49" s="51"/>
      <c r="S49" s="51"/>
    </row>
    <row r="50" spans="1:53" ht="12" customHeight="1" x14ac:dyDescent="0.2">
      <c r="A50" s="294"/>
      <c r="B50" s="294"/>
      <c r="C50" s="250"/>
      <c r="D50" s="250"/>
      <c r="E50" s="250"/>
      <c r="F50" s="250"/>
      <c r="G50" s="250"/>
      <c r="H50" s="250"/>
      <c r="I50" s="250"/>
      <c r="J50" s="250"/>
      <c r="K50" s="250"/>
      <c r="L50" s="250"/>
      <c r="M50" s="250"/>
      <c r="N50" s="250"/>
    </row>
    <row r="51" spans="1:53" ht="12" customHeight="1" x14ac:dyDescent="0.2">
      <c r="T51" s="51"/>
    </row>
    <row r="52" spans="1:53" ht="13.5" customHeight="1" x14ac:dyDescent="0.2">
      <c r="T52" s="51"/>
      <c r="U52" s="51"/>
      <c r="V52" s="51"/>
    </row>
    <row r="53" spans="1:53" ht="13.5" customHeight="1" x14ac:dyDescent="0.2">
      <c r="A53" s="50"/>
      <c r="B53" s="49"/>
      <c r="C53" s="210"/>
      <c r="D53" s="48"/>
      <c r="E53" s="48"/>
      <c r="G53" s="48"/>
      <c r="H53" s="161"/>
      <c r="K53" s="161"/>
      <c r="M53" s="161"/>
      <c r="N53" s="161"/>
      <c r="P53" s="48"/>
      <c r="Q53" s="48"/>
      <c r="R53" s="51"/>
      <c r="S53" s="51"/>
      <c r="T53" s="51"/>
      <c r="U53" s="51"/>
      <c r="V53" s="51"/>
      <c r="W53" s="51"/>
    </row>
    <row r="54" spans="1:53" x14ac:dyDescent="0.2">
      <c r="C54" s="210"/>
      <c r="D54" s="48"/>
      <c r="E54" s="48"/>
      <c r="G54" s="48"/>
      <c r="H54" s="210"/>
      <c r="I54" s="210"/>
      <c r="J54" s="210"/>
      <c r="K54" s="210"/>
      <c r="L54" s="210"/>
      <c r="M54" s="210"/>
      <c r="N54" s="210"/>
      <c r="O54" s="210"/>
      <c r="P54" s="48"/>
      <c r="Q54" s="48"/>
      <c r="R54" s="210"/>
      <c r="S54" s="210"/>
      <c r="T54" s="210"/>
      <c r="U54" s="210"/>
      <c r="V54" s="211"/>
      <c r="W54" s="211"/>
      <c r="X54" s="210"/>
      <c r="Y54" s="210"/>
      <c r="Z54" s="210"/>
      <c r="AA54" s="210"/>
      <c r="AC54" s="210"/>
      <c r="AD54" s="211"/>
      <c r="AE54" s="211"/>
      <c r="AF54" s="212"/>
      <c r="AG54" s="212"/>
    </row>
    <row r="55" spans="1:53" ht="11.25" customHeight="1" x14ac:dyDescent="0.2">
      <c r="A55" s="213"/>
      <c r="C55" s="210"/>
      <c r="D55" s="48"/>
      <c r="E55" s="48"/>
      <c r="F55" s="48"/>
      <c r="G55" s="48"/>
      <c r="H55" s="210"/>
      <c r="I55" s="210"/>
      <c r="J55" s="210"/>
      <c r="K55" s="210"/>
      <c r="L55" s="210"/>
      <c r="M55" s="210"/>
      <c r="N55" s="210"/>
      <c r="O55" s="210"/>
      <c r="P55" s="48"/>
      <c r="Q55" s="48"/>
      <c r="R55" s="210"/>
      <c r="S55" s="210"/>
      <c r="T55" s="210"/>
      <c r="U55" s="210"/>
      <c r="V55" s="211"/>
      <c r="W55" s="211"/>
      <c r="X55" s="210"/>
      <c r="Y55" s="210"/>
      <c r="Z55" s="210"/>
      <c r="AA55" s="210"/>
      <c r="AB55" s="210"/>
      <c r="AC55" s="210"/>
      <c r="AD55" s="211"/>
      <c r="AE55" s="211"/>
      <c r="AF55" s="212"/>
      <c r="AG55" s="212"/>
    </row>
    <row r="56" spans="1:53" ht="11.25" customHeight="1" x14ac:dyDescent="0.2">
      <c r="A56" s="213"/>
      <c r="C56" s="210"/>
      <c r="D56" s="48"/>
      <c r="E56" s="48"/>
      <c r="F56" s="48"/>
      <c r="G56" s="48"/>
      <c r="H56" s="210"/>
      <c r="I56" s="210"/>
      <c r="K56" s="210"/>
      <c r="L56" s="210"/>
      <c r="M56" s="210"/>
      <c r="N56" s="210"/>
      <c r="O56" s="210"/>
      <c r="P56" s="48"/>
      <c r="Q56" s="48"/>
      <c r="R56" s="210"/>
      <c r="S56" s="210"/>
      <c r="T56" s="210"/>
      <c r="U56" s="210"/>
      <c r="V56" s="211"/>
      <c r="W56" s="211"/>
      <c r="X56" s="210"/>
      <c r="Y56" s="210"/>
      <c r="AC56" s="210"/>
      <c r="AD56" s="211"/>
      <c r="AE56" s="211"/>
      <c r="AF56" s="212"/>
      <c r="AG56" s="212"/>
    </row>
    <row r="57" spans="1:53" ht="11.25" customHeight="1" x14ac:dyDescent="0.2">
      <c r="A57" s="213"/>
      <c r="C57" s="210"/>
      <c r="D57" s="48"/>
      <c r="E57" s="48"/>
      <c r="F57" s="48"/>
      <c r="G57" s="48"/>
      <c r="H57" s="210"/>
      <c r="I57" s="210"/>
      <c r="J57" s="210"/>
      <c r="K57" s="210"/>
      <c r="L57" s="210"/>
      <c r="M57" s="210"/>
      <c r="N57" s="210"/>
      <c r="O57" s="210"/>
      <c r="P57" s="48"/>
      <c r="Q57" s="48"/>
      <c r="R57" s="210"/>
      <c r="S57" s="210"/>
      <c r="T57" s="210"/>
      <c r="U57" s="210"/>
      <c r="V57" s="211"/>
      <c r="W57" s="211"/>
      <c r="X57" s="210"/>
      <c r="Y57" s="210"/>
      <c r="Z57" s="210"/>
      <c r="AA57" s="210"/>
      <c r="AC57" s="210"/>
      <c r="AD57" s="211"/>
      <c r="AE57" s="211"/>
      <c r="AF57" s="212"/>
      <c r="AG57" s="212"/>
    </row>
    <row r="58" spans="1:53" ht="11.25" customHeight="1" x14ac:dyDescent="0.2">
      <c r="A58" s="213"/>
      <c r="C58" s="210"/>
      <c r="D58" s="48"/>
      <c r="E58" s="48"/>
      <c r="F58" s="48"/>
      <c r="G58" s="48"/>
      <c r="H58" s="210"/>
      <c r="I58" s="210"/>
      <c r="J58" s="210"/>
      <c r="K58" s="210"/>
      <c r="L58" s="210"/>
      <c r="M58" s="210"/>
      <c r="N58" s="210"/>
      <c r="O58" s="210"/>
      <c r="P58" s="48"/>
      <c r="Q58" s="48"/>
      <c r="R58" s="210"/>
      <c r="S58" s="210"/>
      <c r="T58" s="210"/>
      <c r="U58" s="210"/>
      <c r="V58" s="211"/>
      <c r="W58" s="211"/>
      <c r="X58" s="210"/>
      <c r="Y58" s="210"/>
      <c r="Z58" s="210"/>
      <c r="AA58" s="210"/>
      <c r="AB58" s="210"/>
      <c r="AC58" s="210"/>
      <c r="AD58" s="211"/>
      <c r="AE58" s="211"/>
      <c r="AF58" s="212"/>
      <c r="AG58" s="212"/>
    </row>
    <row r="59" spans="1:53" ht="11.25" customHeight="1" x14ac:dyDescent="0.2">
      <c r="A59" s="213"/>
      <c r="C59" s="210"/>
      <c r="D59" s="48"/>
      <c r="E59" s="48"/>
      <c r="F59" s="48"/>
      <c r="G59" s="48"/>
      <c r="H59" s="210"/>
      <c r="I59" s="210"/>
      <c r="K59" s="210"/>
      <c r="L59" s="210"/>
      <c r="M59" s="210"/>
      <c r="N59" s="210"/>
      <c r="O59" s="210"/>
      <c r="P59" s="48"/>
      <c r="Q59" s="48"/>
      <c r="R59" s="210"/>
      <c r="S59" s="210"/>
      <c r="T59" s="210"/>
      <c r="U59" s="210"/>
      <c r="V59" s="211"/>
      <c r="W59" s="211"/>
      <c r="X59" s="210"/>
      <c r="Y59" s="210"/>
      <c r="Z59" s="210"/>
      <c r="AA59" s="210"/>
      <c r="AB59" s="210"/>
      <c r="AC59" s="210"/>
      <c r="AD59" s="211"/>
      <c r="AE59" s="211"/>
      <c r="AF59" s="212"/>
      <c r="AG59" s="212"/>
    </row>
    <row r="60" spans="1:53" ht="11.25" customHeight="1" x14ac:dyDescent="0.2">
      <c r="A60" s="213"/>
      <c r="B60" s="60"/>
      <c r="C60" s="210"/>
      <c r="D60" s="48"/>
      <c r="E60" s="48"/>
      <c r="F60" s="48"/>
      <c r="G60" s="48"/>
      <c r="H60" s="210"/>
      <c r="I60" s="210"/>
      <c r="J60" s="210"/>
      <c r="K60" s="210"/>
      <c r="L60" s="210"/>
      <c r="M60" s="210"/>
      <c r="N60" s="210"/>
      <c r="O60" s="210"/>
      <c r="P60" s="48"/>
      <c r="Q60" s="48"/>
      <c r="R60" s="210"/>
      <c r="S60" s="210"/>
      <c r="T60" s="210"/>
      <c r="U60" s="210"/>
      <c r="V60" s="211"/>
      <c r="W60" s="211"/>
      <c r="X60" s="210"/>
      <c r="Y60" s="210"/>
      <c r="Z60" s="210"/>
      <c r="AA60" s="210"/>
      <c r="AB60" s="210"/>
      <c r="AC60" s="210"/>
      <c r="AD60" s="211"/>
      <c r="AE60" s="211"/>
      <c r="AF60" s="212"/>
      <c r="AG60" s="212"/>
    </row>
    <row r="61" spans="1:53" ht="14.25" customHeight="1" x14ac:dyDescent="0.2"/>
    <row r="62" spans="1:53" ht="12" customHeight="1" x14ac:dyDescent="0.2"/>
    <row r="63" spans="1:53" s="20" customFormat="1" x14ac:dyDescent="0.2">
      <c r="B63" s="19"/>
      <c r="C63" s="19"/>
      <c r="D63" s="19"/>
      <c r="E63" s="19"/>
      <c r="F63" s="19"/>
      <c r="L63" s="19"/>
      <c r="M63" s="19"/>
      <c r="N63" s="19"/>
      <c r="P63" s="19"/>
      <c r="Q63" s="19"/>
      <c r="R63" s="19"/>
      <c r="S63" s="19"/>
      <c r="T63" s="19"/>
      <c r="U63" s="19"/>
      <c r="X63" s="19"/>
      <c r="AO63" s="19"/>
      <c r="AP63" s="19"/>
      <c r="AQ63" s="19"/>
      <c r="AR63" s="19"/>
    </row>
    <row r="64" spans="1:53" s="20" customFormat="1" ht="11.25" customHeight="1" x14ac:dyDescent="0.2">
      <c r="B64" s="19"/>
      <c r="C64" s="19"/>
      <c r="D64" s="19"/>
      <c r="E64" s="19"/>
      <c r="F64" s="19"/>
      <c r="G64" s="19"/>
      <c r="L64" s="19"/>
      <c r="M64" s="19"/>
      <c r="N64" s="19"/>
      <c r="O64" s="19"/>
      <c r="P64" s="19"/>
      <c r="S64" s="19"/>
      <c r="T64" s="19"/>
      <c r="U64" s="19"/>
      <c r="V64" s="19"/>
      <c r="W64" s="19"/>
      <c r="X64" s="19"/>
      <c r="Y64" s="19"/>
      <c r="AO64" s="19"/>
      <c r="AP64" s="19"/>
      <c r="AR64" s="19"/>
      <c r="AS64" s="360"/>
      <c r="AT64" s="360"/>
      <c r="AU64" s="360"/>
      <c r="AV64" s="360"/>
      <c r="AW64" s="360"/>
      <c r="AX64" s="360"/>
      <c r="AY64" s="360"/>
      <c r="AZ64" s="360"/>
      <c r="BA64" s="360"/>
    </row>
    <row r="65" spans="2:96" s="20" customFormat="1" ht="15" customHeight="1" x14ac:dyDescent="0.2">
      <c r="B65" s="19"/>
      <c r="C65" s="19"/>
      <c r="D65" s="19"/>
      <c r="E65" s="19"/>
      <c r="F65" s="19"/>
      <c r="G65" s="19"/>
      <c r="L65" s="19"/>
      <c r="M65" s="19"/>
      <c r="N65" s="19"/>
      <c r="O65" s="19"/>
      <c r="R65" s="19"/>
      <c r="S65" s="19"/>
      <c r="T65" s="19"/>
      <c r="U65" s="19"/>
      <c r="AO65" s="19"/>
      <c r="AP65" s="19"/>
      <c r="AR65" s="19"/>
      <c r="AS65" s="19"/>
      <c r="AT65" s="19"/>
      <c r="AU65" s="19"/>
    </row>
    <row r="66" spans="2:96" s="20" customFormat="1" x14ac:dyDescent="0.2">
      <c r="B66" s="19"/>
      <c r="C66" s="19"/>
      <c r="D66" s="19"/>
      <c r="E66" s="19"/>
      <c r="F66" s="19"/>
      <c r="G66" s="19"/>
      <c r="L66" s="19"/>
      <c r="M66" s="19"/>
      <c r="N66" s="19"/>
      <c r="O66" s="19"/>
      <c r="P66" s="19"/>
      <c r="S66" s="19"/>
      <c r="T66" s="19"/>
      <c r="U66" s="19"/>
      <c r="AO66" s="19"/>
      <c r="AP66" s="19"/>
      <c r="AR66" s="19"/>
      <c r="AS66" s="360"/>
      <c r="AT66" s="360"/>
      <c r="AU66" s="360"/>
      <c r="AV66" s="360"/>
      <c r="AW66" s="360"/>
      <c r="AX66" s="360"/>
      <c r="AY66" s="360"/>
      <c r="AZ66" s="360"/>
      <c r="BA66" s="360"/>
    </row>
    <row r="67" spans="2:96" s="20" customFormat="1" x14ac:dyDescent="0.2">
      <c r="B67" s="19"/>
      <c r="C67" s="19"/>
      <c r="D67" s="19"/>
      <c r="E67" s="19"/>
      <c r="F67" s="19"/>
      <c r="H67" s="19"/>
      <c r="I67" s="19"/>
      <c r="J67" s="19"/>
      <c r="K67" s="19"/>
      <c r="L67" s="19"/>
      <c r="N67" s="19"/>
      <c r="O67" s="19"/>
      <c r="P67" s="19"/>
      <c r="R67" s="19"/>
      <c r="S67" s="19"/>
      <c r="T67" s="19"/>
      <c r="U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BL67" s="58"/>
      <c r="CR67" s="58"/>
    </row>
    <row r="68" spans="2:96" s="20" customFormat="1" x14ac:dyDescent="0.2">
      <c r="BL68" s="58"/>
      <c r="CR68" s="58"/>
    </row>
  </sheetData>
  <mergeCells count="37">
    <mergeCell ref="AS66:BA66"/>
    <mergeCell ref="A28:A48"/>
    <mergeCell ref="B28:B30"/>
    <mergeCell ref="B31:B33"/>
    <mergeCell ref="B34:B36"/>
    <mergeCell ref="B37:B39"/>
    <mergeCell ref="B40:B42"/>
    <mergeCell ref="B43:B45"/>
    <mergeCell ref="B46:B48"/>
    <mergeCell ref="A49:B50"/>
    <mergeCell ref="C50:N50"/>
    <mergeCell ref="AS64:BA64"/>
    <mergeCell ref="B25:B27"/>
    <mergeCell ref="AF7:AF8"/>
    <mergeCell ref="AG7:AH7"/>
    <mergeCell ref="AI7:AI8"/>
    <mergeCell ref="AJ7:AJ8"/>
    <mergeCell ref="A10:B12"/>
    <mergeCell ref="B13:B15"/>
    <mergeCell ref="B16:B18"/>
    <mergeCell ref="B19:B21"/>
    <mergeCell ref="B22:B24"/>
    <mergeCell ref="AK7:AK8"/>
    <mergeCell ref="A9:C9"/>
    <mergeCell ref="Z7:Z8"/>
    <mergeCell ref="AA7:AA8"/>
    <mergeCell ref="AB7:AB8"/>
    <mergeCell ref="AC7:AC8"/>
    <mergeCell ref="AD7:AD8"/>
    <mergeCell ref="AE7:AE8"/>
    <mergeCell ref="A6:C6"/>
    <mergeCell ref="D6:G6"/>
    <mergeCell ref="A7:C8"/>
    <mergeCell ref="D7:D8"/>
    <mergeCell ref="E7:E8"/>
    <mergeCell ref="F7:F8"/>
    <mergeCell ref="G7:Y7"/>
  </mergeCells>
  <pageMargins left="0.68" right="0.25" top="1.2" bottom="0.17" header="0.3" footer="0.17"/>
  <pageSetup scale="6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26914-4D21-47D0-93AA-305478DB64DE}">
  <dimension ref="A1:CC67"/>
  <sheetViews>
    <sheetView topLeftCell="A24" zoomScaleNormal="100" workbookViewId="0">
      <selection activeCell="N56" sqref="N56"/>
    </sheetView>
  </sheetViews>
  <sheetFormatPr defaultColWidth="3.85546875" defaultRowHeight="10.5" x14ac:dyDescent="0.15"/>
  <cols>
    <col min="1" max="1" width="14" style="215" customWidth="1"/>
    <col min="2" max="2" width="3.85546875" style="215"/>
    <col min="3" max="8" width="7.28515625" style="215" customWidth="1"/>
    <col min="9" max="23" width="6.28515625" style="215" customWidth="1"/>
    <col min="24" max="38" width="7.7109375" style="215" customWidth="1"/>
    <col min="39" max="50" width="7.42578125" style="215" customWidth="1"/>
    <col min="51" max="16384" width="3.85546875" style="215"/>
  </cols>
  <sheetData>
    <row r="1" spans="1:53" ht="13.5" customHeight="1" x14ac:dyDescent="0.2">
      <c r="A1" s="19"/>
      <c r="B1" s="19"/>
      <c r="C1" s="19"/>
      <c r="D1" s="19"/>
      <c r="E1" s="19"/>
      <c r="F1" s="51"/>
      <c r="G1" s="51"/>
      <c r="H1" s="51"/>
      <c r="I1" s="51"/>
      <c r="J1" s="51"/>
      <c r="K1" s="19"/>
      <c r="L1" s="51"/>
      <c r="M1" s="51"/>
      <c r="N1" s="51"/>
      <c r="O1" s="51"/>
      <c r="P1" s="51"/>
      <c r="Q1" s="19"/>
      <c r="T1" s="19"/>
      <c r="U1" s="19"/>
      <c r="W1" s="19"/>
      <c r="X1" s="23"/>
      <c r="Y1" s="23"/>
      <c r="Z1" s="23"/>
      <c r="AA1" s="23"/>
      <c r="AB1" s="19"/>
      <c r="AC1" s="19"/>
      <c r="AD1" s="19"/>
      <c r="AE1" s="19"/>
      <c r="AF1" s="19"/>
      <c r="AG1" s="19"/>
      <c r="AH1" s="19"/>
      <c r="AI1" s="19"/>
      <c r="AJ1" s="19"/>
    </row>
    <row r="2" spans="1:53" ht="13.5" customHeight="1" x14ac:dyDescent="0.2">
      <c r="A2" s="20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</row>
    <row r="3" spans="1:53" ht="18" customHeight="1" x14ac:dyDescent="0.2">
      <c r="B3" s="189"/>
      <c r="C3" s="189"/>
      <c r="E3" s="142" t="s">
        <v>253</v>
      </c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</row>
    <row r="4" spans="1:53" ht="12.75" x14ac:dyDescent="0.2">
      <c r="A4" s="19"/>
      <c r="B4" s="19"/>
      <c r="C4" s="19"/>
      <c r="D4" s="19"/>
      <c r="E4" s="214" t="s">
        <v>254</v>
      </c>
      <c r="G4" s="19"/>
      <c r="J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</row>
    <row r="5" spans="1:53" ht="15.75" customHeight="1" x14ac:dyDescent="0.2">
      <c r="A5" s="60"/>
      <c r="B5" s="60"/>
      <c r="C5" s="60"/>
      <c r="D5" s="51"/>
      <c r="E5" s="51"/>
      <c r="F5" s="51"/>
      <c r="G5" s="51"/>
      <c r="H5" s="19"/>
      <c r="I5" s="216"/>
      <c r="J5" s="189"/>
      <c r="K5" s="19"/>
      <c r="L5" s="19"/>
      <c r="M5" s="19"/>
      <c r="N5" s="19"/>
      <c r="O5" s="19"/>
      <c r="P5" s="19"/>
      <c r="Q5" s="19"/>
      <c r="R5" s="19"/>
      <c r="S5" s="19"/>
      <c r="X5" s="175" t="s">
        <v>252</v>
      </c>
      <c r="AU5" s="175" t="s">
        <v>264</v>
      </c>
    </row>
    <row r="6" spans="1:53" s="219" customFormat="1" ht="12.75" customHeight="1" x14ac:dyDescent="0.15">
      <c r="A6" s="251" t="s">
        <v>1</v>
      </c>
      <c r="B6" s="285" t="s">
        <v>2</v>
      </c>
      <c r="C6" s="237" t="s">
        <v>172</v>
      </c>
      <c r="D6" s="302"/>
      <c r="E6" s="303"/>
      <c r="F6" s="265" t="s">
        <v>173</v>
      </c>
      <c r="G6" s="304"/>
      <c r="H6" s="305"/>
      <c r="I6" s="268" t="s">
        <v>174</v>
      </c>
      <c r="J6" s="268"/>
      <c r="K6" s="268"/>
      <c r="L6" s="268" t="s">
        <v>175</v>
      </c>
      <c r="M6" s="268"/>
      <c r="N6" s="268"/>
      <c r="O6" s="268" t="s">
        <v>176</v>
      </c>
      <c r="P6" s="268"/>
      <c r="Q6" s="268"/>
      <c r="R6" s="268" t="s">
        <v>177</v>
      </c>
      <c r="S6" s="268"/>
      <c r="T6" s="268"/>
      <c r="U6" s="268" t="s">
        <v>178</v>
      </c>
      <c r="V6" s="268"/>
      <c r="W6" s="268"/>
      <c r="X6" s="265" t="s">
        <v>179</v>
      </c>
      <c r="Y6" s="302"/>
      <c r="Z6" s="303"/>
      <c r="AA6" s="268" t="s">
        <v>180</v>
      </c>
      <c r="AB6" s="268"/>
      <c r="AC6" s="268"/>
      <c r="AD6" s="268" t="s">
        <v>181</v>
      </c>
      <c r="AE6" s="268"/>
      <c r="AF6" s="268"/>
      <c r="AG6" s="268" t="s">
        <v>182</v>
      </c>
      <c r="AH6" s="268"/>
      <c r="AI6" s="268"/>
      <c r="AJ6" s="268" t="s">
        <v>183</v>
      </c>
      <c r="AK6" s="268"/>
      <c r="AL6" s="268"/>
      <c r="AM6" s="265" t="s">
        <v>255</v>
      </c>
      <c r="AN6" s="217"/>
      <c r="AO6" s="218"/>
      <c r="AP6" s="268" t="s">
        <v>185</v>
      </c>
      <c r="AQ6" s="268"/>
      <c r="AR6" s="268"/>
      <c r="AS6" s="268" t="s">
        <v>183</v>
      </c>
      <c r="AT6" s="268"/>
      <c r="AU6" s="268"/>
      <c r="AV6" s="268" t="s">
        <v>187</v>
      </c>
      <c r="AW6" s="268"/>
      <c r="AX6" s="268"/>
      <c r="AY6" s="215"/>
    </row>
    <row r="7" spans="1:53" s="219" customFormat="1" ht="36.75" customHeight="1" x14ac:dyDescent="0.15">
      <c r="A7" s="253"/>
      <c r="B7" s="287"/>
      <c r="C7" s="378"/>
      <c r="D7" s="54" t="s">
        <v>105</v>
      </c>
      <c r="E7" s="54" t="s">
        <v>106</v>
      </c>
      <c r="F7" s="262"/>
      <c r="G7" s="54" t="s">
        <v>105</v>
      </c>
      <c r="H7" s="54" t="s">
        <v>106</v>
      </c>
      <c r="I7" s="54" t="s">
        <v>103</v>
      </c>
      <c r="J7" s="54" t="s">
        <v>105</v>
      </c>
      <c r="K7" s="54" t="s">
        <v>106</v>
      </c>
      <c r="L7" s="54" t="s">
        <v>103</v>
      </c>
      <c r="M7" s="54" t="s">
        <v>105</v>
      </c>
      <c r="N7" s="54" t="s">
        <v>106</v>
      </c>
      <c r="O7" s="54" t="s">
        <v>103</v>
      </c>
      <c r="P7" s="54" t="s">
        <v>105</v>
      </c>
      <c r="Q7" s="54" t="s">
        <v>106</v>
      </c>
      <c r="R7" s="54" t="s">
        <v>103</v>
      </c>
      <c r="S7" s="54" t="s">
        <v>105</v>
      </c>
      <c r="T7" s="54" t="s">
        <v>106</v>
      </c>
      <c r="U7" s="54" t="s">
        <v>103</v>
      </c>
      <c r="V7" s="54" t="s">
        <v>105</v>
      </c>
      <c r="W7" s="54" t="s">
        <v>106</v>
      </c>
      <c r="X7" s="262"/>
      <c r="Y7" s="54" t="s">
        <v>105</v>
      </c>
      <c r="Z7" s="54" t="s">
        <v>106</v>
      </c>
      <c r="AA7" s="54" t="s">
        <v>103</v>
      </c>
      <c r="AB7" s="54" t="s">
        <v>105</v>
      </c>
      <c r="AC7" s="54" t="s">
        <v>106</v>
      </c>
      <c r="AD7" s="54" t="s">
        <v>103</v>
      </c>
      <c r="AE7" s="54" t="s">
        <v>105</v>
      </c>
      <c r="AF7" s="54" t="s">
        <v>106</v>
      </c>
      <c r="AG7" s="54" t="s">
        <v>103</v>
      </c>
      <c r="AH7" s="54" t="s">
        <v>105</v>
      </c>
      <c r="AI7" s="54" t="s">
        <v>106</v>
      </c>
      <c r="AJ7" s="54" t="s">
        <v>103</v>
      </c>
      <c r="AK7" s="54" t="s">
        <v>105</v>
      </c>
      <c r="AL7" s="54" t="s">
        <v>106</v>
      </c>
      <c r="AM7" s="262"/>
      <c r="AN7" s="54" t="s">
        <v>105</v>
      </c>
      <c r="AO7" s="54" t="s">
        <v>106</v>
      </c>
      <c r="AP7" s="54" t="s">
        <v>103</v>
      </c>
      <c r="AQ7" s="54" t="s">
        <v>105</v>
      </c>
      <c r="AR7" s="54" t="s">
        <v>106</v>
      </c>
      <c r="AS7" s="54" t="s">
        <v>103</v>
      </c>
      <c r="AT7" s="54" t="s">
        <v>105</v>
      </c>
      <c r="AU7" s="54" t="s">
        <v>106</v>
      </c>
      <c r="AV7" s="54" t="s">
        <v>103</v>
      </c>
      <c r="AW7" s="54" t="s">
        <v>105</v>
      </c>
      <c r="AX7" s="54" t="s">
        <v>106</v>
      </c>
      <c r="AY7" s="215"/>
    </row>
    <row r="8" spans="1:53" s="219" customFormat="1" ht="11.25" x14ac:dyDescent="0.2">
      <c r="A8" s="56" t="s">
        <v>12</v>
      </c>
      <c r="B8" s="56" t="s">
        <v>13</v>
      </c>
      <c r="C8" s="42">
        <v>1</v>
      </c>
      <c r="D8" s="42">
        <v>2</v>
      </c>
      <c r="E8" s="42">
        <v>3</v>
      </c>
      <c r="F8" s="42">
        <v>4</v>
      </c>
      <c r="G8" s="42">
        <v>5</v>
      </c>
      <c r="H8" s="42">
        <v>6</v>
      </c>
      <c r="I8" s="42">
        <v>7</v>
      </c>
      <c r="J8" s="42">
        <v>8</v>
      </c>
      <c r="K8" s="42">
        <v>9</v>
      </c>
      <c r="L8" s="42">
        <v>10</v>
      </c>
      <c r="M8" s="42">
        <v>11</v>
      </c>
      <c r="N8" s="42">
        <v>12</v>
      </c>
      <c r="O8" s="42">
        <v>13</v>
      </c>
      <c r="P8" s="42">
        <v>14</v>
      </c>
      <c r="Q8" s="42">
        <v>15</v>
      </c>
      <c r="R8" s="42">
        <v>16</v>
      </c>
      <c r="S8" s="42">
        <v>17</v>
      </c>
      <c r="T8" s="42">
        <v>18</v>
      </c>
      <c r="U8" s="42">
        <v>19</v>
      </c>
      <c r="V8" s="42">
        <v>20</v>
      </c>
      <c r="W8" s="42">
        <v>21</v>
      </c>
      <c r="X8" s="42">
        <v>22</v>
      </c>
      <c r="Y8" s="42">
        <v>23</v>
      </c>
      <c r="Z8" s="42">
        <v>24</v>
      </c>
      <c r="AA8" s="42">
        <v>25</v>
      </c>
      <c r="AB8" s="42">
        <v>26</v>
      </c>
      <c r="AC8" s="42">
        <v>27</v>
      </c>
      <c r="AD8" s="42">
        <v>28</v>
      </c>
      <c r="AE8" s="42">
        <v>29</v>
      </c>
      <c r="AF8" s="42">
        <v>30</v>
      </c>
      <c r="AG8" s="42">
        <v>31</v>
      </c>
      <c r="AH8" s="42">
        <v>32</v>
      </c>
      <c r="AI8" s="42">
        <v>33</v>
      </c>
      <c r="AJ8" s="42">
        <v>34</v>
      </c>
      <c r="AK8" s="42">
        <v>35</v>
      </c>
      <c r="AL8" s="42">
        <v>36</v>
      </c>
      <c r="AM8" s="42">
        <v>40</v>
      </c>
      <c r="AN8" s="42">
        <v>41</v>
      </c>
      <c r="AO8" s="42">
        <v>42</v>
      </c>
      <c r="AP8" s="42">
        <v>43</v>
      </c>
      <c r="AQ8" s="42">
        <v>44</v>
      </c>
      <c r="AR8" s="42">
        <v>45</v>
      </c>
      <c r="AS8" s="42">
        <v>46</v>
      </c>
      <c r="AT8" s="42">
        <v>47</v>
      </c>
      <c r="AU8" s="42">
        <v>48</v>
      </c>
      <c r="AV8" s="42">
        <v>49</v>
      </c>
      <c r="AW8" s="42">
        <v>50</v>
      </c>
      <c r="AX8" s="42">
        <v>51</v>
      </c>
      <c r="AY8" s="215"/>
      <c r="AZ8" s="20"/>
      <c r="BA8" s="20"/>
    </row>
    <row r="9" spans="1:53" s="219" customFormat="1" ht="13.5" customHeight="1" x14ac:dyDescent="0.2">
      <c r="A9" s="33" t="s">
        <v>30</v>
      </c>
      <c r="B9" s="34">
        <v>1</v>
      </c>
      <c r="C9" s="220">
        <f>SUM(D9:E9)</f>
        <v>4241</v>
      </c>
      <c r="D9" s="220">
        <f>SUM(D10+D16+D23+D31+D35)</f>
        <v>3233</v>
      </c>
      <c r="E9" s="220">
        <f>SUM(E10+E16+E23+E31+E35)</f>
        <v>1008</v>
      </c>
      <c r="F9" s="220">
        <f t="shared" ref="F9" si="0">SUM(G9:H9)</f>
        <v>406</v>
      </c>
      <c r="G9" s="220">
        <f t="shared" ref="G9:H9" si="1">SUM(G10+G16+G23+G31+G35)</f>
        <v>277</v>
      </c>
      <c r="H9" s="220">
        <f t="shared" si="1"/>
        <v>129</v>
      </c>
      <c r="I9" s="220">
        <f t="shared" ref="I9" si="2">SUM(J9:K9)</f>
        <v>21</v>
      </c>
      <c r="J9" s="220">
        <f t="shared" ref="J9:K9" si="3">SUM(J10+J16+J23+J31+J35)</f>
        <v>13</v>
      </c>
      <c r="K9" s="220">
        <f t="shared" si="3"/>
        <v>8</v>
      </c>
      <c r="L9" s="220">
        <f t="shared" ref="L9" si="4">SUM(M9:N9)</f>
        <v>49</v>
      </c>
      <c r="M9" s="220">
        <f t="shared" ref="M9:N9" si="5">SUM(M10+M16+M23+M31+M35)</f>
        <v>31</v>
      </c>
      <c r="N9" s="220">
        <f t="shared" si="5"/>
        <v>18</v>
      </c>
      <c r="O9" s="220">
        <f t="shared" ref="O9" si="6">SUM(P9:Q9)</f>
        <v>102</v>
      </c>
      <c r="P9" s="220">
        <f t="shared" ref="P9:Q9" si="7">SUM(P10+P16+P23+P31+P35)</f>
        <v>78</v>
      </c>
      <c r="Q9" s="220">
        <f t="shared" si="7"/>
        <v>24</v>
      </c>
      <c r="R9" s="220">
        <f t="shared" ref="R9" si="8">SUM(S9:T9)</f>
        <v>122</v>
      </c>
      <c r="S9" s="220">
        <f t="shared" ref="S9:T9" si="9">SUM(S10+S16+S23+S31+S35)</f>
        <v>77</v>
      </c>
      <c r="T9" s="220">
        <f t="shared" si="9"/>
        <v>45</v>
      </c>
      <c r="U9" s="220">
        <f t="shared" ref="U9" si="10">SUM(V9:W9)</f>
        <v>112</v>
      </c>
      <c r="V9" s="220">
        <f t="shared" ref="V9:W9" si="11">SUM(V10+V16+V23+V31+V35)</f>
        <v>78</v>
      </c>
      <c r="W9" s="220">
        <f t="shared" si="11"/>
        <v>34</v>
      </c>
      <c r="X9" s="220">
        <f t="shared" ref="X9" si="12">SUM(Y9:Z9)</f>
        <v>1395</v>
      </c>
      <c r="Y9" s="220">
        <f>SUM(Y10+Y16+Y23+Y31+Y35)</f>
        <v>1064</v>
      </c>
      <c r="Z9" s="220">
        <f t="shared" ref="Z9" si="13">SUM(Z10+Z16+Z23+Z31+Z35)</f>
        <v>331</v>
      </c>
      <c r="AA9" s="220">
        <f t="shared" ref="AA9" si="14">SUM(AB9:AC9)</f>
        <v>142</v>
      </c>
      <c r="AB9" s="220">
        <f t="shared" ref="AB9:AC9" si="15">SUM(AB10+AB16+AB23+AB31+AB35)</f>
        <v>106</v>
      </c>
      <c r="AC9" s="220">
        <f t="shared" si="15"/>
        <v>36</v>
      </c>
      <c r="AD9" s="220">
        <f t="shared" ref="AD9" si="16">SUM(AE9:AF9)</f>
        <v>273</v>
      </c>
      <c r="AE9" s="220">
        <f t="shared" ref="AE9:AF9" si="17">SUM(AE10+AE16+AE23+AE31+AE35)</f>
        <v>202</v>
      </c>
      <c r="AF9" s="220">
        <f t="shared" si="17"/>
        <v>71</v>
      </c>
      <c r="AG9" s="220">
        <f t="shared" ref="AG9" si="18">SUM(AH9:AI9)</f>
        <v>390</v>
      </c>
      <c r="AH9" s="220">
        <f t="shared" ref="AH9:AI9" si="19">SUM(AH10+AH16+AH23+AH31+AH35)</f>
        <v>295</v>
      </c>
      <c r="AI9" s="220">
        <f t="shared" si="19"/>
        <v>95</v>
      </c>
      <c r="AJ9" s="220">
        <f t="shared" ref="AJ9" si="20">SUM(AK9:AL9)</f>
        <v>590</v>
      </c>
      <c r="AK9" s="220">
        <f t="shared" ref="AK9:AL9" si="21">SUM(AK10+AK16+AK23+AK31+AK35)</f>
        <v>461</v>
      </c>
      <c r="AL9" s="220">
        <f t="shared" si="21"/>
        <v>129</v>
      </c>
      <c r="AM9" s="220">
        <f t="shared" ref="AM9" si="22">SUM(AN9:AO9)</f>
        <v>2440</v>
      </c>
      <c r="AN9" s="220">
        <f t="shared" ref="AN9:AO9" si="23">SUM(AN10+AN16+AN23+AN31+AN35)</f>
        <v>1892</v>
      </c>
      <c r="AO9" s="220">
        <f t="shared" si="23"/>
        <v>548</v>
      </c>
      <c r="AP9" s="220">
        <f t="shared" ref="AP9" si="24">SUM(AQ9:AR9)</f>
        <v>657</v>
      </c>
      <c r="AQ9" s="220">
        <f t="shared" ref="AQ9:AR9" si="25">SUM(AQ10+AQ16+AQ23+AQ31+AQ35)</f>
        <v>562</v>
      </c>
      <c r="AR9" s="220">
        <f t="shared" si="25"/>
        <v>95</v>
      </c>
      <c r="AS9" s="220">
        <f t="shared" ref="AS9" si="26">SUM(AT9:AU9)</f>
        <v>820</v>
      </c>
      <c r="AT9" s="220">
        <f t="shared" ref="AT9:AU9" si="27">SUM(AT10+AT16+AT23+AT31+AT35)</f>
        <v>616</v>
      </c>
      <c r="AU9" s="220">
        <f t="shared" si="27"/>
        <v>204</v>
      </c>
      <c r="AV9" s="220">
        <f t="shared" ref="AV9" si="28">SUM(AW9:AX9)</f>
        <v>963</v>
      </c>
      <c r="AW9" s="220">
        <f t="shared" ref="AW9:AX9" si="29">SUM(AW10+AW16+AW23+AW31+AW35)</f>
        <v>714</v>
      </c>
      <c r="AX9" s="220">
        <f t="shared" si="29"/>
        <v>249</v>
      </c>
      <c r="AY9" s="20"/>
      <c r="AZ9" s="20"/>
      <c r="BA9" s="20"/>
    </row>
    <row r="10" spans="1:53" s="219" customFormat="1" ht="13.5" customHeight="1" x14ac:dyDescent="0.2">
      <c r="A10" s="33" t="s">
        <v>31</v>
      </c>
      <c r="B10" s="34">
        <v>2</v>
      </c>
      <c r="C10" s="220">
        <f>SUM(D10:E10)</f>
        <v>1462</v>
      </c>
      <c r="D10" s="220">
        <f>SUM(D11:D15)</f>
        <v>1157</v>
      </c>
      <c r="E10" s="220">
        <f>SUM(E11:E15)</f>
        <v>305</v>
      </c>
      <c r="F10" s="220">
        <f>SUM(G10:H10)</f>
        <v>100</v>
      </c>
      <c r="G10" s="220">
        <f>SUM(G11:G15)</f>
        <v>63</v>
      </c>
      <c r="H10" s="220">
        <f>SUM(H11:H15)</f>
        <v>37</v>
      </c>
      <c r="I10" s="220">
        <f>SUM(J10:K10)</f>
        <v>7</v>
      </c>
      <c r="J10" s="220">
        <f>SUM(J11:J15)</f>
        <v>5</v>
      </c>
      <c r="K10" s="220">
        <f>SUM(K11:K15)</f>
        <v>2</v>
      </c>
      <c r="L10" s="220">
        <f t="shared" ref="L10:L47" si="30">SUM(M10:N10)</f>
        <v>9</v>
      </c>
      <c r="M10" s="220">
        <f t="shared" ref="M10:N10" si="31">SUM(M11:M15)</f>
        <v>6</v>
      </c>
      <c r="N10" s="220">
        <f t="shared" si="31"/>
        <v>3</v>
      </c>
      <c r="O10" s="220">
        <f t="shared" ref="O10:O47" si="32">SUM(P10:Q10)</f>
        <v>19</v>
      </c>
      <c r="P10" s="220">
        <f t="shared" ref="P10:Q10" si="33">SUM(P11:P15)</f>
        <v>14</v>
      </c>
      <c r="Q10" s="220">
        <f t="shared" si="33"/>
        <v>5</v>
      </c>
      <c r="R10" s="220">
        <f t="shared" ref="R10:R47" si="34">SUM(S10:T10)</f>
        <v>42</v>
      </c>
      <c r="S10" s="220">
        <f t="shared" ref="S10:T10" si="35">SUM(S11:S15)</f>
        <v>23</v>
      </c>
      <c r="T10" s="220">
        <f t="shared" si="35"/>
        <v>19</v>
      </c>
      <c r="U10" s="220">
        <f t="shared" ref="U10:U47" si="36">SUM(V10:W10)</f>
        <v>23</v>
      </c>
      <c r="V10" s="220">
        <f t="shared" ref="V10:W10" si="37">SUM(V11:V15)</f>
        <v>15</v>
      </c>
      <c r="W10" s="220">
        <f t="shared" si="37"/>
        <v>8</v>
      </c>
      <c r="X10" s="220">
        <f>SUM(Y10:Z10)</f>
        <v>449</v>
      </c>
      <c r="Y10" s="220">
        <f>SUM(Y11:Y15)</f>
        <v>345</v>
      </c>
      <c r="Z10" s="220">
        <f>SUM(Z11:Z15)</f>
        <v>104</v>
      </c>
      <c r="AA10" s="220">
        <f>SUM(AB10:AC10)</f>
        <v>51</v>
      </c>
      <c r="AB10" s="220">
        <f>SUM(AB11:AB15)</f>
        <v>39</v>
      </c>
      <c r="AC10" s="220">
        <f>SUM(AC11:AC15)</f>
        <v>12</v>
      </c>
      <c r="AD10" s="220">
        <f>SUM(AE10:AF10)</f>
        <v>85</v>
      </c>
      <c r="AE10" s="220">
        <f>SUM(AE11:AE15)</f>
        <v>66</v>
      </c>
      <c r="AF10" s="220">
        <f>SUM(AF11:AF15)</f>
        <v>19</v>
      </c>
      <c r="AG10" s="220">
        <f>SUM(AH10:AI10)</f>
        <v>138</v>
      </c>
      <c r="AH10" s="220">
        <f>SUM(AH11:AH15)</f>
        <v>112</v>
      </c>
      <c r="AI10" s="220">
        <f>SUM(AI11:AI15)</f>
        <v>26</v>
      </c>
      <c r="AJ10" s="220">
        <f>SUM(AK10:AL10)</f>
        <v>175</v>
      </c>
      <c r="AK10" s="220">
        <f>SUM(AK11:AK15)</f>
        <v>128</v>
      </c>
      <c r="AL10" s="220">
        <f>SUM(AL11:AL15)</f>
        <v>47</v>
      </c>
      <c r="AM10" s="220">
        <f>SUM(AN10:AO10)</f>
        <v>913</v>
      </c>
      <c r="AN10" s="220">
        <f>SUM(AN11:AN15)</f>
        <v>749</v>
      </c>
      <c r="AO10" s="220">
        <f>SUM(AO11:AO15)</f>
        <v>164</v>
      </c>
      <c r="AP10" s="220">
        <f>SUM(AQ10:AR10)</f>
        <v>224</v>
      </c>
      <c r="AQ10" s="220">
        <f>SUM(AQ11:AQ15)</f>
        <v>191</v>
      </c>
      <c r="AR10" s="220">
        <f>SUM(AR11:AR15)</f>
        <v>33</v>
      </c>
      <c r="AS10" s="220">
        <f>SUM(AT10:AU10)</f>
        <v>318</v>
      </c>
      <c r="AT10" s="220">
        <f>SUM(AT11:AT15)</f>
        <v>265</v>
      </c>
      <c r="AU10" s="220">
        <f>SUM(AU11:AU15)</f>
        <v>53</v>
      </c>
      <c r="AV10" s="220">
        <f>SUM(AW10:AX10)</f>
        <v>371</v>
      </c>
      <c r="AW10" s="220">
        <f>SUM(AW11:AW15)</f>
        <v>293</v>
      </c>
      <c r="AX10" s="220">
        <f>SUM(AX11:AX15)</f>
        <v>78</v>
      </c>
      <c r="AY10" s="20"/>
      <c r="AZ10" s="20"/>
      <c r="BA10" s="20"/>
    </row>
    <row r="11" spans="1:53" s="219" customFormat="1" ht="13.5" customHeight="1" x14ac:dyDescent="0.2">
      <c r="A11" s="37" t="s">
        <v>32</v>
      </c>
      <c r="B11" s="34">
        <v>3</v>
      </c>
      <c r="C11" s="220">
        <f t="shared" ref="C11:C47" si="38">SUM(D11:E11)</f>
        <v>245</v>
      </c>
      <c r="D11" s="220">
        <f t="shared" ref="D11:E15" si="39">SUM(G11+Y11+AN11)</f>
        <v>182</v>
      </c>
      <c r="E11" s="220">
        <f t="shared" si="39"/>
        <v>63</v>
      </c>
      <c r="F11" s="220">
        <f t="shared" ref="F11:F47" si="40">SUM(G11:H11)</f>
        <v>29</v>
      </c>
      <c r="G11" s="220">
        <f>SUM(J11+M11+P11+S11+V11)</f>
        <v>14</v>
      </c>
      <c r="H11" s="220">
        <f>SUM(K11+N11+Q11+T11+W11)</f>
        <v>15</v>
      </c>
      <c r="I11" s="220">
        <f t="shared" ref="I11:I47" si="41">SUM(J11:K11)</f>
        <v>0</v>
      </c>
      <c r="J11" s="42"/>
      <c r="K11" s="42"/>
      <c r="L11" s="220">
        <f t="shared" si="30"/>
        <v>1</v>
      </c>
      <c r="M11" s="42">
        <v>1</v>
      </c>
      <c r="N11" s="42"/>
      <c r="O11" s="220">
        <f t="shared" si="32"/>
        <v>2</v>
      </c>
      <c r="P11" s="42">
        <v>2</v>
      </c>
      <c r="Q11" s="42"/>
      <c r="R11" s="220">
        <f t="shared" si="34"/>
        <v>20</v>
      </c>
      <c r="S11" s="42">
        <v>8</v>
      </c>
      <c r="T11" s="42">
        <v>12</v>
      </c>
      <c r="U11" s="220">
        <f t="shared" si="36"/>
        <v>6</v>
      </c>
      <c r="V11" s="42">
        <v>3</v>
      </c>
      <c r="W11" s="42">
        <v>3</v>
      </c>
      <c r="X11" s="220">
        <f t="shared" ref="X11:X47" si="42">SUM(Y11:Z11)</f>
        <v>65</v>
      </c>
      <c r="Y11" s="220">
        <f>SUM(AB11+AE11+AH11+AK11)</f>
        <v>49</v>
      </c>
      <c r="Z11" s="220">
        <f>SUM(AC11+AF11+AI11+AL11)</f>
        <v>16</v>
      </c>
      <c r="AA11" s="220">
        <f t="shared" ref="AA11:AA47" si="43">SUM(AB11:AC11)</f>
        <v>4</v>
      </c>
      <c r="AB11" s="42">
        <v>3</v>
      </c>
      <c r="AC11" s="42">
        <v>1</v>
      </c>
      <c r="AD11" s="220">
        <f t="shared" ref="AD11:AD47" si="44">SUM(AE11:AF11)</f>
        <v>13</v>
      </c>
      <c r="AE11" s="42">
        <v>10</v>
      </c>
      <c r="AF11" s="42">
        <v>3</v>
      </c>
      <c r="AG11" s="220">
        <f t="shared" ref="AG11:AG47" si="45">SUM(AH11:AI11)</f>
        <v>21</v>
      </c>
      <c r="AH11" s="42">
        <v>17</v>
      </c>
      <c r="AI11" s="42">
        <v>4</v>
      </c>
      <c r="AJ11" s="220">
        <f t="shared" ref="AJ11:AJ47" si="46">SUM(AK11:AL11)</f>
        <v>27</v>
      </c>
      <c r="AK11" s="42">
        <v>19</v>
      </c>
      <c r="AL11" s="42">
        <v>8</v>
      </c>
      <c r="AM11" s="220">
        <f t="shared" ref="AM11:AM47" si="47">SUM(AN11:AO11)</f>
        <v>151</v>
      </c>
      <c r="AN11" s="220">
        <f>SUM(AQ11+AT11+AW11)</f>
        <v>119</v>
      </c>
      <c r="AO11" s="220">
        <f>SUM(AR11+AU11+AX11)</f>
        <v>32</v>
      </c>
      <c r="AP11" s="220">
        <f t="shared" ref="AP11:AP47" si="48">SUM(AQ11:AR11)</f>
        <v>35</v>
      </c>
      <c r="AQ11" s="42">
        <v>27</v>
      </c>
      <c r="AR11" s="42">
        <v>8</v>
      </c>
      <c r="AS11" s="220">
        <f t="shared" ref="AS11:AS47" si="49">SUM(AT11:AU11)</f>
        <v>43</v>
      </c>
      <c r="AT11" s="42">
        <v>38</v>
      </c>
      <c r="AU11" s="42">
        <v>5</v>
      </c>
      <c r="AV11" s="220">
        <f t="shared" ref="AV11:AV47" si="50">SUM(AW11:AX11)</f>
        <v>73</v>
      </c>
      <c r="AW11" s="42">
        <v>54</v>
      </c>
      <c r="AX11" s="42">
        <v>19</v>
      </c>
      <c r="AY11" s="20"/>
      <c r="AZ11" s="20"/>
      <c r="BA11" s="20"/>
    </row>
    <row r="12" spans="1:53" s="219" customFormat="1" ht="13.5" customHeight="1" x14ac:dyDescent="0.2">
      <c r="A12" s="37" t="s">
        <v>33</v>
      </c>
      <c r="B12" s="34">
        <v>4</v>
      </c>
      <c r="C12" s="220">
        <f t="shared" si="38"/>
        <v>184</v>
      </c>
      <c r="D12" s="220">
        <f t="shared" si="39"/>
        <v>151</v>
      </c>
      <c r="E12" s="220">
        <f t="shared" si="39"/>
        <v>33</v>
      </c>
      <c r="F12" s="220">
        <f t="shared" si="40"/>
        <v>7</v>
      </c>
      <c r="G12" s="220">
        <f t="shared" ref="G12:H15" si="51">SUM(J12+M12+P12+S12+V12)</f>
        <v>5</v>
      </c>
      <c r="H12" s="220">
        <f t="shared" si="51"/>
        <v>2</v>
      </c>
      <c r="I12" s="220">
        <f t="shared" si="41"/>
        <v>0</v>
      </c>
      <c r="J12" s="42"/>
      <c r="K12" s="42"/>
      <c r="L12" s="220">
        <f t="shared" si="30"/>
        <v>0</v>
      </c>
      <c r="M12" s="42"/>
      <c r="N12" s="42"/>
      <c r="O12" s="220">
        <f t="shared" si="32"/>
        <v>3</v>
      </c>
      <c r="P12" s="42">
        <v>3</v>
      </c>
      <c r="Q12" s="42"/>
      <c r="R12" s="220">
        <f t="shared" si="34"/>
        <v>1</v>
      </c>
      <c r="S12" s="42"/>
      <c r="T12" s="42">
        <v>1</v>
      </c>
      <c r="U12" s="220">
        <f t="shared" si="36"/>
        <v>3</v>
      </c>
      <c r="V12" s="42">
        <v>2</v>
      </c>
      <c r="W12" s="42">
        <v>1</v>
      </c>
      <c r="X12" s="220">
        <f t="shared" si="42"/>
        <v>58</v>
      </c>
      <c r="Y12" s="220">
        <f t="shared" ref="Y12:Z15" si="52">SUM(AB12+AE12+AH12+AK12)</f>
        <v>48</v>
      </c>
      <c r="Z12" s="220">
        <f t="shared" si="52"/>
        <v>10</v>
      </c>
      <c r="AA12" s="220">
        <f t="shared" si="43"/>
        <v>4</v>
      </c>
      <c r="AB12" s="42">
        <v>3</v>
      </c>
      <c r="AC12" s="42">
        <v>1</v>
      </c>
      <c r="AD12" s="220">
        <f t="shared" si="44"/>
        <v>9</v>
      </c>
      <c r="AE12" s="42">
        <v>9</v>
      </c>
      <c r="AF12" s="42"/>
      <c r="AG12" s="220">
        <f t="shared" si="45"/>
        <v>16</v>
      </c>
      <c r="AH12" s="42">
        <v>14</v>
      </c>
      <c r="AI12" s="42">
        <v>2</v>
      </c>
      <c r="AJ12" s="220">
        <f t="shared" si="46"/>
        <v>29</v>
      </c>
      <c r="AK12" s="42">
        <v>22</v>
      </c>
      <c r="AL12" s="42">
        <v>7</v>
      </c>
      <c r="AM12" s="220">
        <f t="shared" si="47"/>
        <v>119</v>
      </c>
      <c r="AN12" s="220">
        <f t="shared" ref="AN12:AO15" si="53">SUM(AQ12+AT12+AW12)</f>
        <v>98</v>
      </c>
      <c r="AO12" s="220">
        <f t="shared" si="53"/>
        <v>21</v>
      </c>
      <c r="AP12" s="220">
        <f t="shared" si="48"/>
        <v>34</v>
      </c>
      <c r="AQ12" s="42">
        <v>30</v>
      </c>
      <c r="AR12" s="42">
        <v>4</v>
      </c>
      <c r="AS12" s="220">
        <f t="shared" si="49"/>
        <v>34</v>
      </c>
      <c r="AT12" s="42">
        <v>27</v>
      </c>
      <c r="AU12" s="42">
        <v>7</v>
      </c>
      <c r="AV12" s="220">
        <f t="shared" si="50"/>
        <v>51</v>
      </c>
      <c r="AW12" s="42">
        <v>41</v>
      </c>
      <c r="AX12" s="42">
        <v>10</v>
      </c>
      <c r="AY12" s="20"/>
      <c r="AZ12" s="20"/>
      <c r="BA12" s="20"/>
    </row>
    <row r="13" spans="1:53" s="219" customFormat="1" ht="13.5" customHeight="1" x14ac:dyDescent="0.2">
      <c r="A13" s="37" t="s">
        <v>34</v>
      </c>
      <c r="B13" s="34">
        <v>5</v>
      </c>
      <c r="C13" s="220">
        <f t="shared" si="38"/>
        <v>193</v>
      </c>
      <c r="D13" s="220">
        <f t="shared" si="39"/>
        <v>165</v>
      </c>
      <c r="E13" s="220">
        <f t="shared" si="39"/>
        <v>28</v>
      </c>
      <c r="F13" s="220">
        <f t="shared" si="40"/>
        <v>15</v>
      </c>
      <c r="G13" s="220">
        <f t="shared" si="51"/>
        <v>10</v>
      </c>
      <c r="H13" s="220">
        <f t="shared" si="51"/>
        <v>5</v>
      </c>
      <c r="I13" s="220">
        <f t="shared" si="41"/>
        <v>4</v>
      </c>
      <c r="J13" s="42">
        <v>4</v>
      </c>
      <c r="K13" s="42"/>
      <c r="L13" s="220">
        <f t="shared" si="30"/>
        <v>5</v>
      </c>
      <c r="M13" s="42">
        <v>3</v>
      </c>
      <c r="N13" s="42">
        <v>2</v>
      </c>
      <c r="O13" s="220">
        <f t="shared" si="32"/>
        <v>0</v>
      </c>
      <c r="P13" s="42"/>
      <c r="Q13" s="42"/>
      <c r="R13" s="220">
        <f t="shared" si="34"/>
        <v>5</v>
      </c>
      <c r="S13" s="42">
        <v>2</v>
      </c>
      <c r="T13" s="42">
        <v>3</v>
      </c>
      <c r="U13" s="220">
        <f t="shared" si="36"/>
        <v>1</v>
      </c>
      <c r="V13" s="42">
        <v>1</v>
      </c>
      <c r="W13" s="42"/>
      <c r="X13" s="220">
        <f t="shared" si="42"/>
        <v>55</v>
      </c>
      <c r="Y13" s="220">
        <f t="shared" si="52"/>
        <v>51</v>
      </c>
      <c r="Z13" s="220">
        <f t="shared" si="52"/>
        <v>4</v>
      </c>
      <c r="AA13" s="220">
        <f t="shared" si="43"/>
        <v>6</v>
      </c>
      <c r="AB13" s="42">
        <v>5</v>
      </c>
      <c r="AC13" s="42">
        <v>1</v>
      </c>
      <c r="AD13" s="220">
        <f t="shared" si="44"/>
        <v>14</v>
      </c>
      <c r="AE13" s="42">
        <v>14</v>
      </c>
      <c r="AF13" s="42"/>
      <c r="AG13" s="220">
        <f t="shared" si="45"/>
        <v>21</v>
      </c>
      <c r="AH13" s="42">
        <v>20</v>
      </c>
      <c r="AI13" s="42">
        <v>1</v>
      </c>
      <c r="AJ13" s="220">
        <f t="shared" si="46"/>
        <v>14</v>
      </c>
      <c r="AK13" s="42">
        <v>12</v>
      </c>
      <c r="AL13" s="42">
        <v>2</v>
      </c>
      <c r="AM13" s="220">
        <f t="shared" si="47"/>
        <v>123</v>
      </c>
      <c r="AN13" s="220">
        <f t="shared" si="53"/>
        <v>104</v>
      </c>
      <c r="AO13" s="220">
        <f t="shared" si="53"/>
        <v>19</v>
      </c>
      <c r="AP13" s="220">
        <f t="shared" si="48"/>
        <v>23</v>
      </c>
      <c r="AQ13" s="42">
        <v>19</v>
      </c>
      <c r="AR13" s="42">
        <v>4</v>
      </c>
      <c r="AS13" s="220">
        <f t="shared" si="49"/>
        <v>44</v>
      </c>
      <c r="AT13" s="42">
        <v>38</v>
      </c>
      <c r="AU13" s="42">
        <v>6</v>
      </c>
      <c r="AV13" s="220">
        <f t="shared" si="50"/>
        <v>56</v>
      </c>
      <c r="AW13" s="42">
        <v>47</v>
      </c>
      <c r="AX13" s="42">
        <v>9</v>
      </c>
      <c r="AY13" s="20"/>
      <c r="AZ13" s="20"/>
      <c r="BA13" s="20"/>
    </row>
    <row r="14" spans="1:53" s="219" customFormat="1" ht="13.5" customHeight="1" x14ac:dyDescent="0.2">
      <c r="A14" s="37" t="s">
        <v>35</v>
      </c>
      <c r="B14" s="34">
        <v>6</v>
      </c>
      <c r="C14" s="220">
        <f t="shared" si="38"/>
        <v>468</v>
      </c>
      <c r="D14" s="220">
        <f t="shared" si="39"/>
        <v>389</v>
      </c>
      <c r="E14" s="220">
        <f t="shared" si="39"/>
        <v>79</v>
      </c>
      <c r="F14" s="220">
        <f t="shared" si="40"/>
        <v>35</v>
      </c>
      <c r="G14" s="220">
        <f t="shared" si="51"/>
        <v>25</v>
      </c>
      <c r="H14" s="220">
        <f t="shared" si="51"/>
        <v>10</v>
      </c>
      <c r="I14" s="220">
        <f t="shared" si="41"/>
        <v>3</v>
      </c>
      <c r="J14" s="42">
        <v>1</v>
      </c>
      <c r="K14" s="42">
        <v>2</v>
      </c>
      <c r="L14" s="220">
        <f t="shared" si="30"/>
        <v>3</v>
      </c>
      <c r="M14" s="42">
        <v>2</v>
      </c>
      <c r="N14" s="42">
        <v>1</v>
      </c>
      <c r="O14" s="220">
        <f t="shared" si="32"/>
        <v>11</v>
      </c>
      <c r="P14" s="42">
        <v>7</v>
      </c>
      <c r="Q14" s="42">
        <v>4</v>
      </c>
      <c r="R14" s="220">
        <f t="shared" si="34"/>
        <v>10</v>
      </c>
      <c r="S14" s="42">
        <v>9</v>
      </c>
      <c r="T14" s="42">
        <v>1</v>
      </c>
      <c r="U14" s="220">
        <f t="shared" si="36"/>
        <v>8</v>
      </c>
      <c r="V14" s="42">
        <v>6</v>
      </c>
      <c r="W14" s="42">
        <v>2</v>
      </c>
      <c r="X14" s="220">
        <f t="shared" si="42"/>
        <v>165</v>
      </c>
      <c r="Y14" s="220">
        <f t="shared" si="52"/>
        <v>130</v>
      </c>
      <c r="Z14" s="220">
        <f t="shared" si="52"/>
        <v>35</v>
      </c>
      <c r="AA14" s="220">
        <f t="shared" si="43"/>
        <v>21</v>
      </c>
      <c r="AB14" s="42">
        <v>17</v>
      </c>
      <c r="AC14" s="42">
        <v>4</v>
      </c>
      <c r="AD14" s="220">
        <f t="shared" si="44"/>
        <v>35</v>
      </c>
      <c r="AE14" s="42">
        <v>26</v>
      </c>
      <c r="AF14" s="42">
        <v>9</v>
      </c>
      <c r="AG14" s="220">
        <f t="shared" si="45"/>
        <v>52</v>
      </c>
      <c r="AH14" s="42">
        <v>42</v>
      </c>
      <c r="AI14" s="42">
        <v>10</v>
      </c>
      <c r="AJ14" s="220">
        <f t="shared" si="46"/>
        <v>57</v>
      </c>
      <c r="AK14" s="42">
        <v>45</v>
      </c>
      <c r="AL14" s="42">
        <v>12</v>
      </c>
      <c r="AM14" s="220">
        <f t="shared" si="47"/>
        <v>268</v>
      </c>
      <c r="AN14" s="220">
        <f t="shared" si="53"/>
        <v>234</v>
      </c>
      <c r="AO14" s="220">
        <f t="shared" si="53"/>
        <v>34</v>
      </c>
      <c r="AP14" s="220">
        <f t="shared" si="48"/>
        <v>73</v>
      </c>
      <c r="AQ14" s="42">
        <v>67</v>
      </c>
      <c r="AR14" s="42">
        <v>6</v>
      </c>
      <c r="AS14" s="220">
        <f t="shared" si="49"/>
        <v>101</v>
      </c>
      <c r="AT14" s="42">
        <v>90</v>
      </c>
      <c r="AU14" s="42">
        <v>11</v>
      </c>
      <c r="AV14" s="220">
        <f t="shared" si="50"/>
        <v>94</v>
      </c>
      <c r="AW14" s="42">
        <v>77</v>
      </c>
      <c r="AX14" s="42">
        <v>17</v>
      </c>
      <c r="AY14" s="20"/>
      <c r="AZ14" s="20"/>
      <c r="BA14" s="20"/>
    </row>
    <row r="15" spans="1:53" s="219" customFormat="1" ht="13.5" customHeight="1" x14ac:dyDescent="0.2">
      <c r="A15" s="37" t="s">
        <v>36</v>
      </c>
      <c r="B15" s="34">
        <v>7</v>
      </c>
      <c r="C15" s="220">
        <f t="shared" si="38"/>
        <v>372</v>
      </c>
      <c r="D15" s="220">
        <f t="shared" si="39"/>
        <v>270</v>
      </c>
      <c r="E15" s="220">
        <f t="shared" si="39"/>
        <v>102</v>
      </c>
      <c r="F15" s="220">
        <f t="shared" si="40"/>
        <v>14</v>
      </c>
      <c r="G15" s="220">
        <f t="shared" si="51"/>
        <v>9</v>
      </c>
      <c r="H15" s="220">
        <f t="shared" si="51"/>
        <v>5</v>
      </c>
      <c r="I15" s="220">
        <f t="shared" si="41"/>
        <v>0</v>
      </c>
      <c r="J15" s="42"/>
      <c r="K15" s="42"/>
      <c r="L15" s="220">
        <f t="shared" si="30"/>
        <v>0</v>
      </c>
      <c r="M15" s="42"/>
      <c r="N15" s="42"/>
      <c r="O15" s="220">
        <f t="shared" si="32"/>
        <v>3</v>
      </c>
      <c r="P15" s="42">
        <v>2</v>
      </c>
      <c r="Q15" s="42">
        <v>1</v>
      </c>
      <c r="R15" s="220">
        <f t="shared" si="34"/>
        <v>6</v>
      </c>
      <c r="S15" s="42">
        <v>4</v>
      </c>
      <c r="T15" s="42">
        <v>2</v>
      </c>
      <c r="U15" s="220">
        <f t="shared" si="36"/>
        <v>5</v>
      </c>
      <c r="V15" s="42">
        <v>3</v>
      </c>
      <c r="W15" s="42">
        <v>2</v>
      </c>
      <c r="X15" s="220">
        <f t="shared" si="42"/>
        <v>106</v>
      </c>
      <c r="Y15" s="220">
        <f t="shared" si="52"/>
        <v>67</v>
      </c>
      <c r="Z15" s="220">
        <f t="shared" si="52"/>
        <v>39</v>
      </c>
      <c r="AA15" s="220">
        <f t="shared" si="43"/>
        <v>16</v>
      </c>
      <c r="AB15" s="42">
        <v>11</v>
      </c>
      <c r="AC15" s="42">
        <v>5</v>
      </c>
      <c r="AD15" s="220">
        <f t="shared" si="44"/>
        <v>14</v>
      </c>
      <c r="AE15" s="42">
        <v>7</v>
      </c>
      <c r="AF15" s="42">
        <v>7</v>
      </c>
      <c r="AG15" s="220">
        <f t="shared" si="45"/>
        <v>28</v>
      </c>
      <c r="AH15" s="42">
        <v>19</v>
      </c>
      <c r="AI15" s="42">
        <v>9</v>
      </c>
      <c r="AJ15" s="220">
        <f t="shared" si="46"/>
        <v>48</v>
      </c>
      <c r="AK15" s="42">
        <v>30</v>
      </c>
      <c r="AL15" s="42">
        <v>18</v>
      </c>
      <c r="AM15" s="220">
        <f t="shared" si="47"/>
        <v>252</v>
      </c>
      <c r="AN15" s="220">
        <f t="shared" si="53"/>
        <v>194</v>
      </c>
      <c r="AO15" s="220">
        <f t="shared" si="53"/>
        <v>58</v>
      </c>
      <c r="AP15" s="220">
        <f t="shared" si="48"/>
        <v>59</v>
      </c>
      <c r="AQ15" s="42">
        <v>48</v>
      </c>
      <c r="AR15" s="42">
        <v>11</v>
      </c>
      <c r="AS15" s="220">
        <f t="shared" si="49"/>
        <v>96</v>
      </c>
      <c r="AT15" s="42">
        <v>72</v>
      </c>
      <c r="AU15" s="42">
        <v>24</v>
      </c>
      <c r="AV15" s="220">
        <f t="shared" si="50"/>
        <v>97</v>
      </c>
      <c r="AW15" s="42">
        <v>74</v>
      </c>
      <c r="AX15" s="42">
        <v>23</v>
      </c>
      <c r="AY15" s="20"/>
      <c r="AZ15" s="20"/>
      <c r="BA15" s="20"/>
    </row>
    <row r="16" spans="1:53" s="219" customFormat="1" ht="13.5" customHeight="1" x14ac:dyDescent="0.2">
      <c r="A16" s="33" t="s">
        <v>37</v>
      </c>
      <c r="B16" s="34">
        <v>8</v>
      </c>
      <c r="C16" s="220">
        <f t="shared" si="38"/>
        <v>1240</v>
      </c>
      <c r="D16" s="220">
        <f>SUM(D17:D22)</f>
        <v>978</v>
      </c>
      <c r="E16" s="220">
        <f>SUM(E17:E22)</f>
        <v>262</v>
      </c>
      <c r="F16" s="220">
        <f t="shared" si="40"/>
        <v>110</v>
      </c>
      <c r="G16" s="220">
        <f>SUM(G17:G22)</f>
        <v>86</v>
      </c>
      <c r="H16" s="220">
        <f>SUM(H17:H22)</f>
        <v>24</v>
      </c>
      <c r="I16" s="220">
        <f t="shared" si="41"/>
        <v>7</v>
      </c>
      <c r="J16" s="220">
        <f>SUM(J17:J22)</f>
        <v>4</v>
      </c>
      <c r="K16" s="220">
        <f>SUM(K17:K22)</f>
        <v>3</v>
      </c>
      <c r="L16" s="220">
        <f t="shared" si="30"/>
        <v>9</v>
      </c>
      <c r="M16" s="220">
        <f>SUM(M17:M22)</f>
        <v>6</v>
      </c>
      <c r="N16" s="220">
        <f>SUM(N17:N22)</f>
        <v>3</v>
      </c>
      <c r="O16" s="220">
        <f t="shared" si="32"/>
        <v>45</v>
      </c>
      <c r="P16" s="220">
        <f>SUM(P17:P22)</f>
        <v>38</v>
      </c>
      <c r="Q16" s="220">
        <f>SUM(Q17:Q22)</f>
        <v>7</v>
      </c>
      <c r="R16" s="220">
        <f t="shared" si="34"/>
        <v>27</v>
      </c>
      <c r="S16" s="220">
        <f>SUM(S17:S22)</f>
        <v>21</v>
      </c>
      <c r="T16" s="220">
        <f>SUM(T17:T22)</f>
        <v>6</v>
      </c>
      <c r="U16" s="220">
        <f t="shared" si="36"/>
        <v>22</v>
      </c>
      <c r="V16" s="220">
        <f>SUM(V17:V22)</f>
        <v>17</v>
      </c>
      <c r="W16" s="220">
        <f>SUM(W17:W22)</f>
        <v>5</v>
      </c>
      <c r="X16" s="220">
        <f t="shared" si="42"/>
        <v>360</v>
      </c>
      <c r="Y16" s="220">
        <f>SUM(Y17:Y22)</f>
        <v>263</v>
      </c>
      <c r="Z16" s="220">
        <f>SUM(Z17:Z22)</f>
        <v>97</v>
      </c>
      <c r="AA16" s="220">
        <f t="shared" si="43"/>
        <v>38</v>
      </c>
      <c r="AB16" s="220">
        <f>SUM(AB17:AB22)</f>
        <v>35</v>
      </c>
      <c r="AC16" s="220">
        <f>SUM(AC17:AC22)</f>
        <v>3</v>
      </c>
      <c r="AD16" s="220">
        <f t="shared" si="44"/>
        <v>76</v>
      </c>
      <c r="AE16" s="220">
        <f>SUM(AE17:AE22)</f>
        <v>56</v>
      </c>
      <c r="AF16" s="220">
        <f>SUM(AF17:AF22)</f>
        <v>20</v>
      </c>
      <c r="AG16" s="220">
        <f t="shared" si="45"/>
        <v>117</v>
      </c>
      <c r="AH16" s="220">
        <f>SUM(AH17:AH22)</f>
        <v>77</v>
      </c>
      <c r="AI16" s="220">
        <f>SUM(AI17:AI22)</f>
        <v>40</v>
      </c>
      <c r="AJ16" s="220">
        <f t="shared" si="46"/>
        <v>129</v>
      </c>
      <c r="AK16" s="220">
        <f>SUM(AK17:AK22)</f>
        <v>95</v>
      </c>
      <c r="AL16" s="220">
        <f>SUM(AL17:AL22)</f>
        <v>34</v>
      </c>
      <c r="AM16" s="220">
        <f t="shared" si="47"/>
        <v>770</v>
      </c>
      <c r="AN16" s="220">
        <f>SUM(AN17:AN22)</f>
        <v>629</v>
      </c>
      <c r="AO16" s="220">
        <f>SUM(AO17:AO22)</f>
        <v>141</v>
      </c>
      <c r="AP16" s="220">
        <f t="shared" si="48"/>
        <v>228</v>
      </c>
      <c r="AQ16" s="220">
        <f>SUM(AQ17:AQ22)</f>
        <v>196</v>
      </c>
      <c r="AR16" s="220">
        <f>SUM(AR17:AR22)</f>
        <v>32</v>
      </c>
      <c r="AS16" s="220">
        <f t="shared" si="49"/>
        <v>250</v>
      </c>
      <c r="AT16" s="220">
        <f>SUM(AT17:AT22)</f>
        <v>196</v>
      </c>
      <c r="AU16" s="220">
        <f>SUM(AU17:AU22)</f>
        <v>54</v>
      </c>
      <c r="AV16" s="220">
        <f t="shared" si="50"/>
        <v>292</v>
      </c>
      <c r="AW16" s="220">
        <f>SUM(AW17:AW22)</f>
        <v>237</v>
      </c>
      <c r="AX16" s="220">
        <f>SUM(AX17:AX22)</f>
        <v>55</v>
      </c>
      <c r="AY16" s="20"/>
      <c r="AZ16" s="20"/>
      <c r="BA16" s="20"/>
    </row>
    <row r="17" spans="1:53" s="219" customFormat="1" ht="13.5" customHeight="1" x14ac:dyDescent="0.2">
      <c r="A17" s="37" t="s">
        <v>38</v>
      </c>
      <c r="B17" s="34">
        <v>9</v>
      </c>
      <c r="C17" s="220">
        <f t="shared" si="38"/>
        <v>162</v>
      </c>
      <c r="D17" s="220">
        <f t="shared" ref="D17:E22" si="54">SUM(G17+Y17+AN17)</f>
        <v>135</v>
      </c>
      <c r="E17" s="220">
        <f t="shared" si="54"/>
        <v>27</v>
      </c>
      <c r="F17" s="220">
        <f t="shared" si="40"/>
        <v>8</v>
      </c>
      <c r="G17" s="220">
        <f>SUM(J17+M17+P17+S17+V17)</f>
        <v>5</v>
      </c>
      <c r="H17" s="220">
        <f>SUM(K17+N17+Q17+T17+W17)</f>
        <v>3</v>
      </c>
      <c r="I17" s="220">
        <f t="shared" si="41"/>
        <v>2</v>
      </c>
      <c r="J17" s="42">
        <v>1</v>
      </c>
      <c r="K17" s="42">
        <v>1</v>
      </c>
      <c r="L17" s="220">
        <f t="shared" si="30"/>
        <v>1</v>
      </c>
      <c r="M17" s="42"/>
      <c r="N17" s="42">
        <v>1</v>
      </c>
      <c r="O17" s="220">
        <f t="shared" si="32"/>
        <v>0</v>
      </c>
      <c r="P17" s="42"/>
      <c r="Q17" s="42"/>
      <c r="R17" s="220">
        <f t="shared" si="34"/>
        <v>1</v>
      </c>
      <c r="S17" s="42">
        <v>1</v>
      </c>
      <c r="T17" s="42"/>
      <c r="U17" s="220">
        <f t="shared" si="36"/>
        <v>4</v>
      </c>
      <c r="V17" s="42">
        <v>3</v>
      </c>
      <c r="W17" s="42">
        <v>1</v>
      </c>
      <c r="X17" s="220">
        <f t="shared" si="42"/>
        <v>33</v>
      </c>
      <c r="Y17" s="220">
        <f t="shared" ref="Y17:Z22" si="55">SUM(AB17+AE17+AH17+AK17)</f>
        <v>28</v>
      </c>
      <c r="Z17" s="220">
        <f t="shared" si="55"/>
        <v>5</v>
      </c>
      <c r="AA17" s="220">
        <f t="shared" si="43"/>
        <v>2</v>
      </c>
      <c r="AB17" s="42">
        <v>2</v>
      </c>
      <c r="AC17" s="42"/>
      <c r="AD17" s="220">
        <f t="shared" si="44"/>
        <v>2</v>
      </c>
      <c r="AE17" s="42">
        <v>2</v>
      </c>
      <c r="AF17" s="42"/>
      <c r="AG17" s="220">
        <f t="shared" si="45"/>
        <v>8</v>
      </c>
      <c r="AH17" s="42">
        <v>7</v>
      </c>
      <c r="AI17" s="42">
        <v>1</v>
      </c>
      <c r="AJ17" s="220">
        <f t="shared" si="46"/>
        <v>21</v>
      </c>
      <c r="AK17" s="42">
        <v>17</v>
      </c>
      <c r="AL17" s="42">
        <v>4</v>
      </c>
      <c r="AM17" s="220">
        <f t="shared" si="47"/>
        <v>121</v>
      </c>
      <c r="AN17" s="220">
        <f>SUM(AQ17+AT17+AW17)</f>
        <v>102</v>
      </c>
      <c r="AO17" s="220">
        <f>SUM(AR17+AU17+AX17)</f>
        <v>19</v>
      </c>
      <c r="AP17" s="220">
        <f t="shared" si="48"/>
        <v>29</v>
      </c>
      <c r="AQ17" s="42">
        <v>27</v>
      </c>
      <c r="AR17" s="42">
        <v>2</v>
      </c>
      <c r="AS17" s="220">
        <f t="shared" si="49"/>
        <v>45</v>
      </c>
      <c r="AT17" s="42">
        <v>36</v>
      </c>
      <c r="AU17" s="42">
        <v>9</v>
      </c>
      <c r="AV17" s="220">
        <f t="shared" si="50"/>
        <v>47</v>
      </c>
      <c r="AW17" s="42">
        <v>39</v>
      </c>
      <c r="AX17" s="42">
        <v>8</v>
      </c>
      <c r="AY17" s="20"/>
      <c r="AZ17" s="20"/>
      <c r="BA17" s="20"/>
    </row>
    <row r="18" spans="1:53" s="219" customFormat="1" ht="13.5" customHeight="1" x14ac:dyDescent="0.2">
      <c r="A18" s="37" t="s">
        <v>39</v>
      </c>
      <c r="B18" s="34">
        <v>10</v>
      </c>
      <c r="C18" s="220">
        <f t="shared" si="38"/>
        <v>433</v>
      </c>
      <c r="D18" s="220">
        <f t="shared" si="54"/>
        <v>325</v>
      </c>
      <c r="E18" s="220">
        <f t="shared" si="54"/>
        <v>108</v>
      </c>
      <c r="F18" s="220">
        <f t="shared" si="40"/>
        <v>13</v>
      </c>
      <c r="G18" s="220">
        <f t="shared" ref="G18:H21" si="56">SUM(J18+M18+P18+S18+V18)</f>
        <v>13</v>
      </c>
      <c r="H18" s="220">
        <f t="shared" si="56"/>
        <v>0</v>
      </c>
      <c r="I18" s="220">
        <f t="shared" si="41"/>
        <v>0</v>
      </c>
      <c r="J18" s="42"/>
      <c r="K18" s="42"/>
      <c r="L18" s="220">
        <f t="shared" si="30"/>
        <v>0</v>
      </c>
      <c r="M18" s="42"/>
      <c r="N18" s="42"/>
      <c r="O18" s="220">
        <f t="shared" si="32"/>
        <v>3</v>
      </c>
      <c r="P18" s="42">
        <v>3</v>
      </c>
      <c r="Q18" s="42"/>
      <c r="R18" s="220">
        <f t="shared" si="34"/>
        <v>5</v>
      </c>
      <c r="S18" s="42">
        <v>5</v>
      </c>
      <c r="T18" s="42"/>
      <c r="U18" s="220">
        <f t="shared" si="36"/>
        <v>5</v>
      </c>
      <c r="V18" s="42">
        <v>5</v>
      </c>
      <c r="W18" s="42"/>
      <c r="X18" s="220">
        <f t="shared" si="42"/>
        <v>156</v>
      </c>
      <c r="Y18" s="220">
        <f t="shared" si="55"/>
        <v>97</v>
      </c>
      <c r="Z18" s="220">
        <f t="shared" si="55"/>
        <v>59</v>
      </c>
      <c r="AA18" s="220">
        <f t="shared" si="43"/>
        <v>13</v>
      </c>
      <c r="AB18" s="42">
        <v>11</v>
      </c>
      <c r="AC18" s="42">
        <v>2</v>
      </c>
      <c r="AD18" s="220">
        <f t="shared" si="44"/>
        <v>31</v>
      </c>
      <c r="AE18" s="42">
        <v>20</v>
      </c>
      <c r="AF18" s="42">
        <v>11</v>
      </c>
      <c r="AG18" s="220">
        <f t="shared" si="45"/>
        <v>60</v>
      </c>
      <c r="AH18" s="42">
        <v>33</v>
      </c>
      <c r="AI18" s="42">
        <v>27</v>
      </c>
      <c r="AJ18" s="220">
        <f t="shared" si="46"/>
        <v>52</v>
      </c>
      <c r="AK18" s="42">
        <v>33</v>
      </c>
      <c r="AL18" s="42">
        <v>19</v>
      </c>
      <c r="AM18" s="220">
        <f t="shared" si="47"/>
        <v>264</v>
      </c>
      <c r="AN18" s="220">
        <f t="shared" ref="AN18:AO22" si="57">SUM(AQ18+AT18+AW18)</f>
        <v>215</v>
      </c>
      <c r="AO18" s="220">
        <f t="shared" si="57"/>
        <v>49</v>
      </c>
      <c r="AP18" s="220">
        <f t="shared" si="48"/>
        <v>69</v>
      </c>
      <c r="AQ18" s="42">
        <v>54</v>
      </c>
      <c r="AR18" s="42">
        <v>15</v>
      </c>
      <c r="AS18" s="220">
        <f t="shared" si="49"/>
        <v>101</v>
      </c>
      <c r="AT18" s="42">
        <v>86</v>
      </c>
      <c r="AU18" s="42">
        <v>15</v>
      </c>
      <c r="AV18" s="220">
        <f t="shared" si="50"/>
        <v>94</v>
      </c>
      <c r="AW18" s="42">
        <v>75</v>
      </c>
      <c r="AX18" s="42">
        <v>19</v>
      </c>
      <c r="AY18" s="20"/>
      <c r="AZ18" s="20"/>
      <c r="BA18" s="20"/>
    </row>
    <row r="19" spans="1:53" s="219" customFormat="1" ht="13.5" customHeight="1" x14ac:dyDescent="0.2">
      <c r="A19" s="37" t="s">
        <v>40</v>
      </c>
      <c r="B19" s="34">
        <v>11</v>
      </c>
      <c r="C19" s="220">
        <f t="shared" si="38"/>
        <v>157</v>
      </c>
      <c r="D19" s="220">
        <f t="shared" si="54"/>
        <v>128</v>
      </c>
      <c r="E19" s="220">
        <f t="shared" si="54"/>
        <v>29</v>
      </c>
      <c r="F19" s="220">
        <f t="shared" si="40"/>
        <v>44</v>
      </c>
      <c r="G19" s="220">
        <f t="shared" si="56"/>
        <v>41</v>
      </c>
      <c r="H19" s="220">
        <f t="shared" si="56"/>
        <v>3</v>
      </c>
      <c r="I19" s="220">
        <f t="shared" si="41"/>
        <v>0</v>
      </c>
      <c r="J19" s="42"/>
      <c r="K19" s="42"/>
      <c r="L19" s="220">
        <f t="shared" si="30"/>
        <v>2</v>
      </c>
      <c r="M19" s="42">
        <v>2</v>
      </c>
      <c r="N19" s="42"/>
      <c r="O19" s="220">
        <f t="shared" si="32"/>
        <v>33</v>
      </c>
      <c r="P19" s="42">
        <v>31</v>
      </c>
      <c r="Q19" s="42">
        <v>2</v>
      </c>
      <c r="R19" s="220">
        <f t="shared" si="34"/>
        <v>5</v>
      </c>
      <c r="S19" s="42">
        <v>4</v>
      </c>
      <c r="T19" s="42">
        <v>1</v>
      </c>
      <c r="U19" s="220">
        <f t="shared" si="36"/>
        <v>4</v>
      </c>
      <c r="V19" s="42">
        <v>4</v>
      </c>
      <c r="W19" s="42"/>
      <c r="X19" s="220">
        <f t="shared" si="42"/>
        <v>54</v>
      </c>
      <c r="Y19" s="220">
        <f t="shared" si="55"/>
        <v>43</v>
      </c>
      <c r="Z19" s="220">
        <f t="shared" si="55"/>
        <v>11</v>
      </c>
      <c r="AA19" s="220">
        <f t="shared" si="43"/>
        <v>4</v>
      </c>
      <c r="AB19" s="42">
        <v>4</v>
      </c>
      <c r="AC19" s="42"/>
      <c r="AD19" s="220">
        <f t="shared" si="44"/>
        <v>17</v>
      </c>
      <c r="AE19" s="42">
        <v>16</v>
      </c>
      <c r="AF19" s="42">
        <v>1</v>
      </c>
      <c r="AG19" s="220">
        <f t="shared" si="45"/>
        <v>14</v>
      </c>
      <c r="AH19" s="42">
        <v>10</v>
      </c>
      <c r="AI19" s="42">
        <v>4</v>
      </c>
      <c r="AJ19" s="220">
        <f t="shared" si="46"/>
        <v>19</v>
      </c>
      <c r="AK19" s="42">
        <v>13</v>
      </c>
      <c r="AL19" s="42">
        <v>6</v>
      </c>
      <c r="AM19" s="220">
        <f t="shared" si="47"/>
        <v>59</v>
      </c>
      <c r="AN19" s="220">
        <f t="shared" si="57"/>
        <v>44</v>
      </c>
      <c r="AO19" s="220">
        <f t="shared" si="57"/>
        <v>15</v>
      </c>
      <c r="AP19" s="220">
        <f t="shared" si="48"/>
        <v>9</v>
      </c>
      <c r="AQ19" s="42">
        <v>5</v>
      </c>
      <c r="AR19" s="42">
        <v>4</v>
      </c>
      <c r="AS19" s="220">
        <f t="shared" si="49"/>
        <v>12</v>
      </c>
      <c r="AT19" s="42">
        <v>7</v>
      </c>
      <c r="AU19" s="42">
        <v>5</v>
      </c>
      <c r="AV19" s="220">
        <f t="shared" si="50"/>
        <v>38</v>
      </c>
      <c r="AW19" s="42">
        <v>32</v>
      </c>
      <c r="AX19" s="42">
        <v>6</v>
      </c>
      <c r="AY19" s="20"/>
      <c r="AZ19" s="20"/>
      <c r="BA19" s="20"/>
    </row>
    <row r="20" spans="1:53" s="219" customFormat="1" ht="13.5" customHeight="1" x14ac:dyDescent="0.2">
      <c r="A20" s="37" t="s">
        <v>41</v>
      </c>
      <c r="B20" s="34">
        <v>12</v>
      </c>
      <c r="C20" s="220">
        <f t="shared" si="38"/>
        <v>11</v>
      </c>
      <c r="D20" s="220">
        <f t="shared" si="54"/>
        <v>6</v>
      </c>
      <c r="E20" s="220">
        <f t="shared" si="54"/>
        <v>5</v>
      </c>
      <c r="F20" s="220">
        <f t="shared" si="40"/>
        <v>0</v>
      </c>
      <c r="G20" s="220">
        <f t="shared" si="56"/>
        <v>0</v>
      </c>
      <c r="H20" s="220">
        <f t="shared" si="56"/>
        <v>0</v>
      </c>
      <c r="I20" s="220">
        <f t="shared" si="41"/>
        <v>0</v>
      </c>
      <c r="J20" s="42"/>
      <c r="K20" s="42"/>
      <c r="L20" s="220">
        <f t="shared" si="30"/>
        <v>0</v>
      </c>
      <c r="M20" s="42"/>
      <c r="N20" s="42"/>
      <c r="O20" s="220">
        <f t="shared" si="32"/>
        <v>0</v>
      </c>
      <c r="P20" s="42"/>
      <c r="Q20" s="42"/>
      <c r="R20" s="220">
        <f t="shared" si="34"/>
        <v>0</v>
      </c>
      <c r="S20" s="42"/>
      <c r="T20" s="42"/>
      <c r="U20" s="220">
        <f t="shared" si="36"/>
        <v>0</v>
      </c>
      <c r="V20" s="42"/>
      <c r="W20" s="42"/>
      <c r="X20" s="220">
        <f t="shared" si="42"/>
        <v>8</v>
      </c>
      <c r="Y20" s="220">
        <f t="shared" si="55"/>
        <v>5</v>
      </c>
      <c r="Z20" s="220">
        <f t="shared" si="55"/>
        <v>3</v>
      </c>
      <c r="AA20" s="220">
        <f t="shared" si="43"/>
        <v>2</v>
      </c>
      <c r="AB20" s="42">
        <v>2</v>
      </c>
      <c r="AC20" s="42"/>
      <c r="AD20" s="220">
        <f t="shared" si="44"/>
        <v>2</v>
      </c>
      <c r="AE20" s="42">
        <v>1</v>
      </c>
      <c r="AF20" s="42">
        <v>1</v>
      </c>
      <c r="AG20" s="220">
        <f t="shared" si="45"/>
        <v>1</v>
      </c>
      <c r="AH20" s="42">
        <v>1</v>
      </c>
      <c r="AI20" s="42"/>
      <c r="AJ20" s="220">
        <f t="shared" si="46"/>
        <v>3</v>
      </c>
      <c r="AK20" s="42">
        <v>1</v>
      </c>
      <c r="AL20" s="42">
        <v>2</v>
      </c>
      <c r="AM20" s="220">
        <f t="shared" si="47"/>
        <v>3</v>
      </c>
      <c r="AN20" s="220">
        <f t="shared" si="57"/>
        <v>1</v>
      </c>
      <c r="AO20" s="220">
        <f t="shared" si="57"/>
        <v>2</v>
      </c>
      <c r="AP20" s="220">
        <f t="shared" si="48"/>
        <v>0</v>
      </c>
      <c r="AQ20" s="42"/>
      <c r="AR20" s="42"/>
      <c r="AS20" s="220">
        <f t="shared" si="49"/>
        <v>0</v>
      </c>
      <c r="AT20" s="42"/>
      <c r="AU20" s="42"/>
      <c r="AV20" s="220">
        <f t="shared" si="50"/>
        <v>3</v>
      </c>
      <c r="AW20" s="42">
        <v>1</v>
      </c>
      <c r="AX20" s="42">
        <v>2</v>
      </c>
      <c r="AY20" s="20"/>
      <c r="AZ20" s="20"/>
      <c r="BA20" s="20"/>
    </row>
    <row r="21" spans="1:53" s="219" customFormat="1" ht="13.5" customHeight="1" x14ac:dyDescent="0.2">
      <c r="A21" s="37" t="s">
        <v>42</v>
      </c>
      <c r="B21" s="34">
        <v>13</v>
      </c>
      <c r="C21" s="220">
        <f t="shared" si="38"/>
        <v>244</v>
      </c>
      <c r="D21" s="220">
        <f t="shared" si="54"/>
        <v>187</v>
      </c>
      <c r="E21" s="220">
        <f t="shared" si="54"/>
        <v>57</v>
      </c>
      <c r="F21" s="220">
        <f t="shared" si="40"/>
        <v>20</v>
      </c>
      <c r="G21" s="220">
        <f t="shared" si="56"/>
        <v>12</v>
      </c>
      <c r="H21" s="220">
        <f t="shared" si="56"/>
        <v>8</v>
      </c>
      <c r="I21" s="220">
        <f t="shared" si="41"/>
        <v>4</v>
      </c>
      <c r="J21" s="44">
        <v>2</v>
      </c>
      <c r="K21" s="44">
        <v>2</v>
      </c>
      <c r="L21" s="220">
        <f t="shared" si="30"/>
        <v>2</v>
      </c>
      <c r="M21" s="44">
        <v>2</v>
      </c>
      <c r="N21" s="44"/>
      <c r="O21" s="220">
        <f t="shared" si="32"/>
        <v>4</v>
      </c>
      <c r="P21" s="44">
        <v>1</v>
      </c>
      <c r="Q21" s="44">
        <v>3</v>
      </c>
      <c r="R21" s="220">
        <f t="shared" si="34"/>
        <v>7</v>
      </c>
      <c r="S21" s="44">
        <v>5</v>
      </c>
      <c r="T21" s="44">
        <v>2</v>
      </c>
      <c r="U21" s="220">
        <f t="shared" si="36"/>
        <v>3</v>
      </c>
      <c r="V21" s="44">
        <v>2</v>
      </c>
      <c r="W21" s="44">
        <v>1</v>
      </c>
      <c r="X21" s="220">
        <f t="shared" si="42"/>
        <v>60</v>
      </c>
      <c r="Y21" s="220">
        <f t="shared" si="55"/>
        <v>49</v>
      </c>
      <c r="Z21" s="220">
        <f t="shared" si="55"/>
        <v>11</v>
      </c>
      <c r="AA21" s="220">
        <f t="shared" si="43"/>
        <v>8</v>
      </c>
      <c r="AB21" s="44">
        <v>7</v>
      </c>
      <c r="AC21" s="44">
        <v>1</v>
      </c>
      <c r="AD21" s="220">
        <f t="shared" si="44"/>
        <v>17</v>
      </c>
      <c r="AE21" s="44">
        <v>13</v>
      </c>
      <c r="AF21" s="44">
        <v>4</v>
      </c>
      <c r="AG21" s="220">
        <f t="shared" si="45"/>
        <v>18</v>
      </c>
      <c r="AH21" s="44">
        <v>13</v>
      </c>
      <c r="AI21" s="44">
        <v>5</v>
      </c>
      <c r="AJ21" s="220">
        <f t="shared" si="46"/>
        <v>17</v>
      </c>
      <c r="AK21" s="44">
        <v>16</v>
      </c>
      <c r="AL21" s="44">
        <v>1</v>
      </c>
      <c r="AM21" s="220">
        <f t="shared" si="47"/>
        <v>164</v>
      </c>
      <c r="AN21" s="220">
        <f t="shared" si="57"/>
        <v>126</v>
      </c>
      <c r="AO21" s="220">
        <f t="shared" si="57"/>
        <v>38</v>
      </c>
      <c r="AP21" s="220">
        <f t="shared" si="48"/>
        <v>58</v>
      </c>
      <c r="AQ21" s="44">
        <v>50</v>
      </c>
      <c r="AR21" s="44">
        <v>8</v>
      </c>
      <c r="AS21" s="220">
        <f t="shared" si="49"/>
        <v>39</v>
      </c>
      <c r="AT21" s="44">
        <v>25</v>
      </c>
      <c r="AU21" s="44">
        <v>14</v>
      </c>
      <c r="AV21" s="220">
        <f t="shared" si="50"/>
        <v>67</v>
      </c>
      <c r="AW21" s="44">
        <v>51</v>
      </c>
      <c r="AX21" s="44">
        <v>16</v>
      </c>
    </row>
    <row r="22" spans="1:53" s="219" customFormat="1" ht="13.5" customHeight="1" x14ac:dyDescent="0.2">
      <c r="A22" s="37" t="s">
        <v>43</v>
      </c>
      <c r="B22" s="34">
        <v>14</v>
      </c>
      <c r="C22" s="220">
        <f t="shared" si="38"/>
        <v>233</v>
      </c>
      <c r="D22" s="220">
        <f t="shared" si="54"/>
        <v>197</v>
      </c>
      <c r="E22" s="220">
        <f t="shared" si="54"/>
        <v>36</v>
      </c>
      <c r="F22" s="220">
        <f t="shared" si="40"/>
        <v>25</v>
      </c>
      <c r="G22" s="220">
        <f>SUM(J22+M22+P22+S22+V22)</f>
        <v>15</v>
      </c>
      <c r="H22" s="220">
        <f>SUM(K22+N22+Q22+T22+W22)</f>
        <v>10</v>
      </c>
      <c r="I22" s="220">
        <f t="shared" si="41"/>
        <v>1</v>
      </c>
      <c r="J22" s="44">
        <v>1</v>
      </c>
      <c r="K22" s="44"/>
      <c r="L22" s="220">
        <f t="shared" si="30"/>
        <v>4</v>
      </c>
      <c r="M22" s="44">
        <v>2</v>
      </c>
      <c r="N22" s="44">
        <v>2</v>
      </c>
      <c r="O22" s="220">
        <f t="shared" si="32"/>
        <v>5</v>
      </c>
      <c r="P22" s="44">
        <v>3</v>
      </c>
      <c r="Q22" s="44">
        <v>2</v>
      </c>
      <c r="R22" s="220">
        <f t="shared" si="34"/>
        <v>9</v>
      </c>
      <c r="S22" s="44">
        <v>6</v>
      </c>
      <c r="T22" s="44">
        <v>3</v>
      </c>
      <c r="U22" s="220">
        <f t="shared" si="36"/>
        <v>6</v>
      </c>
      <c r="V22" s="44">
        <v>3</v>
      </c>
      <c r="W22" s="44">
        <v>3</v>
      </c>
      <c r="X22" s="220">
        <f t="shared" si="42"/>
        <v>49</v>
      </c>
      <c r="Y22" s="220">
        <f t="shared" si="55"/>
        <v>41</v>
      </c>
      <c r="Z22" s="220">
        <f t="shared" si="55"/>
        <v>8</v>
      </c>
      <c r="AA22" s="220">
        <f t="shared" si="43"/>
        <v>9</v>
      </c>
      <c r="AB22" s="44">
        <v>9</v>
      </c>
      <c r="AC22" s="44"/>
      <c r="AD22" s="220">
        <f t="shared" si="44"/>
        <v>7</v>
      </c>
      <c r="AE22" s="44">
        <v>4</v>
      </c>
      <c r="AF22" s="44">
        <v>3</v>
      </c>
      <c r="AG22" s="220">
        <f t="shared" si="45"/>
        <v>16</v>
      </c>
      <c r="AH22" s="44">
        <v>13</v>
      </c>
      <c r="AI22" s="44">
        <v>3</v>
      </c>
      <c r="AJ22" s="220">
        <f t="shared" si="46"/>
        <v>17</v>
      </c>
      <c r="AK22" s="44">
        <v>15</v>
      </c>
      <c r="AL22" s="44">
        <v>2</v>
      </c>
      <c r="AM22" s="220">
        <f t="shared" si="47"/>
        <v>159</v>
      </c>
      <c r="AN22" s="220">
        <f t="shared" si="57"/>
        <v>141</v>
      </c>
      <c r="AO22" s="220">
        <f t="shared" si="57"/>
        <v>18</v>
      </c>
      <c r="AP22" s="220">
        <f t="shared" si="48"/>
        <v>63</v>
      </c>
      <c r="AQ22" s="44">
        <v>60</v>
      </c>
      <c r="AR22" s="44">
        <v>3</v>
      </c>
      <c r="AS22" s="220">
        <f t="shared" si="49"/>
        <v>53</v>
      </c>
      <c r="AT22" s="44">
        <v>42</v>
      </c>
      <c r="AU22" s="44">
        <v>11</v>
      </c>
      <c r="AV22" s="220">
        <f t="shared" si="50"/>
        <v>43</v>
      </c>
      <c r="AW22" s="44">
        <v>39</v>
      </c>
      <c r="AX22" s="44">
        <v>4</v>
      </c>
    </row>
    <row r="23" spans="1:53" s="219" customFormat="1" ht="13.5" customHeight="1" x14ac:dyDescent="0.15">
      <c r="A23" s="33" t="s">
        <v>44</v>
      </c>
      <c r="B23" s="34">
        <v>15</v>
      </c>
      <c r="C23" s="220">
        <f t="shared" si="38"/>
        <v>698</v>
      </c>
      <c r="D23" s="221">
        <f>SUM(D24:D30)</f>
        <v>494</v>
      </c>
      <c r="E23" s="221">
        <f>SUM(E24:E30)</f>
        <v>204</v>
      </c>
      <c r="F23" s="220">
        <f t="shared" si="40"/>
        <v>116</v>
      </c>
      <c r="G23" s="221">
        <f>SUM(G24:G30)</f>
        <v>74</v>
      </c>
      <c r="H23" s="221">
        <f>SUM(H24:H30)</f>
        <v>42</v>
      </c>
      <c r="I23" s="220">
        <f t="shared" si="41"/>
        <v>5</v>
      </c>
      <c r="J23" s="221">
        <f>SUM(J24:J30)</f>
        <v>3</v>
      </c>
      <c r="K23" s="221">
        <f>SUM(K24:K30)</f>
        <v>2</v>
      </c>
      <c r="L23" s="220">
        <f t="shared" si="30"/>
        <v>17</v>
      </c>
      <c r="M23" s="221">
        <f>SUM(M24:M30)</f>
        <v>9</v>
      </c>
      <c r="N23" s="221">
        <f>SUM(N24:N30)</f>
        <v>8</v>
      </c>
      <c r="O23" s="220">
        <f t="shared" si="32"/>
        <v>20</v>
      </c>
      <c r="P23" s="221">
        <f>SUM(P24:P30)</f>
        <v>13</v>
      </c>
      <c r="Q23" s="221">
        <f>SUM(Q24:Q30)</f>
        <v>7</v>
      </c>
      <c r="R23" s="220">
        <f t="shared" si="34"/>
        <v>29</v>
      </c>
      <c r="S23" s="221">
        <f>SUM(S24:S30)</f>
        <v>17</v>
      </c>
      <c r="T23" s="221">
        <f>SUM(T24:T30)</f>
        <v>12</v>
      </c>
      <c r="U23" s="220">
        <f t="shared" si="36"/>
        <v>45</v>
      </c>
      <c r="V23" s="221">
        <f>SUM(V24:V30)</f>
        <v>32</v>
      </c>
      <c r="W23" s="221">
        <f>SUM(W24:W30)</f>
        <v>13</v>
      </c>
      <c r="X23" s="220">
        <f t="shared" si="42"/>
        <v>228</v>
      </c>
      <c r="Y23" s="221">
        <f>SUM(Y24:Y30)</f>
        <v>185</v>
      </c>
      <c r="Z23" s="221">
        <f>SUM(Z24:Z30)</f>
        <v>43</v>
      </c>
      <c r="AA23" s="220">
        <f t="shared" si="43"/>
        <v>25</v>
      </c>
      <c r="AB23" s="221">
        <f>SUM(AB24:AB30)</f>
        <v>15</v>
      </c>
      <c r="AC23" s="221">
        <f>SUM(AC24:AC30)</f>
        <v>10</v>
      </c>
      <c r="AD23" s="220">
        <f t="shared" si="44"/>
        <v>52</v>
      </c>
      <c r="AE23" s="221">
        <f>SUM(AE24:AE30)</f>
        <v>44</v>
      </c>
      <c r="AF23" s="221">
        <f>SUM(AF24:AF30)</f>
        <v>8</v>
      </c>
      <c r="AG23" s="220">
        <f t="shared" si="45"/>
        <v>79</v>
      </c>
      <c r="AH23" s="221">
        <f>SUM(AH24:AH30)</f>
        <v>66</v>
      </c>
      <c r="AI23" s="221">
        <f>SUM(AI24:AI30)</f>
        <v>13</v>
      </c>
      <c r="AJ23" s="220">
        <f t="shared" si="46"/>
        <v>72</v>
      </c>
      <c r="AK23" s="221">
        <f>SUM(AK24:AK30)</f>
        <v>60</v>
      </c>
      <c r="AL23" s="221">
        <f>SUM(AL24:AL30)</f>
        <v>12</v>
      </c>
      <c r="AM23" s="220">
        <f t="shared" si="47"/>
        <v>354</v>
      </c>
      <c r="AN23" s="221">
        <f>SUM(AN24:AN30)</f>
        <v>235</v>
      </c>
      <c r="AO23" s="221">
        <f>SUM(AO24:AO30)</f>
        <v>119</v>
      </c>
      <c r="AP23" s="220">
        <f t="shared" si="48"/>
        <v>60</v>
      </c>
      <c r="AQ23" s="221">
        <f>SUM(AQ24:AQ30)</f>
        <v>44</v>
      </c>
      <c r="AR23" s="221">
        <f>SUM(AR24:AR30)</f>
        <v>16</v>
      </c>
      <c r="AS23" s="220">
        <f t="shared" si="49"/>
        <v>111</v>
      </c>
      <c r="AT23" s="221">
        <f>SUM(AT24:AT30)</f>
        <v>77</v>
      </c>
      <c r="AU23" s="221">
        <f>SUM(AU24:AU30)</f>
        <v>34</v>
      </c>
      <c r="AV23" s="220">
        <f t="shared" si="50"/>
        <v>183</v>
      </c>
      <c r="AW23" s="221">
        <f>SUM(AW24:AW30)</f>
        <v>114</v>
      </c>
      <c r="AX23" s="221">
        <f>SUM(AX24:AX30)</f>
        <v>69</v>
      </c>
    </row>
    <row r="24" spans="1:53" s="219" customFormat="1" ht="13.5" customHeight="1" x14ac:dyDescent="0.2">
      <c r="A24" s="37" t="s">
        <v>45</v>
      </c>
      <c r="B24" s="34">
        <v>16</v>
      </c>
      <c r="C24" s="220">
        <f t="shared" si="38"/>
        <v>17</v>
      </c>
      <c r="D24" s="220">
        <f t="shared" ref="D24:E30" si="58">SUM(G24+Y24+AN24)</f>
        <v>9</v>
      </c>
      <c r="E24" s="220">
        <f t="shared" si="58"/>
        <v>8</v>
      </c>
      <c r="F24" s="220">
        <f t="shared" si="40"/>
        <v>0</v>
      </c>
      <c r="G24" s="220">
        <f t="shared" ref="G24:H30" si="59">SUM(J24+M24+P24+S24+V24)</f>
        <v>0</v>
      </c>
      <c r="H24" s="220">
        <f t="shared" si="59"/>
        <v>0</v>
      </c>
      <c r="I24" s="220">
        <f t="shared" si="41"/>
        <v>0</v>
      </c>
      <c r="J24" s="44"/>
      <c r="K24" s="44"/>
      <c r="L24" s="220">
        <f t="shared" si="30"/>
        <v>0</v>
      </c>
      <c r="M24" s="44"/>
      <c r="N24" s="44"/>
      <c r="O24" s="220">
        <f t="shared" si="32"/>
        <v>0</v>
      </c>
      <c r="P24" s="44"/>
      <c r="Q24" s="44"/>
      <c r="R24" s="220">
        <f t="shared" si="34"/>
        <v>0</v>
      </c>
      <c r="S24" s="44"/>
      <c r="T24" s="44"/>
      <c r="U24" s="220">
        <f t="shared" si="36"/>
        <v>0</v>
      </c>
      <c r="V24" s="44"/>
      <c r="W24" s="44"/>
      <c r="X24" s="220">
        <f t="shared" si="42"/>
        <v>0</v>
      </c>
      <c r="Y24" s="220">
        <f t="shared" ref="Y24:Z30" si="60">SUM(AB24+AE24+AH24+AK24)</f>
        <v>0</v>
      </c>
      <c r="Z24" s="220">
        <f t="shared" si="60"/>
        <v>0</v>
      </c>
      <c r="AA24" s="220">
        <f t="shared" si="43"/>
        <v>0</v>
      </c>
      <c r="AB24" s="44"/>
      <c r="AC24" s="44"/>
      <c r="AD24" s="220">
        <f t="shared" si="44"/>
        <v>0</v>
      </c>
      <c r="AE24" s="44"/>
      <c r="AF24" s="44"/>
      <c r="AG24" s="220">
        <f t="shared" si="45"/>
        <v>0</v>
      </c>
      <c r="AH24" s="44"/>
      <c r="AI24" s="44"/>
      <c r="AJ24" s="220">
        <f t="shared" si="46"/>
        <v>0</v>
      </c>
      <c r="AK24" s="44"/>
      <c r="AL24" s="44"/>
      <c r="AM24" s="220">
        <f t="shared" si="47"/>
        <v>17</v>
      </c>
      <c r="AN24" s="220">
        <f t="shared" ref="AN24:AO30" si="61">SUM(AQ24+AT24+AW24)</f>
        <v>9</v>
      </c>
      <c r="AO24" s="220">
        <f t="shared" si="61"/>
        <v>8</v>
      </c>
      <c r="AP24" s="220">
        <f t="shared" si="48"/>
        <v>5</v>
      </c>
      <c r="AQ24" s="44">
        <v>4</v>
      </c>
      <c r="AR24" s="44">
        <v>1</v>
      </c>
      <c r="AS24" s="220">
        <f t="shared" si="49"/>
        <v>5</v>
      </c>
      <c r="AT24" s="44">
        <v>2</v>
      </c>
      <c r="AU24" s="44">
        <v>3</v>
      </c>
      <c r="AV24" s="220">
        <f t="shared" si="50"/>
        <v>7</v>
      </c>
      <c r="AW24" s="44">
        <v>3</v>
      </c>
      <c r="AX24" s="44">
        <v>4</v>
      </c>
    </row>
    <row r="25" spans="1:53" s="219" customFormat="1" ht="13.5" customHeight="1" x14ac:dyDescent="0.2">
      <c r="A25" s="37" t="s">
        <v>46</v>
      </c>
      <c r="B25" s="34">
        <v>17</v>
      </c>
      <c r="C25" s="220">
        <f t="shared" si="38"/>
        <v>30</v>
      </c>
      <c r="D25" s="220">
        <f t="shared" si="58"/>
        <v>20</v>
      </c>
      <c r="E25" s="220">
        <f t="shared" si="58"/>
        <v>10</v>
      </c>
      <c r="F25" s="220">
        <f t="shared" si="40"/>
        <v>10</v>
      </c>
      <c r="G25" s="220">
        <f t="shared" si="59"/>
        <v>6</v>
      </c>
      <c r="H25" s="220">
        <f t="shared" si="59"/>
        <v>4</v>
      </c>
      <c r="I25" s="220">
        <f t="shared" si="41"/>
        <v>0</v>
      </c>
      <c r="J25" s="44"/>
      <c r="K25" s="44"/>
      <c r="L25" s="220">
        <f t="shared" si="30"/>
        <v>2</v>
      </c>
      <c r="M25" s="44">
        <v>2</v>
      </c>
      <c r="N25" s="44"/>
      <c r="O25" s="220">
        <f t="shared" si="32"/>
        <v>0</v>
      </c>
      <c r="P25" s="44"/>
      <c r="Q25" s="44"/>
      <c r="R25" s="220">
        <f t="shared" si="34"/>
        <v>6</v>
      </c>
      <c r="S25" s="44">
        <v>3</v>
      </c>
      <c r="T25" s="44">
        <v>3</v>
      </c>
      <c r="U25" s="220">
        <f t="shared" si="36"/>
        <v>2</v>
      </c>
      <c r="V25" s="44">
        <v>1</v>
      </c>
      <c r="W25" s="44">
        <v>1</v>
      </c>
      <c r="X25" s="220">
        <f t="shared" si="42"/>
        <v>18</v>
      </c>
      <c r="Y25" s="220">
        <f t="shared" si="60"/>
        <v>14</v>
      </c>
      <c r="Z25" s="220">
        <f t="shared" si="60"/>
        <v>4</v>
      </c>
      <c r="AA25" s="220">
        <f t="shared" si="43"/>
        <v>4</v>
      </c>
      <c r="AB25" s="44">
        <v>3</v>
      </c>
      <c r="AC25" s="44">
        <v>1</v>
      </c>
      <c r="AD25" s="220">
        <f t="shared" si="44"/>
        <v>6</v>
      </c>
      <c r="AE25" s="44">
        <v>5</v>
      </c>
      <c r="AF25" s="44">
        <v>1</v>
      </c>
      <c r="AG25" s="220">
        <f t="shared" si="45"/>
        <v>4</v>
      </c>
      <c r="AH25" s="44">
        <v>2</v>
      </c>
      <c r="AI25" s="44">
        <v>2</v>
      </c>
      <c r="AJ25" s="220">
        <f t="shared" si="46"/>
        <v>4</v>
      </c>
      <c r="AK25" s="44">
        <v>4</v>
      </c>
      <c r="AL25" s="44"/>
      <c r="AM25" s="220">
        <f t="shared" si="47"/>
        <v>2</v>
      </c>
      <c r="AN25" s="220">
        <f t="shared" si="61"/>
        <v>0</v>
      </c>
      <c r="AO25" s="220">
        <f t="shared" si="61"/>
        <v>2</v>
      </c>
      <c r="AP25" s="220">
        <f t="shared" si="48"/>
        <v>2</v>
      </c>
      <c r="AQ25" s="44"/>
      <c r="AR25" s="44">
        <v>2</v>
      </c>
      <c r="AS25" s="220">
        <f t="shared" si="49"/>
        <v>0</v>
      </c>
      <c r="AT25" s="44"/>
      <c r="AU25" s="44"/>
      <c r="AV25" s="220">
        <f t="shared" si="50"/>
        <v>0</v>
      </c>
      <c r="AW25" s="44"/>
      <c r="AX25" s="44"/>
    </row>
    <row r="26" spans="1:53" s="219" customFormat="1" ht="13.5" customHeight="1" x14ac:dyDescent="0.2">
      <c r="A26" s="37" t="s">
        <v>47</v>
      </c>
      <c r="B26" s="34">
        <v>18</v>
      </c>
      <c r="C26" s="220">
        <f t="shared" si="38"/>
        <v>68</v>
      </c>
      <c r="D26" s="220">
        <f t="shared" si="58"/>
        <v>52</v>
      </c>
      <c r="E26" s="220">
        <f t="shared" si="58"/>
        <v>16</v>
      </c>
      <c r="F26" s="220">
        <f t="shared" si="40"/>
        <v>26</v>
      </c>
      <c r="G26" s="220">
        <f t="shared" si="59"/>
        <v>19</v>
      </c>
      <c r="H26" s="220">
        <f t="shared" si="59"/>
        <v>7</v>
      </c>
      <c r="I26" s="220">
        <f t="shared" si="41"/>
        <v>0</v>
      </c>
      <c r="J26" s="44"/>
      <c r="K26" s="44"/>
      <c r="L26" s="220">
        <f t="shared" si="30"/>
        <v>1</v>
      </c>
      <c r="M26" s="44">
        <v>1</v>
      </c>
      <c r="N26" s="44"/>
      <c r="O26" s="220">
        <f t="shared" si="32"/>
        <v>5</v>
      </c>
      <c r="P26" s="44">
        <v>3</v>
      </c>
      <c r="Q26" s="44">
        <v>2</v>
      </c>
      <c r="R26" s="220">
        <f t="shared" si="34"/>
        <v>2</v>
      </c>
      <c r="S26" s="44">
        <v>1</v>
      </c>
      <c r="T26" s="44">
        <v>1</v>
      </c>
      <c r="U26" s="220">
        <f t="shared" si="36"/>
        <v>18</v>
      </c>
      <c r="V26" s="44">
        <v>14</v>
      </c>
      <c r="W26" s="44">
        <v>4</v>
      </c>
      <c r="X26" s="220">
        <f t="shared" si="42"/>
        <v>16</v>
      </c>
      <c r="Y26" s="220">
        <f t="shared" si="60"/>
        <v>13</v>
      </c>
      <c r="Z26" s="220">
        <f t="shared" si="60"/>
        <v>3</v>
      </c>
      <c r="AA26" s="220">
        <f t="shared" si="43"/>
        <v>3</v>
      </c>
      <c r="AB26" s="44">
        <v>2</v>
      </c>
      <c r="AC26" s="44">
        <v>1</v>
      </c>
      <c r="AD26" s="220">
        <f t="shared" si="44"/>
        <v>2</v>
      </c>
      <c r="AE26" s="44">
        <v>2</v>
      </c>
      <c r="AF26" s="44"/>
      <c r="AG26" s="220">
        <f t="shared" si="45"/>
        <v>5</v>
      </c>
      <c r="AH26" s="44">
        <v>3</v>
      </c>
      <c r="AI26" s="44">
        <v>2</v>
      </c>
      <c r="AJ26" s="220">
        <f t="shared" si="46"/>
        <v>6</v>
      </c>
      <c r="AK26" s="44">
        <v>6</v>
      </c>
      <c r="AL26" s="44"/>
      <c r="AM26" s="220">
        <f t="shared" si="47"/>
        <v>26</v>
      </c>
      <c r="AN26" s="220">
        <f t="shared" si="61"/>
        <v>20</v>
      </c>
      <c r="AO26" s="220">
        <f t="shared" si="61"/>
        <v>6</v>
      </c>
      <c r="AP26" s="220">
        <f t="shared" si="48"/>
        <v>1</v>
      </c>
      <c r="AQ26" s="44">
        <v>1</v>
      </c>
      <c r="AR26" s="44"/>
      <c r="AS26" s="220">
        <f t="shared" si="49"/>
        <v>10</v>
      </c>
      <c r="AT26" s="44">
        <v>7</v>
      </c>
      <c r="AU26" s="44">
        <v>3</v>
      </c>
      <c r="AV26" s="220">
        <f t="shared" si="50"/>
        <v>15</v>
      </c>
      <c r="AW26" s="44">
        <v>12</v>
      </c>
      <c r="AX26" s="44">
        <v>3</v>
      </c>
    </row>
    <row r="27" spans="1:53" s="219" customFormat="1" ht="13.5" customHeight="1" x14ac:dyDescent="0.2">
      <c r="A27" s="37" t="s">
        <v>48</v>
      </c>
      <c r="B27" s="34">
        <v>19</v>
      </c>
      <c r="C27" s="220">
        <f t="shared" si="38"/>
        <v>46</v>
      </c>
      <c r="D27" s="220">
        <f t="shared" si="58"/>
        <v>35</v>
      </c>
      <c r="E27" s="220">
        <f t="shared" si="58"/>
        <v>11</v>
      </c>
      <c r="F27" s="220">
        <f t="shared" si="40"/>
        <v>13</v>
      </c>
      <c r="G27" s="220">
        <f t="shared" si="59"/>
        <v>6</v>
      </c>
      <c r="H27" s="220">
        <f t="shared" si="59"/>
        <v>7</v>
      </c>
      <c r="I27" s="220">
        <f t="shared" si="41"/>
        <v>2</v>
      </c>
      <c r="J27" s="44">
        <v>1</v>
      </c>
      <c r="K27" s="44">
        <v>1</v>
      </c>
      <c r="L27" s="220">
        <f t="shared" si="30"/>
        <v>3</v>
      </c>
      <c r="M27" s="44">
        <v>1</v>
      </c>
      <c r="N27" s="44">
        <v>2</v>
      </c>
      <c r="O27" s="220">
        <f t="shared" si="32"/>
        <v>0</v>
      </c>
      <c r="P27" s="44"/>
      <c r="Q27" s="44"/>
      <c r="R27" s="220">
        <f t="shared" si="34"/>
        <v>1</v>
      </c>
      <c r="S27" s="44"/>
      <c r="T27" s="44">
        <v>1</v>
      </c>
      <c r="U27" s="220">
        <f t="shared" si="36"/>
        <v>7</v>
      </c>
      <c r="V27" s="44">
        <v>4</v>
      </c>
      <c r="W27" s="44">
        <v>3</v>
      </c>
      <c r="X27" s="220">
        <f t="shared" si="42"/>
        <v>13</v>
      </c>
      <c r="Y27" s="220">
        <f t="shared" si="60"/>
        <v>12</v>
      </c>
      <c r="Z27" s="220">
        <f t="shared" si="60"/>
        <v>1</v>
      </c>
      <c r="AA27" s="220">
        <f t="shared" si="43"/>
        <v>3</v>
      </c>
      <c r="AB27" s="44">
        <v>3</v>
      </c>
      <c r="AC27" s="44"/>
      <c r="AD27" s="220">
        <f t="shared" si="44"/>
        <v>4</v>
      </c>
      <c r="AE27" s="44">
        <v>3</v>
      </c>
      <c r="AF27" s="44">
        <v>1</v>
      </c>
      <c r="AG27" s="220">
        <f t="shared" si="45"/>
        <v>4</v>
      </c>
      <c r="AH27" s="44">
        <v>4</v>
      </c>
      <c r="AI27" s="44"/>
      <c r="AJ27" s="220">
        <f t="shared" si="46"/>
        <v>2</v>
      </c>
      <c r="AK27" s="44">
        <v>2</v>
      </c>
      <c r="AL27" s="44"/>
      <c r="AM27" s="220">
        <f t="shared" si="47"/>
        <v>20</v>
      </c>
      <c r="AN27" s="220">
        <f t="shared" si="61"/>
        <v>17</v>
      </c>
      <c r="AO27" s="220">
        <f t="shared" si="61"/>
        <v>3</v>
      </c>
      <c r="AP27" s="220">
        <f t="shared" si="48"/>
        <v>5</v>
      </c>
      <c r="AQ27" s="44">
        <v>4</v>
      </c>
      <c r="AR27" s="44">
        <v>1</v>
      </c>
      <c r="AS27" s="220">
        <f t="shared" si="49"/>
        <v>9</v>
      </c>
      <c r="AT27" s="44">
        <v>7</v>
      </c>
      <c r="AU27" s="44">
        <v>2</v>
      </c>
      <c r="AV27" s="220">
        <f t="shared" si="50"/>
        <v>6</v>
      </c>
      <c r="AW27" s="44">
        <v>6</v>
      </c>
      <c r="AX27" s="44"/>
    </row>
    <row r="28" spans="1:53" s="219" customFormat="1" ht="13.5" customHeight="1" x14ac:dyDescent="0.2">
      <c r="A28" s="37" t="s">
        <v>49</v>
      </c>
      <c r="B28" s="34">
        <v>20</v>
      </c>
      <c r="C28" s="220">
        <f t="shared" si="38"/>
        <v>62</v>
      </c>
      <c r="D28" s="220">
        <f t="shared" si="58"/>
        <v>35</v>
      </c>
      <c r="E28" s="220">
        <f t="shared" si="58"/>
        <v>27</v>
      </c>
      <c r="F28" s="220">
        <f t="shared" si="40"/>
        <v>1</v>
      </c>
      <c r="G28" s="220">
        <f t="shared" si="59"/>
        <v>1</v>
      </c>
      <c r="H28" s="220">
        <f t="shared" si="59"/>
        <v>0</v>
      </c>
      <c r="I28" s="220">
        <f t="shared" si="41"/>
        <v>0</v>
      </c>
      <c r="J28" s="44"/>
      <c r="K28" s="44"/>
      <c r="L28" s="220">
        <f t="shared" si="30"/>
        <v>0</v>
      </c>
      <c r="M28" s="44"/>
      <c r="N28" s="44"/>
      <c r="O28" s="220">
        <f t="shared" si="32"/>
        <v>0</v>
      </c>
      <c r="P28" s="44"/>
      <c r="Q28" s="44"/>
      <c r="R28" s="220">
        <f t="shared" si="34"/>
        <v>0</v>
      </c>
      <c r="S28" s="44"/>
      <c r="T28" s="44"/>
      <c r="U28" s="220">
        <f t="shared" si="36"/>
        <v>1</v>
      </c>
      <c r="V28" s="44">
        <v>1</v>
      </c>
      <c r="W28" s="44"/>
      <c r="X28" s="220">
        <f t="shared" si="42"/>
        <v>20</v>
      </c>
      <c r="Y28" s="220">
        <f t="shared" si="60"/>
        <v>16</v>
      </c>
      <c r="Z28" s="220">
        <f t="shared" si="60"/>
        <v>4</v>
      </c>
      <c r="AA28" s="220">
        <f t="shared" si="43"/>
        <v>0</v>
      </c>
      <c r="AB28" s="44"/>
      <c r="AC28" s="44"/>
      <c r="AD28" s="220">
        <f t="shared" si="44"/>
        <v>3</v>
      </c>
      <c r="AE28" s="44">
        <v>3</v>
      </c>
      <c r="AF28" s="44"/>
      <c r="AG28" s="220">
        <f t="shared" si="45"/>
        <v>13</v>
      </c>
      <c r="AH28" s="44">
        <v>10</v>
      </c>
      <c r="AI28" s="44">
        <v>3</v>
      </c>
      <c r="AJ28" s="220">
        <f t="shared" si="46"/>
        <v>4</v>
      </c>
      <c r="AK28" s="44">
        <v>3</v>
      </c>
      <c r="AL28" s="44">
        <v>1</v>
      </c>
      <c r="AM28" s="220">
        <f t="shared" si="47"/>
        <v>41</v>
      </c>
      <c r="AN28" s="220">
        <f t="shared" si="61"/>
        <v>18</v>
      </c>
      <c r="AO28" s="220">
        <f t="shared" si="61"/>
        <v>23</v>
      </c>
      <c r="AP28" s="220">
        <f t="shared" si="48"/>
        <v>0</v>
      </c>
      <c r="AQ28" s="44"/>
      <c r="AR28" s="44"/>
      <c r="AS28" s="220">
        <f t="shared" si="49"/>
        <v>16</v>
      </c>
      <c r="AT28" s="44">
        <v>6</v>
      </c>
      <c r="AU28" s="44">
        <v>10</v>
      </c>
      <c r="AV28" s="220">
        <f t="shared" si="50"/>
        <v>25</v>
      </c>
      <c r="AW28" s="44">
        <v>12</v>
      </c>
      <c r="AX28" s="44">
        <v>13</v>
      </c>
    </row>
    <row r="29" spans="1:53" s="219" customFormat="1" ht="13.5" customHeight="1" x14ac:dyDescent="0.2">
      <c r="A29" s="37" t="s">
        <v>50</v>
      </c>
      <c r="B29" s="34">
        <v>21</v>
      </c>
      <c r="C29" s="220">
        <f t="shared" si="38"/>
        <v>294</v>
      </c>
      <c r="D29" s="220">
        <f t="shared" si="58"/>
        <v>211</v>
      </c>
      <c r="E29" s="220">
        <f t="shared" si="58"/>
        <v>83</v>
      </c>
      <c r="F29" s="220">
        <f t="shared" si="40"/>
        <v>50</v>
      </c>
      <c r="G29" s="220">
        <f t="shared" si="59"/>
        <v>32</v>
      </c>
      <c r="H29" s="220">
        <f t="shared" si="59"/>
        <v>18</v>
      </c>
      <c r="I29" s="220">
        <f t="shared" si="41"/>
        <v>2</v>
      </c>
      <c r="J29" s="44">
        <v>2</v>
      </c>
      <c r="K29" s="44"/>
      <c r="L29" s="220">
        <f t="shared" si="30"/>
        <v>9</v>
      </c>
      <c r="M29" s="44">
        <v>3</v>
      </c>
      <c r="N29" s="44">
        <v>6</v>
      </c>
      <c r="O29" s="220">
        <f t="shared" si="32"/>
        <v>13</v>
      </c>
      <c r="P29" s="44">
        <v>8</v>
      </c>
      <c r="Q29" s="44">
        <v>5</v>
      </c>
      <c r="R29" s="220">
        <f t="shared" si="34"/>
        <v>13</v>
      </c>
      <c r="S29" s="44">
        <v>9</v>
      </c>
      <c r="T29" s="44">
        <v>4</v>
      </c>
      <c r="U29" s="220">
        <f t="shared" si="36"/>
        <v>13</v>
      </c>
      <c r="V29" s="44">
        <v>10</v>
      </c>
      <c r="W29" s="44">
        <v>3</v>
      </c>
      <c r="X29" s="220">
        <f t="shared" si="42"/>
        <v>97</v>
      </c>
      <c r="Y29" s="220">
        <f t="shared" si="60"/>
        <v>75</v>
      </c>
      <c r="Z29" s="220">
        <f t="shared" si="60"/>
        <v>22</v>
      </c>
      <c r="AA29" s="220">
        <f t="shared" si="43"/>
        <v>10</v>
      </c>
      <c r="AB29" s="44">
        <v>5</v>
      </c>
      <c r="AC29" s="44">
        <v>5</v>
      </c>
      <c r="AD29" s="220">
        <f t="shared" si="44"/>
        <v>14</v>
      </c>
      <c r="AE29" s="44">
        <v>10</v>
      </c>
      <c r="AF29" s="44">
        <v>4</v>
      </c>
      <c r="AG29" s="220">
        <f t="shared" si="45"/>
        <v>32</v>
      </c>
      <c r="AH29" s="44">
        <v>29</v>
      </c>
      <c r="AI29" s="44">
        <v>3</v>
      </c>
      <c r="AJ29" s="220">
        <f t="shared" si="46"/>
        <v>41</v>
      </c>
      <c r="AK29" s="44">
        <v>31</v>
      </c>
      <c r="AL29" s="44">
        <v>10</v>
      </c>
      <c r="AM29" s="220">
        <f t="shared" si="47"/>
        <v>147</v>
      </c>
      <c r="AN29" s="220">
        <f t="shared" si="61"/>
        <v>104</v>
      </c>
      <c r="AO29" s="220">
        <f t="shared" si="61"/>
        <v>43</v>
      </c>
      <c r="AP29" s="220">
        <f t="shared" si="48"/>
        <v>26</v>
      </c>
      <c r="AQ29" s="44">
        <v>21</v>
      </c>
      <c r="AR29" s="44">
        <v>5</v>
      </c>
      <c r="AS29" s="220">
        <f t="shared" si="49"/>
        <v>47</v>
      </c>
      <c r="AT29" s="44">
        <v>38</v>
      </c>
      <c r="AU29" s="44">
        <v>9</v>
      </c>
      <c r="AV29" s="220">
        <f t="shared" si="50"/>
        <v>74</v>
      </c>
      <c r="AW29" s="44">
        <v>45</v>
      </c>
      <c r="AX29" s="44">
        <v>29</v>
      </c>
    </row>
    <row r="30" spans="1:53" s="219" customFormat="1" ht="13.5" customHeight="1" x14ac:dyDescent="0.2">
      <c r="A30" s="37" t="s">
        <v>51</v>
      </c>
      <c r="B30" s="34">
        <v>22</v>
      </c>
      <c r="C30" s="220">
        <f t="shared" si="38"/>
        <v>181</v>
      </c>
      <c r="D30" s="220">
        <f t="shared" si="58"/>
        <v>132</v>
      </c>
      <c r="E30" s="220">
        <f t="shared" si="58"/>
        <v>49</v>
      </c>
      <c r="F30" s="220">
        <f t="shared" si="40"/>
        <v>16</v>
      </c>
      <c r="G30" s="220">
        <f t="shared" si="59"/>
        <v>10</v>
      </c>
      <c r="H30" s="220">
        <f t="shared" si="59"/>
        <v>6</v>
      </c>
      <c r="I30" s="220">
        <f t="shared" si="41"/>
        <v>1</v>
      </c>
      <c r="J30" s="44"/>
      <c r="K30" s="44">
        <v>1</v>
      </c>
      <c r="L30" s="220">
        <f t="shared" si="30"/>
        <v>2</v>
      </c>
      <c r="M30" s="44">
        <v>2</v>
      </c>
      <c r="N30" s="44"/>
      <c r="O30" s="220">
        <f t="shared" si="32"/>
        <v>2</v>
      </c>
      <c r="P30" s="44">
        <v>2</v>
      </c>
      <c r="Q30" s="44"/>
      <c r="R30" s="220">
        <f t="shared" si="34"/>
        <v>7</v>
      </c>
      <c r="S30" s="44">
        <v>4</v>
      </c>
      <c r="T30" s="44">
        <v>3</v>
      </c>
      <c r="U30" s="220">
        <f t="shared" si="36"/>
        <v>4</v>
      </c>
      <c r="V30" s="44">
        <v>2</v>
      </c>
      <c r="W30" s="44">
        <v>2</v>
      </c>
      <c r="X30" s="220">
        <f t="shared" si="42"/>
        <v>64</v>
      </c>
      <c r="Y30" s="220">
        <f t="shared" si="60"/>
        <v>55</v>
      </c>
      <c r="Z30" s="220">
        <f t="shared" si="60"/>
        <v>9</v>
      </c>
      <c r="AA30" s="220">
        <f t="shared" si="43"/>
        <v>5</v>
      </c>
      <c r="AB30" s="44">
        <v>2</v>
      </c>
      <c r="AC30" s="44">
        <v>3</v>
      </c>
      <c r="AD30" s="220">
        <f t="shared" si="44"/>
        <v>23</v>
      </c>
      <c r="AE30" s="44">
        <v>21</v>
      </c>
      <c r="AF30" s="44">
        <v>2</v>
      </c>
      <c r="AG30" s="220">
        <f t="shared" si="45"/>
        <v>21</v>
      </c>
      <c r="AH30" s="44">
        <v>18</v>
      </c>
      <c r="AI30" s="44">
        <v>3</v>
      </c>
      <c r="AJ30" s="220">
        <f t="shared" si="46"/>
        <v>15</v>
      </c>
      <c r="AK30" s="44">
        <v>14</v>
      </c>
      <c r="AL30" s="44">
        <v>1</v>
      </c>
      <c r="AM30" s="220">
        <f t="shared" si="47"/>
        <v>101</v>
      </c>
      <c r="AN30" s="220">
        <f t="shared" si="61"/>
        <v>67</v>
      </c>
      <c r="AO30" s="220">
        <f t="shared" si="61"/>
        <v>34</v>
      </c>
      <c r="AP30" s="220">
        <f t="shared" si="48"/>
        <v>21</v>
      </c>
      <c r="AQ30" s="44">
        <v>14</v>
      </c>
      <c r="AR30" s="44">
        <v>7</v>
      </c>
      <c r="AS30" s="220">
        <f t="shared" si="49"/>
        <v>24</v>
      </c>
      <c r="AT30" s="44">
        <v>17</v>
      </c>
      <c r="AU30" s="44">
        <v>7</v>
      </c>
      <c r="AV30" s="220">
        <f t="shared" si="50"/>
        <v>56</v>
      </c>
      <c r="AW30" s="44">
        <v>36</v>
      </c>
      <c r="AX30" s="44">
        <v>20</v>
      </c>
    </row>
    <row r="31" spans="1:53" s="219" customFormat="1" ht="13.5" customHeight="1" x14ac:dyDescent="0.15">
      <c r="A31" s="33" t="s">
        <v>52</v>
      </c>
      <c r="B31" s="34">
        <v>23</v>
      </c>
      <c r="C31" s="220">
        <f t="shared" si="38"/>
        <v>127</v>
      </c>
      <c r="D31" s="221">
        <f>SUM(D32:D34)</f>
        <v>87</v>
      </c>
      <c r="E31" s="221">
        <f>SUM(E32:E34)</f>
        <v>40</v>
      </c>
      <c r="F31" s="220">
        <f t="shared" si="40"/>
        <v>13</v>
      </c>
      <c r="G31" s="221">
        <f>SUM(G32:G34)</f>
        <v>11</v>
      </c>
      <c r="H31" s="221">
        <f>SUM(H32:H34)</f>
        <v>2</v>
      </c>
      <c r="I31" s="220">
        <f t="shared" si="41"/>
        <v>1</v>
      </c>
      <c r="J31" s="221">
        <f>SUM(J32:J34)</f>
        <v>1</v>
      </c>
      <c r="K31" s="221">
        <f>SUM(K32:K34)</f>
        <v>0</v>
      </c>
      <c r="L31" s="220">
        <f t="shared" si="30"/>
        <v>5</v>
      </c>
      <c r="M31" s="221">
        <f>SUM(M32:M34)</f>
        <v>4</v>
      </c>
      <c r="N31" s="221">
        <f>SUM(N32:N34)</f>
        <v>1</v>
      </c>
      <c r="O31" s="220">
        <f t="shared" si="32"/>
        <v>1</v>
      </c>
      <c r="P31" s="221">
        <f>SUM(P32:P34)</f>
        <v>1</v>
      </c>
      <c r="Q31" s="221">
        <f>SUM(Q32:Q34)</f>
        <v>0</v>
      </c>
      <c r="R31" s="220">
        <f t="shared" si="34"/>
        <v>4</v>
      </c>
      <c r="S31" s="221">
        <f>SUM(S32:S34)</f>
        <v>4</v>
      </c>
      <c r="T31" s="221">
        <f>SUM(T32:T34)</f>
        <v>0</v>
      </c>
      <c r="U31" s="220">
        <f t="shared" si="36"/>
        <v>2</v>
      </c>
      <c r="V31" s="221">
        <f>SUM(V32:V34)</f>
        <v>1</v>
      </c>
      <c r="W31" s="221">
        <f>SUM(W32:W34)</f>
        <v>1</v>
      </c>
      <c r="X31" s="220">
        <f t="shared" si="42"/>
        <v>71</v>
      </c>
      <c r="Y31" s="221">
        <f>SUM(Y32:Y34)</f>
        <v>49</v>
      </c>
      <c r="Z31" s="221">
        <f>SUM(Z32:Z34)</f>
        <v>22</v>
      </c>
      <c r="AA31" s="220">
        <f t="shared" si="43"/>
        <v>5</v>
      </c>
      <c r="AB31" s="221">
        <f>SUM(AB32:AB34)</f>
        <v>2</v>
      </c>
      <c r="AC31" s="221">
        <f>SUM(AC32:AC34)</f>
        <v>3</v>
      </c>
      <c r="AD31" s="220">
        <f t="shared" si="44"/>
        <v>15</v>
      </c>
      <c r="AE31" s="221">
        <f>SUM(AE32:AE34)</f>
        <v>9</v>
      </c>
      <c r="AF31" s="221">
        <f>SUM(AF32:AF34)</f>
        <v>6</v>
      </c>
      <c r="AG31" s="220">
        <f t="shared" si="45"/>
        <v>29</v>
      </c>
      <c r="AH31" s="221">
        <f>SUM(AH32:AH34)</f>
        <v>23</v>
      </c>
      <c r="AI31" s="221">
        <f>SUM(AI32:AI34)</f>
        <v>6</v>
      </c>
      <c r="AJ31" s="220">
        <f t="shared" si="46"/>
        <v>22</v>
      </c>
      <c r="AK31" s="221">
        <f>SUM(AK32:AK34)</f>
        <v>15</v>
      </c>
      <c r="AL31" s="221">
        <f>SUM(AL32:AL34)</f>
        <v>7</v>
      </c>
      <c r="AM31" s="220">
        <f t="shared" si="47"/>
        <v>43</v>
      </c>
      <c r="AN31" s="221">
        <f>SUM(AN32:AN34)</f>
        <v>27</v>
      </c>
      <c r="AO31" s="221">
        <f>SUM(AO32:AO34)</f>
        <v>16</v>
      </c>
      <c r="AP31" s="220">
        <f t="shared" si="48"/>
        <v>6</v>
      </c>
      <c r="AQ31" s="221">
        <f>SUM(AQ32:AQ34)</f>
        <v>4</v>
      </c>
      <c r="AR31" s="221">
        <f>SUM(AR32:AR34)</f>
        <v>2</v>
      </c>
      <c r="AS31" s="220">
        <f t="shared" si="49"/>
        <v>24</v>
      </c>
      <c r="AT31" s="221">
        <f>SUM(AT32:AT34)</f>
        <v>16</v>
      </c>
      <c r="AU31" s="221">
        <f>SUM(AU32:AU34)</f>
        <v>8</v>
      </c>
      <c r="AV31" s="220">
        <f t="shared" si="50"/>
        <v>13</v>
      </c>
      <c r="AW31" s="221">
        <f>SUM(AW32:AW34)</f>
        <v>7</v>
      </c>
      <c r="AX31" s="221">
        <f>SUM(AX32:AX34)</f>
        <v>6</v>
      </c>
    </row>
    <row r="32" spans="1:53" s="219" customFormat="1" ht="13.5" customHeight="1" x14ac:dyDescent="0.2">
      <c r="A32" s="37" t="s">
        <v>53</v>
      </c>
      <c r="B32" s="34">
        <v>24</v>
      </c>
      <c r="C32" s="220">
        <f t="shared" si="38"/>
        <v>23</v>
      </c>
      <c r="D32" s="220">
        <f t="shared" ref="D32:E34" si="62">SUM(G32+Y32+AN32)</f>
        <v>16</v>
      </c>
      <c r="E32" s="220">
        <f t="shared" si="62"/>
        <v>7</v>
      </c>
      <c r="F32" s="220">
        <f t="shared" si="40"/>
        <v>1</v>
      </c>
      <c r="G32" s="220">
        <f t="shared" ref="G32:H34" si="63">SUM(J32+M32+P32+S32+V32)</f>
        <v>1</v>
      </c>
      <c r="H32" s="220">
        <f t="shared" si="63"/>
        <v>0</v>
      </c>
      <c r="I32" s="220">
        <f t="shared" si="41"/>
        <v>0</v>
      </c>
      <c r="J32" s="44"/>
      <c r="K32" s="44"/>
      <c r="L32" s="220">
        <f t="shared" si="30"/>
        <v>0</v>
      </c>
      <c r="M32" s="44"/>
      <c r="N32" s="44"/>
      <c r="O32" s="220">
        <f t="shared" si="32"/>
        <v>0</v>
      </c>
      <c r="P32" s="44"/>
      <c r="Q32" s="44"/>
      <c r="R32" s="220">
        <f t="shared" si="34"/>
        <v>1</v>
      </c>
      <c r="S32" s="44">
        <v>1</v>
      </c>
      <c r="T32" s="44"/>
      <c r="U32" s="220">
        <f t="shared" si="36"/>
        <v>0</v>
      </c>
      <c r="V32" s="44"/>
      <c r="W32" s="44"/>
      <c r="X32" s="220">
        <f t="shared" si="42"/>
        <v>17</v>
      </c>
      <c r="Y32" s="220">
        <f t="shared" ref="Y32:Z34" si="64">SUM(AB32+AE32+AH32+AK32)</f>
        <v>11</v>
      </c>
      <c r="Z32" s="220">
        <f t="shared" si="64"/>
        <v>6</v>
      </c>
      <c r="AA32" s="220">
        <f t="shared" si="43"/>
        <v>3</v>
      </c>
      <c r="AB32" s="44">
        <v>1</v>
      </c>
      <c r="AC32" s="44">
        <v>2</v>
      </c>
      <c r="AD32" s="220">
        <f t="shared" si="44"/>
        <v>0</v>
      </c>
      <c r="AE32" s="44"/>
      <c r="AF32" s="44"/>
      <c r="AG32" s="220">
        <f t="shared" si="45"/>
        <v>10</v>
      </c>
      <c r="AH32" s="44">
        <v>9</v>
      </c>
      <c r="AI32" s="44">
        <v>1</v>
      </c>
      <c r="AJ32" s="220">
        <f t="shared" si="46"/>
        <v>4</v>
      </c>
      <c r="AK32" s="44">
        <v>1</v>
      </c>
      <c r="AL32" s="44">
        <v>3</v>
      </c>
      <c r="AM32" s="220">
        <f t="shared" si="47"/>
        <v>5</v>
      </c>
      <c r="AN32" s="220">
        <f t="shared" ref="AN32:AO34" si="65">SUM(AQ32+AT32+AW32)</f>
        <v>4</v>
      </c>
      <c r="AO32" s="220">
        <f t="shared" si="65"/>
        <v>1</v>
      </c>
      <c r="AP32" s="220">
        <f t="shared" si="48"/>
        <v>4</v>
      </c>
      <c r="AQ32" s="44">
        <v>3</v>
      </c>
      <c r="AR32" s="44">
        <v>1</v>
      </c>
      <c r="AS32" s="220">
        <f t="shared" si="49"/>
        <v>0</v>
      </c>
      <c r="AT32" s="44"/>
      <c r="AU32" s="44"/>
      <c r="AV32" s="220">
        <f t="shared" si="50"/>
        <v>1</v>
      </c>
      <c r="AW32" s="44">
        <v>1</v>
      </c>
      <c r="AX32" s="44"/>
    </row>
    <row r="33" spans="1:50" s="219" customFormat="1" ht="13.5" customHeight="1" x14ac:dyDescent="0.2">
      <c r="A33" s="37" t="s">
        <v>54</v>
      </c>
      <c r="B33" s="34">
        <v>25</v>
      </c>
      <c r="C33" s="220">
        <f t="shared" si="38"/>
        <v>54</v>
      </c>
      <c r="D33" s="220">
        <f t="shared" si="62"/>
        <v>39</v>
      </c>
      <c r="E33" s="220">
        <f t="shared" si="62"/>
        <v>15</v>
      </c>
      <c r="F33" s="220">
        <f t="shared" si="40"/>
        <v>12</v>
      </c>
      <c r="G33" s="220">
        <f t="shared" si="63"/>
        <v>10</v>
      </c>
      <c r="H33" s="220">
        <f t="shared" si="63"/>
        <v>2</v>
      </c>
      <c r="I33" s="220">
        <f t="shared" si="41"/>
        <v>1</v>
      </c>
      <c r="J33" s="44">
        <v>1</v>
      </c>
      <c r="K33" s="44"/>
      <c r="L33" s="220">
        <f t="shared" si="30"/>
        <v>5</v>
      </c>
      <c r="M33" s="44">
        <v>4</v>
      </c>
      <c r="N33" s="44">
        <v>1</v>
      </c>
      <c r="O33" s="220">
        <f t="shared" si="32"/>
        <v>1</v>
      </c>
      <c r="P33" s="44">
        <v>1</v>
      </c>
      <c r="Q33" s="44"/>
      <c r="R33" s="220">
        <f t="shared" si="34"/>
        <v>3</v>
      </c>
      <c r="S33" s="44">
        <v>3</v>
      </c>
      <c r="T33" s="44"/>
      <c r="U33" s="220">
        <f t="shared" si="36"/>
        <v>2</v>
      </c>
      <c r="V33" s="44">
        <v>1</v>
      </c>
      <c r="W33" s="44">
        <v>1</v>
      </c>
      <c r="X33" s="220">
        <f t="shared" si="42"/>
        <v>42</v>
      </c>
      <c r="Y33" s="220">
        <f t="shared" si="64"/>
        <v>29</v>
      </c>
      <c r="Z33" s="220">
        <f t="shared" si="64"/>
        <v>13</v>
      </c>
      <c r="AA33" s="220">
        <f t="shared" si="43"/>
        <v>2</v>
      </c>
      <c r="AB33" s="44">
        <v>1</v>
      </c>
      <c r="AC33" s="44">
        <v>1</v>
      </c>
      <c r="AD33" s="220">
        <f t="shared" si="44"/>
        <v>10</v>
      </c>
      <c r="AE33" s="44">
        <v>6</v>
      </c>
      <c r="AF33" s="44">
        <v>4</v>
      </c>
      <c r="AG33" s="220">
        <f t="shared" si="45"/>
        <v>16</v>
      </c>
      <c r="AH33" s="44">
        <v>11</v>
      </c>
      <c r="AI33" s="44">
        <v>5</v>
      </c>
      <c r="AJ33" s="220">
        <f t="shared" si="46"/>
        <v>14</v>
      </c>
      <c r="AK33" s="44">
        <v>11</v>
      </c>
      <c r="AL33" s="44">
        <v>3</v>
      </c>
      <c r="AM33" s="220">
        <f t="shared" si="47"/>
        <v>0</v>
      </c>
      <c r="AN33" s="220">
        <f t="shared" si="65"/>
        <v>0</v>
      </c>
      <c r="AO33" s="220">
        <f t="shared" si="65"/>
        <v>0</v>
      </c>
      <c r="AP33" s="220">
        <f t="shared" si="48"/>
        <v>0</v>
      </c>
      <c r="AQ33" s="44"/>
      <c r="AR33" s="44"/>
      <c r="AS33" s="220">
        <f t="shared" si="49"/>
        <v>0</v>
      </c>
      <c r="AT33" s="44"/>
      <c r="AU33" s="44"/>
      <c r="AV33" s="220">
        <f t="shared" si="50"/>
        <v>0</v>
      </c>
      <c r="AW33" s="44"/>
      <c r="AX33" s="44"/>
    </row>
    <row r="34" spans="1:50" s="219" customFormat="1" ht="13.5" customHeight="1" x14ac:dyDescent="0.2">
      <c r="A34" s="37" t="s">
        <v>55</v>
      </c>
      <c r="B34" s="34">
        <v>26</v>
      </c>
      <c r="C34" s="220">
        <f t="shared" si="38"/>
        <v>50</v>
      </c>
      <c r="D34" s="220">
        <f t="shared" si="62"/>
        <v>32</v>
      </c>
      <c r="E34" s="220">
        <f t="shared" si="62"/>
        <v>18</v>
      </c>
      <c r="F34" s="220">
        <f t="shared" si="40"/>
        <v>0</v>
      </c>
      <c r="G34" s="220">
        <f t="shared" si="63"/>
        <v>0</v>
      </c>
      <c r="H34" s="220">
        <f t="shared" si="63"/>
        <v>0</v>
      </c>
      <c r="I34" s="220">
        <f t="shared" si="41"/>
        <v>0</v>
      </c>
      <c r="J34" s="44"/>
      <c r="K34" s="44"/>
      <c r="L34" s="220">
        <f t="shared" si="30"/>
        <v>0</v>
      </c>
      <c r="M34" s="44"/>
      <c r="N34" s="44"/>
      <c r="O34" s="220">
        <f t="shared" si="32"/>
        <v>0</v>
      </c>
      <c r="P34" s="44"/>
      <c r="Q34" s="44"/>
      <c r="R34" s="220">
        <f t="shared" si="34"/>
        <v>0</v>
      </c>
      <c r="S34" s="44"/>
      <c r="T34" s="44"/>
      <c r="U34" s="220">
        <f t="shared" si="36"/>
        <v>0</v>
      </c>
      <c r="V34" s="44"/>
      <c r="W34" s="44"/>
      <c r="X34" s="220">
        <f t="shared" si="42"/>
        <v>12</v>
      </c>
      <c r="Y34" s="220">
        <f t="shared" si="64"/>
        <v>9</v>
      </c>
      <c r="Z34" s="220">
        <f t="shared" si="64"/>
        <v>3</v>
      </c>
      <c r="AA34" s="220">
        <f t="shared" si="43"/>
        <v>0</v>
      </c>
      <c r="AB34" s="44"/>
      <c r="AC34" s="44"/>
      <c r="AD34" s="220">
        <f t="shared" si="44"/>
        <v>5</v>
      </c>
      <c r="AE34" s="44">
        <v>3</v>
      </c>
      <c r="AF34" s="44">
        <v>2</v>
      </c>
      <c r="AG34" s="220">
        <f t="shared" si="45"/>
        <v>3</v>
      </c>
      <c r="AH34" s="44">
        <v>3</v>
      </c>
      <c r="AI34" s="44"/>
      <c r="AJ34" s="220">
        <f t="shared" si="46"/>
        <v>4</v>
      </c>
      <c r="AK34" s="44">
        <v>3</v>
      </c>
      <c r="AL34" s="44">
        <v>1</v>
      </c>
      <c r="AM34" s="220">
        <f t="shared" si="47"/>
        <v>38</v>
      </c>
      <c r="AN34" s="220">
        <f t="shared" si="65"/>
        <v>23</v>
      </c>
      <c r="AO34" s="220">
        <f t="shared" si="65"/>
        <v>15</v>
      </c>
      <c r="AP34" s="220">
        <f t="shared" si="48"/>
        <v>2</v>
      </c>
      <c r="AQ34" s="44">
        <v>1</v>
      </c>
      <c r="AR34" s="44">
        <v>1</v>
      </c>
      <c r="AS34" s="220">
        <f t="shared" si="49"/>
        <v>24</v>
      </c>
      <c r="AT34" s="44">
        <v>16</v>
      </c>
      <c r="AU34" s="44">
        <v>8</v>
      </c>
      <c r="AV34" s="220">
        <f t="shared" si="50"/>
        <v>12</v>
      </c>
      <c r="AW34" s="44">
        <v>6</v>
      </c>
      <c r="AX34" s="44">
        <v>6</v>
      </c>
    </row>
    <row r="35" spans="1:50" s="219" customFormat="1" ht="13.5" customHeight="1" x14ac:dyDescent="0.15">
      <c r="A35" s="33" t="s">
        <v>56</v>
      </c>
      <c r="B35" s="34">
        <v>27</v>
      </c>
      <c r="C35" s="220">
        <f t="shared" si="38"/>
        <v>714</v>
      </c>
      <c r="D35" s="221">
        <f>SUM(D36:D44)</f>
        <v>517</v>
      </c>
      <c r="E35" s="221">
        <f>SUM(E36:E44)</f>
        <v>197</v>
      </c>
      <c r="F35" s="220">
        <f t="shared" si="40"/>
        <v>67</v>
      </c>
      <c r="G35" s="221">
        <f>SUM(G36:G44)</f>
        <v>43</v>
      </c>
      <c r="H35" s="221">
        <f>SUM(H36:H44)</f>
        <v>24</v>
      </c>
      <c r="I35" s="220">
        <f t="shared" si="41"/>
        <v>1</v>
      </c>
      <c r="J35" s="221">
        <f>SUM(J36:J44)</f>
        <v>0</v>
      </c>
      <c r="K35" s="221">
        <f>SUM(K36:K44)</f>
        <v>1</v>
      </c>
      <c r="L35" s="220">
        <f t="shared" si="30"/>
        <v>9</v>
      </c>
      <c r="M35" s="221">
        <f>SUM(M36:M44)</f>
        <v>6</v>
      </c>
      <c r="N35" s="221">
        <f>SUM(N36:N44)</f>
        <v>3</v>
      </c>
      <c r="O35" s="220">
        <f t="shared" si="32"/>
        <v>17</v>
      </c>
      <c r="P35" s="221">
        <f>SUM(P36:P44)</f>
        <v>12</v>
      </c>
      <c r="Q35" s="221">
        <f>SUM(Q36:Q44)</f>
        <v>5</v>
      </c>
      <c r="R35" s="220">
        <f t="shared" si="34"/>
        <v>20</v>
      </c>
      <c r="S35" s="221">
        <f>SUM(S36:S44)</f>
        <v>12</v>
      </c>
      <c r="T35" s="221">
        <f>SUM(T36:T44)</f>
        <v>8</v>
      </c>
      <c r="U35" s="220">
        <f t="shared" si="36"/>
        <v>20</v>
      </c>
      <c r="V35" s="221">
        <f>SUM(V36:V44)</f>
        <v>13</v>
      </c>
      <c r="W35" s="221">
        <f>SUM(W36:W44)</f>
        <v>7</v>
      </c>
      <c r="X35" s="220">
        <f t="shared" si="42"/>
        <v>287</v>
      </c>
      <c r="Y35" s="221">
        <f>SUM(Y36:Y44)</f>
        <v>222</v>
      </c>
      <c r="Z35" s="221">
        <f>SUM(Z36:Z44)</f>
        <v>65</v>
      </c>
      <c r="AA35" s="220">
        <f t="shared" si="43"/>
        <v>23</v>
      </c>
      <c r="AB35" s="221">
        <f>SUM(AB36:AB44)</f>
        <v>15</v>
      </c>
      <c r="AC35" s="221">
        <f>SUM(AC36:AC44)</f>
        <v>8</v>
      </c>
      <c r="AD35" s="220">
        <f t="shared" si="44"/>
        <v>45</v>
      </c>
      <c r="AE35" s="221">
        <f>SUM(AE36:AE44)</f>
        <v>27</v>
      </c>
      <c r="AF35" s="221">
        <f>SUM(AF36:AF44)</f>
        <v>18</v>
      </c>
      <c r="AG35" s="220">
        <f t="shared" si="45"/>
        <v>27</v>
      </c>
      <c r="AH35" s="221">
        <f>SUM(AH36:AH44)</f>
        <v>17</v>
      </c>
      <c r="AI35" s="221">
        <f>SUM(AI36:AI44)</f>
        <v>10</v>
      </c>
      <c r="AJ35" s="220">
        <f t="shared" si="46"/>
        <v>192</v>
      </c>
      <c r="AK35" s="221">
        <f>SUM(AK36:AK44)</f>
        <v>163</v>
      </c>
      <c r="AL35" s="221">
        <f>SUM(AL36:AL44)</f>
        <v>29</v>
      </c>
      <c r="AM35" s="220">
        <f t="shared" si="47"/>
        <v>360</v>
      </c>
      <c r="AN35" s="221">
        <f>SUM(AN36:AN44)</f>
        <v>252</v>
      </c>
      <c r="AO35" s="221">
        <f>SUM(AO36:AO44)</f>
        <v>108</v>
      </c>
      <c r="AP35" s="220">
        <f t="shared" si="48"/>
        <v>139</v>
      </c>
      <c r="AQ35" s="221">
        <f>SUM(AQ36:AQ44)</f>
        <v>127</v>
      </c>
      <c r="AR35" s="221">
        <f>SUM(AR36:AR44)</f>
        <v>12</v>
      </c>
      <c r="AS35" s="220">
        <f t="shared" si="49"/>
        <v>117</v>
      </c>
      <c r="AT35" s="221">
        <f>SUM(AT36:AT44)</f>
        <v>62</v>
      </c>
      <c r="AU35" s="221">
        <f>SUM(AU36:AU44)</f>
        <v>55</v>
      </c>
      <c r="AV35" s="220">
        <f t="shared" si="50"/>
        <v>104</v>
      </c>
      <c r="AW35" s="221">
        <f>SUM(AW36:AW44)</f>
        <v>63</v>
      </c>
      <c r="AX35" s="221">
        <f>SUM(AX36:AX44)</f>
        <v>41</v>
      </c>
    </row>
    <row r="36" spans="1:50" s="219" customFormat="1" ht="13.5" customHeight="1" x14ac:dyDescent="0.2">
      <c r="A36" s="222" t="s">
        <v>57</v>
      </c>
      <c r="B36" s="34">
        <v>28</v>
      </c>
      <c r="C36" s="220">
        <f t="shared" si="38"/>
        <v>20</v>
      </c>
      <c r="D36" s="220">
        <f t="shared" ref="D36:E47" si="66">SUM(G36+Y36+AN36)</f>
        <v>11</v>
      </c>
      <c r="E36" s="220">
        <f t="shared" si="66"/>
        <v>9</v>
      </c>
      <c r="F36" s="220">
        <f t="shared" si="40"/>
        <v>7</v>
      </c>
      <c r="G36" s="220">
        <f t="shared" ref="G36:H45" si="67">SUM(J36+M36+P36+S36+V36)</f>
        <v>4</v>
      </c>
      <c r="H36" s="220">
        <f t="shared" si="67"/>
        <v>3</v>
      </c>
      <c r="I36" s="220">
        <f t="shared" si="41"/>
        <v>0</v>
      </c>
      <c r="J36" s="44"/>
      <c r="K36" s="44"/>
      <c r="L36" s="220">
        <f t="shared" si="30"/>
        <v>0</v>
      </c>
      <c r="M36" s="44"/>
      <c r="N36" s="44"/>
      <c r="O36" s="220">
        <f t="shared" si="32"/>
        <v>2</v>
      </c>
      <c r="P36" s="44">
        <v>1</v>
      </c>
      <c r="Q36" s="44">
        <v>1</v>
      </c>
      <c r="R36" s="220">
        <f t="shared" si="34"/>
        <v>2</v>
      </c>
      <c r="S36" s="44">
        <v>1</v>
      </c>
      <c r="T36" s="44">
        <v>1</v>
      </c>
      <c r="U36" s="220">
        <f t="shared" si="36"/>
        <v>3</v>
      </c>
      <c r="V36" s="44">
        <v>2</v>
      </c>
      <c r="W36" s="44">
        <v>1</v>
      </c>
      <c r="X36" s="220">
        <f t="shared" si="42"/>
        <v>7</v>
      </c>
      <c r="Y36" s="220">
        <f t="shared" ref="Y36:Z45" si="68">SUM(AB36+AE36+AH36+AK36)</f>
        <v>4</v>
      </c>
      <c r="Z36" s="220">
        <f t="shared" si="68"/>
        <v>3</v>
      </c>
      <c r="AA36" s="220">
        <f t="shared" si="43"/>
        <v>1</v>
      </c>
      <c r="AB36" s="44"/>
      <c r="AC36" s="44">
        <v>1</v>
      </c>
      <c r="AD36" s="220">
        <f t="shared" si="44"/>
        <v>2</v>
      </c>
      <c r="AE36" s="44">
        <v>1</v>
      </c>
      <c r="AF36" s="44">
        <v>1</v>
      </c>
      <c r="AG36" s="220">
        <f t="shared" si="45"/>
        <v>2</v>
      </c>
      <c r="AH36" s="44">
        <v>2</v>
      </c>
      <c r="AI36" s="44"/>
      <c r="AJ36" s="220">
        <f t="shared" si="46"/>
        <v>2</v>
      </c>
      <c r="AK36" s="44">
        <v>1</v>
      </c>
      <c r="AL36" s="44">
        <v>1</v>
      </c>
      <c r="AM36" s="220">
        <f t="shared" si="47"/>
        <v>6</v>
      </c>
      <c r="AN36" s="220">
        <f t="shared" ref="AN36:AO45" si="69">SUM(AQ36+AT36+AW36)</f>
        <v>3</v>
      </c>
      <c r="AO36" s="220">
        <f t="shared" si="69"/>
        <v>3</v>
      </c>
      <c r="AP36" s="220">
        <f t="shared" si="48"/>
        <v>0</v>
      </c>
      <c r="AQ36" s="44"/>
      <c r="AR36" s="44"/>
      <c r="AS36" s="220">
        <f t="shared" si="49"/>
        <v>1</v>
      </c>
      <c r="AT36" s="44">
        <v>1</v>
      </c>
      <c r="AU36" s="44"/>
      <c r="AV36" s="220">
        <f t="shared" si="50"/>
        <v>5</v>
      </c>
      <c r="AW36" s="44">
        <v>2</v>
      </c>
      <c r="AX36" s="44">
        <v>3</v>
      </c>
    </row>
    <row r="37" spans="1:50" s="219" customFormat="1" ht="13.5" customHeight="1" x14ac:dyDescent="0.2">
      <c r="A37" s="222" t="s">
        <v>58</v>
      </c>
      <c r="B37" s="34">
        <v>29</v>
      </c>
      <c r="C37" s="220">
        <f t="shared" si="38"/>
        <v>27</v>
      </c>
      <c r="D37" s="220">
        <f t="shared" si="66"/>
        <v>16</v>
      </c>
      <c r="E37" s="220">
        <f t="shared" si="66"/>
        <v>11</v>
      </c>
      <c r="F37" s="220">
        <f t="shared" si="40"/>
        <v>2</v>
      </c>
      <c r="G37" s="220">
        <f t="shared" si="67"/>
        <v>1</v>
      </c>
      <c r="H37" s="220">
        <f t="shared" si="67"/>
        <v>1</v>
      </c>
      <c r="I37" s="220">
        <f t="shared" si="41"/>
        <v>0</v>
      </c>
      <c r="J37" s="44"/>
      <c r="K37" s="44"/>
      <c r="L37" s="220">
        <f t="shared" si="30"/>
        <v>0</v>
      </c>
      <c r="M37" s="44"/>
      <c r="N37" s="44"/>
      <c r="O37" s="220">
        <f t="shared" si="32"/>
        <v>2</v>
      </c>
      <c r="P37" s="44">
        <v>1</v>
      </c>
      <c r="Q37" s="44">
        <v>1</v>
      </c>
      <c r="R37" s="220">
        <f t="shared" si="34"/>
        <v>0</v>
      </c>
      <c r="S37" s="44"/>
      <c r="T37" s="44"/>
      <c r="U37" s="220">
        <f t="shared" si="36"/>
        <v>0</v>
      </c>
      <c r="V37" s="44"/>
      <c r="W37" s="44"/>
      <c r="X37" s="220">
        <f t="shared" si="42"/>
        <v>3</v>
      </c>
      <c r="Y37" s="220">
        <f t="shared" si="68"/>
        <v>1</v>
      </c>
      <c r="Z37" s="220">
        <f t="shared" si="68"/>
        <v>2</v>
      </c>
      <c r="AA37" s="220">
        <f t="shared" si="43"/>
        <v>1</v>
      </c>
      <c r="AB37" s="44"/>
      <c r="AC37" s="44">
        <v>1</v>
      </c>
      <c r="AD37" s="220">
        <f t="shared" si="44"/>
        <v>0</v>
      </c>
      <c r="AE37" s="44"/>
      <c r="AF37" s="44"/>
      <c r="AG37" s="220">
        <f t="shared" si="45"/>
        <v>1</v>
      </c>
      <c r="AH37" s="44"/>
      <c r="AI37" s="44">
        <v>1</v>
      </c>
      <c r="AJ37" s="220">
        <f t="shared" si="46"/>
        <v>1</v>
      </c>
      <c r="AK37" s="44">
        <v>1</v>
      </c>
      <c r="AL37" s="44"/>
      <c r="AM37" s="220">
        <f t="shared" si="47"/>
        <v>22</v>
      </c>
      <c r="AN37" s="220">
        <f t="shared" si="69"/>
        <v>14</v>
      </c>
      <c r="AO37" s="220">
        <f t="shared" si="69"/>
        <v>8</v>
      </c>
      <c r="AP37" s="220">
        <f t="shared" si="48"/>
        <v>1</v>
      </c>
      <c r="AQ37" s="44">
        <v>1</v>
      </c>
      <c r="AR37" s="44"/>
      <c r="AS37" s="220">
        <f t="shared" si="49"/>
        <v>12</v>
      </c>
      <c r="AT37" s="44">
        <v>7</v>
      </c>
      <c r="AU37" s="44">
        <v>5</v>
      </c>
      <c r="AV37" s="220">
        <f t="shared" si="50"/>
        <v>9</v>
      </c>
      <c r="AW37" s="44">
        <v>6</v>
      </c>
      <c r="AX37" s="44">
        <v>3</v>
      </c>
    </row>
    <row r="38" spans="1:50" s="219" customFormat="1" ht="13.5" customHeight="1" x14ac:dyDescent="0.2">
      <c r="A38" s="222" t="s">
        <v>59</v>
      </c>
      <c r="B38" s="34">
        <v>30</v>
      </c>
      <c r="C38" s="220">
        <f t="shared" si="38"/>
        <v>344</v>
      </c>
      <c r="D38" s="220">
        <f t="shared" si="66"/>
        <v>289</v>
      </c>
      <c r="E38" s="220">
        <f t="shared" si="66"/>
        <v>55</v>
      </c>
      <c r="F38" s="220">
        <f t="shared" si="40"/>
        <v>10</v>
      </c>
      <c r="G38" s="220">
        <f t="shared" si="67"/>
        <v>5</v>
      </c>
      <c r="H38" s="220">
        <f t="shared" si="67"/>
        <v>5</v>
      </c>
      <c r="I38" s="220">
        <f t="shared" si="41"/>
        <v>0</v>
      </c>
      <c r="J38" s="44"/>
      <c r="K38" s="44"/>
      <c r="L38" s="220">
        <f t="shared" si="30"/>
        <v>0</v>
      </c>
      <c r="M38" s="44"/>
      <c r="N38" s="44"/>
      <c r="O38" s="220">
        <f t="shared" si="32"/>
        <v>2</v>
      </c>
      <c r="P38" s="44">
        <v>1</v>
      </c>
      <c r="Q38" s="44">
        <v>1</v>
      </c>
      <c r="R38" s="220">
        <f t="shared" si="34"/>
        <v>3</v>
      </c>
      <c r="S38" s="44">
        <v>1</v>
      </c>
      <c r="T38" s="44">
        <v>2</v>
      </c>
      <c r="U38" s="220">
        <f t="shared" si="36"/>
        <v>5</v>
      </c>
      <c r="V38" s="44">
        <v>3</v>
      </c>
      <c r="W38" s="44">
        <v>2</v>
      </c>
      <c r="X38" s="220">
        <f t="shared" si="42"/>
        <v>151</v>
      </c>
      <c r="Y38" s="220">
        <f t="shared" si="68"/>
        <v>138</v>
      </c>
      <c r="Z38" s="220">
        <f t="shared" si="68"/>
        <v>13</v>
      </c>
      <c r="AA38" s="220">
        <f t="shared" si="43"/>
        <v>2</v>
      </c>
      <c r="AB38" s="44">
        <v>2</v>
      </c>
      <c r="AC38" s="44"/>
      <c r="AD38" s="220">
        <f t="shared" si="44"/>
        <v>9</v>
      </c>
      <c r="AE38" s="44">
        <v>3</v>
      </c>
      <c r="AF38" s="44">
        <v>6</v>
      </c>
      <c r="AG38" s="220">
        <f t="shared" si="45"/>
        <v>5</v>
      </c>
      <c r="AH38" s="44">
        <v>4</v>
      </c>
      <c r="AI38" s="44">
        <v>1</v>
      </c>
      <c r="AJ38" s="220">
        <f t="shared" si="46"/>
        <v>135</v>
      </c>
      <c r="AK38" s="44">
        <v>129</v>
      </c>
      <c r="AL38" s="44">
        <v>6</v>
      </c>
      <c r="AM38" s="220">
        <f t="shared" si="47"/>
        <v>183</v>
      </c>
      <c r="AN38" s="220">
        <f t="shared" si="69"/>
        <v>146</v>
      </c>
      <c r="AO38" s="220">
        <f t="shared" si="69"/>
        <v>37</v>
      </c>
      <c r="AP38" s="220">
        <f t="shared" si="48"/>
        <v>112</v>
      </c>
      <c r="AQ38" s="44">
        <v>107</v>
      </c>
      <c r="AR38" s="44">
        <v>5</v>
      </c>
      <c r="AS38" s="220">
        <f t="shared" si="49"/>
        <v>45</v>
      </c>
      <c r="AT38" s="44">
        <v>23</v>
      </c>
      <c r="AU38" s="44">
        <v>22</v>
      </c>
      <c r="AV38" s="220">
        <f t="shared" si="50"/>
        <v>26</v>
      </c>
      <c r="AW38" s="44">
        <v>16</v>
      </c>
      <c r="AX38" s="44">
        <v>10</v>
      </c>
    </row>
    <row r="39" spans="1:50" s="219" customFormat="1" ht="13.5" customHeight="1" x14ac:dyDescent="0.2">
      <c r="A39" s="222" t="s">
        <v>60</v>
      </c>
      <c r="B39" s="34">
        <v>31</v>
      </c>
      <c r="C39" s="220">
        <f t="shared" si="38"/>
        <v>65</v>
      </c>
      <c r="D39" s="220">
        <f t="shared" si="66"/>
        <v>45</v>
      </c>
      <c r="E39" s="220">
        <f t="shared" si="66"/>
        <v>20</v>
      </c>
      <c r="F39" s="220">
        <f t="shared" si="40"/>
        <v>11</v>
      </c>
      <c r="G39" s="220">
        <f t="shared" si="67"/>
        <v>8</v>
      </c>
      <c r="H39" s="220">
        <f t="shared" si="67"/>
        <v>3</v>
      </c>
      <c r="I39" s="220">
        <f t="shared" si="41"/>
        <v>0</v>
      </c>
      <c r="J39" s="44"/>
      <c r="K39" s="44"/>
      <c r="L39" s="220">
        <f t="shared" si="30"/>
        <v>2</v>
      </c>
      <c r="M39" s="44">
        <v>1</v>
      </c>
      <c r="N39" s="44">
        <v>1</v>
      </c>
      <c r="O39" s="220">
        <f t="shared" si="32"/>
        <v>3</v>
      </c>
      <c r="P39" s="44">
        <v>3</v>
      </c>
      <c r="Q39" s="44"/>
      <c r="R39" s="220">
        <f t="shared" si="34"/>
        <v>4</v>
      </c>
      <c r="S39" s="44">
        <v>3</v>
      </c>
      <c r="T39" s="44">
        <v>1</v>
      </c>
      <c r="U39" s="220">
        <f t="shared" si="36"/>
        <v>2</v>
      </c>
      <c r="V39" s="44">
        <v>1</v>
      </c>
      <c r="W39" s="44">
        <v>1</v>
      </c>
      <c r="X39" s="220">
        <f t="shared" si="42"/>
        <v>29</v>
      </c>
      <c r="Y39" s="220">
        <f t="shared" si="68"/>
        <v>23</v>
      </c>
      <c r="Z39" s="220">
        <f t="shared" si="68"/>
        <v>6</v>
      </c>
      <c r="AA39" s="220">
        <f t="shared" si="43"/>
        <v>4</v>
      </c>
      <c r="AB39" s="44">
        <v>3</v>
      </c>
      <c r="AC39" s="44">
        <v>1</v>
      </c>
      <c r="AD39" s="220">
        <f t="shared" si="44"/>
        <v>11</v>
      </c>
      <c r="AE39" s="44">
        <v>8</v>
      </c>
      <c r="AF39" s="44">
        <v>3</v>
      </c>
      <c r="AG39" s="220">
        <f t="shared" si="45"/>
        <v>0</v>
      </c>
      <c r="AH39" s="44"/>
      <c r="AI39" s="44"/>
      <c r="AJ39" s="220">
        <f t="shared" si="46"/>
        <v>14</v>
      </c>
      <c r="AK39" s="44">
        <v>12</v>
      </c>
      <c r="AL39" s="44">
        <v>2</v>
      </c>
      <c r="AM39" s="220">
        <f t="shared" si="47"/>
        <v>25</v>
      </c>
      <c r="AN39" s="220">
        <f t="shared" si="69"/>
        <v>14</v>
      </c>
      <c r="AO39" s="220">
        <f t="shared" si="69"/>
        <v>11</v>
      </c>
      <c r="AP39" s="220">
        <f t="shared" si="48"/>
        <v>9</v>
      </c>
      <c r="AQ39" s="44">
        <v>5</v>
      </c>
      <c r="AR39" s="44">
        <v>4</v>
      </c>
      <c r="AS39" s="220">
        <f t="shared" si="49"/>
        <v>6</v>
      </c>
      <c r="AT39" s="44">
        <v>3</v>
      </c>
      <c r="AU39" s="44">
        <v>3</v>
      </c>
      <c r="AV39" s="220">
        <f t="shared" si="50"/>
        <v>10</v>
      </c>
      <c r="AW39" s="44">
        <v>6</v>
      </c>
      <c r="AX39" s="44">
        <v>4</v>
      </c>
    </row>
    <row r="40" spans="1:50" s="219" customFormat="1" ht="13.5" customHeight="1" x14ac:dyDescent="0.2">
      <c r="A40" s="222" t="s">
        <v>61</v>
      </c>
      <c r="B40" s="34">
        <v>32</v>
      </c>
      <c r="C40" s="220">
        <f t="shared" si="38"/>
        <v>62</v>
      </c>
      <c r="D40" s="220">
        <f t="shared" si="66"/>
        <v>34</v>
      </c>
      <c r="E40" s="220">
        <f t="shared" si="66"/>
        <v>28</v>
      </c>
      <c r="F40" s="220">
        <f t="shared" si="40"/>
        <v>11</v>
      </c>
      <c r="G40" s="220">
        <f t="shared" si="67"/>
        <v>4</v>
      </c>
      <c r="H40" s="220">
        <f t="shared" si="67"/>
        <v>7</v>
      </c>
      <c r="I40" s="220">
        <f t="shared" si="41"/>
        <v>1</v>
      </c>
      <c r="J40" s="44"/>
      <c r="K40" s="44">
        <v>1</v>
      </c>
      <c r="L40" s="220">
        <f t="shared" si="30"/>
        <v>2</v>
      </c>
      <c r="M40" s="44">
        <v>1</v>
      </c>
      <c r="N40" s="44">
        <v>1</v>
      </c>
      <c r="O40" s="220">
        <f t="shared" si="32"/>
        <v>2</v>
      </c>
      <c r="P40" s="44">
        <v>1</v>
      </c>
      <c r="Q40" s="44">
        <v>1</v>
      </c>
      <c r="R40" s="220">
        <f t="shared" si="34"/>
        <v>3</v>
      </c>
      <c r="S40" s="44">
        <v>1</v>
      </c>
      <c r="T40" s="44">
        <v>2</v>
      </c>
      <c r="U40" s="220">
        <f t="shared" si="36"/>
        <v>3</v>
      </c>
      <c r="V40" s="44">
        <v>1</v>
      </c>
      <c r="W40" s="44">
        <v>2</v>
      </c>
      <c r="X40" s="220">
        <f t="shared" si="42"/>
        <v>33</v>
      </c>
      <c r="Y40" s="220">
        <f t="shared" si="68"/>
        <v>17</v>
      </c>
      <c r="Z40" s="220">
        <f t="shared" si="68"/>
        <v>16</v>
      </c>
      <c r="AA40" s="220">
        <f t="shared" si="43"/>
        <v>6</v>
      </c>
      <c r="AB40" s="44">
        <v>3</v>
      </c>
      <c r="AC40" s="44">
        <v>3</v>
      </c>
      <c r="AD40" s="220">
        <f t="shared" si="44"/>
        <v>6</v>
      </c>
      <c r="AE40" s="44">
        <v>5</v>
      </c>
      <c r="AF40" s="44">
        <v>1</v>
      </c>
      <c r="AG40" s="220">
        <f t="shared" si="45"/>
        <v>6</v>
      </c>
      <c r="AH40" s="44">
        <v>3</v>
      </c>
      <c r="AI40" s="44">
        <v>3</v>
      </c>
      <c r="AJ40" s="220">
        <f t="shared" si="46"/>
        <v>15</v>
      </c>
      <c r="AK40" s="44">
        <v>6</v>
      </c>
      <c r="AL40" s="44">
        <v>9</v>
      </c>
      <c r="AM40" s="220">
        <f t="shared" si="47"/>
        <v>18</v>
      </c>
      <c r="AN40" s="220">
        <f t="shared" si="69"/>
        <v>13</v>
      </c>
      <c r="AO40" s="220">
        <f t="shared" si="69"/>
        <v>5</v>
      </c>
      <c r="AP40" s="220">
        <f t="shared" si="48"/>
        <v>3</v>
      </c>
      <c r="AQ40" s="44">
        <v>3</v>
      </c>
      <c r="AR40" s="44"/>
      <c r="AS40" s="220">
        <f t="shared" si="49"/>
        <v>7</v>
      </c>
      <c r="AT40" s="44">
        <v>5</v>
      </c>
      <c r="AU40" s="44">
        <v>2</v>
      </c>
      <c r="AV40" s="220">
        <f t="shared" si="50"/>
        <v>8</v>
      </c>
      <c r="AW40" s="44">
        <v>5</v>
      </c>
      <c r="AX40" s="44">
        <v>3</v>
      </c>
    </row>
    <row r="41" spans="1:50" s="219" customFormat="1" ht="13.5" customHeight="1" x14ac:dyDescent="0.2">
      <c r="A41" s="222" t="s">
        <v>62</v>
      </c>
      <c r="B41" s="34">
        <v>33</v>
      </c>
      <c r="C41" s="220">
        <f t="shared" si="38"/>
        <v>105</v>
      </c>
      <c r="D41" s="220">
        <f t="shared" si="66"/>
        <v>65</v>
      </c>
      <c r="E41" s="220">
        <f t="shared" si="66"/>
        <v>40</v>
      </c>
      <c r="F41" s="220">
        <f t="shared" si="40"/>
        <v>15</v>
      </c>
      <c r="G41" s="220">
        <f t="shared" si="67"/>
        <v>11</v>
      </c>
      <c r="H41" s="220">
        <f t="shared" si="67"/>
        <v>4</v>
      </c>
      <c r="I41" s="220">
        <f t="shared" si="41"/>
        <v>0</v>
      </c>
      <c r="J41" s="44"/>
      <c r="K41" s="44"/>
      <c r="L41" s="220">
        <f t="shared" si="30"/>
        <v>4</v>
      </c>
      <c r="M41" s="44">
        <v>4</v>
      </c>
      <c r="N41" s="44"/>
      <c r="O41" s="220">
        <f t="shared" si="32"/>
        <v>2</v>
      </c>
      <c r="P41" s="44">
        <v>1</v>
      </c>
      <c r="Q41" s="44">
        <v>1</v>
      </c>
      <c r="R41" s="220">
        <f t="shared" si="34"/>
        <v>5</v>
      </c>
      <c r="S41" s="44">
        <v>3</v>
      </c>
      <c r="T41" s="44">
        <v>2</v>
      </c>
      <c r="U41" s="220">
        <f t="shared" si="36"/>
        <v>4</v>
      </c>
      <c r="V41" s="44">
        <v>3</v>
      </c>
      <c r="W41" s="44">
        <v>1</v>
      </c>
      <c r="X41" s="220">
        <f t="shared" si="42"/>
        <v>34</v>
      </c>
      <c r="Y41" s="220">
        <f t="shared" si="68"/>
        <v>22</v>
      </c>
      <c r="Z41" s="220">
        <f t="shared" si="68"/>
        <v>12</v>
      </c>
      <c r="AA41" s="220">
        <f t="shared" si="43"/>
        <v>6</v>
      </c>
      <c r="AB41" s="44">
        <v>5</v>
      </c>
      <c r="AC41" s="44">
        <v>1</v>
      </c>
      <c r="AD41" s="220">
        <f t="shared" si="44"/>
        <v>7</v>
      </c>
      <c r="AE41" s="44">
        <v>4</v>
      </c>
      <c r="AF41" s="44">
        <v>3</v>
      </c>
      <c r="AG41" s="220">
        <f t="shared" si="45"/>
        <v>8</v>
      </c>
      <c r="AH41" s="44">
        <v>4</v>
      </c>
      <c r="AI41" s="44">
        <v>4</v>
      </c>
      <c r="AJ41" s="220">
        <f t="shared" si="46"/>
        <v>13</v>
      </c>
      <c r="AK41" s="44">
        <v>9</v>
      </c>
      <c r="AL41" s="44">
        <v>4</v>
      </c>
      <c r="AM41" s="220">
        <f t="shared" si="47"/>
        <v>56</v>
      </c>
      <c r="AN41" s="220">
        <f t="shared" si="69"/>
        <v>32</v>
      </c>
      <c r="AO41" s="220">
        <f t="shared" si="69"/>
        <v>24</v>
      </c>
      <c r="AP41" s="220">
        <f t="shared" si="48"/>
        <v>10</v>
      </c>
      <c r="AQ41" s="44">
        <v>8</v>
      </c>
      <c r="AR41" s="44">
        <v>2</v>
      </c>
      <c r="AS41" s="220">
        <f t="shared" si="49"/>
        <v>30</v>
      </c>
      <c r="AT41" s="44">
        <v>15</v>
      </c>
      <c r="AU41" s="44">
        <v>15</v>
      </c>
      <c r="AV41" s="220">
        <f t="shared" si="50"/>
        <v>16</v>
      </c>
      <c r="AW41" s="44">
        <v>9</v>
      </c>
      <c r="AX41" s="44">
        <v>7</v>
      </c>
    </row>
    <row r="42" spans="1:50" s="219" customFormat="1" ht="13.5" customHeight="1" x14ac:dyDescent="0.2">
      <c r="A42" s="222" t="s">
        <v>63</v>
      </c>
      <c r="B42" s="34">
        <v>34</v>
      </c>
      <c r="C42" s="220">
        <f t="shared" si="38"/>
        <v>26</v>
      </c>
      <c r="D42" s="220">
        <f t="shared" si="66"/>
        <v>18</v>
      </c>
      <c r="E42" s="220">
        <f t="shared" si="66"/>
        <v>8</v>
      </c>
      <c r="F42" s="220">
        <f t="shared" si="40"/>
        <v>2</v>
      </c>
      <c r="G42" s="220">
        <f t="shared" si="67"/>
        <v>2</v>
      </c>
      <c r="H42" s="220">
        <f t="shared" si="67"/>
        <v>0</v>
      </c>
      <c r="I42" s="220">
        <f t="shared" si="41"/>
        <v>0</v>
      </c>
      <c r="J42" s="44"/>
      <c r="K42" s="44"/>
      <c r="L42" s="220">
        <f t="shared" si="30"/>
        <v>0</v>
      </c>
      <c r="M42" s="44"/>
      <c r="N42" s="44"/>
      <c r="O42" s="220">
        <f t="shared" si="32"/>
        <v>0</v>
      </c>
      <c r="P42" s="44"/>
      <c r="Q42" s="44"/>
      <c r="R42" s="220">
        <f t="shared" si="34"/>
        <v>1</v>
      </c>
      <c r="S42" s="44">
        <v>1</v>
      </c>
      <c r="T42" s="44"/>
      <c r="U42" s="220">
        <f t="shared" si="36"/>
        <v>1</v>
      </c>
      <c r="V42" s="44">
        <v>1</v>
      </c>
      <c r="W42" s="44"/>
      <c r="X42" s="220">
        <f t="shared" si="42"/>
        <v>7</v>
      </c>
      <c r="Y42" s="220">
        <f t="shared" si="68"/>
        <v>2</v>
      </c>
      <c r="Z42" s="220">
        <f t="shared" si="68"/>
        <v>5</v>
      </c>
      <c r="AA42" s="220">
        <f t="shared" si="43"/>
        <v>0</v>
      </c>
      <c r="AB42" s="44"/>
      <c r="AC42" s="44"/>
      <c r="AD42" s="220">
        <f t="shared" si="44"/>
        <v>4</v>
      </c>
      <c r="AE42" s="44">
        <v>2</v>
      </c>
      <c r="AF42" s="44">
        <v>2</v>
      </c>
      <c r="AG42" s="220">
        <f t="shared" si="45"/>
        <v>0</v>
      </c>
      <c r="AH42" s="44"/>
      <c r="AI42" s="44"/>
      <c r="AJ42" s="220">
        <f t="shared" si="46"/>
        <v>3</v>
      </c>
      <c r="AK42" s="44"/>
      <c r="AL42" s="44">
        <v>3</v>
      </c>
      <c r="AM42" s="220">
        <f t="shared" si="47"/>
        <v>17</v>
      </c>
      <c r="AN42" s="220">
        <f t="shared" si="69"/>
        <v>14</v>
      </c>
      <c r="AO42" s="220">
        <f t="shared" si="69"/>
        <v>3</v>
      </c>
      <c r="AP42" s="220">
        <f t="shared" si="48"/>
        <v>4</v>
      </c>
      <c r="AQ42" s="44">
        <v>3</v>
      </c>
      <c r="AR42" s="44">
        <v>1</v>
      </c>
      <c r="AS42" s="220">
        <f t="shared" si="49"/>
        <v>4</v>
      </c>
      <c r="AT42" s="44">
        <v>4</v>
      </c>
      <c r="AU42" s="44"/>
      <c r="AV42" s="220">
        <f t="shared" si="50"/>
        <v>9</v>
      </c>
      <c r="AW42" s="44">
        <v>7</v>
      </c>
      <c r="AX42" s="44">
        <v>2</v>
      </c>
    </row>
    <row r="43" spans="1:50" s="219" customFormat="1" ht="13.5" customHeight="1" x14ac:dyDescent="0.2">
      <c r="A43" s="222" t="s">
        <v>64</v>
      </c>
      <c r="B43" s="34">
        <v>35</v>
      </c>
      <c r="C43" s="220">
        <f t="shared" si="38"/>
        <v>39</v>
      </c>
      <c r="D43" s="220">
        <f t="shared" si="66"/>
        <v>23</v>
      </c>
      <c r="E43" s="220">
        <f t="shared" si="66"/>
        <v>16</v>
      </c>
      <c r="F43" s="220">
        <f t="shared" si="40"/>
        <v>8</v>
      </c>
      <c r="G43" s="220">
        <f t="shared" si="67"/>
        <v>7</v>
      </c>
      <c r="H43" s="220">
        <f t="shared" si="67"/>
        <v>1</v>
      </c>
      <c r="I43" s="220">
        <f t="shared" si="41"/>
        <v>0</v>
      </c>
      <c r="J43" s="44"/>
      <c r="K43" s="44"/>
      <c r="L43" s="220">
        <f t="shared" si="30"/>
        <v>1</v>
      </c>
      <c r="M43" s="44"/>
      <c r="N43" s="44">
        <v>1</v>
      </c>
      <c r="O43" s="220">
        <f t="shared" si="32"/>
        <v>4</v>
      </c>
      <c r="P43" s="44">
        <v>4</v>
      </c>
      <c r="Q43" s="44"/>
      <c r="R43" s="220">
        <f t="shared" si="34"/>
        <v>2</v>
      </c>
      <c r="S43" s="44">
        <v>2</v>
      </c>
      <c r="T43" s="44"/>
      <c r="U43" s="220">
        <f t="shared" si="36"/>
        <v>1</v>
      </c>
      <c r="V43" s="44">
        <v>1</v>
      </c>
      <c r="W43" s="44"/>
      <c r="X43" s="220">
        <f t="shared" si="42"/>
        <v>16</v>
      </c>
      <c r="Y43" s="220">
        <f t="shared" si="68"/>
        <v>10</v>
      </c>
      <c r="Z43" s="220">
        <f t="shared" si="68"/>
        <v>6</v>
      </c>
      <c r="AA43" s="220">
        <f t="shared" si="43"/>
        <v>3</v>
      </c>
      <c r="AB43" s="44">
        <v>2</v>
      </c>
      <c r="AC43" s="44">
        <v>1</v>
      </c>
      <c r="AD43" s="220">
        <f t="shared" si="44"/>
        <v>5</v>
      </c>
      <c r="AE43" s="44">
        <v>3</v>
      </c>
      <c r="AF43" s="44">
        <v>2</v>
      </c>
      <c r="AG43" s="220">
        <f t="shared" si="45"/>
        <v>3</v>
      </c>
      <c r="AH43" s="44">
        <v>2</v>
      </c>
      <c r="AI43" s="44">
        <v>1</v>
      </c>
      <c r="AJ43" s="220">
        <f t="shared" si="46"/>
        <v>5</v>
      </c>
      <c r="AK43" s="44">
        <v>3</v>
      </c>
      <c r="AL43" s="44">
        <v>2</v>
      </c>
      <c r="AM43" s="220">
        <f t="shared" si="47"/>
        <v>15</v>
      </c>
      <c r="AN43" s="220">
        <f t="shared" si="69"/>
        <v>6</v>
      </c>
      <c r="AO43" s="220">
        <f t="shared" si="69"/>
        <v>9</v>
      </c>
      <c r="AP43" s="220">
        <f t="shared" si="48"/>
        <v>0</v>
      </c>
      <c r="AQ43" s="44"/>
      <c r="AR43" s="44"/>
      <c r="AS43" s="220">
        <f t="shared" si="49"/>
        <v>3</v>
      </c>
      <c r="AT43" s="44">
        <v>1</v>
      </c>
      <c r="AU43" s="44">
        <v>2</v>
      </c>
      <c r="AV43" s="220">
        <f t="shared" si="50"/>
        <v>12</v>
      </c>
      <c r="AW43" s="44">
        <v>5</v>
      </c>
      <c r="AX43" s="44">
        <v>7</v>
      </c>
    </row>
    <row r="44" spans="1:50" s="219" customFormat="1" ht="13.5" customHeight="1" x14ac:dyDescent="0.2">
      <c r="A44" s="222" t="s">
        <v>65</v>
      </c>
      <c r="B44" s="34">
        <v>36</v>
      </c>
      <c r="C44" s="220">
        <f t="shared" si="38"/>
        <v>26</v>
      </c>
      <c r="D44" s="220">
        <f t="shared" si="66"/>
        <v>16</v>
      </c>
      <c r="E44" s="220">
        <f t="shared" si="66"/>
        <v>10</v>
      </c>
      <c r="F44" s="220">
        <f t="shared" si="40"/>
        <v>1</v>
      </c>
      <c r="G44" s="220">
        <f t="shared" si="67"/>
        <v>1</v>
      </c>
      <c r="H44" s="220">
        <f t="shared" si="67"/>
        <v>0</v>
      </c>
      <c r="I44" s="220">
        <f t="shared" si="41"/>
        <v>0</v>
      </c>
      <c r="J44" s="44"/>
      <c r="K44" s="44"/>
      <c r="L44" s="220">
        <f t="shared" si="30"/>
        <v>0</v>
      </c>
      <c r="M44" s="44"/>
      <c r="N44" s="44"/>
      <c r="O44" s="220">
        <f t="shared" si="32"/>
        <v>0</v>
      </c>
      <c r="P44" s="44"/>
      <c r="Q44" s="44"/>
      <c r="R44" s="220">
        <f t="shared" si="34"/>
        <v>0</v>
      </c>
      <c r="S44" s="44"/>
      <c r="T44" s="44"/>
      <c r="U44" s="220">
        <f t="shared" si="36"/>
        <v>1</v>
      </c>
      <c r="V44" s="44">
        <v>1</v>
      </c>
      <c r="W44" s="44"/>
      <c r="X44" s="220">
        <f t="shared" si="42"/>
        <v>7</v>
      </c>
      <c r="Y44" s="220">
        <f t="shared" si="68"/>
        <v>5</v>
      </c>
      <c r="Z44" s="220">
        <f t="shared" si="68"/>
        <v>2</v>
      </c>
      <c r="AA44" s="220">
        <f t="shared" si="43"/>
        <v>0</v>
      </c>
      <c r="AB44" s="44"/>
      <c r="AC44" s="44"/>
      <c r="AD44" s="220">
        <f t="shared" si="44"/>
        <v>1</v>
      </c>
      <c r="AE44" s="44">
        <v>1</v>
      </c>
      <c r="AF44" s="44"/>
      <c r="AG44" s="220">
        <f t="shared" si="45"/>
        <v>2</v>
      </c>
      <c r="AH44" s="44">
        <v>2</v>
      </c>
      <c r="AI44" s="44"/>
      <c r="AJ44" s="220">
        <f t="shared" si="46"/>
        <v>4</v>
      </c>
      <c r="AK44" s="44">
        <v>2</v>
      </c>
      <c r="AL44" s="44">
        <v>2</v>
      </c>
      <c r="AM44" s="220">
        <f t="shared" si="47"/>
        <v>18</v>
      </c>
      <c r="AN44" s="220">
        <f t="shared" si="69"/>
        <v>10</v>
      </c>
      <c r="AO44" s="220">
        <f t="shared" si="69"/>
        <v>8</v>
      </c>
      <c r="AP44" s="220">
        <f t="shared" si="48"/>
        <v>0</v>
      </c>
      <c r="AQ44" s="44"/>
      <c r="AR44" s="44"/>
      <c r="AS44" s="220">
        <f t="shared" si="49"/>
        <v>9</v>
      </c>
      <c r="AT44" s="44">
        <v>3</v>
      </c>
      <c r="AU44" s="44">
        <v>6</v>
      </c>
      <c r="AV44" s="220">
        <f t="shared" si="50"/>
        <v>9</v>
      </c>
      <c r="AW44" s="223">
        <v>7</v>
      </c>
      <c r="AX44" s="44">
        <v>2</v>
      </c>
    </row>
    <row r="45" spans="1:50" s="219" customFormat="1" ht="13.5" customHeight="1" x14ac:dyDescent="0.2">
      <c r="A45" s="224" t="s">
        <v>68</v>
      </c>
      <c r="B45" s="34">
        <v>37</v>
      </c>
      <c r="C45" s="220">
        <f t="shared" si="38"/>
        <v>0</v>
      </c>
      <c r="D45" s="220">
        <f t="shared" si="66"/>
        <v>0</v>
      </c>
      <c r="E45" s="220">
        <f t="shared" si="66"/>
        <v>0</v>
      </c>
      <c r="F45" s="220">
        <f t="shared" si="40"/>
        <v>0</v>
      </c>
      <c r="G45" s="220">
        <f t="shared" si="67"/>
        <v>0</v>
      </c>
      <c r="H45" s="220">
        <f t="shared" si="67"/>
        <v>0</v>
      </c>
      <c r="I45" s="220">
        <f t="shared" ref="I45" si="70">SUM(J45:K45)</f>
        <v>0</v>
      </c>
      <c r="J45" s="44"/>
      <c r="K45" s="44"/>
      <c r="L45" s="220">
        <f t="shared" si="30"/>
        <v>0</v>
      </c>
      <c r="M45" s="44"/>
      <c r="N45" s="44"/>
      <c r="O45" s="220">
        <f t="shared" si="32"/>
        <v>0</v>
      </c>
      <c r="P45" s="44"/>
      <c r="Q45" s="44"/>
      <c r="R45" s="220">
        <f t="shared" si="34"/>
        <v>0</v>
      </c>
      <c r="S45" s="44"/>
      <c r="T45" s="44"/>
      <c r="U45" s="220">
        <f t="shared" si="36"/>
        <v>0</v>
      </c>
      <c r="V45" s="44"/>
      <c r="W45" s="44"/>
      <c r="X45" s="220">
        <f t="shared" si="42"/>
        <v>0</v>
      </c>
      <c r="Y45" s="220">
        <f t="shared" si="68"/>
        <v>0</v>
      </c>
      <c r="Z45" s="220">
        <f t="shared" si="68"/>
        <v>0</v>
      </c>
      <c r="AA45" s="220">
        <f t="shared" ref="AA45" si="71">SUM(AB45:AC45)</f>
        <v>0</v>
      </c>
      <c r="AB45" s="44"/>
      <c r="AC45" s="44"/>
      <c r="AD45" s="220">
        <f t="shared" si="44"/>
        <v>0</v>
      </c>
      <c r="AE45" s="44"/>
      <c r="AF45" s="44"/>
      <c r="AG45" s="220">
        <f t="shared" si="45"/>
        <v>0</v>
      </c>
      <c r="AH45" s="44"/>
      <c r="AI45" s="44"/>
      <c r="AJ45" s="220">
        <f t="shared" si="46"/>
        <v>0</v>
      </c>
      <c r="AK45" s="44"/>
      <c r="AL45" s="44"/>
      <c r="AM45" s="220">
        <f t="shared" si="47"/>
        <v>0</v>
      </c>
      <c r="AN45" s="220">
        <f t="shared" si="69"/>
        <v>0</v>
      </c>
      <c r="AO45" s="220">
        <f t="shared" si="69"/>
        <v>0</v>
      </c>
      <c r="AP45" s="220">
        <f t="shared" ref="AP45" si="72">SUM(AQ45:AR45)</f>
        <v>0</v>
      </c>
      <c r="AQ45" s="44"/>
      <c r="AR45" s="44"/>
      <c r="AS45" s="220">
        <f t="shared" si="49"/>
        <v>0</v>
      </c>
      <c r="AT45" s="44"/>
      <c r="AU45" s="44"/>
      <c r="AV45" s="220">
        <f t="shared" si="50"/>
        <v>0</v>
      </c>
      <c r="AW45" s="223"/>
      <c r="AX45" s="44"/>
    </row>
    <row r="46" spans="1:50" s="219" customFormat="1" ht="13.5" customHeight="1" x14ac:dyDescent="0.2">
      <c r="A46" s="45" t="s">
        <v>66</v>
      </c>
      <c r="B46" s="34">
        <v>38</v>
      </c>
      <c r="C46" s="220">
        <f>SUM(D46:E46)</f>
        <v>4241</v>
      </c>
      <c r="D46" s="220">
        <f t="shared" si="66"/>
        <v>3233</v>
      </c>
      <c r="E46" s="220">
        <f t="shared" si="66"/>
        <v>1008</v>
      </c>
      <c r="F46" s="220">
        <f>SUM(G46:H46)</f>
        <v>406</v>
      </c>
      <c r="G46" s="220">
        <f>SUM(J46+M46+P46+S46+V46)</f>
        <v>277</v>
      </c>
      <c r="H46" s="220">
        <f>SUM(K46+N46+Q46+T46+W46)</f>
        <v>129</v>
      </c>
      <c r="I46" s="220">
        <f t="shared" si="41"/>
        <v>21</v>
      </c>
      <c r="J46" s="44">
        <v>13</v>
      </c>
      <c r="K46" s="44">
        <v>8</v>
      </c>
      <c r="L46" s="220">
        <f t="shared" si="30"/>
        <v>49</v>
      </c>
      <c r="M46" s="44">
        <v>31</v>
      </c>
      <c r="N46" s="44">
        <v>18</v>
      </c>
      <c r="O46" s="220">
        <f t="shared" si="32"/>
        <v>102</v>
      </c>
      <c r="P46" s="44">
        <v>78</v>
      </c>
      <c r="Q46" s="44">
        <v>24</v>
      </c>
      <c r="R46" s="220">
        <f t="shared" si="34"/>
        <v>122</v>
      </c>
      <c r="S46" s="44">
        <v>77</v>
      </c>
      <c r="T46" s="44">
        <v>45</v>
      </c>
      <c r="U46" s="220">
        <f t="shared" si="36"/>
        <v>112</v>
      </c>
      <c r="V46" s="44">
        <v>78</v>
      </c>
      <c r="W46" s="44">
        <v>34</v>
      </c>
      <c r="X46" s="220">
        <f t="shared" si="42"/>
        <v>1395</v>
      </c>
      <c r="Y46" s="220">
        <f>SUM(AB46+AE46+AH46+AK46)</f>
        <v>1064</v>
      </c>
      <c r="Z46" s="220">
        <f>SUM(AC46+AF46+AI46+AL46)</f>
        <v>331</v>
      </c>
      <c r="AA46" s="220">
        <f t="shared" si="43"/>
        <v>142</v>
      </c>
      <c r="AB46" s="44">
        <v>106</v>
      </c>
      <c r="AC46" s="44">
        <v>36</v>
      </c>
      <c r="AD46" s="220">
        <f t="shared" si="44"/>
        <v>273</v>
      </c>
      <c r="AE46" s="44">
        <v>202</v>
      </c>
      <c r="AF46" s="44">
        <v>71</v>
      </c>
      <c r="AG46" s="220">
        <f t="shared" si="45"/>
        <v>390</v>
      </c>
      <c r="AH46" s="44">
        <v>295</v>
      </c>
      <c r="AI46" s="44">
        <v>95</v>
      </c>
      <c r="AJ46" s="220">
        <f t="shared" si="46"/>
        <v>590</v>
      </c>
      <c r="AK46" s="44">
        <v>461</v>
      </c>
      <c r="AL46" s="44">
        <v>129</v>
      </c>
      <c r="AM46" s="220">
        <f>SUM(AN46:AO46)</f>
        <v>2440</v>
      </c>
      <c r="AN46" s="220">
        <f>SUM(AQ46+AT46+AW46)</f>
        <v>1892</v>
      </c>
      <c r="AO46" s="220">
        <f>SUM(AR46+AU46+AX46)</f>
        <v>548</v>
      </c>
      <c r="AP46" s="220">
        <f t="shared" si="48"/>
        <v>657</v>
      </c>
      <c r="AQ46" s="44">
        <v>562</v>
      </c>
      <c r="AR46" s="44">
        <v>95</v>
      </c>
      <c r="AS46" s="220">
        <f t="shared" si="49"/>
        <v>820</v>
      </c>
      <c r="AT46" s="44">
        <v>616</v>
      </c>
      <c r="AU46" s="44">
        <v>204</v>
      </c>
      <c r="AV46" s="220">
        <f t="shared" si="50"/>
        <v>963</v>
      </c>
      <c r="AW46" s="223">
        <v>714</v>
      </c>
      <c r="AX46" s="44">
        <v>249</v>
      </c>
    </row>
    <row r="47" spans="1:50" s="219" customFormat="1" ht="13.5" customHeight="1" x14ac:dyDescent="0.2">
      <c r="A47" s="45" t="s">
        <v>67</v>
      </c>
      <c r="B47" s="34">
        <v>39</v>
      </c>
      <c r="C47" s="220">
        <f t="shared" si="38"/>
        <v>0</v>
      </c>
      <c r="D47" s="220">
        <f t="shared" si="66"/>
        <v>0</v>
      </c>
      <c r="E47" s="220">
        <f t="shared" si="66"/>
        <v>0</v>
      </c>
      <c r="F47" s="220">
        <f t="shared" si="40"/>
        <v>0</v>
      </c>
      <c r="G47" s="220">
        <f>SUM(J47+M47+P47+S47+V47)</f>
        <v>0</v>
      </c>
      <c r="H47" s="220">
        <f>SUM(K47+N47+Q47+T47+W47)</f>
        <v>0</v>
      </c>
      <c r="I47" s="220">
        <f t="shared" si="41"/>
        <v>0</v>
      </c>
      <c r="J47" s="44"/>
      <c r="K47" s="44"/>
      <c r="L47" s="220">
        <f t="shared" si="30"/>
        <v>0</v>
      </c>
      <c r="M47" s="44"/>
      <c r="N47" s="44"/>
      <c r="O47" s="220">
        <f t="shared" si="32"/>
        <v>0</v>
      </c>
      <c r="P47" s="44"/>
      <c r="Q47" s="44"/>
      <c r="R47" s="220">
        <f t="shared" si="34"/>
        <v>0</v>
      </c>
      <c r="S47" s="44"/>
      <c r="T47" s="44"/>
      <c r="U47" s="220">
        <f t="shared" si="36"/>
        <v>0</v>
      </c>
      <c r="V47" s="44"/>
      <c r="W47" s="44"/>
      <c r="X47" s="220">
        <f t="shared" si="42"/>
        <v>0</v>
      </c>
      <c r="Y47" s="220">
        <f>SUM(AB47+AE47+AH47+AK47)</f>
        <v>0</v>
      </c>
      <c r="Z47" s="220">
        <f>SUM(AC47+AF47+AI47+AL47)</f>
        <v>0</v>
      </c>
      <c r="AA47" s="220">
        <f t="shared" si="43"/>
        <v>0</v>
      </c>
      <c r="AB47" s="44"/>
      <c r="AC47" s="44"/>
      <c r="AD47" s="220">
        <f t="shared" si="44"/>
        <v>0</v>
      </c>
      <c r="AE47" s="44"/>
      <c r="AF47" s="44"/>
      <c r="AG47" s="220">
        <f t="shared" si="45"/>
        <v>0</v>
      </c>
      <c r="AH47" s="44"/>
      <c r="AI47" s="44"/>
      <c r="AJ47" s="220">
        <f t="shared" si="46"/>
        <v>0</v>
      </c>
      <c r="AK47" s="44"/>
      <c r="AL47" s="44"/>
      <c r="AM47" s="220">
        <f t="shared" si="47"/>
        <v>0</v>
      </c>
      <c r="AN47" s="220">
        <f>SUM(AQ47+AT47+AW47)</f>
        <v>0</v>
      </c>
      <c r="AO47" s="220">
        <f>SUM(AR47+AU47+AX47)</f>
        <v>0</v>
      </c>
      <c r="AP47" s="220">
        <f t="shared" si="48"/>
        <v>0</v>
      </c>
      <c r="AQ47" s="44"/>
      <c r="AR47" s="44"/>
      <c r="AS47" s="220">
        <f t="shared" si="49"/>
        <v>0</v>
      </c>
      <c r="AT47" s="44"/>
      <c r="AU47" s="44"/>
      <c r="AV47" s="220">
        <f t="shared" si="50"/>
        <v>0</v>
      </c>
      <c r="AW47" s="223"/>
      <c r="AX47" s="44"/>
    </row>
    <row r="48" spans="1:50" s="225" customFormat="1" ht="20.25" customHeight="1" x14ac:dyDescent="0.2">
      <c r="A48" s="294"/>
      <c r="B48" s="294"/>
      <c r="C48" s="46"/>
      <c r="D48" s="47"/>
      <c r="E48" s="48"/>
      <c r="F48" s="48"/>
      <c r="G48" s="48"/>
      <c r="H48" s="48"/>
      <c r="I48" s="48"/>
      <c r="J48" s="48"/>
      <c r="K48" s="49"/>
      <c r="L48" s="49"/>
      <c r="M48" s="49"/>
      <c r="N48" s="49"/>
      <c r="O48" s="208"/>
      <c r="P48" s="48"/>
      <c r="Q48" s="19"/>
      <c r="R48" s="51"/>
      <c r="S48" s="51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</row>
    <row r="49" spans="1:36" ht="12" customHeight="1" x14ac:dyDescent="0.2">
      <c r="A49" s="294"/>
      <c r="B49" s="294"/>
      <c r="C49" s="250"/>
      <c r="D49" s="250"/>
      <c r="E49" s="250"/>
      <c r="F49" s="250"/>
      <c r="G49" s="250"/>
      <c r="H49" s="250"/>
      <c r="I49" s="250"/>
      <c r="J49" s="250"/>
      <c r="K49" s="250"/>
      <c r="L49" s="250"/>
      <c r="M49" s="250"/>
      <c r="N49" s="250"/>
      <c r="O49" s="208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</row>
    <row r="50" spans="1:36" ht="12" customHeight="1" x14ac:dyDescent="0.2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51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</row>
    <row r="51" spans="1:36" ht="13.5" customHeight="1" x14ac:dyDescent="0.2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51"/>
      <c r="U51" s="51"/>
      <c r="V51" s="51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</row>
    <row r="52" spans="1:36" ht="18" customHeight="1" x14ac:dyDescent="0.2">
      <c r="A52" s="50"/>
      <c r="B52" s="49"/>
      <c r="C52" s="210"/>
      <c r="D52" s="48"/>
      <c r="E52" s="48"/>
      <c r="F52" s="19"/>
      <c r="G52" s="48"/>
      <c r="H52" s="161"/>
      <c r="I52" s="19"/>
      <c r="K52" s="161"/>
      <c r="L52" s="19"/>
      <c r="M52" s="161"/>
      <c r="N52" s="161"/>
      <c r="O52" s="19"/>
      <c r="P52" s="48"/>
      <c r="Q52" s="48"/>
      <c r="R52" s="51"/>
      <c r="S52" s="51"/>
      <c r="T52" s="51"/>
      <c r="U52" s="51"/>
      <c r="V52" s="51"/>
      <c r="W52" s="51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</row>
    <row r="53" spans="1:36" ht="11.25" x14ac:dyDescent="0.2">
      <c r="C53" s="226"/>
      <c r="D53" s="227"/>
      <c r="E53" s="227"/>
      <c r="G53" s="227"/>
      <c r="H53" s="226"/>
      <c r="I53" s="226"/>
      <c r="J53" s="19"/>
      <c r="K53" s="226"/>
      <c r="L53" s="226"/>
      <c r="M53" s="226"/>
      <c r="N53" s="226"/>
      <c r="O53" s="226"/>
      <c r="P53" s="227"/>
      <c r="Q53" s="227"/>
      <c r="R53" s="226"/>
      <c r="S53" s="226"/>
      <c r="T53" s="226"/>
      <c r="U53" s="226"/>
      <c r="V53" s="228"/>
      <c r="W53" s="228"/>
      <c r="X53" s="226"/>
      <c r="Y53" s="226"/>
      <c r="Z53" s="226"/>
      <c r="AA53" s="226"/>
      <c r="AB53" s="226"/>
      <c r="AC53" s="226"/>
      <c r="AE53" s="226"/>
      <c r="AF53" s="228"/>
      <c r="AG53" s="228"/>
      <c r="AH53" s="229"/>
      <c r="AI53" s="229"/>
    </row>
    <row r="54" spans="1:36" ht="11.25" customHeight="1" x14ac:dyDescent="0.15">
      <c r="A54" s="230"/>
      <c r="C54" s="226"/>
      <c r="D54" s="227"/>
      <c r="E54" s="227"/>
      <c r="F54" s="227"/>
      <c r="G54" s="227"/>
      <c r="H54" s="226"/>
      <c r="I54" s="226"/>
      <c r="J54" s="226"/>
      <c r="K54" s="226"/>
      <c r="L54" s="226"/>
      <c r="M54" s="226"/>
      <c r="N54" s="226"/>
      <c r="O54" s="226"/>
      <c r="P54" s="227"/>
      <c r="Q54" s="227"/>
      <c r="R54" s="226"/>
      <c r="S54" s="226"/>
      <c r="T54" s="226"/>
      <c r="U54" s="226"/>
      <c r="V54" s="228"/>
      <c r="W54" s="228"/>
      <c r="X54" s="226"/>
      <c r="Y54" s="226"/>
      <c r="Z54" s="226"/>
      <c r="AA54" s="226"/>
      <c r="AB54" s="226"/>
      <c r="AC54" s="226"/>
      <c r="AD54" s="226"/>
      <c r="AE54" s="226"/>
      <c r="AF54" s="228"/>
      <c r="AG54" s="228"/>
      <c r="AH54" s="229"/>
      <c r="AI54" s="229"/>
    </row>
    <row r="55" spans="1:36" ht="11.25" customHeight="1" x14ac:dyDescent="0.15">
      <c r="A55" s="230"/>
      <c r="C55" s="226"/>
      <c r="D55" s="227"/>
      <c r="E55" s="227"/>
      <c r="F55" s="227"/>
      <c r="G55" s="227"/>
      <c r="H55" s="226"/>
      <c r="I55" s="226"/>
      <c r="K55" s="226"/>
      <c r="L55" s="226"/>
      <c r="M55" s="226"/>
      <c r="N55" s="226"/>
      <c r="O55" s="226"/>
      <c r="P55" s="227"/>
      <c r="Q55" s="227"/>
      <c r="R55" s="226"/>
      <c r="S55" s="226"/>
      <c r="T55" s="226"/>
      <c r="U55" s="226"/>
      <c r="V55" s="228"/>
      <c r="W55" s="228"/>
      <c r="X55" s="226"/>
      <c r="Y55" s="226"/>
      <c r="Z55" s="226"/>
      <c r="AA55" s="226"/>
      <c r="AE55" s="226"/>
      <c r="AF55" s="228"/>
      <c r="AG55" s="228"/>
      <c r="AH55" s="229"/>
      <c r="AI55" s="229"/>
    </row>
    <row r="56" spans="1:36" ht="11.25" customHeight="1" x14ac:dyDescent="0.15">
      <c r="A56" s="230"/>
      <c r="C56" s="226"/>
      <c r="D56" s="227"/>
      <c r="E56" s="227"/>
      <c r="F56" s="227"/>
      <c r="G56" s="227"/>
      <c r="H56" s="226"/>
      <c r="I56" s="226"/>
      <c r="J56" s="226"/>
      <c r="K56" s="226"/>
      <c r="L56" s="226"/>
      <c r="M56" s="226"/>
      <c r="N56" s="226"/>
      <c r="O56" s="226"/>
      <c r="P56" s="227"/>
      <c r="Q56" s="227"/>
      <c r="R56" s="226"/>
      <c r="S56" s="226"/>
      <c r="T56" s="226"/>
      <c r="U56" s="226"/>
      <c r="V56" s="228"/>
      <c r="W56" s="228"/>
      <c r="X56" s="226"/>
      <c r="Y56" s="226"/>
      <c r="Z56" s="226"/>
      <c r="AA56" s="226"/>
      <c r="AB56" s="226"/>
      <c r="AC56" s="226"/>
      <c r="AE56" s="226"/>
      <c r="AF56" s="228"/>
      <c r="AG56" s="228"/>
      <c r="AH56" s="229"/>
      <c r="AI56" s="229"/>
    </row>
    <row r="57" spans="1:36" ht="11.25" customHeight="1" x14ac:dyDescent="0.15">
      <c r="A57" s="230"/>
      <c r="C57" s="226"/>
      <c r="D57" s="227"/>
      <c r="E57" s="227"/>
      <c r="F57" s="227"/>
      <c r="G57" s="227"/>
      <c r="H57" s="226"/>
      <c r="I57" s="226"/>
      <c r="J57" s="226"/>
      <c r="K57" s="226"/>
      <c r="L57" s="226"/>
      <c r="M57" s="226"/>
      <c r="N57" s="226"/>
      <c r="O57" s="226"/>
      <c r="P57" s="227"/>
      <c r="Q57" s="227"/>
      <c r="R57" s="226"/>
      <c r="S57" s="226"/>
      <c r="T57" s="226"/>
      <c r="U57" s="226"/>
      <c r="V57" s="228"/>
      <c r="W57" s="228"/>
      <c r="X57" s="226"/>
      <c r="Y57" s="226"/>
      <c r="Z57" s="226"/>
      <c r="AA57" s="226"/>
      <c r="AB57" s="226"/>
      <c r="AC57" s="226"/>
      <c r="AD57" s="226"/>
      <c r="AE57" s="226"/>
      <c r="AF57" s="228"/>
      <c r="AG57" s="228"/>
      <c r="AH57" s="229"/>
      <c r="AI57" s="229"/>
    </row>
    <row r="58" spans="1:36" ht="11.25" customHeight="1" x14ac:dyDescent="0.15">
      <c r="A58" s="230"/>
      <c r="C58" s="226"/>
      <c r="D58" s="227"/>
      <c r="E58" s="227"/>
      <c r="F58" s="227"/>
      <c r="G58" s="227"/>
      <c r="H58" s="226"/>
      <c r="I58" s="226"/>
      <c r="K58" s="226"/>
      <c r="L58" s="226"/>
      <c r="M58" s="226"/>
      <c r="N58" s="226"/>
      <c r="O58" s="226"/>
      <c r="P58" s="227"/>
      <c r="Q58" s="227"/>
      <c r="R58" s="226"/>
      <c r="S58" s="226"/>
      <c r="T58" s="226"/>
      <c r="U58" s="226"/>
      <c r="V58" s="228"/>
      <c r="W58" s="228"/>
      <c r="X58" s="226"/>
      <c r="Y58" s="226"/>
      <c r="Z58" s="226"/>
      <c r="AA58" s="226"/>
      <c r="AB58" s="226"/>
      <c r="AC58" s="226"/>
      <c r="AD58" s="226"/>
      <c r="AE58" s="226"/>
      <c r="AF58" s="228"/>
      <c r="AG58" s="228"/>
      <c r="AH58" s="229"/>
      <c r="AI58" s="229"/>
    </row>
    <row r="59" spans="1:36" ht="11.25" customHeight="1" x14ac:dyDescent="0.15">
      <c r="A59" s="230"/>
      <c r="B59" s="231"/>
      <c r="C59" s="226"/>
      <c r="D59" s="227"/>
      <c r="E59" s="227"/>
      <c r="F59" s="227"/>
      <c r="G59" s="227"/>
      <c r="H59" s="226"/>
      <c r="I59" s="226"/>
      <c r="J59" s="226"/>
      <c r="K59" s="226"/>
      <c r="L59" s="226"/>
      <c r="M59" s="226"/>
      <c r="N59" s="226"/>
      <c r="O59" s="226"/>
      <c r="P59" s="227"/>
      <c r="Q59" s="227"/>
      <c r="R59" s="226"/>
      <c r="S59" s="226"/>
      <c r="T59" s="226"/>
      <c r="U59" s="226"/>
      <c r="V59" s="228"/>
      <c r="W59" s="228"/>
      <c r="X59" s="226"/>
      <c r="Y59" s="226"/>
      <c r="Z59" s="226"/>
      <c r="AA59" s="226"/>
      <c r="AB59" s="226"/>
      <c r="AC59" s="226"/>
      <c r="AD59" s="226"/>
      <c r="AE59" s="226"/>
      <c r="AF59" s="228"/>
      <c r="AG59" s="228"/>
      <c r="AH59" s="229"/>
      <c r="AI59" s="229"/>
    </row>
    <row r="60" spans="1:36" ht="14.25" customHeight="1" x14ac:dyDescent="0.15"/>
    <row r="61" spans="1:36" ht="12" customHeight="1" x14ac:dyDescent="0.15"/>
    <row r="62" spans="1:36" s="219" customFormat="1" x14ac:dyDescent="0.15">
      <c r="B62" s="215"/>
      <c r="C62" s="215"/>
      <c r="D62" s="215"/>
      <c r="E62" s="215"/>
      <c r="F62" s="215"/>
      <c r="L62" s="215"/>
      <c r="M62" s="215"/>
      <c r="N62" s="215"/>
      <c r="P62" s="215"/>
      <c r="Q62" s="215"/>
      <c r="R62" s="215"/>
      <c r="S62" s="215"/>
      <c r="T62" s="215"/>
      <c r="U62" s="215"/>
    </row>
    <row r="63" spans="1:36" s="219" customFormat="1" ht="11.25" customHeight="1" x14ac:dyDescent="0.15">
      <c r="B63" s="215"/>
      <c r="C63" s="215"/>
      <c r="D63" s="215"/>
      <c r="E63" s="215"/>
      <c r="F63" s="215"/>
      <c r="G63" s="215"/>
      <c r="L63" s="215"/>
      <c r="M63" s="215"/>
      <c r="N63" s="215"/>
      <c r="O63" s="215"/>
      <c r="P63" s="215"/>
      <c r="S63" s="215"/>
      <c r="T63" s="215"/>
      <c r="U63" s="215"/>
      <c r="V63" s="215"/>
      <c r="W63" s="215"/>
      <c r="X63" s="215"/>
      <c r="Y63" s="215"/>
      <c r="Z63" s="215"/>
      <c r="AA63" s="215"/>
    </row>
    <row r="64" spans="1:36" s="219" customFormat="1" ht="15" customHeight="1" x14ac:dyDescent="0.15">
      <c r="B64" s="215"/>
      <c r="C64" s="215"/>
      <c r="D64" s="215"/>
      <c r="E64" s="215"/>
      <c r="F64" s="215"/>
      <c r="G64" s="215"/>
      <c r="L64" s="215"/>
      <c r="M64" s="215"/>
      <c r="N64" s="215"/>
      <c r="O64" s="215"/>
      <c r="R64" s="215"/>
      <c r="S64" s="215"/>
      <c r="T64" s="215"/>
      <c r="U64" s="215"/>
    </row>
    <row r="65" spans="2:81" s="219" customFormat="1" x14ac:dyDescent="0.15">
      <c r="B65" s="215"/>
      <c r="C65" s="215"/>
      <c r="D65" s="215"/>
      <c r="E65" s="215"/>
      <c r="F65" s="215"/>
      <c r="G65" s="215"/>
      <c r="L65" s="215"/>
      <c r="M65" s="215"/>
      <c r="N65" s="215"/>
      <c r="O65" s="215"/>
      <c r="P65" s="215"/>
      <c r="S65" s="215"/>
      <c r="T65" s="215"/>
      <c r="U65" s="215"/>
    </row>
    <row r="66" spans="2:81" s="219" customFormat="1" x14ac:dyDescent="0.15">
      <c r="B66" s="215"/>
      <c r="C66" s="215"/>
      <c r="D66" s="215"/>
      <c r="E66" s="215"/>
      <c r="F66" s="215"/>
      <c r="H66" s="215"/>
      <c r="I66" s="215"/>
      <c r="J66" s="215"/>
      <c r="K66" s="215"/>
      <c r="L66" s="215"/>
      <c r="N66" s="215"/>
      <c r="O66" s="215"/>
      <c r="P66" s="215"/>
      <c r="R66" s="215"/>
      <c r="S66" s="215"/>
      <c r="T66" s="215"/>
      <c r="U66" s="215"/>
      <c r="X66" s="215"/>
      <c r="Y66" s="215"/>
      <c r="Z66" s="215"/>
      <c r="AA66" s="215"/>
      <c r="AB66" s="215"/>
      <c r="AC66" s="215"/>
      <c r="AD66" s="215"/>
      <c r="AE66" s="215"/>
      <c r="AF66" s="215"/>
      <c r="AG66" s="215"/>
      <c r="AH66" s="215"/>
      <c r="AI66" s="215"/>
      <c r="AJ66" s="215"/>
      <c r="AK66" s="215"/>
      <c r="AL66" s="215"/>
      <c r="AW66" s="232"/>
      <c r="CC66" s="232"/>
    </row>
    <row r="67" spans="2:81" s="219" customFormat="1" x14ac:dyDescent="0.15">
      <c r="AW67" s="232"/>
      <c r="CC67" s="232"/>
    </row>
  </sheetData>
  <mergeCells count="23">
    <mergeCell ref="AP6:AR6"/>
    <mergeCell ref="AS6:AU6"/>
    <mergeCell ref="AV6:AX6"/>
    <mergeCell ref="AG6:AI6"/>
    <mergeCell ref="AJ6:AL6"/>
    <mergeCell ref="AM6:AM7"/>
    <mergeCell ref="A48:B49"/>
    <mergeCell ref="C49:N49"/>
    <mergeCell ref="Y6:Z6"/>
    <mergeCell ref="AA6:AC6"/>
    <mergeCell ref="AD6:AF6"/>
    <mergeCell ref="I6:K6"/>
    <mergeCell ref="L6:N6"/>
    <mergeCell ref="O6:Q6"/>
    <mergeCell ref="R6:T6"/>
    <mergeCell ref="U6:W6"/>
    <mergeCell ref="X6:X7"/>
    <mergeCell ref="A6:A7"/>
    <mergeCell ref="B6:B7"/>
    <mergeCell ref="C6:C7"/>
    <mergeCell ref="D6:E6"/>
    <mergeCell ref="F6:F7"/>
    <mergeCell ref="G6:H6"/>
  </mergeCells>
  <pageMargins left="1.2" right="0.25" top="1.1100000000000001" bottom="0.17" header="0.3" footer="0.17"/>
  <pageSetup scale="65" orientation="landscape" r:id="rId1"/>
  <colBreaks count="1" manualBreakCount="1">
    <brk id="26" max="1048575" man="1"/>
  </colBreaks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F483D-E43F-4759-8E2B-66684D4C0B5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A7FDF-9F92-4C5E-A5B6-F4F17082D9B0}">
  <dimension ref="A1:X48"/>
  <sheetViews>
    <sheetView zoomScaleNormal="100" workbookViewId="0">
      <selection activeCell="A4" sqref="A4:X4"/>
    </sheetView>
  </sheetViews>
  <sheetFormatPr defaultRowHeight="11.25" x14ac:dyDescent="0.2"/>
  <cols>
    <col min="1" max="1" width="11.42578125" style="20" customWidth="1"/>
    <col min="2" max="2" width="3.7109375" style="20" customWidth="1"/>
    <col min="3" max="3" width="6.85546875" style="21" customWidth="1"/>
    <col min="4" max="7" width="6.5703125" style="21" customWidth="1"/>
    <col min="8" max="8" width="4.5703125" style="159" customWidth="1"/>
    <col min="9" max="9" width="6.85546875" style="20" customWidth="1"/>
    <col min="10" max="14" width="5.7109375" style="32" customWidth="1"/>
    <col min="15" max="15" width="6.140625" style="20" customWidth="1"/>
    <col min="16" max="19" width="6.42578125" style="20" customWidth="1"/>
    <col min="20" max="23" width="5.85546875" style="20" customWidth="1"/>
    <col min="24" max="24" width="11.85546875" style="20" customWidth="1"/>
    <col min="25" max="16384" width="9.140625" style="20"/>
  </cols>
  <sheetData>
    <row r="1" spans="1:24" x14ac:dyDescent="0.2">
      <c r="A1" s="19"/>
      <c r="I1" s="22"/>
      <c r="P1" s="22"/>
      <c r="R1" s="22"/>
      <c r="T1" s="22"/>
      <c r="U1" s="22"/>
      <c r="V1" s="22"/>
      <c r="X1" s="189" t="s">
        <v>70</v>
      </c>
    </row>
    <row r="2" spans="1:24" x14ac:dyDescent="0.2">
      <c r="P2" s="22"/>
      <c r="Q2" s="22"/>
      <c r="R2" s="22"/>
      <c r="S2" s="22"/>
      <c r="T2" s="22"/>
      <c r="U2" s="22"/>
      <c r="V2" s="22"/>
    </row>
    <row r="3" spans="1:24" hidden="1" x14ac:dyDescent="0.2">
      <c r="A3" s="24"/>
      <c r="C3" s="26"/>
      <c r="D3" s="26"/>
      <c r="E3" s="26"/>
      <c r="F3" s="26"/>
      <c r="G3" s="26"/>
      <c r="H3" s="160"/>
      <c r="I3" s="22"/>
      <c r="J3" s="147"/>
      <c r="K3" s="147"/>
      <c r="L3" s="147"/>
      <c r="M3" s="147"/>
      <c r="N3" s="147"/>
      <c r="O3" s="22"/>
      <c r="P3" s="22"/>
      <c r="Q3" s="24"/>
      <c r="R3" s="24"/>
      <c r="S3" s="24"/>
      <c r="T3" s="24"/>
      <c r="U3" s="24"/>
      <c r="V3" s="24"/>
      <c r="W3" s="24"/>
    </row>
    <row r="4" spans="1:24" ht="12.75" x14ac:dyDescent="0.2">
      <c r="A4" s="233" t="s">
        <v>71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3"/>
      <c r="X4" s="233"/>
    </row>
    <row r="5" spans="1:24" ht="16.5" customHeight="1" x14ac:dyDescent="0.2">
      <c r="B5" s="22"/>
      <c r="C5" s="26"/>
      <c r="D5" s="26"/>
      <c r="E5" s="26"/>
      <c r="F5" s="26"/>
      <c r="G5" s="26"/>
      <c r="H5" s="160"/>
      <c r="I5" s="22"/>
      <c r="J5" s="147"/>
      <c r="K5" s="147"/>
      <c r="L5" s="147"/>
      <c r="M5" s="147"/>
      <c r="N5" s="147"/>
      <c r="O5" s="22"/>
      <c r="P5" s="22"/>
      <c r="Q5" s="24"/>
      <c r="R5" s="24"/>
      <c r="S5" s="24"/>
      <c r="T5" s="24"/>
      <c r="U5" s="24"/>
    </row>
    <row r="6" spans="1:24" x14ac:dyDescent="0.2">
      <c r="A6" s="251" t="s">
        <v>1</v>
      </c>
      <c r="B6" s="251" t="s">
        <v>2</v>
      </c>
      <c r="C6" s="254" t="s">
        <v>72</v>
      </c>
      <c r="D6" s="255"/>
      <c r="E6" s="255"/>
      <c r="F6" s="27"/>
      <c r="G6" s="27"/>
      <c r="H6" s="27"/>
      <c r="I6" s="28"/>
      <c r="J6" s="256"/>
      <c r="K6" s="256"/>
      <c r="L6" s="256"/>
      <c r="M6" s="256"/>
      <c r="N6" s="256"/>
      <c r="O6" s="29"/>
      <c r="P6" s="256"/>
      <c r="Q6" s="256"/>
      <c r="R6" s="256"/>
      <c r="S6" s="256"/>
      <c r="T6" s="255"/>
      <c r="U6" s="255"/>
      <c r="V6" s="255"/>
      <c r="W6" s="257"/>
      <c r="X6" s="258" t="s">
        <v>5</v>
      </c>
    </row>
    <row r="7" spans="1:24" ht="22.5" customHeight="1" x14ac:dyDescent="0.2">
      <c r="A7" s="252"/>
      <c r="B7" s="252"/>
      <c r="C7" s="252"/>
      <c r="D7" s="251" t="s">
        <v>6</v>
      </c>
      <c r="E7" s="251" t="s">
        <v>7</v>
      </c>
      <c r="F7" s="251" t="s">
        <v>73</v>
      </c>
      <c r="G7" s="251" t="s">
        <v>74</v>
      </c>
      <c r="H7" s="251" t="s">
        <v>75</v>
      </c>
      <c r="I7" s="265" t="s">
        <v>76</v>
      </c>
      <c r="J7" s="256"/>
      <c r="K7" s="256"/>
      <c r="L7" s="256"/>
      <c r="M7" s="256"/>
      <c r="N7" s="266"/>
      <c r="O7" s="261" t="s">
        <v>77</v>
      </c>
      <c r="P7" s="263"/>
      <c r="Q7" s="263"/>
      <c r="R7" s="263"/>
      <c r="S7" s="264"/>
      <c r="T7" s="261" t="s">
        <v>78</v>
      </c>
      <c r="U7" s="263"/>
      <c r="V7" s="263"/>
      <c r="W7" s="264"/>
      <c r="X7" s="259"/>
    </row>
    <row r="8" spans="1:24" ht="33.75" customHeight="1" x14ac:dyDescent="0.2">
      <c r="A8" s="253"/>
      <c r="B8" s="253"/>
      <c r="C8" s="253"/>
      <c r="D8" s="253"/>
      <c r="E8" s="253"/>
      <c r="F8" s="253"/>
      <c r="G8" s="253"/>
      <c r="H8" s="253"/>
      <c r="I8" s="262"/>
      <c r="J8" s="30" t="s">
        <v>79</v>
      </c>
      <c r="K8" s="30" t="s">
        <v>80</v>
      </c>
      <c r="L8" s="30" t="s">
        <v>81</v>
      </c>
      <c r="M8" s="30" t="s">
        <v>82</v>
      </c>
      <c r="N8" s="30" t="s">
        <v>83</v>
      </c>
      <c r="O8" s="262"/>
      <c r="P8" s="30" t="s">
        <v>84</v>
      </c>
      <c r="Q8" s="30" t="s">
        <v>85</v>
      </c>
      <c r="R8" s="30" t="s">
        <v>86</v>
      </c>
      <c r="S8" s="30" t="s">
        <v>87</v>
      </c>
      <c r="T8" s="262"/>
      <c r="U8" s="30" t="s">
        <v>88</v>
      </c>
      <c r="V8" s="30" t="s">
        <v>89</v>
      </c>
      <c r="W8" s="30" t="s">
        <v>90</v>
      </c>
      <c r="X8" s="260"/>
    </row>
    <row r="9" spans="1:24" s="32" customFormat="1" x14ac:dyDescent="0.25">
      <c r="A9" s="30" t="s">
        <v>12</v>
      </c>
      <c r="B9" s="31" t="s">
        <v>13</v>
      </c>
      <c r="C9" s="31">
        <v>1</v>
      </c>
      <c r="D9" s="31">
        <v>2</v>
      </c>
      <c r="E9" s="31">
        <v>3</v>
      </c>
      <c r="F9" s="31">
        <v>4</v>
      </c>
      <c r="G9" s="31">
        <v>5</v>
      </c>
      <c r="H9" s="31">
        <v>6</v>
      </c>
      <c r="I9" s="31">
        <v>7</v>
      </c>
      <c r="J9" s="31">
        <v>8</v>
      </c>
      <c r="K9" s="31">
        <v>9</v>
      </c>
      <c r="L9" s="31">
        <v>10</v>
      </c>
      <c r="M9" s="31">
        <v>11</v>
      </c>
      <c r="N9" s="31">
        <v>12</v>
      </c>
      <c r="O9" s="31">
        <v>13</v>
      </c>
      <c r="P9" s="31">
        <v>14</v>
      </c>
      <c r="Q9" s="31">
        <v>15</v>
      </c>
      <c r="R9" s="31">
        <v>16</v>
      </c>
      <c r="S9" s="31">
        <v>17</v>
      </c>
      <c r="T9" s="31">
        <v>18</v>
      </c>
      <c r="U9" s="31">
        <v>19</v>
      </c>
      <c r="V9" s="31">
        <v>20</v>
      </c>
      <c r="W9" s="31">
        <v>21</v>
      </c>
      <c r="X9" s="195">
        <v>22</v>
      </c>
    </row>
    <row r="10" spans="1:24" s="32" customFormat="1" x14ac:dyDescent="0.25">
      <c r="A10" s="33" t="s">
        <v>30</v>
      </c>
      <c r="B10" s="34">
        <v>1</v>
      </c>
      <c r="C10" s="35">
        <f t="shared" ref="C10:C48" si="0">SUM(F10:H10)</f>
        <v>26920</v>
      </c>
      <c r="D10" s="35">
        <f t="shared" ref="D10:H10" si="1">SUM(D11+D17+D24+D32+D36+D46)</f>
        <v>19501</v>
      </c>
      <c r="E10" s="35">
        <f t="shared" si="1"/>
        <v>7419</v>
      </c>
      <c r="F10" s="35">
        <f t="shared" si="1"/>
        <v>18960</v>
      </c>
      <c r="G10" s="35">
        <f t="shared" si="1"/>
        <v>7943</v>
      </c>
      <c r="H10" s="35">
        <f t="shared" si="1"/>
        <v>17</v>
      </c>
      <c r="I10" s="35">
        <f t="shared" ref="I10:I48" si="2">SUM(J10:N10)</f>
        <v>12222</v>
      </c>
      <c r="J10" s="36">
        <f t="shared" ref="J10:N10" si="3">SUM(J11+J17+J24+J32+J36+J46)</f>
        <v>2488</v>
      </c>
      <c r="K10" s="36">
        <f t="shared" si="3"/>
        <v>2447</v>
      </c>
      <c r="L10" s="36">
        <f t="shared" si="3"/>
        <v>2405</v>
      </c>
      <c r="M10" s="36">
        <f t="shared" si="3"/>
        <v>2482</v>
      </c>
      <c r="N10" s="36">
        <f t="shared" si="3"/>
        <v>2400</v>
      </c>
      <c r="O10" s="36">
        <f t="shared" ref="O10:O48" si="4">SUM(P10:S10)</f>
        <v>9415</v>
      </c>
      <c r="P10" s="36">
        <f t="shared" ref="P10:S10" si="5">SUM(P11+P17+P24+P32+P36+P46)</f>
        <v>2456</v>
      </c>
      <c r="Q10" s="36">
        <f t="shared" si="5"/>
        <v>2420</v>
      </c>
      <c r="R10" s="36">
        <f t="shared" si="5"/>
        <v>2320</v>
      </c>
      <c r="S10" s="36">
        <f t="shared" si="5"/>
        <v>2219</v>
      </c>
      <c r="T10" s="36">
        <f t="shared" ref="T10:T48" si="6">SUM(U10:W10)</f>
        <v>5283</v>
      </c>
      <c r="U10" s="36">
        <f t="shared" ref="U10:X10" si="7">SUM(U11+U17+U24+U32+U36+U46)</f>
        <v>1756</v>
      </c>
      <c r="V10" s="36">
        <f t="shared" si="7"/>
        <v>1818</v>
      </c>
      <c r="W10" s="36">
        <f t="shared" si="7"/>
        <v>1709</v>
      </c>
      <c r="X10" s="196">
        <f t="shared" si="7"/>
        <v>122</v>
      </c>
    </row>
    <row r="11" spans="1:24" s="32" customFormat="1" x14ac:dyDescent="0.25">
      <c r="A11" s="33" t="s">
        <v>31</v>
      </c>
      <c r="B11" s="34">
        <v>2</v>
      </c>
      <c r="C11" s="35">
        <f t="shared" si="0"/>
        <v>3735</v>
      </c>
      <c r="D11" s="35">
        <f t="shared" ref="D11:H11" si="8">SUM(D12:D16)</f>
        <v>1626</v>
      </c>
      <c r="E11" s="35">
        <f t="shared" si="8"/>
        <v>2109</v>
      </c>
      <c r="F11" s="35">
        <f t="shared" si="8"/>
        <v>2771</v>
      </c>
      <c r="G11" s="35">
        <f t="shared" si="8"/>
        <v>964</v>
      </c>
      <c r="H11" s="35">
        <f t="shared" si="8"/>
        <v>0</v>
      </c>
      <c r="I11" s="36">
        <f t="shared" si="2"/>
        <v>1720</v>
      </c>
      <c r="J11" s="36">
        <f t="shared" ref="J11:N11" si="9">SUM(J12:J16)</f>
        <v>344</v>
      </c>
      <c r="K11" s="36">
        <f t="shared" si="9"/>
        <v>351</v>
      </c>
      <c r="L11" s="36">
        <f t="shared" si="9"/>
        <v>345</v>
      </c>
      <c r="M11" s="36">
        <f t="shared" si="9"/>
        <v>352</v>
      </c>
      <c r="N11" s="36">
        <f t="shared" si="9"/>
        <v>328</v>
      </c>
      <c r="O11" s="36">
        <f t="shared" si="4"/>
        <v>1263</v>
      </c>
      <c r="P11" s="36">
        <f t="shared" ref="P11:S11" si="10">SUM(P12:P16)</f>
        <v>322</v>
      </c>
      <c r="Q11" s="36">
        <f t="shared" si="10"/>
        <v>318</v>
      </c>
      <c r="R11" s="36">
        <f t="shared" si="10"/>
        <v>315</v>
      </c>
      <c r="S11" s="36">
        <f t="shared" si="10"/>
        <v>308</v>
      </c>
      <c r="T11" s="36">
        <f t="shared" si="6"/>
        <v>752</v>
      </c>
      <c r="U11" s="36">
        <f t="shared" ref="U11:X11" si="11">SUM(U12:U16)</f>
        <v>243</v>
      </c>
      <c r="V11" s="36">
        <f t="shared" si="11"/>
        <v>254</v>
      </c>
      <c r="W11" s="36">
        <f t="shared" si="11"/>
        <v>255</v>
      </c>
      <c r="X11" s="196">
        <f t="shared" si="11"/>
        <v>0</v>
      </c>
    </row>
    <row r="12" spans="1:24" s="32" customFormat="1" x14ac:dyDescent="0.25">
      <c r="A12" s="37" t="s">
        <v>32</v>
      </c>
      <c r="B12" s="34">
        <v>3</v>
      </c>
      <c r="C12" s="35">
        <f t="shared" si="0"/>
        <v>1060</v>
      </c>
      <c r="D12" s="38">
        <v>504</v>
      </c>
      <c r="E12" s="38">
        <v>556</v>
      </c>
      <c r="F12" s="38">
        <v>714</v>
      </c>
      <c r="G12" s="38">
        <v>346</v>
      </c>
      <c r="H12" s="38"/>
      <c r="I12" s="36">
        <f t="shared" si="2"/>
        <v>531</v>
      </c>
      <c r="J12" s="39">
        <v>108</v>
      </c>
      <c r="K12" s="39">
        <v>108</v>
      </c>
      <c r="L12" s="39">
        <v>109</v>
      </c>
      <c r="M12" s="39">
        <v>107</v>
      </c>
      <c r="N12" s="39">
        <v>99</v>
      </c>
      <c r="O12" s="36">
        <f t="shared" si="4"/>
        <v>326</v>
      </c>
      <c r="P12" s="39">
        <v>84</v>
      </c>
      <c r="Q12" s="39">
        <v>83</v>
      </c>
      <c r="R12" s="39">
        <v>81</v>
      </c>
      <c r="S12" s="39">
        <v>78</v>
      </c>
      <c r="T12" s="36">
        <f t="shared" si="6"/>
        <v>203</v>
      </c>
      <c r="U12" s="39">
        <v>68</v>
      </c>
      <c r="V12" s="39">
        <v>67</v>
      </c>
      <c r="W12" s="39">
        <v>68</v>
      </c>
      <c r="X12" s="197"/>
    </row>
    <row r="13" spans="1:24" s="32" customFormat="1" x14ac:dyDescent="0.25">
      <c r="A13" s="37" t="s">
        <v>33</v>
      </c>
      <c r="B13" s="34">
        <v>4</v>
      </c>
      <c r="C13" s="35">
        <f t="shared" si="0"/>
        <v>546</v>
      </c>
      <c r="D13" s="38">
        <v>255</v>
      </c>
      <c r="E13" s="38">
        <v>291</v>
      </c>
      <c r="F13" s="38">
        <v>395</v>
      </c>
      <c r="G13" s="38">
        <v>151</v>
      </c>
      <c r="H13" s="38"/>
      <c r="I13" s="36">
        <f t="shared" si="2"/>
        <v>250</v>
      </c>
      <c r="J13" s="39">
        <v>52</v>
      </c>
      <c r="K13" s="39">
        <v>50</v>
      </c>
      <c r="L13" s="39">
        <v>50</v>
      </c>
      <c r="M13" s="39">
        <v>50</v>
      </c>
      <c r="N13" s="39">
        <v>48</v>
      </c>
      <c r="O13" s="36">
        <f t="shared" si="4"/>
        <v>194</v>
      </c>
      <c r="P13" s="39">
        <v>49</v>
      </c>
      <c r="Q13" s="39">
        <v>50</v>
      </c>
      <c r="R13" s="39">
        <v>48</v>
      </c>
      <c r="S13" s="39">
        <v>47</v>
      </c>
      <c r="T13" s="36">
        <f t="shared" si="6"/>
        <v>102</v>
      </c>
      <c r="U13" s="39">
        <v>33</v>
      </c>
      <c r="V13" s="39">
        <v>35</v>
      </c>
      <c r="W13" s="39">
        <v>34</v>
      </c>
      <c r="X13" s="197"/>
    </row>
    <row r="14" spans="1:24" s="32" customFormat="1" x14ac:dyDescent="0.25">
      <c r="A14" s="37" t="s">
        <v>34</v>
      </c>
      <c r="B14" s="34">
        <v>5</v>
      </c>
      <c r="C14" s="35">
        <f t="shared" si="0"/>
        <v>637</v>
      </c>
      <c r="D14" s="38">
        <v>195</v>
      </c>
      <c r="E14" s="38">
        <v>442</v>
      </c>
      <c r="F14" s="38">
        <v>563</v>
      </c>
      <c r="G14" s="38">
        <v>74</v>
      </c>
      <c r="H14" s="38"/>
      <c r="I14" s="36">
        <f t="shared" si="2"/>
        <v>273</v>
      </c>
      <c r="J14" s="39">
        <v>54</v>
      </c>
      <c r="K14" s="39">
        <v>55</v>
      </c>
      <c r="L14" s="39">
        <v>52</v>
      </c>
      <c r="M14" s="39">
        <v>56</v>
      </c>
      <c r="N14" s="39">
        <v>56</v>
      </c>
      <c r="O14" s="36">
        <f t="shared" si="4"/>
        <v>218</v>
      </c>
      <c r="P14" s="39">
        <v>58</v>
      </c>
      <c r="Q14" s="39">
        <v>55</v>
      </c>
      <c r="R14" s="39">
        <v>53</v>
      </c>
      <c r="S14" s="39">
        <v>52</v>
      </c>
      <c r="T14" s="36">
        <f t="shared" si="6"/>
        <v>146</v>
      </c>
      <c r="U14" s="39">
        <v>48</v>
      </c>
      <c r="V14" s="39">
        <v>48</v>
      </c>
      <c r="W14" s="39">
        <v>50</v>
      </c>
      <c r="X14" s="197"/>
    </row>
    <row r="15" spans="1:24" s="32" customFormat="1" x14ac:dyDescent="0.25">
      <c r="A15" s="37" t="s">
        <v>35</v>
      </c>
      <c r="B15" s="34">
        <v>6</v>
      </c>
      <c r="C15" s="35">
        <f t="shared" si="0"/>
        <v>730</v>
      </c>
      <c r="D15" s="38">
        <v>328</v>
      </c>
      <c r="E15" s="38">
        <v>402</v>
      </c>
      <c r="F15" s="38">
        <v>509</v>
      </c>
      <c r="G15" s="38">
        <v>221</v>
      </c>
      <c r="H15" s="38"/>
      <c r="I15" s="36">
        <f t="shared" si="2"/>
        <v>344</v>
      </c>
      <c r="J15" s="39">
        <v>66</v>
      </c>
      <c r="K15" s="39">
        <v>70</v>
      </c>
      <c r="L15" s="39">
        <v>70</v>
      </c>
      <c r="M15" s="39">
        <v>73</v>
      </c>
      <c r="N15" s="39">
        <v>65</v>
      </c>
      <c r="O15" s="36">
        <f t="shared" si="4"/>
        <v>252</v>
      </c>
      <c r="P15" s="39">
        <v>64</v>
      </c>
      <c r="Q15" s="39">
        <v>64</v>
      </c>
      <c r="R15" s="39">
        <v>64</v>
      </c>
      <c r="S15" s="39">
        <v>60</v>
      </c>
      <c r="T15" s="36">
        <f t="shared" si="6"/>
        <v>134</v>
      </c>
      <c r="U15" s="39">
        <v>40</v>
      </c>
      <c r="V15" s="39">
        <v>46</v>
      </c>
      <c r="W15" s="39">
        <v>48</v>
      </c>
      <c r="X15" s="197"/>
    </row>
    <row r="16" spans="1:24" s="32" customFormat="1" x14ac:dyDescent="0.25">
      <c r="A16" s="37" t="s">
        <v>36</v>
      </c>
      <c r="B16" s="34">
        <v>7</v>
      </c>
      <c r="C16" s="35">
        <f t="shared" si="0"/>
        <v>762</v>
      </c>
      <c r="D16" s="38">
        <v>344</v>
      </c>
      <c r="E16" s="38">
        <v>418</v>
      </c>
      <c r="F16" s="38">
        <v>590</v>
      </c>
      <c r="G16" s="38">
        <v>172</v>
      </c>
      <c r="H16" s="38"/>
      <c r="I16" s="36">
        <f t="shared" si="2"/>
        <v>322</v>
      </c>
      <c r="J16" s="39">
        <v>64</v>
      </c>
      <c r="K16" s="39">
        <v>68</v>
      </c>
      <c r="L16" s="39">
        <v>64</v>
      </c>
      <c r="M16" s="39">
        <v>66</v>
      </c>
      <c r="N16" s="39">
        <v>60</v>
      </c>
      <c r="O16" s="36">
        <f t="shared" si="4"/>
        <v>273</v>
      </c>
      <c r="P16" s="39">
        <v>67</v>
      </c>
      <c r="Q16" s="39">
        <v>66</v>
      </c>
      <c r="R16" s="39">
        <v>69</v>
      </c>
      <c r="S16" s="39">
        <v>71</v>
      </c>
      <c r="T16" s="36">
        <f t="shared" si="6"/>
        <v>167</v>
      </c>
      <c r="U16" s="39">
        <v>54</v>
      </c>
      <c r="V16" s="39">
        <v>58</v>
      </c>
      <c r="W16" s="39">
        <v>55</v>
      </c>
      <c r="X16" s="197"/>
    </row>
    <row r="17" spans="1:24" s="32" customFormat="1" x14ac:dyDescent="0.25">
      <c r="A17" s="33" t="s">
        <v>37</v>
      </c>
      <c r="B17" s="34">
        <v>8</v>
      </c>
      <c r="C17" s="35">
        <f t="shared" si="0"/>
        <v>4716</v>
      </c>
      <c r="D17" s="35">
        <f t="shared" ref="D17:H17" si="12">SUM(D18:D23)</f>
        <v>2306</v>
      </c>
      <c r="E17" s="35">
        <f t="shared" si="12"/>
        <v>2410</v>
      </c>
      <c r="F17" s="35">
        <f t="shared" si="12"/>
        <v>3515</v>
      </c>
      <c r="G17" s="35">
        <f t="shared" si="12"/>
        <v>1201</v>
      </c>
      <c r="H17" s="35">
        <f t="shared" si="12"/>
        <v>0</v>
      </c>
      <c r="I17" s="36">
        <f t="shared" si="2"/>
        <v>2115</v>
      </c>
      <c r="J17" s="36">
        <f t="shared" ref="J17:N17" si="13">SUM(J18:J23)</f>
        <v>422</v>
      </c>
      <c r="K17" s="36">
        <f t="shared" si="13"/>
        <v>426</v>
      </c>
      <c r="L17" s="36">
        <f t="shared" si="13"/>
        <v>418</v>
      </c>
      <c r="M17" s="36">
        <f t="shared" si="13"/>
        <v>430</v>
      </c>
      <c r="N17" s="36">
        <f t="shared" si="13"/>
        <v>419</v>
      </c>
      <c r="O17" s="36">
        <f t="shared" si="4"/>
        <v>1655</v>
      </c>
      <c r="P17" s="36">
        <f t="shared" ref="P17:S17" si="14">SUM(P18:P23)</f>
        <v>422</v>
      </c>
      <c r="Q17" s="36">
        <f t="shared" si="14"/>
        <v>425</v>
      </c>
      <c r="R17" s="36">
        <f t="shared" si="14"/>
        <v>404</v>
      </c>
      <c r="S17" s="36">
        <f t="shared" si="14"/>
        <v>404</v>
      </c>
      <c r="T17" s="36">
        <f t="shared" si="6"/>
        <v>946</v>
      </c>
      <c r="U17" s="36">
        <f t="shared" ref="U17:X17" si="15">SUM(U18:U23)</f>
        <v>307</v>
      </c>
      <c r="V17" s="36">
        <f t="shared" si="15"/>
        <v>327</v>
      </c>
      <c r="W17" s="36">
        <f t="shared" si="15"/>
        <v>312</v>
      </c>
      <c r="X17" s="196">
        <f t="shared" si="15"/>
        <v>0</v>
      </c>
    </row>
    <row r="18" spans="1:24" s="32" customFormat="1" x14ac:dyDescent="0.25">
      <c r="A18" s="37" t="s">
        <v>38</v>
      </c>
      <c r="B18" s="34">
        <v>9</v>
      </c>
      <c r="C18" s="35">
        <f t="shared" si="0"/>
        <v>697</v>
      </c>
      <c r="D18" s="38">
        <v>237</v>
      </c>
      <c r="E18" s="38">
        <v>460</v>
      </c>
      <c r="F18" s="38">
        <v>509</v>
      </c>
      <c r="G18" s="38">
        <v>188</v>
      </c>
      <c r="H18" s="38"/>
      <c r="I18" s="36">
        <f t="shared" si="2"/>
        <v>321</v>
      </c>
      <c r="J18" s="39">
        <v>60</v>
      </c>
      <c r="K18" s="39">
        <v>64</v>
      </c>
      <c r="L18" s="39">
        <v>66</v>
      </c>
      <c r="M18" s="39">
        <v>67</v>
      </c>
      <c r="N18" s="39">
        <v>64</v>
      </c>
      <c r="O18" s="36">
        <f t="shared" si="4"/>
        <v>240</v>
      </c>
      <c r="P18" s="39">
        <v>61</v>
      </c>
      <c r="Q18" s="39">
        <v>61</v>
      </c>
      <c r="R18" s="39">
        <v>56</v>
      </c>
      <c r="S18" s="39">
        <v>62</v>
      </c>
      <c r="T18" s="36">
        <f t="shared" si="6"/>
        <v>136</v>
      </c>
      <c r="U18" s="39">
        <v>45</v>
      </c>
      <c r="V18" s="39">
        <v>46</v>
      </c>
      <c r="W18" s="39">
        <v>45</v>
      </c>
      <c r="X18" s="197"/>
    </row>
    <row r="19" spans="1:24" s="32" customFormat="1" x14ac:dyDescent="0.25">
      <c r="A19" s="37" t="s">
        <v>39</v>
      </c>
      <c r="B19" s="34">
        <v>10</v>
      </c>
      <c r="C19" s="35">
        <f t="shared" si="0"/>
        <v>721</v>
      </c>
      <c r="D19" s="38">
        <v>383</v>
      </c>
      <c r="E19" s="38">
        <v>338</v>
      </c>
      <c r="F19" s="38">
        <v>541</v>
      </c>
      <c r="G19" s="38">
        <v>180</v>
      </c>
      <c r="H19" s="38"/>
      <c r="I19" s="36">
        <f t="shared" si="2"/>
        <v>336</v>
      </c>
      <c r="J19" s="39">
        <v>70</v>
      </c>
      <c r="K19" s="39">
        <v>70</v>
      </c>
      <c r="L19" s="39">
        <v>65</v>
      </c>
      <c r="M19" s="39">
        <v>65</v>
      </c>
      <c r="N19" s="39">
        <v>66</v>
      </c>
      <c r="O19" s="36">
        <f t="shared" si="4"/>
        <v>268</v>
      </c>
      <c r="P19" s="39">
        <v>67</v>
      </c>
      <c r="Q19" s="39">
        <v>71</v>
      </c>
      <c r="R19" s="39">
        <v>66</v>
      </c>
      <c r="S19" s="39">
        <v>64</v>
      </c>
      <c r="T19" s="36">
        <f t="shared" si="6"/>
        <v>117</v>
      </c>
      <c r="U19" s="39">
        <v>39</v>
      </c>
      <c r="V19" s="39">
        <v>39</v>
      </c>
      <c r="W19" s="39">
        <v>39</v>
      </c>
      <c r="X19" s="197"/>
    </row>
    <row r="20" spans="1:24" s="32" customFormat="1" x14ac:dyDescent="0.25">
      <c r="A20" s="37" t="s">
        <v>40</v>
      </c>
      <c r="B20" s="34">
        <v>11</v>
      </c>
      <c r="C20" s="35">
        <f t="shared" si="0"/>
        <v>450</v>
      </c>
      <c r="D20" s="38">
        <v>153</v>
      </c>
      <c r="E20" s="38">
        <v>297</v>
      </c>
      <c r="F20" s="38">
        <v>325</v>
      </c>
      <c r="G20" s="38">
        <v>125</v>
      </c>
      <c r="H20" s="38"/>
      <c r="I20" s="36">
        <f t="shared" si="2"/>
        <v>208</v>
      </c>
      <c r="J20" s="39">
        <v>40</v>
      </c>
      <c r="K20" s="39">
        <v>44</v>
      </c>
      <c r="L20" s="39">
        <v>39</v>
      </c>
      <c r="M20" s="39">
        <v>43</v>
      </c>
      <c r="N20" s="39">
        <v>42</v>
      </c>
      <c r="O20" s="36">
        <f t="shared" si="4"/>
        <v>161</v>
      </c>
      <c r="P20" s="39">
        <v>45</v>
      </c>
      <c r="Q20" s="39">
        <v>41</v>
      </c>
      <c r="R20" s="39">
        <v>36</v>
      </c>
      <c r="S20" s="39">
        <v>39</v>
      </c>
      <c r="T20" s="36">
        <f t="shared" si="6"/>
        <v>81</v>
      </c>
      <c r="U20" s="39">
        <v>26</v>
      </c>
      <c r="V20" s="39">
        <v>30</v>
      </c>
      <c r="W20" s="39">
        <v>25</v>
      </c>
      <c r="X20" s="197"/>
    </row>
    <row r="21" spans="1:24" s="32" customFormat="1" x14ac:dyDescent="0.25">
      <c r="A21" s="37" t="s">
        <v>41</v>
      </c>
      <c r="B21" s="34">
        <v>12</v>
      </c>
      <c r="C21" s="35">
        <f t="shared" si="0"/>
        <v>827</v>
      </c>
      <c r="D21" s="38">
        <v>807</v>
      </c>
      <c r="E21" s="38">
        <v>20</v>
      </c>
      <c r="F21" s="38">
        <v>537</v>
      </c>
      <c r="G21" s="38">
        <v>290</v>
      </c>
      <c r="H21" s="38"/>
      <c r="I21" s="36">
        <f t="shared" si="2"/>
        <v>357</v>
      </c>
      <c r="J21" s="39">
        <v>74</v>
      </c>
      <c r="K21" s="39">
        <v>72</v>
      </c>
      <c r="L21" s="39">
        <v>70</v>
      </c>
      <c r="M21" s="39">
        <v>72</v>
      </c>
      <c r="N21" s="39">
        <v>69</v>
      </c>
      <c r="O21" s="36">
        <f t="shared" si="4"/>
        <v>289</v>
      </c>
      <c r="P21" s="39">
        <v>72</v>
      </c>
      <c r="Q21" s="39">
        <v>73</v>
      </c>
      <c r="R21" s="39">
        <v>72</v>
      </c>
      <c r="S21" s="39">
        <v>72</v>
      </c>
      <c r="T21" s="36">
        <f t="shared" si="6"/>
        <v>181</v>
      </c>
      <c r="U21" s="39">
        <v>60</v>
      </c>
      <c r="V21" s="39">
        <v>61</v>
      </c>
      <c r="W21" s="39">
        <v>60</v>
      </c>
      <c r="X21" s="197"/>
    </row>
    <row r="22" spans="1:24" s="32" customFormat="1" x14ac:dyDescent="0.25">
      <c r="A22" s="37" t="s">
        <v>42</v>
      </c>
      <c r="B22" s="34">
        <v>13</v>
      </c>
      <c r="C22" s="35">
        <f t="shared" si="0"/>
        <v>926</v>
      </c>
      <c r="D22" s="38">
        <v>337</v>
      </c>
      <c r="E22" s="38">
        <v>589</v>
      </c>
      <c r="F22" s="38">
        <v>683</v>
      </c>
      <c r="G22" s="38">
        <v>243</v>
      </c>
      <c r="H22" s="38"/>
      <c r="I22" s="36">
        <f t="shared" si="2"/>
        <v>420</v>
      </c>
      <c r="J22" s="30">
        <v>82</v>
      </c>
      <c r="K22" s="30">
        <v>83</v>
      </c>
      <c r="L22" s="30">
        <v>84</v>
      </c>
      <c r="M22" s="30">
        <v>85</v>
      </c>
      <c r="N22" s="30">
        <v>86</v>
      </c>
      <c r="O22" s="36">
        <f t="shared" si="4"/>
        <v>322</v>
      </c>
      <c r="P22" s="30">
        <v>80</v>
      </c>
      <c r="Q22" s="30">
        <v>84</v>
      </c>
      <c r="R22" s="30">
        <v>81</v>
      </c>
      <c r="S22" s="30">
        <v>77</v>
      </c>
      <c r="T22" s="36">
        <f t="shared" si="6"/>
        <v>184</v>
      </c>
      <c r="U22" s="30">
        <v>58</v>
      </c>
      <c r="V22" s="30">
        <v>65</v>
      </c>
      <c r="W22" s="30">
        <v>61</v>
      </c>
      <c r="X22" s="198"/>
    </row>
    <row r="23" spans="1:24" s="32" customFormat="1" x14ac:dyDescent="0.25">
      <c r="A23" s="37" t="s">
        <v>43</v>
      </c>
      <c r="B23" s="34">
        <v>14</v>
      </c>
      <c r="C23" s="35">
        <f t="shared" si="0"/>
        <v>1095</v>
      </c>
      <c r="D23" s="38">
        <v>389</v>
      </c>
      <c r="E23" s="38">
        <v>706</v>
      </c>
      <c r="F23" s="38">
        <v>920</v>
      </c>
      <c r="G23" s="38">
        <v>175</v>
      </c>
      <c r="H23" s="38"/>
      <c r="I23" s="36">
        <f t="shared" si="2"/>
        <v>473</v>
      </c>
      <c r="J23" s="30">
        <v>96</v>
      </c>
      <c r="K23" s="30">
        <v>93</v>
      </c>
      <c r="L23" s="30">
        <v>94</v>
      </c>
      <c r="M23" s="30">
        <v>98</v>
      </c>
      <c r="N23" s="30">
        <v>92</v>
      </c>
      <c r="O23" s="36">
        <f t="shared" si="4"/>
        <v>375</v>
      </c>
      <c r="P23" s="30">
        <v>97</v>
      </c>
      <c r="Q23" s="30">
        <v>95</v>
      </c>
      <c r="R23" s="30">
        <v>93</v>
      </c>
      <c r="S23" s="30">
        <v>90</v>
      </c>
      <c r="T23" s="36">
        <f t="shared" si="6"/>
        <v>247</v>
      </c>
      <c r="U23" s="30">
        <v>79</v>
      </c>
      <c r="V23" s="30">
        <v>86</v>
      </c>
      <c r="W23" s="30">
        <v>82</v>
      </c>
      <c r="X23" s="198"/>
    </row>
    <row r="24" spans="1:24" s="32" customFormat="1" x14ac:dyDescent="0.25">
      <c r="A24" s="33" t="s">
        <v>44</v>
      </c>
      <c r="B24" s="34">
        <v>15</v>
      </c>
      <c r="C24" s="35">
        <f t="shared" si="0"/>
        <v>4151</v>
      </c>
      <c r="D24" s="35">
        <f t="shared" ref="D24:H24" si="16">SUM(D25:D31)</f>
        <v>2096</v>
      </c>
      <c r="E24" s="35">
        <f t="shared" si="16"/>
        <v>2055</v>
      </c>
      <c r="F24" s="35">
        <f t="shared" si="16"/>
        <v>2995</v>
      </c>
      <c r="G24" s="35">
        <f t="shared" si="16"/>
        <v>1152</v>
      </c>
      <c r="H24" s="35">
        <f t="shared" si="16"/>
        <v>4</v>
      </c>
      <c r="I24" s="36">
        <f t="shared" si="2"/>
        <v>1907</v>
      </c>
      <c r="J24" s="40">
        <f t="shared" ref="J24:N24" si="17">SUM(J25:J31)</f>
        <v>394</v>
      </c>
      <c r="K24" s="40">
        <f t="shared" si="17"/>
        <v>383</v>
      </c>
      <c r="L24" s="40">
        <f t="shared" si="17"/>
        <v>371</v>
      </c>
      <c r="M24" s="40">
        <f t="shared" si="17"/>
        <v>382</v>
      </c>
      <c r="N24" s="40">
        <f t="shared" si="17"/>
        <v>377</v>
      </c>
      <c r="O24" s="36">
        <f t="shared" si="4"/>
        <v>1474</v>
      </c>
      <c r="P24" s="40">
        <f t="shared" ref="P24:S24" si="18">SUM(P25:P31)</f>
        <v>384</v>
      </c>
      <c r="Q24" s="40">
        <f t="shared" si="18"/>
        <v>377</v>
      </c>
      <c r="R24" s="40">
        <f t="shared" si="18"/>
        <v>365</v>
      </c>
      <c r="S24" s="40">
        <f t="shared" si="18"/>
        <v>348</v>
      </c>
      <c r="T24" s="36">
        <f t="shared" si="6"/>
        <v>770</v>
      </c>
      <c r="U24" s="40">
        <f t="shared" ref="U24:X24" si="19">SUM(U25:U31)</f>
        <v>254</v>
      </c>
      <c r="V24" s="40">
        <f t="shared" si="19"/>
        <v>269</v>
      </c>
      <c r="W24" s="40">
        <f t="shared" si="19"/>
        <v>247</v>
      </c>
      <c r="X24" s="199">
        <f t="shared" si="19"/>
        <v>0</v>
      </c>
    </row>
    <row r="25" spans="1:24" s="32" customFormat="1" x14ac:dyDescent="0.25">
      <c r="A25" s="37" t="s">
        <v>45</v>
      </c>
      <c r="B25" s="34">
        <v>16</v>
      </c>
      <c r="C25" s="35">
        <f t="shared" si="0"/>
        <v>151</v>
      </c>
      <c r="D25" s="38">
        <v>113</v>
      </c>
      <c r="E25" s="38">
        <v>38</v>
      </c>
      <c r="F25" s="38">
        <v>82</v>
      </c>
      <c r="G25" s="38">
        <v>69</v>
      </c>
      <c r="H25" s="38"/>
      <c r="I25" s="36">
        <f t="shared" si="2"/>
        <v>70</v>
      </c>
      <c r="J25" s="30">
        <v>14</v>
      </c>
      <c r="K25" s="30">
        <v>14</v>
      </c>
      <c r="L25" s="30">
        <v>14</v>
      </c>
      <c r="M25" s="30">
        <v>13</v>
      </c>
      <c r="N25" s="30">
        <v>15</v>
      </c>
      <c r="O25" s="36">
        <f t="shared" si="4"/>
        <v>51</v>
      </c>
      <c r="P25" s="30">
        <v>15</v>
      </c>
      <c r="Q25" s="30">
        <v>14</v>
      </c>
      <c r="R25" s="30">
        <v>12</v>
      </c>
      <c r="S25" s="30">
        <v>10</v>
      </c>
      <c r="T25" s="36">
        <f t="shared" si="6"/>
        <v>30</v>
      </c>
      <c r="U25" s="30">
        <v>10</v>
      </c>
      <c r="V25" s="30">
        <v>10</v>
      </c>
      <c r="W25" s="30">
        <v>10</v>
      </c>
      <c r="X25" s="198"/>
    </row>
    <row r="26" spans="1:24" s="32" customFormat="1" x14ac:dyDescent="0.25">
      <c r="A26" s="37" t="s">
        <v>46</v>
      </c>
      <c r="B26" s="34">
        <v>17</v>
      </c>
      <c r="C26" s="35">
        <f t="shared" si="0"/>
        <v>877</v>
      </c>
      <c r="D26" s="38">
        <v>763</v>
      </c>
      <c r="E26" s="38">
        <v>114</v>
      </c>
      <c r="F26" s="38">
        <v>592</v>
      </c>
      <c r="G26" s="38">
        <v>285</v>
      </c>
      <c r="H26" s="38"/>
      <c r="I26" s="36">
        <f t="shared" si="2"/>
        <v>387</v>
      </c>
      <c r="J26" s="30">
        <v>80</v>
      </c>
      <c r="K26" s="30">
        <v>79</v>
      </c>
      <c r="L26" s="30">
        <v>75</v>
      </c>
      <c r="M26" s="30">
        <v>78</v>
      </c>
      <c r="N26" s="30">
        <v>75</v>
      </c>
      <c r="O26" s="36">
        <f t="shared" si="4"/>
        <v>304</v>
      </c>
      <c r="P26" s="30">
        <v>80</v>
      </c>
      <c r="Q26" s="30">
        <v>79</v>
      </c>
      <c r="R26" s="30">
        <v>74</v>
      </c>
      <c r="S26" s="30">
        <v>71</v>
      </c>
      <c r="T26" s="36">
        <f t="shared" si="6"/>
        <v>186</v>
      </c>
      <c r="U26" s="30">
        <v>61</v>
      </c>
      <c r="V26" s="30">
        <v>65</v>
      </c>
      <c r="W26" s="30">
        <v>60</v>
      </c>
      <c r="X26" s="198"/>
    </row>
    <row r="27" spans="1:24" s="32" customFormat="1" x14ac:dyDescent="0.25">
      <c r="A27" s="37" t="s">
        <v>47</v>
      </c>
      <c r="B27" s="34">
        <v>18</v>
      </c>
      <c r="C27" s="35">
        <f t="shared" si="0"/>
        <v>562</v>
      </c>
      <c r="D27" s="38">
        <v>253</v>
      </c>
      <c r="E27" s="38">
        <v>309</v>
      </c>
      <c r="F27" s="38">
        <v>388</v>
      </c>
      <c r="G27" s="38">
        <v>174</v>
      </c>
      <c r="H27" s="38"/>
      <c r="I27" s="36">
        <f t="shared" si="2"/>
        <v>263</v>
      </c>
      <c r="J27" s="30">
        <v>52</v>
      </c>
      <c r="K27" s="30">
        <v>53</v>
      </c>
      <c r="L27" s="30">
        <v>53</v>
      </c>
      <c r="M27" s="30">
        <v>52</v>
      </c>
      <c r="N27" s="30">
        <v>53</v>
      </c>
      <c r="O27" s="36">
        <f t="shared" si="4"/>
        <v>206</v>
      </c>
      <c r="P27" s="30">
        <v>54</v>
      </c>
      <c r="Q27" s="30">
        <v>51</v>
      </c>
      <c r="R27" s="30">
        <v>52</v>
      </c>
      <c r="S27" s="30">
        <v>49</v>
      </c>
      <c r="T27" s="36">
        <f t="shared" si="6"/>
        <v>93</v>
      </c>
      <c r="U27" s="30">
        <v>31</v>
      </c>
      <c r="V27" s="30">
        <v>32</v>
      </c>
      <c r="W27" s="30">
        <v>30</v>
      </c>
      <c r="X27" s="198"/>
    </row>
    <row r="28" spans="1:24" s="32" customFormat="1" x14ac:dyDescent="0.25">
      <c r="A28" s="37" t="s">
        <v>48</v>
      </c>
      <c r="B28" s="34">
        <v>19</v>
      </c>
      <c r="C28" s="35">
        <f t="shared" si="0"/>
        <v>355</v>
      </c>
      <c r="D28" s="38">
        <v>172</v>
      </c>
      <c r="E28" s="38">
        <v>183</v>
      </c>
      <c r="F28" s="38">
        <v>285</v>
      </c>
      <c r="G28" s="38">
        <v>70</v>
      </c>
      <c r="H28" s="38"/>
      <c r="I28" s="36">
        <f t="shared" si="2"/>
        <v>170</v>
      </c>
      <c r="J28" s="30">
        <v>35</v>
      </c>
      <c r="K28" s="30">
        <v>35</v>
      </c>
      <c r="L28" s="30">
        <v>33</v>
      </c>
      <c r="M28" s="30">
        <v>33</v>
      </c>
      <c r="N28" s="30">
        <v>34</v>
      </c>
      <c r="O28" s="36">
        <f t="shared" si="4"/>
        <v>128</v>
      </c>
      <c r="P28" s="30">
        <v>32</v>
      </c>
      <c r="Q28" s="30">
        <v>33</v>
      </c>
      <c r="R28" s="30">
        <v>32</v>
      </c>
      <c r="S28" s="30">
        <v>31</v>
      </c>
      <c r="T28" s="36">
        <f t="shared" si="6"/>
        <v>57</v>
      </c>
      <c r="U28" s="30">
        <v>18</v>
      </c>
      <c r="V28" s="30">
        <v>20</v>
      </c>
      <c r="W28" s="30">
        <v>19</v>
      </c>
      <c r="X28" s="198"/>
    </row>
    <row r="29" spans="1:24" s="32" customFormat="1" x14ac:dyDescent="0.25">
      <c r="A29" s="37" t="s">
        <v>49</v>
      </c>
      <c r="B29" s="34">
        <v>20</v>
      </c>
      <c r="C29" s="35">
        <f t="shared" si="0"/>
        <v>651</v>
      </c>
      <c r="D29" s="38">
        <v>322</v>
      </c>
      <c r="E29" s="38">
        <v>329</v>
      </c>
      <c r="F29" s="38">
        <v>429</v>
      </c>
      <c r="G29" s="38">
        <v>218</v>
      </c>
      <c r="H29" s="38">
        <v>4</v>
      </c>
      <c r="I29" s="36">
        <f t="shared" si="2"/>
        <v>313</v>
      </c>
      <c r="J29" s="30">
        <v>68</v>
      </c>
      <c r="K29" s="30">
        <v>63</v>
      </c>
      <c r="L29" s="30">
        <v>59</v>
      </c>
      <c r="M29" s="30">
        <v>66</v>
      </c>
      <c r="N29" s="30">
        <v>57</v>
      </c>
      <c r="O29" s="36">
        <f t="shared" si="4"/>
        <v>231</v>
      </c>
      <c r="P29" s="30">
        <v>61</v>
      </c>
      <c r="Q29" s="30">
        <v>62</v>
      </c>
      <c r="R29" s="30">
        <v>55</v>
      </c>
      <c r="S29" s="30">
        <v>53</v>
      </c>
      <c r="T29" s="36">
        <f t="shared" si="6"/>
        <v>107</v>
      </c>
      <c r="U29" s="30">
        <v>36</v>
      </c>
      <c r="V29" s="30">
        <v>37</v>
      </c>
      <c r="W29" s="30">
        <v>34</v>
      </c>
      <c r="X29" s="198"/>
    </row>
    <row r="30" spans="1:24" s="32" customFormat="1" x14ac:dyDescent="0.25">
      <c r="A30" s="37" t="s">
        <v>50</v>
      </c>
      <c r="B30" s="34">
        <v>21</v>
      </c>
      <c r="C30" s="35">
        <f t="shared" si="0"/>
        <v>840</v>
      </c>
      <c r="D30" s="38">
        <v>304</v>
      </c>
      <c r="E30" s="38">
        <v>536</v>
      </c>
      <c r="F30" s="38">
        <v>641</v>
      </c>
      <c r="G30" s="38">
        <v>199</v>
      </c>
      <c r="H30" s="38"/>
      <c r="I30" s="36">
        <f t="shared" si="2"/>
        <v>367</v>
      </c>
      <c r="J30" s="30">
        <v>78</v>
      </c>
      <c r="K30" s="30">
        <v>72</v>
      </c>
      <c r="L30" s="30">
        <v>71</v>
      </c>
      <c r="M30" s="30">
        <v>72</v>
      </c>
      <c r="N30" s="30">
        <v>74</v>
      </c>
      <c r="O30" s="36">
        <f t="shared" si="4"/>
        <v>295</v>
      </c>
      <c r="P30" s="30">
        <v>77</v>
      </c>
      <c r="Q30" s="30">
        <v>73</v>
      </c>
      <c r="R30" s="30">
        <v>73</v>
      </c>
      <c r="S30" s="30">
        <v>72</v>
      </c>
      <c r="T30" s="36">
        <f t="shared" si="6"/>
        <v>178</v>
      </c>
      <c r="U30" s="30">
        <v>59</v>
      </c>
      <c r="V30" s="30">
        <v>63</v>
      </c>
      <c r="W30" s="30">
        <v>56</v>
      </c>
      <c r="X30" s="198"/>
    </row>
    <row r="31" spans="1:24" s="32" customFormat="1" x14ac:dyDescent="0.25">
      <c r="A31" s="37" t="s">
        <v>51</v>
      </c>
      <c r="B31" s="34">
        <v>22</v>
      </c>
      <c r="C31" s="35">
        <f t="shared" si="0"/>
        <v>715</v>
      </c>
      <c r="D31" s="38">
        <v>169</v>
      </c>
      <c r="E31" s="38">
        <v>546</v>
      </c>
      <c r="F31" s="38">
        <v>578</v>
      </c>
      <c r="G31" s="38">
        <v>137</v>
      </c>
      <c r="H31" s="38"/>
      <c r="I31" s="36">
        <f t="shared" si="2"/>
        <v>337</v>
      </c>
      <c r="J31" s="30">
        <v>67</v>
      </c>
      <c r="K31" s="30">
        <v>67</v>
      </c>
      <c r="L31" s="30">
        <v>66</v>
      </c>
      <c r="M31" s="30">
        <v>68</v>
      </c>
      <c r="N31" s="30">
        <v>69</v>
      </c>
      <c r="O31" s="36">
        <f t="shared" si="4"/>
        <v>259</v>
      </c>
      <c r="P31" s="30">
        <v>65</v>
      </c>
      <c r="Q31" s="30">
        <v>65</v>
      </c>
      <c r="R31" s="30">
        <v>67</v>
      </c>
      <c r="S31" s="30">
        <v>62</v>
      </c>
      <c r="T31" s="36">
        <f t="shared" si="6"/>
        <v>119</v>
      </c>
      <c r="U31" s="30">
        <v>39</v>
      </c>
      <c r="V31" s="30">
        <v>42</v>
      </c>
      <c r="W31" s="30">
        <v>38</v>
      </c>
      <c r="X31" s="198"/>
    </row>
    <row r="32" spans="1:24" s="32" customFormat="1" x14ac:dyDescent="0.25">
      <c r="A32" s="33" t="s">
        <v>52</v>
      </c>
      <c r="B32" s="34">
        <v>23</v>
      </c>
      <c r="C32" s="35">
        <f t="shared" si="0"/>
        <v>1781</v>
      </c>
      <c r="D32" s="35">
        <f t="shared" ref="D32:H32" si="20">SUM(D33:D35)</f>
        <v>936</v>
      </c>
      <c r="E32" s="35">
        <f t="shared" si="20"/>
        <v>845</v>
      </c>
      <c r="F32" s="35">
        <f t="shared" si="20"/>
        <v>1197</v>
      </c>
      <c r="G32" s="35">
        <f t="shared" si="20"/>
        <v>580</v>
      </c>
      <c r="H32" s="35">
        <f t="shared" si="20"/>
        <v>4</v>
      </c>
      <c r="I32" s="36">
        <f t="shared" si="2"/>
        <v>822</v>
      </c>
      <c r="J32" s="40">
        <f t="shared" ref="J32:N32" si="21">SUM(J33:J35)</f>
        <v>166</v>
      </c>
      <c r="K32" s="40">
        <f t="shared" si="21"/>
        <v>160</v>
      </c>
      <c r="L32" s="40">
        <f t="shared" si="21"/>
        <v>162</v>
      </c>
      <c r="M32" s="40">
        <f t="shared" si="21"/>
        <v>169</v>
      </c>
      <c r="N32" s="40">
        <f t="shared" si="21"/>
        <v>165</v>
      </c>
      <c r="O32" s="36">
        <f t="shared" si="4"/>
        <v>646</v>
      </c>
      <c r="P32" s="40">
        <f t="shared" ref="P32:S32" si="22">SUM(P33:P35)</f>
        <v>167</v>
      </c>
      <c r="Q32" s="40">
        <f t="shared" si="22"/>
        <v>162</v>
      </c>
      <c r="R32" s="40">
        <f t="shared" si="22"/>
        <v>161</v>
      </c>
      <c r="S32" s="40">
        <f t="shared" si="22"/>
        <v>156</v>
      </c>
      <c r="T32" s="36">
        <f t="shared" si="6"/>
        <v>313</v>
      </c>
      <c r="U32" s="40">
        <f t="shared" ref="U32:X32" si="23">SUM(U33:U35)</f>
        <v>105</v>
      </c>
      <c r="V32" s="40">
        <f t="shared" si="23"/>
        <v>108</v>
      </c>
      <c r="W32" s="40">
        <f t="shared" si="23"/>
        <v>100</v>
      </c>
      <c r="X32" s="199">
        <f t="shared" si="23"/>
        <v>0</v>
      </c>
    </row>
    <row r="33" spans="1:24" s="32" customFormat="1" x14ac:dyDescent="0.25">
      <c r="A33" s="37" t="s">
        <v>53</v>
      </c>
      <c r="B33" s="34">
        <v>24</v>
      </c>
      <c r="C33" s="35">
        <f t="shared" si="0"/>
        <v>659</v>
      </c>
      <c r="D33" s="38">
        <v>433</v>
      </c>
      <c r="E33" s="38">
        <v>226</v>
      </c>
      <c r="F33" s="38">
        <v>443</v>
      </c>
      <c r="G33" s="38">
        <v>212</v>
      </c>
      <c r="H33" s="38">
        <v>4</v>
      </c>
      <c r="I33" s="36">
        <f t="shared" si="2"/>
        <v>299</v>
      </c>
      <c r="J33" s="30">
        <v>60</v>
      </c>
      <c r="K33" s="30">
        <v>56</v>
      </c>
      <c r="L33" s="30">
        <v>62</v>
      </c>
      <c r="M33" s="30">
        <v>62</v>
      </c>
      <c r="N33" s="30">
        <v>59</v>
      </c>
      <c r="O33" s="36">
        <f t="shared" si="4"/>
        <v>232</v>
      </c>
      <c r="P33" s="30">
        <v>59</v>
      </c>
      <c r="Q33" s="30">
        <v>58</v>
      </c>
      <c r="R33" s="30">
        <v>58</v>
      </c>
      <c r="S33" s="30">
        <v>57</v>
      </c>
      <c r="T33" s="36">
        <f t="shared" si="6"/>
        <v>128</v>
      </c>
      <c r="U33" s="30">
        <v>42</v>
      </c>
      <c r="V33" s="30">
        <v>45</v>
      </c>
      <c r="W33" s="30">
        <v>41</v>
      </c>
      <c r="X33" s="198"/>
    </row>
    <row r="34" spans="1:24" s="32" customFormat="1" x14ac:dyDescent="0.25">
      <c r="A34" s="37" t="s">
        <v>54</v>
      </c>
      <c r="B34" s="34">
        <v>25</v>
      </c>
      <c r="C34" s="35">
        <f t="shared" si="0"/>
        <v>488</v>
      </c>
      <c r="D34" s="38">
        <v>212</v>
      </c>
      <c r="E34" s="38">
        <v>276</v>
      </c>
      <c r="F34" s="38">
        <v>314</v>
      </c>
      <c r="G34" s="38">
        <v>174</v>
      </c>
      <c r="H34" s="38"/>
      <c r="I34" s="36">
        <f t="shared" si="2"/>
        <v>229</v>
      </c>
      <c r="J34" s="30">
        <v>49</v>
      </c>
      <c r="K34" s="30">
        <v>44</v>
      </c>
      <c r="L34" s="30">
        <v>45</v>
      </c>
      <c r="M34" s="30">
        <v>45</v>
      </c>
      <c r="N34" s="30">
        <v>46</v>
      </c>
      <c r="O34" s="36">
        <f t="shared" si="4"/>
        <v>178</v>
      </c>
      <c r="P34" s="30">
        <v>46</v>
      </c>
      <c r="Q34" s="30">
        <v>43</v>
      </c>
      <c r="R34" s="30">
        <v>44</v>
      </c>
      <c r="S34" s="30">
        <v>45</v>
      </c>
      <c r="T34" s="36">
        <f t="shared" si="6"/>
        <v>81</v>
      </c>
      <c r="U34" s="30">
        <v>29</v>
      </c>
      <c r="V34" s="30">
        <v>27</v>
      </c>
      <c r="W34" s="30">
        <v>25</v>
      </c>
      <c r="X34" s="198"/>
    </row>
    <row r="35" spans="1:24" s="32" customFormat="1" x14ac:dyDescent="0.25">
      <c r="A35" s="37" t="s">
        <v>55</v>
      </c>
      <c r="B35" s="34">
        <v>26</v>
      </c>
      <c r="C35" s="35">
        <f t="shared" si="0"/>
        <v>634</v>
      </c>
      <c r="D35" s="38">
        <v>291</v>
      </c>
      <c r="E35" s="38">
        <v>343</v>
      </c>
      <c r="F35" s="38">
        <v>440</v>
      </c>
      <c r="G35" s="38">
        <v>194</v>
      </c>
      <c r="H35" s="38"/>
      <c r="I35" s="36">
        <f t="shared" si="2"/>
        <v>294</v>
      </c>
      <c r="J35" s="30">
        <v>57</v>
      </c>
      <c r="K35" s="30">
        <v>60</v>
      </c>
      <c r="L35" s="30">
        <v>55</v>
      </c>
      <c r="M35" s="30">
        <v>62</v>
      </c>
      <c r="N35" s="30">
        <v>60</v>
      </c>
      <c r="O35" s="36">
        <f t="shared" si="4"/>
        <v>236</v>
      </c>
      <c r="P35" s="30">
        <v>62</v>
      </c>
      <c r="Q35" s="30">
        <v>61</v>
      </c>
      <c r="R35" s="30">
        <v>59</v>
      </c>
      <c r="S35" s="30">
        <v>54</v>
      </c>
      <c r="T35" s="36">
        <f t="shared" si="6"/>
        <v>104</v>
      </c>
      <c r="U35" s="30">
        <v>34</v>
      </c>
      <c r="V35" s="30">
        <v>36</v>
      </c>
      <c r="W35" s="30">
        <v>34</v>
      </c>
      <c r="X35" s="198"/>
    </row>
    <row r="36" spans="1:24" s="32" customFormat="1" x14ac:dyDescent="0.25">
      <c r="A36" s="33" t="s">
        <v>56</v>
      </c>
      <c r="B36" s="34">
        <v>27</v>
      </c>
      <c r="C36" s="35">
        <f t="shared" si="0"/>
        <v>12480</v>
      </c>
      <c r="D36" s="35">
        <f t="shared" ref="D36:H36" si="24">SUM(D37:D45)</f>
        <v>12480</v>
      </c>
      <c r="E36" s="35">
        <f t="shared" si="24"/>
        <v>0</v>
      </c>
      <c r="F36" s="35">
        <f t="shared" si="24"/>
        <v>8425</v>
      </c>
      <c r="G36" s="35">
        <f t="shared" si="24"/>
        <v>4046</v>
      </c>
      <c r="H36" s="35">
        <f t="shared" si="24"/>
        <v>9</v>
      </c>
      <c r="I36" s="36">
        <f t="shared" si="2"/>
        <v>5653</v>
      </c>
      <c r="J36" s="40">
        <f t="shared" ref="J36:N36" si="25">SUM(J37:J45)</f>
        <v>1161</v>
      </c>
      <c r="K36" s="40">
        <f t="shared" si="25"/>
        <v>1126</v>
      </c>
      <c r="L36" s="40">
        <f t="shared" si="25"/>
        <v>1108</v>
      </c>
      <c r="M36" s="40">
        <f t="shared" si="25"/>
        <v>1148</v>
      </c>
      <c r="N36" s="40">
        <f t="shared" si="25"/>
        <v>1110</v>
      </c>
      <c r="O36" s="36">
        <f t="shared" si="4"/>
        <v>4353</v>
      </c>
      <c r="P36" s="40">
        <f t="shared" ref="P36:S36" si="26">SUM(P37:P45)</f>
        <v>1156</v>
      </c>
      <c r="Q36" s="40">
        <f t="shared" si="26"/>
        <v>1133</v>
      </c>
      <c r="R36" s="40">
        <f t="shared" si="26"/>
        <v>1070</v>
      </c>
      <c r="S36" s="40">
        <f t="shared" si="26"/>
        <v>994</v>
      </c>
      <c r="T36" s="36">
        <f t="shared" si="6"/>
        <v>2474</v>
      </c>
      <c r="U36" s="40">
        <f t="shared" ref="U36:X36" si="27">SUM(U37:U45)</f>
        <v>838</v>
      </c>
      <c r="V36" s="40">
        <f t="shared" si="27"/>
        <v>851</v>
      </c>
      <c r="W36" s="40">
        <f t="shared" si="27"/>
        <v>785</v>
      </c>
      <c r="X36" s="199">
        <f t="shared" si="27"/>
        <v>122</v>
      </c>
    </row>
    <row r="37" spans="1:24" s="19" customFormat="1" x14ac:dyDescent="0.2">
      <c r="A37" s="41" t="s">
        <v>57</v>
      </c>
      <c r="B37" s="34">
        <v>28</v>
      </c>
      <c r="C37" s="35">
        <f t="shared" si="0"/>
        <v>214</v>
      </c>
      <c r="D37" s="42">
        <v>214</v>
      </c>
      <c r="E37" s="42"/>
      <c r="F37" s="42">
        <v>118</v>
      </c>
      <c r="G37" s="42">
        <v>96</v>
      </c>
      <c r="H37" s="42"/>
      <c r="I37" s="36">
        <f t="shared" si="2"/>
        <v>88</v>
      </c>
      <c r="J37" s="30">
        <v>18</v>
      </c>
      <c r="K37" s="42">
        <v>18</v>
      </c>
      <c r="L37" s="42">
        <v>17</v>
      </c>
      <c r="M37" s="42">
        <v>17</v>
      </c>
      <c r="N37" s="42">
        <v>18</v>
      </c>
      <c r="O37" s="36">
        <f t="shared" si="4"/>
        <v>78</v>
      </c>
      <c r="P37" s="30">
        <v>19</v>
      </c>
      <c r="Q37" s="30">
        <v>21</v>
      </c>
      <c r="R37" s="42">
        <v>20</v>
      </c>
      <c r="S37" s="42">
        <v>18</v>
      </c>
      <c r="T37" s="36">
        <f t="shared" si="6"/>
        <v>48</v>
      </c>
      <c r="U37" s="43">
        <v>17</v>
      </c>
      <c r="V37" s="30">
        <v>17</v>
      </c>
      <c r="W37" s="30">
        <v>14</v>
      </c>
      <c r="X37" s="198"/>
    </row>
    <row r="38" spans="1:24" s="19" customFormat="1" x14ac:dyDescent="0.2">
      <c r="A38" s="41" t="s">
        <v>58</v>
      </c>
      <c r="B38" s="34">
        <v>29</v>
      </c>
      <c r="C38" s="35">
        <f t="shared" si="0"/>
        <v>34</v>
      </c>
      <c r="D38" s="42">
        <v>34</v>
      </c>
      <c r="E38" s="42"/>
      <c r="F38" s="42">
        <v>26</v>
      </c>
      <c r="G38" s="42">
        <v>8</v>
      </c>
      <c r="H38" s="42"/>
      <c r="I38" s="36">
        <f t="shared" si="2"/>
        <v>16</v>
      </c>
      <c r="J38" s="30">
        <v>3</v>
      </c>
      <c r="K38" s="42">
        <v>3</v>
      </c>
      <c r="L38" s="42">
        <v>4</v>
      </c>
      <c r="M38" s="42">
        <v>3</v>
      </c>
      <c r="N38" s="42">
        <v>3</v>
      </c>
      <c r="O38" s="36">
        <f t="shared" si="4"/>
        <v>12</v>
      </c>
      <c r="P38" s="30">
        <v>4</v>
      </c>
      <c r="Q38" s="30">
        <v>3</v>
      </c>
      <c r="R38" s="42">
        <v>3</v>
      </c>
      <c r="S38" s="42">
        <v>2</v>
      </c>
      <c r="T38" s="36">
        <f t="shared" si="6"/>
        <v>6</v>
      </c>
      <c r="U38" s="43">
        <v>2</v>
      </c>
      <c r="V38" s="30">
        <v>2</v>
      </c>
      <c r="W38" s="30">
        <v>2</v>
      </c>
      <c r="X38" s="198"/>
    </row>
    <row r="39" spans="1:24" s="19" customFormat="1" x14ac:dyDescent="0.2">
      <c r="A39" s="41" t="s">
        <v>59</v>
      </c>
      <c r="B39" s="34">
        <v>30</v>
      </c>
      <c r="C39" s="35">
        <f t="shared" si="0"/>
        <v>2040</v>
      </c>
      <c r="D39" s="42">
        <v>2040</v>
      </c>
      <c r="E39" s="42"/>
      <c r="F39" s="42">
        <v>1400</v>
      </c>
      <c r="G39" s="42">
        <v>631</v>
      </c>
      <c r="H39" s="42">
        <v>9</v>
      </c>
      <c r="I39" s="36">
        <f t="shared" si="2"/>
        <v>910</v>
      </c>
      <c r="J39" s="30">
        <v>186</v>
      </c>
      <c r="K39" s="42">
        <v>176</v>
      </c>
      <c r="L39" s="42">
        <v>181</v>
      </c>
      <c r="M39" s="42">
        <v>188</v>
      </c>
      <c r="N39" s="42">
        <v>179</v>
      </c>
      <c r="O39" s="36">
        <f t="shared" si="4"/>
        <v>708</v>
      </c>
      <c r="P39" s="30">
        <v>191</v>
      </c>
      <c r="Q39" s="30">
        <v>187</v>
      </c>
      <c r="R39" s="42">
        <v>175</v>
      </c>
      <c r="S39" s="42">
        <v>155</v>
      </c>
      <c r="T39" s="36">
        <f t="shared" si="6"/>
        <v>422</v>
      </c>
      <c r="U39" s="43">
        <v>143</v>
      </c>
      <c r="V39" s="30">
        <v>145</v>
      </c>
      <c r="W39" s="30">
        <v>134</v>
      </c>
      <c r="X39" s="198"/>
    </row>
    <row r="40" spans="1:24" s="19" customFormat="1" x14ac:dyDescent="0.2">
      <c r="A40" s="41" t="s">
        <v>60</v>
      </c>
      <c r="B40" s="34">
        <v>31</v>
      </c>
      <c r="C40" s="35">
        <f t="shared" si="0"/>
        <v>3092</v>
      </c>
      <c r="D40" s="42">
        <v>3092</v>
      </c>
      <c r="E40" s="42"/>
      <c r="F40" s="42">
        <v>2111</v>
      </c>
      <c r="G40" s="42">
        <v>981</v>
      </c>
      <c r="H40" s="42"/>
      <c r="I40" s="36">
        <f t="shared" si="2"/>
        <v>1388</v>
      </c>
      <c r="J40" s="30">
        <v>279</v>
      </c>
      <c r="K40" s="42">
        <v>280</v>
      </c>
      <c r="L40" s="42">
        <v>273</v>
      </c>
      <c r="M40" s="42">
        <v>284</v>
      </c>
      <c r="N40" s="42">
        <v>272</v>
      </c>
      <c r="O40" s="36">
        <f t="shared" si="4"/>
        <v>1086</v>
      </c>
      <c r="P40" s="30">
        <v>293</v>
      </c>
      <c r="Q40" s="30">
        <v>285</v>
      </c>
      <c r="R40" s="42">
        <v>263</v>
      </c>
      <c r="S40" s="42">
        <v>245</v>
      </c>
      <c r="T40" s="36">
        <f t="shared" si="6"/>
        <v>618</v>
      </c>
      <c r="U40" s="43">
        <v>202</v>
      </c>
      <c r="V40" s="30">
        <v>217</v>
      </c>
      <c r="W40" s="30">
        <v>199</v>
      </c>
      <c r="X40" s="198"/>
    </row>
    <row r="41" spans="1:24" s="19" customFormat="1" x14ac:dyDescent="0.2">
      <c r="A41" s="41" t="s">
        <v>61</v>
      </c>
      <c r="B41" s="34">
        <v>32</v>
      </c>
      <c r="C41" s="35">
        <f t="shared" si="0"/>
        <v>302</v>
      </c>
      <c r="D41" s="42">
        <v>302</v>
      </c>
      <c r="E41" s="42"/>
      <c r="F41" s="42">
        <v>176</v>
      </c>
      <c r="G41" s="42">
        <v>126</v>
      </c>
      <c r="H41" s="42"/>
      <c r="I41" s="36">
        <f t="shared" si="2"/>
        <v>135</v>
      </c>
      <c r="J41" s="30">
        <v>28</v>
      </c>
      <c r="K41" s="42">
        <v>28</v>
      </c>
      <c r="L41" s="42">
        <v>27</v>
      </c>
      <c r="M41" s="42">
        <v>26</v>
      </c>
      <c r="N41" s="42">
        <v>26</v>
      </c>
      <c r="O41" s="36">
        <f t="shared" si="4"/>
        <v>113</v>
      </c>
      <c r="P41" s="30">
        <v>28</v>
      </c>
      <c r="Q41" s="30">
        <v>30</v>
      </c>
      <c r="R41" s="42">
        <v>28</v>
      </c>
      <c r="S41" s="42">
        <v>27</v>
      </c>
      <c r="T41" s="36">
        <f t="shared" si="6"/>
        <v>54</v>
      </c>
      <c r="U41" s="43">
        <v>18</v>
      </c>
      <c r="V41" s="30">
        <v>20</v>
      </c>
      <c r="W41" s="30">
        <v>16</v>
      </c>
      <c r="X41" s="198"/>
    </row>
    <row r="42" spans="1:24" s="19" customFormat="1" x14ac:dyDescent="0.2">
      <c r="A42" s="41" t="s">
        <v>62</v>
      </c>
      <c r="B42" s="34">
        <v>33</v>
      </c>
      <c r="C42" s="35">
        <f t="shared" si="0"/>
        <v>1929</v>
      </c>
      <c r="D42" s="42">
        <v>1929</v>
      </c>
      <c r="E42" s="42"/>
      <c r="F42" s="42">
        <v>1039</v>
      </c>
      <c r="G42" s="42">
        <v>890</v>
      </c>
      <c r="H42" s="42"/>
      <c r="I42" s="36">
        <f t="shared" si="2"/>
        <v>895</v>
      </c>
      <c r="J42" s="30">
        <v>184</v>
      </c>
      <c r="K42" s="42">
        <v>178</v>
      </c>
      <c r="L42" s="42">
        <v>173</v>
      </c>
      <c r="M42" s="42">
        <v>183</v>
      </c>
      <c r="N42" s="42">
        <v>177</v>
      </c>
      <c r="O42" s="36">
        <f t="shared" si="4"/>
        <v>696</v>
      </c>
      <c r="P42" s="30">
        <v>182</v>
      </c>
      <c r="Q42" s="30">
        <v>179</v>
      </c>
      <c r="R42" s="42">
        <v>172</v>
      </c>
      <c r="S42" s="42">
        <v>163</v>
      </c>
      <c r="T42" s="36">
        <f t="shared" si="6"/>
        <v>338</v>
      </c>
      <c r="U42" s="43">
        <v>119</v>
      </c>
      <c r="V42" s="30">
        <v>112</v>
      </c>
      <c r="W42" s="30">
        <v>107</v>
      </c>
      <c r="X42" s="198">
        <v>43</v>
      </c>
    </row>
    <row r="43" spans="1:24" s="19" customFormat="1" x14ac:dyDescent="0.2">
      <c r="A43" s="41" t="s">
        <v>63</v>
      </c>
      <c r="B43" s="34">
        <v>34</v>
      </c>
      <c r="C43" s="35">
        <f t="shared" si="0"/>
        <v>1672</v>
      </c>
      <c r="D43" s="42">
        <v>1672</v>
      </c>
      <c r="E43" s="42"/>
      <c r="F43" s="42">
        <v>1269</v>
      </c>
      <c r="G43" s="42">
        <v>403</v>
      </c>
      <c r="H43" s="42"/>
      <c r="I43" s="36">
        <f t="shared" si="2"/>
        <v>696</v>
      </c>
      <c r="J43" s="30">
        <v>144</v>
      </c>
      <c r="K43" s="42">
        <v>137</v>
      </c>
      <c r="L43" s="42">
        <v>138</v>
      </c>
      <c r="M43" s="42">
        <v>139</v>
      </c>
      <c r="N43" s="42">
        <v>138</v>
      </c>
      <c r="O43" s="36">
        <f t="shared" si="4"/>
        <v>575</v>
      </c>
      <c r="P43" s="30">
        <v>144</v>
      </c>
      <c r="Q43" s="30">
        <v>146</v>
      </c>
      <c r="R43" s="42">
        <v>144</v>
      </c>
      <c r="S43" s="42">
        <v>141</v>
      </c>
      <c r="T43" s="36">
        <f t="shared" si="6"/>
        <v>401</v>
      </c>
      <c r="U43" s="43">
        <v>134</v>
      </c>
      <c r="V43" s="30">
        <v>134</v>
      </c>
      <c r="W43" s="30">
        <v>133</v>
      </c>
      <c r="X43" s="198">
        <v>79</v>
      </c>
    </row>
    <row r="44" spans="1:24" s="19" customFormat="1" x14ac:dyDescent="0.2">
      <c r="A44" s="41" t="s">
        <v>64</v>
      </c>
      <c r="B44" s="34">
        <v>35</v>
      </c>
      <c r="C44" s="35">
        <f t="shared" si="0"/>
        <v>818</v>
      </c>
      <c r="D44" s="42">
        <v>818</v>
      </c>
      <c r="E44" s="42"/>
      <c r="F44" s="42">
        <v>535</v>
      </c>
      <c r="G44" s="42">
        <v>283</v>
      </c>
      <c r="H44" s="42"/>
      <c r="I44" s="36">
        <f t="shared" si="2"/>
        <v>362</v>
      </c>
      <c r="J44" s="30">
        <v>73</v>
      </c>
      <c r="K44" s="42">
        <v>72</v>
      </c>
      <c r="L44" s="42">
        <v>70</v>
      </c>
      <c r="M44" s="42">
        <v>72</v>
      </c>
      <c r="N44" s="42">
        <v>75</v>
      </c>
      <c r="O44" s="36">
        <f t="shared" si="4"/>
        <v>288</v>
      </c>
      <c r="P44" s="30">
        <v>71</v>
      </c>
      <c r="Q44" s="30">
        <v>72</v>
      </c>
      <c r="R44" s="42">
        <v>73</v>
      </c>
      <c r="S44" s="42">
        <v>72</v>
      </c>
      <c r="T44" s="36">
        <f t="shared" si="6"/>
        <v>168</v>
      </c>
      <c r="U44" s="43">
        <v>56</v>
      </c>
      <c r="V44" s="30">
        <v>57</v>
      </c>
      <c r="W44" s="30">
        <v>55</v>
      </c>
      <c r="X44" s="198"/>
    </row>
    <row r="45" spans="1:24" x14ac:dyDescent="0.2">
      <c r="A45" s="41" t="s">
        <v>65</v>
      </c>
      <c r="B45" s="34">
        <v>36</v>
      </c>
      <c r="C45" s="35">
        <f t="shared" si="0"/>
        <v>2379</v>
      </c>
      <c r="D45" s="44">
        <v>2379</v>
      </c>
      <c r="E45" s="44"/>
      <c r="F45" s="44">
        <v>1751</v>
      </c>
      <c r="G45" s="44">
        <v>628</v>
      </c>
      <c r="H45" s="44"/>
      <c r="I45" s="36">
        <f t="shared" si="2"/>
        <v>1163</v>
      </c>
      <c r="J45" s="44">
        <v>246</v>
      </c>
      <c r="K45" s="44">
        <v>234</v>
      </c>
      <c r="L45" s="44">
        <v>225</v>
      </c>
      <c r="M45" s="44">
        <v>236</v>
      </c>
      <c r="N45" s="44">
        <v>222</v>
      </c>
      <c r="O45" s="36">
        <f t="shared" si="4"/>
        <v>797</v>
      </c>
      <c r="P45" s="44">
        <v>224</v>
      </c>
      <c r="Q45" s="44">
        <v>210</v>
      </c>
      <c r="R45" s="44">
        <v>192</v>
      </c>
      <c r="S45" s="44">
        <v>171</v>
      </c>
      <c r="T45" s="36">
        <f t="shared" si="6"/>
        <v>419</v>
      </c>
      <c r="U45" s="44">
        <v>147</v>
      </c>
      <c r="V45" s="44">
        <v>147</v>
      </c>
      <c r="W45" s="44">
        <v>125</v>
      </c>
      <c r="X45" s="44"/>
    </row>
    <row r="46" spans="1:24" x14ac:dyDescent="0.2">
      <c r="A46" s="45" t="s">
        <v>68</v>
      </c>
      <c r="B46" s="34">
        <v>37</v>
      </c>
      <c r="C46" s="35">
        <f t="shared" si="0"/>
        <v>57</v>
      </c>
      <c r="D46" s="44">
        <v>57</v>
      </c>
      <c r="E46" s="44"/>
      <c r="F46" s="44">
        <v>57</v>
      </c>
      <c r="G46" s="44"/>
      <c r="H46" s="44"/>
      <c r="I46" s="36">
        <f t="shared" si="2"/>
        <v>5</v>
      </c>
      <c r="J46" s="44">
        <v>1</v>
      </c>
      <c r="K46" s="44">
        <v>1</v>
      </c>
      <c r="L46" s="44">
        <v>1</v>
      </c>
      <c r="M46" s="44">
        <v>1</v>
      </c>
      <c r="N46" s="44">
        <v>1</v>
      </c>
      <c r="O46" s="36">
        <f t="shared" si="4"/>
        <v>24</v>
      </c>
      <c r="P46" s="44">
        <v>5</v>
      </c>
      <c r="Q46" s="44">
        <v>5</v>
      </c>
      <c r="R46" s="44">
        <v>5</v>
      </c>
      <c r="S46" s="44">
        <v>9</v>
      </c>
      <c r="T46" s="36">
        <f t="shared" si="6"/>
        <v>28</v>
      </c>
      <c r="U46" s="44">
        <v>9</v>
      </c>
      <c r="V46" s="44">
        <v>9</v>
      </c>
      <c r="W46" s="44">
        <v>10</v>
      </c>
      <c r="X46" s="44"/>
    </row>
    <row r="47" spans="1:24" x14ac:dyDescent="0.2">
      <c r="A47" s="45" t="s">
        <v>66</v>
      </c>
      <c r="B47" s="34">
        <v>38</v>
      </c>
      <c r="C47" s="35">
        <f t="shared" si="0"/>
        <v>23317</v>
      </c>
      <c r="D47" s="44">
        <v>15919</v>
      </c>
      <c r="E47" s="44">
        <v>7398</v>
      </c>
      <c r="F47" s="44">
        <v>15513</v>
      </c>
      <c r="G47" s="44">
        <v>7787</v>
      </c>
      <c r="H47" s="44">
        <v>17</v>
      </c>
      <c r="I47" s="36">
        <f t="shared" si="2"/>
        <v>10542</v>
      </c>
      <c r="J47" s="44">
        <v>2142</v>
      </c>
      <c r="K47" s="44">
        <v>2108</v>
      </c>
      <c r="L47" s="44">
        <v>2071</v>
      </c>
      <c r="M47" s="44">
        <v>2138</v>
      </c>
      <c r="N47" s="44">
        <v>2083</v>
      </c>
      <c r="O47" s="36">
        <f t="shared" si="4"/>
        <v>8243</v>
      </c>
      <c r="P47" s="44">
        <v>2137</v>
      </c>
      <c r="Q47" s="44">
        <v>2110</v>
      </c>
      <c r="R47" s="44">
        <v>2036</v>
      </c>
      <c r="S47" s="44">
        <v>1960</v>
      </c>
      <c r="T47" s="36">
        <f t="shared" si="6"/>
        <v>4532</v>
      </c>
      <c r="U47" s="44">
        <v>1505</v>
      </c>
      <c r="V47" s="44">
        <v>1562</v>
      </c>
      <c r="W47" s="44">
        <v>1465</v>
      </c>
      <c r="X47" s="44">
        <v>122</v>
      </c>
    </row>
    <row r="48" spans="1:24" x14ac:dyDescent="0.2">
      <c r="A48" s="45" t="s">
        <v>67</v>
      </c>
      <c r="B48" s="20">
        <v>39</v>
      </c>
      <c r="C48" s="35">
        <f t="shared" si="0"/>
        <v>3603</v>
      </c>
      <c r="D48" s="44">
        <v>3582</v>
      </c>
      <c r="E48" s="44">
        <v>21</v>
      </c>
      <c r="F48" s="44">
        <v>3447</v>
      </c>
      <c r="G48" s="44">
        <v>156</v>
      </c>
      <c r="H48" s="44"/>
      <c r="I48" s="36">
        <f t="shared" si="2"/>
        <v>1680</v>
      </c>
      <c r="J48" s="44">
        <v>346</v>
      </c>
      <c r="K48" s="44">
        <v>339</v>
      </c>
      <c r="L48" s="44">
        <v>334</v>
      </c>
      <c r="M48" s="44">
        <v>344</v>
      </c>
      <c r="N48" s="44">
        <v>317</v>
      </c>
      <c r="O48" s="36">
        <f t="shared" si="4"/>
        <v>1172</v>
      </c>
      <c r="P48" s="44">
        <v>319</v>
      </c>
      <c r="Q48" s="44">
        <v>310</v>
      </c>
      <c r="R48" s="44">
        <v>284</v>
      </c>
      <c r="S48" s="44">
        <v>259</v>
      </c>
      <c r="T48" s="36">
        <f t="shared" si="6"/>
        <v>751</v>
      </c>
      <c r="U48" s="44">
        <v>251</v>
      </c>
      <c r="V48" s="44">
        <v>256</v>
      </c>
      <c r="W48" s="44">
        <v>244</v>
      </c>
      <c r="X48" s="44"/>
    </row>
  </sheetData>
  <mergeCells count="20">
    <mergeCell ref="E7:E8"/>
    <mergeCell ref="F7:F8"/>
    <mergeCell ref="G7:G8"/>
    <mergeCell ref="H7:H8"/>
    <mergeCell ref="I7:I8"/>
    <mergeCell ref="J7:N7"/>
    <mergeCell ref="A4:X4"/>
    <mergeCell ref="A6:A8"/>
    <mergeCell ref="B6:B8"/>
    <mergeCell ref="C6:C8"/>
    <mergeCell ref="D6:E6"/>
    <mergeCell ref="J6:N6"/>
    <mergeCell ref="P6:S6"/>
    <mergeCell ref="T6:W6"/>
    <mergeCell ref="X6:X8"/>
    <mergeCell ref="D7:D8"/>
    <mergeCell ref="O7:O8"/>
    <mergeCell ref="P7:S7"/>
    <mergeCell ref="T7:T8"/>
    <mergeCell ref="U7:W7"/>
  </mergeCells>
  <pageMargins left="1.28" right="0.32" top="1.03" bottom="0.17" header="0.9" footer="0.17"/>
  <pageSetup scale="75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2E84F-2ECF-437E-AAE0-ADCD694505F8}">
  <dimension ref="A1:X49"/>
  <sheetViews>
    <sheetView zoomScaleNormal="100" workbookViewId="0">
      <selection activeCell="A5" sqref="A5:X5"/>
    </sheetView>
  </sheetViews>
  <sheetFormatPr defaultRowHeight="11.25" x14ac:dyDescent="0.2"/>
  <cols>
    <col min="1" max="1" width="11.85546875" style="20" customWidth="1"/>
    <col min="2" max="2" width="3.140625" style="20" customWidth="1"/>
    <col min="3" max="3" width="7.5703125" style="21" customWidth="1"/>
    <col min="4" max="4" width="7.42578125" style="21" customWidth="1"/>
    <col min="5" max="5" width="7.28515625" style="21" customWidth="1"/>
    <col min="6" max="6" width="7.5703125" style="21" customWidth="1"/>
    <col min="7" max="7" width="8" style="21" customWidth="1"/>
    <col min="8" max="8" width="6" style="21" customWidth="1"/>
    <col min="9" max="9" width="7.140625" style="20" customWidth="1"/>
    <col min="10" max="14" width="6.28515625" style="20" customWidth="1"/>
    <col min="15" max="23" width="7.140625" style="20" customWidth="1"/>
    <col min="24" max="24" width="11.5703125" style="20" customWidth="1"/>
    <col min="25" max="16384" width="9.140625" style="20"/>
  </cols>
  <sheetData>
    <row r="1" spans="1:24" x14ac:dyDescent="0.2">
      <c r="A1" s="19"/>
      <c r="I1" s="22"/>
      <c r="P1" s="22"/>
      <c r="R1" s="22"/>
      <c r="T1" s="22"/>
      <c r="U1" s="22"/>
      <c r="V1" s="22"/>
      <c r="X1" s="23" t="s">
        <v>91</v>
      </c>
    </row>
    <row r="2" spans="1:24" x14ac:dyDescent="0.2">
      <c r="P2" s="22"/>
      <c r="Q2" s="22"/>
      <c r="R2" s="22"/>
      <c r="S2" s="22"/>
      <c r="T2" s="22"/>
      <c r="U2" s="22"/>
      <c r="V2" s="22"/>
    </row>
    <row r="3" spans="1:24" x14ac:dyDescent="0.2">
      <c r="A3" s="24"/>
      <c r="B3" s="24"/>
      <c r="C3" s="25"/>
      <c r="D3" s="25"/>
      <c r="E3" s="25"/>
      <c r="F3" s="25"/>
      <c r="G3" s="25"/>
      <c r="H3" s="25"/>
      <c r="K3" s="24"/>
      <c r="L3" s="24"/>
      <c r="N3" s="24"/>
      <c r="P3" s="24"/>
      <c r="Q3" s="24"/>
      <c r="R3" s="24"/>
      <c r="S3" s="24"/>
      <c r="T3" s="24"/>
      <c r="U3" s="24"/>
      <c r="V3" s="24"/>
      <c r="W3" s="24"/>
    </row>
    <row r="4" spans="1:24" x14ac:dyDescent="0.2">
      <c r="A4" s="24"/>
      <c r="C4" s="26"/>
      <c r="D4" s="26"/>
      <c r="E4" s="26"/>
      <c r="F4" s="26"/>
      <c r="G4" s="26"/>
      <c r="H4" s="26"/>
      <c r="I4" s="22"/>
      <c r="J4" s="22"/>
      <c r="K4" s="22"/>
      <c r="L4" s="22"/>
      <c r="M4" s="22"/>
      <c r="N4" s="22"/>
      <c r="O4" s="22"/>
      <c r="P4" s="22"/>
      <c r="Q4" s="24"/>
      <c r="R4" s="24"/>
      <c r="S4" s="24"/>
      <c r="T4" s="24"/>
      <c r="U4" s="24"/>
      <c r="V4" s="24"/>
      <c r="W4" s="24"/>
    </row>
    <row r="5" spans="1:24" ht="12.75" x14ac:dyDescent="0.2">
      <c r="A5" s="233" t="s">
        <v>92</v>
      </c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  <c r="W5" s="233"/>
      <c r="X5" s="233"/>
    </row>
    <row r="6" spans="1:24" x14ac:dyDescent="0.2">
      <c r="B6" s="22"/>
      <c r="C6" s="26"/>
      <c r="D6" s="26"/>
      <c r="E6" s="26"/>
      <c r="F6" s="26"/>
      <c r="G6" s="26"/>
      <c r="H6" s="26"/>
      <c r="I6" s="22"/>
      <c r="J6" s="22"/>
      <c r="K6" s="22"/>
      <c r="L6" s="22"/>
      <c r="M6" s="22"/>
      <c r="N6" s="22"/>
      <c r="O6" s="22"/>
      <c r="P6" s="22"/>
      <c r="Q6" s="24"/>
      <c r="R6" s="24"/>
      <c r="S6" s="24"/>
      <c r="T6" s="24"/>
      <c r="U6" s="24"/>
    </row>
    <row r="7" spans="1:24" x14ac:dyDescent="0.2">
      <c r="A7" s="251" t="s">
        <v>1</v>
      </c>
      <c r="B7" s="251" t="s">
        <v>2</v>
      </c>
      <c r="C7" s="254" t="s">
        <v>93</v>
      </c>
      <c r="D7" s="255"/>
      <c r="E7" s="255"/>
      <c r="F7" s="27"/>
      <c r="G7" s="27"/>
      <c r="H7" s="27"/>
      <c r="I7" s="28"/>
      <c r="J7" s="256"/>
      <c r="K7" s="256"/>
      <c r="L7" s="256"/>
      <c r="M7" s="256"/>
      <c r="N7" s="256"/>
      <c r="O7" s="29"/>
      <c r="P7" s="256"/>
      <c r="Q7" s="256"/>
      <c r="R7" s="256"/>
      <c r="S7" s="256"/>
      <c r="T7" s="255"/>
      <c r="U7" s="255"/>
      <c r="V7" s="255"/>
      <c r="W7" s="257"/>
      <c r="X7" s="258" t="s">
        <v>5</v>
      </c>
    </row>
    <row r="8" spans="1:24" ht="21" customHeight="1" x14ac:dyDescent="0.2">
      <c r="A8" s="252"/>
      <c r="B8" s="252"/>
      <c r="C8" s="252"/>
      <c r="D8" s="251" t="s">
        <v>6</v>
      </c>
      <c r="E8" s="251" t="s">
        <v>7</v>
      </c>
      <c r="F8" s="251" t="s">
        <v>73</v>
      </c>
      <c r="G8" s="251" t="s">
        <v>74</v>
      </c>
      <c r="H8" s="251" t="s">
        <v>75</v>
      </c>
      <c r="I8" s="265" t="s">
        <v>76</v>
      </c>
      <c r="J8" s="263"/>
      <c r="K8" s="263"/>
      <c r="L8" s="263"/>
      <c r="M8" s="263"/>
      <c r="N8" s="264"/>
      <c r="O8" s="261" t="s">
        <v>77</v>
      </c>
      <c r="P8" s="263"/>
      <c r="Q8" s="263"/>
      <c r="R8" s="263"/>
      <c r="S8" s="264"/>
      <c r="T8" s="261" t="s">
        <v>78</v>
      </c>
      <c r="U8" s="263"/>
      <c r="V8" s="263"/>
      <c r="W8" s="264"/>
      <c r="X8" s="259"/>
    </row>
    <row r="9" spans="1:24" ht="38.25" customHeight="1" x14ac:dyDescent="0.2">
      <c r="A9" s="253"/>
      <c r="B9" s="253"/>
      <c r="C9" s="253"/>
      <c r="D9" s="253"/>
      <c r="E9" s="253"/>
      <c r="F9" s="253"/>
      <c r="G9" s="253"/>
      <c r="H9" s="253"/>
      <c r="I9" s="262"/>
      <c r="J9" s="30" t="s">
        <v>79</v>
      </c>
      <c r="K9" s="30" t="s">
        <v>80</v>
      </c>
      <c r="L9" s="30" t="s">
        <v>81</v>
      </c>
      <c r="M9" s="30" t="s">
        <v>82</v>
      </c>
      <c r="N9" s="30" t="s">
        <v>83</v>
      </c>
      <c r="O9" s="262"/>
      <c r="P9" s="30" t="s">
        <v>84</v>
      </c>
      <c r="Q9" s="30" t="s">
        <v>85</v>
      </c>
      <c r="R9" s="30" t="s">
        <v>86</v>
      </c>
      <c r="S9" s="30" t="s">
        <v>87</v>
      </c>
      <c r="T9" s="262"/>
      <c r="U9" s="30" t="s">
        <v>88</v>
      </c>
      <c r="V9" s="30" t="s">
        <v>89</v>
      </c>
      <c r="W9" s="30" t="s">
        <v>90</v>
      </c>
      <c r="X9" s="260"/>
    </row>
    <row r="10" spans="1:24" s="32" customFormat="1" ht="13.5" customHeight="1" x14ac:dyDescent="0.25">
      <c r="A10" s="30" t="s">
        <v>12</v>
      </c>
      <c r="B10" s="31" t="s">
        <v>13</v>
      </c>
      <c r="C10" s="52" t="s">
        <v>14</v>
      </c>
      <c r="D10" s="52" t="s">
        <v>15</v>
      </c>
      <c r="E10" s="52" t="s">
        <v>16</v>
      </c>
      <c r="F10" s="52" t="s">
        <v>17</v>
      </c>
      <c r="G10" s="52" t="s">
        <v>18</v>
      </c>
      <c r="H10" s="52" t="s">
        <v>19</v>
      </c>
      <c r="I10" s="52" t="s">
        <v>20</v>
      </c>
      <c r="J10" s="52" t="s">
        <v>21</v>
      </c>
      <c r="K10" s="52" t="s">
        <v>22</v>
      </c>
      <c r="L10" s="52" t="s">
        <v>23</v>
      </c>
      <c r="M10" s="52" t="s">
        <v>24</v>
      </c>
      <c r="N10" s="52" t="s">
        <v>25</v>
      </c>
      <c r="O10" s="52" t="s">
        <v>26</v>
      </c>
      <c r="P10" s="52" t="s">
        <v>27</v>
      </c>
      <c r="Q10" s="52" t="s">
        <v>28</v>
      </c>
      <c r="R10" s="52" t="s">
        <v>29</v>
      </c>
      <c r="S10" s="52" t="s">
        <v>94</v>
      </c>
      <c r="T10" s="52" t="s">
        <v>95</v>
      </c>
      <c r="U10" s="52" t="s">
        <v>96</v>
      </c>
      <c r="V10" s="52" t="s">
        <v>97</v>
      </c>
      <c r="W10" s="52" t="s">
        <v>98</v>
      </c>
      <c r="X10" s="52" t="s">
        <v>99</v>
      </c>
    </row>
    <row r="11" spans="1:24" s="32" customFormat="1" x14ac:dyDescent="0.25">
      <c r="A11" s="33" t="s">
        <v>30</v>
      </c>
      <c r="B11" s="34">
        <v>1</v>
      </c>
      <c r="C11" s="53">
        <f>SUM(I11+O11+T11)</f>
        <v>819907</v>
      </c>
      <c r="D11" s="40">
        <f>SUM(D12+D18+D25+D33+D37+D47)</f>
        <v>639087</v>
      </c>
      <c r="E11" s="40">
        <f>SUM(E12+E18+E25+E33+E37+E47)</f>
        <v>180820</v>
      </c>
      <c r="F11" s="40">
        <f>SUM(F12+F18+F25+F33+F37+F47)</f>
        <v>544364</v>
      </c>
      <c r="G11" s="40">
        <f>SUM(G12+G18+G25+G33+G37+G47)</f>
        <v>274953</v>
      </c>
      <c r="H11" s="40">
        <f>SUM(H12+H18+H25+H33+H37+H47)</f>
        <v>590</v>
      </c>
      <c r="I11" s="40">
        <f>SUM(J11:N11)</f>
        <v>378408</v>
      </c>
      <c r="J11" s="40">
        <f>SUM(J12+J18+J25+J33+J37+J47)</f>
        <v>76878</v>
      </c>
      <c r="K11" s="40">
        <f t="shared" ref="K11:N11" si="0">SUM(K12+K18+K25+K33+K37+K47)</f>
        <v>75615</v>
      </c>
      <c r="L11" s="40">
        <f t="shared" si="0"/>
        <v>72859</v>
      </c>
      <c r="M11" s="40">
        <f t="shared" si="0"/>
        <v>78485</v>
      </c>
      <c r="N11" s="40">
        <f t="shared" si="0"/>
        <v>74571</v>
      </c>
      <c r="O11" s="40">
        <f>SUM(P11:S11)</f>
        <v>290628</v>
      </c>
      <c r="P11" s="40">
        <f>SUM(P12+P18+P25+P33+P37+P47)</f>
        <v>77229</v>
      </c>
      <c r="Q11" s="40">
        <f t="shared" ref="Q11:S11" si="1">SUM(Q12+Q18+Q25+Q33+Q37+Q47)</f>
        <v>75890</v>
      </c>
      <c r="R11" s="40">
        <f t="shared" si="1"/>
        <v>71007</v>
      </c>
      <c r="S11" s="40">
        <f t="shared" si="1"/>
        <v>66502</v>
      </c>
      <c r="T11" s="40">
        <f>SUM(U11:W11)</f>
        <v>150871</v>
      </c>
      <c r="U11" s="40">
        <f>SUM(U12+U18+U25+U33+U37+U47)</f>
        <v>50574</v>
      </c>
      <c r="V11" s="40">
        <f t="shared" ref="V11:W11" si="2">SUM(V12+V18+V25+V33+V37+V47)</f>
        <v>51973</v>
      </c>
      <c r="W11" s="40">
        <f t="shared" si="2"/>
        <v>48324</v>
      </c>
      <c r="X11" s="40">
        <v>3876</v>
      </c>
    </row>
    <row r="12" spans="1:24" s="32" customFormat="1" x14ac:dyDescent="0.25">
      <c r="A12" s="33" t="s">
        <v>31</v>
      </c>
      <c r="B12" s="34">
        <v>2</v>
      </c>
      <c r="C12" s="53">
        <f t="shared" ref="C12:C47" si="3">SUM(I12+O12+T12)</f>
        <v>97754</v>
      </c>
      <c r="D12" s="53">
        <f>SUM(D13:D17)</f>
        <v>51048</v>
      </c>
      <c r="E12" s="53">
        <f t="shared" ref="E12:H12" si="4">SUM(E13:E17)</f>
        <v>46706</v>
      </c>
      <c r="F12" s="53">
        <f>SUM(F13:F17)</f>
        <v>69582</v>
      </c>
      <c r="G12" s="53">
        <f t="shared" si="4"/>
        <v>28172</v>
      </c>
      <c r="H12" s="53">
        <f t="shared" si="4"/>
        <v>0</v>
      </c>
      <c r="I12" s="40">
        <f>SUM(J12:N12)</f>
        <v>45468</v>
      </c>
      <c r="J12" s="53">
        <f>SUM(J13:J17)</f>
        <v>9369</v>
      </c>
      <c r="K12" s="53">
        <f t="shared" ref="K12:N12" si="5">SUM(K13:K17)</f>
        <v>9341</v>
      </c>
      <c r="L12" s="53">
        <f t="shared" si="5"/>
        <v>9032</v>
      </c>
      <c r="M12" s="53">
        <f t="shared" si="5"/>
        <v>9566</v>
      </c>
      <c r="N12" s="53">
        <f t="shared" si="5"/>
        <v>8160</v>
      </c>
      <c r="O12" s="40">
        <f t="shared" ref="O12:O49" si="6">SUM(P12:S12)</f>
        <v>33438</v>
      </c>
      <c r="P12" s="53">
        <f>SUM(P13:P17)</f>
        <v>8598</v>
      </c>
      <c r="Q12" s="53">
        <f t="shared" ref="Q12:S12" si="7">SUM(Q13:Q17)</f>
        <v>8535</v>
      </c>
      <c r="R12" s="53">
        <f t="shared" si="7"/>
        <v>8373</v>
      </c>
      <c r="S12" s="53">
        <f t="shared" si="7"/>
        <v>7932</v>
      </c>
      <c r="T12" s="40">
        <f t="shared" ref="T12:T16" si="8">SUM(U12:W12)</f>
        <v>18848</v>
      </c>
      <c r="U12" s="53">
        <f>SUM(U13:U17)</f>
        <v>6087</v>
      </c>
      <c r="V12" s="53">
        <f t="shared" ref="V12" si="9">SUM(V13:V17)</f>
        <v>6505</v>
      </c>
      <c r="W12" s="53">
        <f>SUM(W13:W17)</f>
        <v>6256</v>
      </c>
      <c r="X12" s="53">
        <v>0</v>
      </c>
    </row>
    <row r="13" spans="1:24" s="32" customFormat="1" x14ac:dyDescent="0.25">
      <c r="A13" s="37" t="s">
        <v>32</v>
      </c>
      <c r="B13" s="34">
        <v>3</v>
      </c>
      <c r="C13" s="53">
        <f t="shared" si="3"/>
        <v>27732</v>
      </c>
      <c r="D13" s="54">
        <v>15335</v>
      </c>
      <c r="E13" s="54">
        <v>12397</v>
      </c>
      <c r="F13" s="54">
        <v>17939</v>
      </c>
      <c r="G13" s="54">
        <v>9793</v>
      </c>
      <c r="H13" s="54"/>
      <c r="I13" s="40">
        <f>SUM(J13:N13)</f>
        <v>13499</v>
      </c>
      <c r="J13" s="30">
        <v>2912</v>
      </c>
      <c r="K13" s="30">
        <v>2797</v>
      </c>
      <c r="L13" s="30">
        <v>2731</v>
      </c>
      <c r="M13" s="30">
        <v>2746</v>
      </c>
      <c r="N13" s="30">
        <v>2313</v>
      </c>
      <c r="O13" s="40">
        <f t="shared" si="6"/>
        <v>8936</v>
      </c>
      <c r="P13" s="30">
        <v>2364</v>
      </c>
      <c r="Q13" s="30">
        <v>2267</v>
      </c>
      <c r="R13" s="30">
        <v>2203</v>
      </c>
      <c r="S13" s="30">
        <v>2102</v>
      </c>
      <c r="T13" s="40">
        <f t="shared" si="8"/>
        <v>5297</v>
      </c>
      <c r="U13" s="30">
        <v>1810</v>
      </c>
      <c r="V13" s="30">
        <v>1792</v>
      </c>
      <c r="W13" s="30">
        <v>1695</v>
      </c>
      <c r="X13" s="30"/>
    </row>
    <row r="14" spans="1:24" s="32" customFormat="1" x14ac:dyDescent="0.25">
      <c r="A14" s="37" t="s">
        <v>33</v>
      </c>
      <c r="B14" s="34">
        <v>4</v>
      </c>
      <c r="C14" s="53">
        <f t="shared" si="3"/>
        <v>11842</v>
      </c>
      <c r="D14" s="54">
        <v>7007</v>
      </c>
      <c r="E14" s="54">
        <v>4835</v>
      </c>
      <c r="F14" s="54">
        <v>8006</v>
      </c>
      <c r="G14" s="54">
        <v>3836</v>
      </c>
      <c r="H14" s="54"/>
      <c r="I14" s="40">
        <f t="shared" ref="I14:I17" si="10">SUM(J14:N14)</f>
        <v>5416</v>
      </c>
      <c r="J14" s="30">
        <v>1170</v>
      </c>
      <c r="K14" s="30">
        <v>1125</v>
      </c>
      <c r="L14" s="30">
        <v>1061</v>
      </c>
      <c r="M14" s="30">
        <v>1054</v>
      </c>
      <c r="N14" s="30">
        <v>1006</v>
      </c>
      <c r="O14" s="40">
        <f t="shared" si="6"/>
        <v>4195</v>
      </c>
      <c r="P14" s="30">
        <v>1040</v>
      </c>
      <c r="Q14" s="30">
        <v>1120</v>
      </c>
      <c r="R14" s="30">
        <v>1075</v>
      </c>
      <c r="S14" s="30">
        <v>960</v>
      </c>
      <c r="T14" s="40">
        <f t="shared" si="8"/>
        <v>2231</v>
      </c>
      <c r="U14" s="30">
        <v>713</v>
      </c>
      <c r="V14" s="30">
        <v>757</v>
      </c>
      <c r="W14" s="30">
        <v>761</v>
      </c>
      <c r="X14" s="30"/>
    </row>
    <row r="15" spans="1:24" s="32" customFormat="1" x14ac:dyDescent="0.25">
      <c r="A15" s="37" t="s">
        <v>34</v>
      </c>
      <c r="B15" s="34">
        <v>5</v>
      </c>
      <c r="C15" s="53">
        <f t="shared" si="3"/>
        <v>15629</v>
      </c>
      <c r="D15" s="54">
        <v>5766</v>
      </c>
      <c r="E15" s="54">
        <v>9863</v>
      </c>
      <c r="F15" s="54">
        <v>13628</v>
      </c>
      <c r="G15" s="54">
        <v>2001</v>
      </c>
      <c r="H15" s="54"/>
      <c r="I15" s="40">
        <f t="shared" si="10"/>
        <v>6954</v>
      </c>
      <c r="J15" s="30">
        <v>1381</v>
      </c>
      <c r="K15" s="30">
        <v>1443</v>
      </c>
      <c r="L15" s="30">
        <v>1317</v>
      </c>
      <c r="M15" s="30">
        <v>1477</v>
      </c>
      <c r="N15" s="30">
        <v>1336</v>
      </c>
      <c r="O15" s="40">
        <f t="shared" si="6"/>
        <v>5343</v>
      </c>
      <c r="P15" s="30">
        <v>1391</v>
      </c>
      <c r="Q15" s="30">
        <v>1361</v>
      </c>
      <c r="R15" s="30">
        <v>1332</v>
      </c>
      <c r="S15" s="30">
        <v>1259</v>
      </c>
      <c r="T15" s="40">
        <f t="shared" si="8"/>
        <v>3332</v>
      </c>
      <c r="U15" s="30">
        <v>1038</v>
      </c>
      <c r="V15" s="30">
        <v>1155</v>
      </c>
      <c r="W15" s="30">
        <v>1139</v>
      </c>
      <c r="X15" s="30"/>
    </row>
    <row r="16" spans="1:24" s="32" customFormat="1" x14ac:dyDescent="0.25">
      <c r="A16" s="37" t="s">
        <v>35</v>
      </c>
      <c r="B16" s="34">
        <v>6</v>
      </c>
      <c r="C16" s="53">
        <f t="shared" si="3"/>
        <v>20227</v>
      </c>
      <c r="D16" s="54">
        <v>10809</v>
      </c>
      <c r="E16" s="54">
        <v>9418</v>
      </c>
      <c r="F16" s="54">
        <v>13446</v>
      </c>
      <c r="G16" s="54">
        <v>6781</v>
      </c>
      <c r="H16" s="54"/>
      <c r="I16" s="40">
        <f t="shared" si="10"/>
        <v>9442</v>
      </c>
      <c r="J16" s="30">
        <v>1828</v>
      </c>
      <c r="K16" s="30">
        <v>1869</v>
      </c>
      <c r="L16" s="30">
        <v>1943</v>
      </c>
      <c r="M16" s="30">
        <v>2161</v>
      </c>
      <c r="N16" s="30">
        <v>1641</v>
      </c>
      <c r="O16" s="40">
        <f t="shared" si="6"/>
        <v>7005</v>
      </c>
      <c r="P16" s="30">
        <v>1801</v>
      </c>
      <c r="Q16" s="30">
        <v>1756</v>
      </c>
      <c r="R16" s="30">
        <v>1770</v>
      </c>
      <c r="S16" s="30">
        <v>1678</v>
      </c>
      <c r="T16" s="40">
        <f t="shared" si="8"/>
        <v>3780</v>
      </c>
      <c r="U16" s="30">
        <v>1162</v>
      </c>
      <c r="V16" s="30">
        <v>1320</v>
      </c>
      <c r="W16" s="30">
        <v>1298</v>
      </c>
      <c r="X16" s="30"/>
    </row>
    <row r="17" spans="1:24" s="32" customFormat="1" x14ac:dyDescent="0.25">
      <c r="A17" s="37" t="s">
        <v>36</v>
      </c>
      <c r="B17" s="34">
        <v>7</v>
      </c>
      <c r="C17" s="53">
        <f t="shared" si="3"/>
        <v>22324</v>
      </c>
      <c r="D17" s="54">
        <v>12131</v>
      </c>
      <c r="E17" s="54">
        <v>10193</v>
      </c>
      <c r="F17" s="54">
        <v>16563</v>
      </c>
      <c r="G17" s="54">
        <v>5761</v>
      </c>
      <c r="H17" s="54"/>
      <c r="I17" s="40">
        <f t="shared" si="10"/>
        <v>10157</v>
      </c>
      <c r="J17" s="30">
        <v>2078</v>
      </c>
      <c r="K17" s="30">
        <v>2107</v>
      </c>
      <c r="L17" s="30">
        <v>1980</v>
      </c>
      <c r="M17" s="30">
        <v>2128</v>
      </c>
      <c r="N17" s="30">
        <v>1864</v>
      </c>
      <c r="O17" s="40">
        <f t="shared" si="6"/>
        <v>7959</v>
      </c>
      <c r="P17" s="30">
        <v>2002</v>
      </c>
      <c r="Q17" s="30">
        <v>2031</v>
      </c>
      <c r="R17" s="30">
        <v>1993</v>
      </c>
      <c r="S17" s="30">
        <v>1933</v>
      </c>
      <c r="T17" s="40">
        <f>SUM(U17:W17)</f>
        <v>4208</v>
      </c>
      <c r="U17" s="30">
        <v>1364</v>
      </c>
      <c r="V17" s="30">
        <v>1481</v>
      </c>
      <c r="W17" s="30">
        <v>1363</v>
      </c>
      <c r="X17" s="30"/>
    </row>
    <row r="18" spans="1:24" s="32" customFormat="1" x14ac:dyDescent="0.25">
      <c r="A18" s="33" t="s">
        <v>37</v>
      </c>
      <c r="B18" s="34">
        <v>8</v>
      </c>
      <c r="C18" s="53">
        <f t="shared" si="3"/>
        <v>136200</v>
      </c>
      <c r="D18" s="53">
        <f>SUM(D19:D24)</f>
        <v>77656</v>
      </c>
      <c r="E18" s="53">
        <f t="shared" ref="E18:H18" si="11">SUM(E19:E24)</f>
        <v>58544</v>
      </c>
      <c r="F18" s="53">
        <f t="shared" si="11"/>
        <v>96195</v>
      </c>
      <c r="G18" s="53">
        <f t="shared" si="11"/>
        <v>40005</v>
      </c>
      <c r="H18" s="53">
        <f t="shared" si="11"/>
        <v>0</v>
      </c>
      <c r="I18" s="40">
        <f>SUM(J18:N18)</f>
        <v>62054</v>
      </c>
      <c r="J18" s="53">
        <f>SUM(J19:J24)</f>
        <v>12589</v>
      </c>
      <c r="K18" s="53">
        <f t="shared" ref="K18:N18" si="12">SUM(K19:K24)</f>
        <v>12323</v>
      </c>
      <c r="L18" s="53">
        <f t="shared" si="12"/>
        <v>12085</v>
      </c>
      <c r="M18" s="53">
        <f t="shared" si="12"/>
        <v>12972</v>
      </c>
      <c r="N18" s="53">
        <f t="shared" si="12"/>
        <v>12085</v>
      </c>
      <c r="O18" s="40">
        <f t="shared" si="6"/>
        <v>48815</v>
      </c>
      <c r="P18" s="53">
        <f t="shared" ref="P18:S18" si="13">SUM(P19:P24)</f>
        <v>12702</v>
      </c>
      <c r="Q18" s="53">
        <f t="shared" si="13"/>
        <v>12816</v>
      </c>
      <c r="R18" s="53">
        <f t="shared" si="13"/>
        <v>11826</v>
      </c>
      <c r="S18" s="53">
        <f t="shared" si="13"/>
        <v>11471</v>
      </c>
      <c r="T18" s="40">
        <f t="shared" ref="T18:T49" si="14">SUM(U18:W18)</f>
        <v>25331</v>
      </c>
      <c r="U18" s="53">
        <f t="shared" ref="U18:W18" si="15">SUM(U19:U24)</f>
        <v>8391</v>
      </c>
      <c r="V18" s="53">
        <f t="shared" si="15"/>
        <v>8632</v>
      </c>
      <c r="W18" s="53">
        <f t="shared" si="15"/>
        <v>8308</v>
      </c>
      <c r="X18" s="53">
        <v>0</v>
      </c>
    </row>
    <row r="19" spans="1:24" s="32" customFormat="1" x14ac:dyDescent="0.25">
      <c r="A19" s="37" t="s">
        <v>38</v>
      </c>
      <c r="B19" s="34">
        <v>9</v>
      </c>
      <c r="C19" s="53">
        <f t="shared" si="3"/>
        <v>19818</v>
      </c>
      <c r="D19" s="54">
        <v>8382</v>
      </c>
      <c r="E19" s="54">
        <v>11436</v>
      </c>
      <c r="F19" s="54">
        <v>13723</v>
      </c>
      <c r="G19" s="54">
        <v>6095</v>
      </c>
      <c r="H19" s="54"/>
      <c r="I19" s="40">
        <f t="shared" ref="I19:I23" si="16">SUM(J19:N19)</f>
        <v>9054</v>
      </c>
      <c r="J19" s="30">
        <v>1765</v>
      </c>
      <c r="K19" s="30">
        <v>1719</v>
      </c>
      <c r="L19" s="30">
        <v>1853</v>
      </c>
      <c r="M19" s="30">
        <v>1948</v>
      </c>
      <c r="N19" s="30">
        <v>1769</v>
      </c>
      <c r="O19" s="40">
        <f t="shared" si="6"/>
        <v>7091</v>
      </c>
      <c r="P19" s="30">
        <v>1873</v>
      </c>
      <c r="Q19" s="30">
        <v>1830</v>
      </c>
      <c r="R19" s="30">
        <v>1706</v>
      </c>
      <c r="S19" s="30">
        <v>1682</v>
      </c>
      <c r="T19" s="40">
        <f t="shared" si="14"/>
        <v>3673</v>
      </c>
      <c r="U19" s="30">
        <v>1236</v>
      </c>
      <c r="V19" s="30">
        <v>1236</v>
      </c>
      <c r="W19" s="30">
        <v>1201</v>
      </c>
      <c r="X19" s="30"/>
    </row>
    <row r="20" spans="1:24" s="32" customFormat="1" x14ac:dyDescent="0.25">
      <c r="A20" s="37" t="s">
        <v>39</v>
      </c>
      <c r="B20" s="34">
        <v>10</v>
      </c>
      <c r="C20" s="53">
        <f t="shared" si="3"/>
        <v>19964</v>
      </c>
      <c r="D20" s="54">
        <v>12449</v>
      </c>
      <c r="E20" s="54">
        <v>7515</v>
      </c>
      <c r="F20" s="54">
        <v>14138</v>
      </c>
      <c r="G20" s="54">
        <v>5826</v>
      </c>
      <c r="H20" s="54"/>
      <c r="I20" s="40">
        <f t="shared" si="16"/>
        <v>9330</v>
      </c>
      <c r="J20" s="30">
        <v>1985</v>
      </c>
      <c r="K20" s="30">
        <v>1888</v>
      </c>
      <c r="L20" s="30">
        <v>1847</v>
      </c>
      <c r="M20" s="30">
        <v>1861</v>
      </c>
      <c r="N20" s="30">
        <v>1749</v>
      </c>
      <c r="O20" s="40">
        <f t="shared" si="6"/>
        <v>7343</v>
      </c>
      <c r="P20" s="30">
        <v>1862</v>
      </c>
      <c r="Q20" s="30">
        <v>1980</v>
      </c>
      <c r="R20" s="30">
        <v>1778</v>
      </c>
      <c r="S20" s="30">
        <v>1723</v>
      </c>
      <c r="T20" s="40">
        <f t="shared" si="14"/>
        <v>3291</v>
      </c>
      <c r="U20" s="30">
        <v>1072</v>
      </c>
      <c r="V20" s="30">
        <v>1113</v>
      </c>
      <c r="W20" s="30">
        <v>1106</v>
      </c>
      <c r="X20" s="30"/>
    </row>
    <row r="21" spans="1:24" s="32" customFormat="1" x14ac:dyDescent="0.25">
      <c r="A21" s="37" t="s">
        <v>40</v>
      </c>
      <c r="B21" s="34">
        <v>11</v>
      </c>
      <c r="C21" s="53">
        <f t="shared" si="3"/>
        <v>11391</v>
      </c>
      <c r="D21" s="54">
        <v>4303</v>
      </c>
      <c r="E21" s="54">
        <v>7088</v>
      </c>
      <c r="F21" s="54">
        <v>8057</v>
      </c>
      <c r="G21" s="54">
        <v>3334</v>
      </c>
      <c r="H21" s="54"/>
      <c r="I21" s="40">
        <f t="shared" si="16"/>
        <v>5117</v>
      </c>
      <c r="J21" s="30">
        <v>984</v>
      </c>
      <c r="K21" s="30">
        <v>1047</v>
      </c>
      <c r="L21" s="30">
        <v>992</v>
      </c>
      <c r="M21" s="30">
        <v>1079</v>
      </c>
      <c r="N21" s="30">
        <v>1015</v>
      </c>
      <c r="O21" s="40">
        <f t="shared" si="6"/>
        <v>4201</v>
      </c>
      <c r="P21" s="30">
        <v>1145</v>
      </c>
      <c r="Q21" s="30">
        <v>1101</v>
      </c>
      <c r="R21" s="30">
        <v>1007</v>
      </c>
      <c r="S21" s="30">
        <v>948</v>
      </c>
      <c r="T21" s="40">
        <f t="shared" si="14"/>
        <v>2073</v>
      </c>
      <c r="U21" s="30">
        <v>654</v>
      </c>
      <c r="V21" s="30">
        <v>729</v>
      </c>
      <c r="W21" s="30">
        <v>690</v>
      </c>
      <c r="X21" s="30"/>
    </row>
    <row r="22" spans="1:24" s="32" customFormat="1" x14ac:dyDescent="0.25">
      <c r="A22" s="37" t="s">
        <v>41</v>
      </c>
      <c r="B22" s="34">
        <v>12</v>
      </c>
      <c r="C22" s="53">
        <f t="shared" si="3"/>
        <v>27926</v>
      </c>
      <c r="D22" s="54">
        <v>27430</v>
      </c>
      <c r="E22" s="54">
        <v>496</v>
      </c>
      <c r="F22" s="54">
        <v>16783</v>
      </c>
      <c r="G22" s="54">
        <v>11143</v>
      </c>
      <c r="H22" s="54"/>
      <c r="I22" s="40">
        <f t="shared" si="16"/>
        <v>12640</v>
      </c>
      <c r="J22" s="30">
        <v>2598</v>
      </c>
      <c r="K22" s="30">
        <v>2566</v>
      </c>
      <c r="L22" s="30">
        <v>2457</v>
      </c>
      <c r="M22" s="30">
        <v>2550</v>
      </c>
      <c r="N22" s="30">
        <v>2469</v>
      </c>
      <c r="O22" s="40">
        <f t="shared" si="6"/>
        <v>9775</v>
      </c>
      <c r="P22" s="30">
        <v>2546</v>
      </c>
      <c r="Q22" s="30">
        <v>2532</v>
      </c>
      <c r="R22" s="30">
        <v>2389</v>
      </c>
      <c r="S22" s="30">
        <v>2308</v>
      </c>
      <c r="T22" s="40">
        <f t="shared" si="14"/>
        <v>5511</v>
      </c>
      <c r="U22" s="30">
        <v>1881</v>
      </c>
      <c r="V22" s="30">
        <v>1862</v>
      </c>
      <c r="W22" s="30">
        <v>1768</v>
      </c>
      <c r="X22" s="30"/>
    </row>
    <row r="23" spans="1:24" s="32" customFormat="1" x14ac:dyDescent="0.25">
      <c r="A23" s="37" t="s">
        <v>42</v>
      </c>
      <c r="B23" s="34">
        <v>13</v>
      </c>
      <c r="C23" s="53">
        <f t="shared" si="3"/>
        <v>25665</v>
      </c>
      <c r="D23" s="54">
        <v>11699</v>
      </c>
      <c r="E23" s="54">
        <v>13966</v>
      </c>
      <c r="F23" s="54">
        <v>18279</v>
      </c>
      <c r="G23" s="54">
        <v>7386</v>
      </c>
      <c r="H23" s="54"/>
      <c r="I23" s="40">
        <f t="shared" si="16"/>
        <v>12097</v>
      </c>
      <c r="J23" s="30">
        <v>2528</v>
      </c>
      <c r="K23" s="30">
        <v>2307</v>
      </c>
      <c r="L23" s="30">
        <v>2296</v>
      </c>
      <c r="M23" s="30">
        <v>2516</v>
      </c>
      <c r="N23" s="30">
        <v>2450</v>
      </c>
      <c r="O23" s="40">
        <f t="shared" si="6"/>
        <v>9088</v>
      </c>
      <c r="P23" s="30">
        <v>2368</v>
      </c>
      <c r="Q23" s="30">
        <v>2417</v>
      </c>
      <c r="R23" s="30">
        <v>2159</v>
      </c>
      <c r="S23" s="30">
        <v>2144</v>
      </c>
      <c r="T23" s="40">
        <f t="shared" si="14"/>
        <v>4480</v>
      </c>
      <c r="U23" s="30">
        <v>1477</v>
      </c>
      <c r="V23" s="30">
        <v>1543</v>
      </c>
      <c r="W23" s="30">
        <v>1460</v>
      </c>
      <c r="X23" s="30"/>
    </row>
    <row r="24" spans="1:24" s="32" customFormat="1" x14ac:dyDescent="0.25">
      <c r="A24" s="37" t="s">
        <v>43</v>
      </c>
      <c r="B24" s="34">
        <v>14</v>
      </c>
      <c r="C24" s="53">
        <f t="shared" si="3"/>
        <v>31436</v>
      </c>
      <c r="D24" s="54">
        <v>13393</v>
      </c>
      <c r="E24" s="54">
        <v>18043</v>
      </c>
      <c r="F24" s="54">
        <v>25215</v>
      </c>
      <c r="G24" s="54">
        <v>6221</v>
      </c>
      <c r="H24" s="54"/>
      <c r="I24" s="40">
        <f>SUM(J24:N24)</f>
        <v>13816</v>
      </c>
      <c r="J24" s="30">
        <v>2729</v>
      </c>
      <c r="K24" s="30">
        <v>2796</v>
      </c>
      <c r="L24" s="30">
        <v>2640</v>
      </c>
      <c r="M24" s="30">
        <v>3018</v>
      </c>
      <c r="N24" s="30">
        <v>2633</v>
      </c>
      <c r="O24" s="40">
        <f t="shared" si="6"/>
        <v>11317</v>
      </c>
      <c r="P24" s="30">
        <v>2908</v>
      </c>
      <c r="Q24" s="30">
        <v>2956</v>
      </c>
      <c r="R24" s="30">
        <v>2787</v>
      </c>
      <c r="S24" s="30">
        <v>2666</v>
      </c>
      <c r="T24" s="40">
        <f t="shared" si="14"/>
        <v>6303</v>
      </c>
      <c r="U24" s="30">
        <v>2071</v>
      </c>
      <c r="V24" s="30">
        <v>2149</v>
      </c>
      <c r="W24" s="30">
        <v>2083</v>
      </c>
      <c r="X24" s="30"/>
    </row>
    <row r="25" spans="1:24" s="32" customFormat="1" x14ac:dyDescent="0.25">
      <c r="A25" s="33" t="s">
        <v>44</v>
      </c>
      <c r="B25" s="34">
        <v>15</v>
      </c>
      <c r="C25" s="53">
        <f t="shared" si="3"/>
        <v>120040</v>
      </c>
      <c r="D25" s="53">
        <f>SUM(D26:D32)</f>
        <v>66892</v>
      </c>
      <c r="E25" s="53">
        <f t="shared" ref="E25:H25" si="17">SUM(E26:E32)</f>
        <v>53148</v>
      </c>
      <c r="F25" s="53">
        <f t="shared" si="17"/>
        <v>83037</v>
      </c>
      <c r="G25" s="53">
        <f t="shared" si="17"/>
        <v>36838</v>
      </c>
      <c r="H25" s="53">
        <f t="shared" si="17"/>
        <v>165</v>
      </c>
      <c r="I25" s="40">
        <f t="shared" ref="I25:I45" si="18">SUM(J25:N25)</f>
        <v>56694</v>
      </c>
      <c r="J25" s="53">
        <f>SUM(J26:J32)</f>
        <v>11657</v>
      </c>
      <c r="K25" s="53">
        <f t="shared" ref="K25:N25" si="19">SUM(K26:K32)</f>
        <v>11609</v>
      </c>
      <c r="L25" s="53">
        <f t="shared" si="19"/>
        <v>10700</v>
      </c>
      <c r="M25" s="53">
        <f t="shared" si="19"/>
        <v>11490</v>
      </c>
      <c r="N25" s="53">
        <f t="shared" si="19"/>
        <v>11238</v>
      </c>
      <c r="O25" s="40">
        <f t="shared" si="6"/>
        <v>42605</v>
      </c>
      <c r="P25" s="53">
        <f t="shared" ref="P25:S25" si="20">SUM(P26:P32)</f>
        <v>11356</v>
      </c>
      <c r="Q25" s="53">
        <f t="shared" si="20"/>
        <v>11057</v>
      </c>
      <c r="R25" s="53">
        <f t="shared" si="20"/>
        <v>10356</v>
      </c>
      <c r="S25" s="53">
        <f t="shared" si="20"/>
        <v>9836</v>
      </c>
      <c r="T25" s="40">
        <f t="shared" si="14"/>
        <v>20741</v>
      </c>
      <c r="U25" s="53">
        <f t="shared" ref="U25:W25" si="21">SUM(U26:U32)</f>
        <v>6853</v>
      </c>
      <c r="V25" s="53">
        <f t="shared" si="21"/>
        <v>7183</v>
      </c>
      <c r="W25" s="53">
        <f t="shared" si="21"/>
        <v>6705</v>
      </c>
      <c r="X25" s="53">
        <v>0</v>
      </c>
    </row>
    <row r="26" spans="1:24" s="32" customFormat="1" x14ac:dyDescent="0.25">
      <c r="A26" s="37" t="s">
        <v>45</v>
      </c>
      <c r="B26" s="34">
        <v>16</v>
      </c>
      <c r="C26" s="53">
        <f t="shared" si="3"/>
        <v>4620</v>
      </c>
      <c r="D26" s="54">
        <v>3666</v>
      </c>
      <c r="E26" s="54">
        <v>954</v>
      </c>
      <c r="F26" s="54">
        <v>2329</v>
      </c>
      <c r="G26" s="54">
        <v>2291</v>
      </c>
      <c r="H26" s="54"/>
      <c r="I26" s="40">
        <f t="shared" si="18"/>
        <v>2196</v>
      </c>
      <c r="J26" s="30">
        <v>435</v>
      </c>
      <c r="K26" s="30">
        <v>467</v>
      </c>
      <c r="L26" s="30">
        <v>407</v>
      </c>
      <c r="M26" s="30">
        <v>452</v>
      </c>
      <c r="N26" s="30">
        <v>435</v>
      </c>
      <c r="O26" s="40">
        <f t="shared" si="6"/>
        <v>1646</v>
      </c>
      <c r="P26" s="30">
        <v>454</v>
      </c>
      <c r="Q26" s="30">
        <v>449</v>
      </c>
      <c r="R26" s="30">
        <v>401</v>
      </c>
      <c r="S26" s="30">
        <v>342</v>
      </c>
      <c r="T26" s="40">
        <f t="shared" si="14"/>
        <v>778</v>
      </c>
      <c r="U26" s="30">
        <v>258</v>
      </c>
      <c r="V26" s="30">
        <v>257</v>
      </c>
      <c r="W26" s="30">
        <v>263</v>
      </c>
      <c r="X26" s="30"/>
    </row>
    <row r="27" spans="1:24" s="32" customFormat="1" x14ac:dyDescent="0.25">
      <c r="A27" s="37" t="s">
        <v>46</v>
      </c>
      <c r="B27" s="34">
        <v>17</v>
      </c>
      <c r="C27" s="53">
        <f t="shared" si="3"/>
        <v>28315</v>
      </c>
      <c r="D27" s="54">
        <v>25567</v>
      </c>
      <c r="E27" s="54">
        <v>2748</v>
      </c>
      <c r="F27" s="54">
        <v>17899</v>
      </c>
      <c r="G27" s="54">
        <v>10416</v>
      </c>
      <c r="H27" s="54"/>
      <c r="I27" s="40">
        <f t="shared" si="18"/>
        <v>12887</v>
      </c>
      <c r="J27" s="30">
        <v>2630</v>
      </c>
      <c r="K27" s="30">
        <v>2627</v>
      </c>
      <c r="L27" s="30">
        <v>2393</v>
      </c>
      <c r="M27" s="30">
        <v>2714</v>
      </c>
      <c r="N27" s="30">
        <v>2523</v>
      </c>
      <c r="O27" s="40">
        <f t="shared" si="6"/>
        <v>9949</v>
      </c>
      <c r="P27" s="30">
        <v>2696</v>
      </c>
      <c r="Q27" s="30">
        <v>2562</v>
      </c>
      <c r="R27" s="30">
        <v>2426</v>
      </c>
      <c r="S27" s="30">
        <v>2265</v>
      </c>
      <c r="T27" s="40">
        <f t="shared" si="14"/>
        <v>5479</v>
      </c>
      <c r="U27" s="30">
        <v>1739</v>
      </c>
      <c r="V27" s="30">
        <v>1944</v>
      </c>
      <c r="W27" s="30">
        <v>1796</v>
      </c>
      <c r="X27" s="30"/>
    </row>
    <row r="28" spans="1:24" s="32" customFormat="1" x14ac:dyDescent="0.25">
      <c r="A28" s="37" t="s">
        <v>47</v>
      </c>
      <c r="B28" s="34">
        <v>18</v>
      </c>
      <c r="C28" s="53">
        <f t="shared" si="3"/>
        <v>16377</v>
      </c>
      <c r="D28" s="54">
        <v>8122</v>
      </c>
      <c r="E28" s="54">
        <v>8255</v>
      </c>
      <c r="F28" s="54">
        <v>11162</v>
      </c>
      <c r="G28" s="54">
        <v>5215</v>
      </c>
      <c r="H28" s="54"/>
      <c r="I28" s="40">
        <f t="shared" si="18"/>
        <v>7715</v>
      </c>
      <c r="J28" s="30">
        <v>1493</v>
      </c>
      <c r="K28" s="30">
        <v>1548</v>
      </c>
      <c r="L28" s="30">
        <v>1485</v>
      </c>
      <c r="M28" s="30">
        <v>1548</v>
      </c>
      <c r="N28" s="30">
        <v>1641</v>
      </c>
      <c r="O28" s="40">
        <f t="shared" si="6"/>
        <v>5977</v>
      </c>
      <c r="P28" s="30">
        <v>1573</v>
      </c>
      <c r="Q28" s="30">
        <v>1511</v>
      </c>
      <c r="R28" s="30">
        <v>1473</v>
      </c>
      <c r="S28" s="30">
        <v>1420</v>
      </c>
      <c r="T28" s="40">
        <f t="shared" si="14"/>
        <v>2685</v>
      </c>
      <c r="U28" s="30">
        <v>915</v>
      </c>
      <c r="V28" s="30">
        <v>904</v>
      </c>
      <c r="W28" s="30">
        <v>866</v>
      </c>
      <c r="X28" s="30"/>
    </row>
    <row r="29" spans="1:24" s="32" customFormat="1" x14ac:dyDescent="0.25">
      <c r="A29" s="37" t="s">
        <v>48</v>
      </c>
      <c r="B29" s="34">
        <v>19</v>
      </c>
      <c r="C29" s="53">
        <f t="shared" si="3"/>
        <v>9222</v>
      </c>
      <c r="D29" s="54">
        <v>5409</v>
      </c>
      <c r="E29" s="54">
        <v>3813</v>
      </c>
      <c r="F29" s="54">
        <v>7067</v>
      </c>
      <c r="G29" s="54">
        <v>2155</v>
      </c>
      <c r="H29" s="54"/>
      <c r="I29" s="40">
        <f t="shared" si="18"/>
        <v>4663</v>
      </c>
      <c r="J29" s="30">
        <v>972</v>
      </c>
      <c r="K29" s="30">
        <v>959</v>
      </c>
      <c r="L29" s="30">
        <v>863</v>
      </c>
      <c r="M29" s="30">
        <v>924</v>
      </c>
      <c r="N29" s="30">
        <v>945</v>
      </c>
      <c r="O29" s="40">
        <f t="shared" si="6"/>
        <v>3074</v>
      </c>
      <c r="P29" s="30">
        <v>819</v>
      </c>
      <c r="Q29" s="30">
        <v>831</v>
      </c>
      <c r="R29" s="30">
        <v>731</v>
      </c>
      <c r="S29" s="30">
        <v>693</v>
      </c>
      <c r="T29" s="40">
        <f t="shared" si="14"/>
        <v>1485</v>
      </c>
      <c r="U29" s="30">
        <v>478</v>
      </c>
      <c r="V29" s="30">
        <v>533</v>
      </c>
      <c r="W29" s="30">
        <v>474</v>
      </c>
      <c r="X29" s="30"/>
    </row>
    <row r="30" spans="1:24" s="32" customFormat="1" x14ac:dyDescent="0.25">
      <c r="A30" s="37" t="s">
        <v>49</v>
      </c>
      <c r="B30" s="34">
        <v>20</v>
      </c>
      <c r="C30" s="53">
        <f t="shared" si="3"/>
        <v>18283</v>
      </c>
      <c r="D30" s="54">
        <v>9993</v>
      </c>
      <c r="E30" s="54">
        <v>8290</v>
      </c>
      <c r="F30" s="54">
        <v>11426</v>
      </c>
      <c r="G30" s="54">
        <v>6692</v>
      </c>
      <c r="H30" s="54">
        <v>165</v>
      </c>
      <c r="I30" s="40">
        <f t="shared" si="18"/>
        <v>9088</v>
      </c>
      <c r="J30" s="30">
        <v>1983</v>
      </c>
      <c r="K30" s="30">
        <v>1948</v>
      </c>
      <c r="L30" s="30">
        <v>1617</v>
      </c>
      <c r="M30" s="30">
        <v>1826</v>
      </c>
      <c r="N30" s="30">
        <v>1714</v>
      </c>
      <c r="O30" s="40">
        <f t="shared" si="6"/>
        <v>6340</v>
      </c>
      <c r="P30" s="30">
        <v>1693</v>
      </c>
      <c r="Q30" s="30">
        <v>1723</v>
      </c>
      <c r="R30" s="30">
        <v>1526</v>
      </c>
      <c r="S30" s="30">
        <v>1398</v>
      </c>
      <c r="T30" s="40">
        <f t="shared" si="14"/>
        <v>2855</v>
      </c>
      <c r="U30" s="30">
        <v>958</v>
      </c>
      <c r="V30" s="30">
        <v>1007</v>
      </c>
      <c r="W30" s="30">
        <v>890</v>
      </c>
      <c r="X30" s="30"/>
    </row>
    <row r="31" spans="1:24" s="32" customFormat="1" x14ac:dyDescent="0.25">
      <c r="A31" s="37" t="s">
        <v>50</v>
      </c>
      <c r="B31" s="34">
        <v>21</v>
      </c>
      <c r="C31" s="53">
        <f t="shared" si="3"/>
        <v>22900</v>
      </c>
      <c r="D31" s="54">
        <v>8213</v>
      </c>
      <c r="E31" s="54">
        <v>14687</v>
      </c>
      <c r="F31" s="54">
        <v>17138</v>
      </c>
      <c r="G31" s="54">
        <v>5762</v>
      </c>
      <c r="H31" s="54"/>
      <c r="I31" s="40">
        <f t="shared" si="18"/>
        <v>10423</v>
      </c>
      <c r="J31" s="30">
        <v>2242</v>
      </c>
      <c r="K31" s="30">
        <v>2130</v>
      </c>
      <c r="L31" s="30">
        <v>1992</v>
      </c>
      <c r="M31" s="30">
        <v>2057</v>
      </c>
      <c r="N31" s="30">
        <v>2002</v>
      </c>
      <c r="O31" s="40">
        <f t="shared" si="6"/>
        <v>8189</v>
      </c>
      <c r="P31" s="30">
        <v>2191</v>
      </c>
      <c r="Q31" s="30">
        <v>2090</v>
      </c>
      <c r="R31" s="30">
        <v>1975</v>
      </c>
      <c r="S31" s="30">
        <v>1933</v>
      </c>
      <c r="T31" s="40">
        <f t="shared" si="14"/>
        <v>4288</v>
      </c>
      <c r="U31" s="30">
        <v>1483</v>
      </c>
      <c r="V31" s="30">
        <v>1457</v>
      </c>
      <c r="W31" s="30">
        <v>1348</v>
      </c>
      <c r="X31" s="30"/>
    </row>
    <row r="32" spans="1:24" s="32" customFormat="1" x14ac:dyDescent="0.25">
      <c r="A32" s="37" t="s">
        <v>51</v>
      </c>
      <c r="B32" s="34">
        <v>22</v>
      </c>
      <c r="C32" s="53">
        <f t="shared" si="3"/>
        <v>20323</v>
      </c>
      <c r="D32" s="54">
        <v>5922</v>
      </c>
      <c r="E32" s="54">
        <v>14401</v>
      </c>
      <c r="F32" s="54">
        <v>16016</v>
      </c>
      <c r="G32" s="54">
        <v>4307</v>
      </c>
      <c r="H32" s="54"/>
      <c r="I32" s="40">
        <f t="shared" si="18"/>
        <v>9722</v>
      </c>
      <c r="J32" s="55">
        <v>1902</v>
      </c>
      <c r="K32" s="55">
        <v>1930</v>
      </c>
      <c r="L32" s="55">
        <v>1943</v>
      </c>
      <c r="M32" s="55">
        <v>1969</v>
      </c>
      <c r="N32" s="55">
        <v>1978</v>
      </c>
      <c r="O32" s="40">
        <f t="shared" si="6"/>
        <v>7430</v>
      </c>
      <c r="P32" s="55">
        <v>1930</v>
      </c>
      <c r="Q32" s="55">
        <v>1891</v>
      </c>
      <c r="R32" s="30">
        <v>1824</v>
      </c>
      <c r="S32" s="30">
        <v>1785</v>
      </c>
      <c r="T32" s="40">
        <f t="shared" si="14"/>
        <v>3171</v>
      </c>
      <c r="U32" s="30">
        <v>1022</v>
      </c>
      <c r="V32" s="30">
        <v>1081</v>
      </c>
      <c r="W32" s="30">
        <v>1068</v>
      </c>
      <c r="X32" s="30"/>
    </row>
    <row r="33" spans="1:24" s="32" customFormat="1" x14ac:dyDescent="0.25">
      <c r="A33" s="33" t="s">
        <v>52</v>
      </c>
      <c r="B33" s="34">
        <v>23</v>
      </c>
      <c r="C33" s="53">
        <f t="shared" si="3"/>
        <v>53224</v>
      </c>
      <c r="D33" s="53">
        <f>SUM(D34:D36)</f>
        <v>30802</v>
      </c>
      <c r="E33" s="53">
        <f t="shared" ref="E33:H33" si="22">SUM(E34:E36)</f>
        <v>22422</v>
      </c>
      <c r="F33" s="53">
        <f t="shared" si="22"/>
        <v>34000</v>
      </c>
      <c r="G33" s="53">
        <f t="shared" si="22"/>
        <v>19117</v>
      </c>
      <c r="H33" s="53">
        <f t="shared" si="22"/>
        <v>107</v>
      </c>
      <c r="I33" s="40">
        <f t="shared" si="18"/>
        <v>25254</v>
      </c>
      <c r="J33" s="53">
        <f>SUM(J34:J36)</f>
        <v>5066</v>
      </c>
      <c r="K33" s="53">
        <f t="shared" ref="K33:N33" si="23">SUM(K34:K36)</f>
        <v>5028</v>
      </c>
      <c r="L33" s="53">
        <f t="shared" si="23"/>
        <v>4916</v>
      </c>
      <c r="M33" s="53">
        <f t="shared" si="23"/>
        <v>5261</v>
      </c>
      <c r="N33" s="53">
        <f t="shared" si="23"/>
        <v>4983</v>
      </c>
      <c r="O33" s="40">
        <f t="shared" si="6"/>
        <v>19088</v>
      </c>
      <c r="P33" s="53">
        <f t="shared" ref="P33:S33" si="24">SUM(P34:P36)</f>
        <v>4981</v>
      </c>
      <c r="Q33" s="53">
        <f t="shared" si="24"/>
        <v>4903</v>
      </c>
      <c r="R33" s="53">
        <f t="shared" si="24"/>
        <v>4609</v>
      </c>
      <c r="S33" s="53">
        <f t="shared" si="24"/>
        <v>4595</v>
      </c>
      <c r="T33" s="40">
        <f t="shared" si="14"/>
        <v>8882</v>
      </c>
      <c r="U33" s="53">
        <f t="shared" ref="U33:W33" si="25">SUM(U34:U36)</f>
        <v>3029</v>
      </c>
      <c r="V33" s="53">
        <f t="shared" si="25"/>
        <v>3038</v>
      </c>
      <c r="W33" s="53">
        <f t="shared" si="25"/>
        <v>2815</v>
      </c>
      <c r="X33" s="53">
        <v>0</v>
      </c>
    </row>
    <row r="34" spans="1:24" s="32" customFormat="1" x14ac:dyDescent="0.25">
      <c r="A34" s="37" t="s">
        <v>53</v>
      </c>
      <c r="B34" s="34">
        <v>24</v>
      </c>
      <c r="C34" s="53">
        <f t="shared" si="3"/>
        <v>20786</v>
      </c>
      <c r="D34" s="54">
        <v>15306</v>
      </c>
      <c r="E34" s="54">
        <v>5480</v>
      </c>
      <c r="F34" s="54">
        <v>13127</v>
      </c>
      <c r="G34" s="54">
        <v>7552</v>
      </c>
      <c r="H34" s="54">
        <v>107</v>
      </c>
      <c r="I34" s="40">
        <f t="shared" si="18"/>
        <v>9794</v>
      </c>
      <c r="J34" s="55">
        <v>1902</v>
      </c>
      <c r="K34" s="55">
        <v>1960</v>
      </c>
      <c r="L34" s="55">
        <v>1952</v>
      </c>
      <c r="M34" s="55">
        <v>2079</v>
      </c>
      <c r="N34" s="55">
        <v>1901</v>
      </c>
      <c r="O34" s="40">
        <f t="shared" si="6"/>
        <v>7389</v>
      </c>
      <c r="P34" s="55">
        <v>1921</v>
      </c>
      <c r="Q34" s="55">
        <v>1877</v>
      </c>
      <c r="R34" s="30">
        <v>1812</v>
      </c>
      <c r="S34" s="30">
        <v>1779</v>
      </c>
      <c r="T34" s="40">
        <f t="shared" si="14"/>
        <v>3603</v>
      </c>
      <c r="U34" s="30">
        <v>1225</v>
      </c>
      <c r="V34" s="30">
        <v>1218</v>
      </c>
      <c r="W34" s="30">
        <v>1160</v>
      </c>
      <c r="X34" s="30"/>
    </row>
    <row r="35" spans="1:24" s="32" customFormat="1" x14ac:dyDescent="0.25">
      <c r="A35" s="37" t="s">
        <v>54</v>
      </c>
      <c r="B35" s="34">
        <v>25</v>
      </c>
      <c r="C35" s="53">
        <f t="shared" si="3"/>
        <v>14761</v>
      </c>
      <c r="D35" s="54">
        <v>6994</v>
      </c>
      <c r="E35" s="54">
        <v>7767</v>
      </c>
      <c r="F35" s="54">
        <v>9286</v>
      </c>
      <c r="G35" s="54">
        <v>5475</v>
      </c>
      <c r="H35" s="54"/>
      <c r="I35" s="40">
        <f t="shared" si="18"/>
        <v>7073</v>
      </c>
      <c r="J35" s="55">
        <v>1484</v>
      </c>
      <c r="K35" s="55">
        <v>1393</v>
      </c>
      <c r="L35" s="55">
        <v>1378</v>
      </c>
      <c r="M35" s="55">
        <v>1393</v>
      </c>
      <c r="N35" s="55">
        <v>1425</v>
      </c>
      <c r="O35" s="40">
        <f t="shared" si="6"/>
        <v>5300</v>
      </c>
      <c r="P35" s="55">
        <v>1379</v>
      </c>
      <c r="Q35" s="55">
        <v>1311</v>
      </c>
      <c r="R35" s="30">
        <v>1271</v>
      </c>
      <c r="S35" s="30">
        <v>1339</v>
      </c>
      <c r="T35" s="40">
        <f t="shared" si="14"/>
        <v>2388</v>
      </c>
      <c r="U35" s="30">
        <v>835</v>
      </c>
      <c r="V35" s="30">
        <v>828</v>
      </c>
      <c r="W35" s="30">
        <v>725</v>
      </c>
      <c r="X35" s="30"/>
    </row>
    <row r="36" spans="1:24" s="32" customFormat="1" x14ac:dyDescent="0.25">
      <c r="A36" s="37" t="s">
        <v>55</v>
      </c>
      <c r="B36" s="34">
        <v>26</v>
      </c>
      <c r="C36" s="53">
        <f t="shared" si="3"/>
        <v>17677</v>
      </c>
      <c r="D36" s="54">
        <v>8502</v>
      </c>
      <c r="E36" s="54">
        <v>9175</v>
      </c>
      <c r="F36" s="54">
        <v>11587</v>
      </c>
      <c r="G36" s="54">
        <v>6090</v>
      </c>
      <c r="H36" s="54"/>
      <c r="I36" s="40">
        <f t="shared" si="18"/>
        <v>8387</v>
      </c>
      <c r="J36" s="55">
        <v>1680</v>
      </c>
      <c r="K36" s="55">
        <v>1675</v>
      </c>
      <c r="L36" s="55">
        <v>1586</v>
      </c>
      <c r="M36" s="55">
        <v>1789</v>
      </c>
      <c r="N36" s="55">
        <v>1657</v>
      </c>
      <c r="O36" s="40">
        <f t="shared" si="6"/>
        <v>6399</v>
      </c>
      <c r="P36" s="55">
        <v>1681</v>
      </c>
      <c r="Q36" s="55">
        <v>1715</v>
      </c>
      <c r="R36" s="30">
        <v>1526</v>
      </c>
      <c r="S36" s="30">
        <v>1477</v>
      </c>
      <c r="T36" s="40">
        <f t="shared" si="14"/>
        <v>2891</v>
      </c>
      <c r="U36" s="30">
        <v>969</v>
      </c>
      <c r="V36" s="30">
        <v>992</v>
      </c>
      <c r="W36" s="30">
        <v>930</v>
      </c>
      <c r="X36" s="30"/>
    </row>
    <row r="37" spans="1:24" s="32" customFormat="1" x14ac:dyDescent="0.25">
      <c r="A37" s="33" t="s">
        <v>56</v>
      </c>
      <c r="B37" s="34">
        <v>27</v>
      </c>
      <c r="C37" s="53">
        <f t="shared" si="3"/>
        <v>411296</v>
      </c>
      <c r="D37" s="53">
        <f>SUM(D38:D46)</f>
        <v>411296</v>
      </c>
      <c r="E37" s="53">
        <f t="shared" ref="E37:H37" si="26">SUM(E38:E46)</f>
        <v>0</v>
      </c>
      <c r="F37" s="53">
        <f t="shared" si="26"/>
        <v>260157</v>
      </c>
      <c r="G37" s="53">
        <f t="shared" si="26"/>
        <v>150821</v>
      </c>
      <c r="H37" s="53">
        <f t="shared" si="26"/>
        <v>318</v>
      </c>
      <c r="I37" s="40">
        <f t="shared" si="18"/>
        <v>188874</v>
      </c>
      <c r="J37" s="53">
        <f>SUM(J38:J46)</f>
        <v>38181</v>
      </c>
      <c r="K37" s="53">
        <f t="shared" ref="K37:N37" si="27">SUM(K38:K46)</f>
        <v>37306</v>
      </c>
      <c r="L37" s="53">
        <f t="shared" si="27"/>
        <v>36120</v>
      </c>
      <c r="M37" s="53">
        <f t="shared" si="27"/>
        <v>39179</v>
      </c>
      <c r="N37" s="53">
        <f t="shared" si="27"/>
        <v>38088</v>
      </c>
      <c r="O37" s="40">
        <f t="shared" si="6"/>
        <v>146061</v>
      </c>
      <c r="P37" s="53">
        <f t="shared" ref="P37:S37" si="28">SUM(P38:P46)</f>
        <v>39463</v>
      </c>
      <c r="Q37" s="53">
        <f t="shared" si="28"/>
        <v>38447</v>
      </c>
      <c r="R37" s="53">
        <f t="shared" si="28"/>
        <v>35710</v>
      </c>
      <c r="S37" s="53">
        <f t="shared" si="28"/>
        <v>32441</v>
      </c>
      <c r="T37" s="40">
        <f t="shared" si="14"/>
        <v>76361</v>
      </c>
      <c r="U37" s="53">
        <f t="shared" ref="U37:W37" si="29">SUM(U38:U46)</f>
        <v>25985</v>
      </c>
      <c r="V37" s="53">
        <f t="shared" si="29"/>
        <v>26386</v>
      </c>
      <c r="W37" s="53">
        <f t="shared" si="29"/>
        <v>23990</v>
      </c>
      <c r="X37" s="53">
        <v>3876</v>
      </c>
    </row>
    <row r="38" spans="1:24" s="19" customFormat="1" x14ac:dyDescent="0.2">
      <c r="A38" s="41" t="s">
        <v>57</v>
      </c>
      <c r="B38" s="34">
        <v>28</v>
      </c>
      <c r="C38" s="53">
        <f t="shared" si="3"/>
        <v>7370</v>
      </c>
      <c r="D38" s="56">
        <v>7370</v>
      </c>
      <c r="E38" s="56"/>
      <c r="F38" s="56">
        <v>3940</v>
      </c>
      <c r="G38" s="56">
        <v>3430</v>
      </c>
      <c r="H38" s="56"/>
      <c r="I38" s="40">
        <f t="shared" si="18"/>
        <v>3110</v>
      </c>
      <c r="J38" s="30">
        <v>642</v>
      </c>
      <c r="K38" s="56">
        <v>655</v>
      </c>
      <c r="L38" s="56">
        <v>592</v>
      </c>
      <c r="M38" s="56">
        <v>623</v>
      </c>
      <c r="N38" s="56">
        <v>598</v>
      </c>
      <c r="O38" s="40">
        <f t="shared" si="6"/>
        <v>2740</v>
      </c>
      <c r="P38" s="30">
        <v>700</v>
      </c>
      <c r="Q38" s="30">
        <v>753</v>
      </c>
      <c r="R38" s="56">
        <v>690</v>
      </c>
      <c r="S38" s="56">
        <v>597</v>
      </c>
      <c r="T38" s="40">
        <f t="shared" si="14"/>
        <v>1520</v>
      </c>
      <c r="U38" s="42">
        <v>511</v>
      </c>
      <c r="V38" s="30">
        <v>534</v>
      </c>
      <c r="W38" s="30">
        <v>475</v>
      </c>
      <c r="X38" s="30"/>
    </row>
    <row r="39" spans="1:24" s="19" customFormat="1" x14ac:dyDescent="0.2">
      <c r="A39" s="41" t="s">
        <v>58</v>
      </c>
      <c r="B39" s="34">
        <v>29</v>
      </c>
      <c r="C39" s="53">
        <f t="shared" si="3"/>
        <v>897</v>
      </c>
      <c r="D39" s="56">
        <v>897</v>
      </c>
      <c r="E39" s="56"/>
      <c r="F39" s="56">
        <v>689</v>
      </c>
      <c r="G39" s="56">
        <v>208</v>
      </c>
      <c r="H39" s="56"/>
      <c r="I39" s="40">
        <f t="shared" si="18"/>
        <v>428</v>
      </c>
      <c r="J39" s="30">
        <v>90</v>
      </c>
      <c r="K39" s="56">
        <v>85</v>
      </c>
      <c r="L39" s="56">
        <v>94</v>
      </c>
      <c r="M39" s="56">
        <v>82</v>
      </c>
      <c r="N39" s="56">
        <v>77</v>
      </c>
      <c r="O39" s="40">
        <f t="shared" si="6"/>
        <v>330</v>
      </c>
      <c r="P39" s="30">
        <v>90</v>
      </c>
      <c r="Q39" s="30">
        <v>89</v>
      </c>
      <c r="R39" s="56">
        <v>78</v>
      </c>
      <c r="S39" s="56">
        <v>73</v>
      </c>
      <c r="T39" s="40">
        <f t="shared" si="14"/>
        <v>139</v>
      </c>
      <c r="U39" s="42">
        <v>52</v>
      </c>
      <c r="V39" s="30">
        <v>38</v>
      </c>
      <c r="W39" s="30">
        <v>49</v>
      </c>
      <c r="X39" s="30"/>
    </row>
    <row r="40" spans="1:24" s="19" customFormat="1" x14ac:dyDescent="0.2">
      <c r="A40" s="41" t="s">
        <v>59</v>
      </c>
      <c r="B40" s="34">
        <v>30</v>
      </c>
      <c r="C40" s="53">
        <f t="shared" si="3"/>
        <v>63841</v>
      </c>
      <c r="D40" s="56">
        <v>63841</v>
      </c>
      <c r="E40" s="56"/>
      <c r="F40" s="56">
        <v>40768</v>
      </c>
      <c r="G40" s="56">
        <v>22755</v>
      </c>
      <c r="H40" s="56">
        <v>318</v>
      </c>
      <c r="I40" s="40">
        <f t="shared" si="18"/>
        <v>28842</v>
      </c>
      <c r="J40" s="30">
        <v>5807</v>
      </c>
      <c r="K40" s="56">
        <v>5510</v>
      </c>
      <c r="L40" s="56">
        <v>5511</v>
      </c>
      <c r="M40" s="56">
        <v>6055</v>
      </c>
      <c r="N40" s="56">
        <v>5959</v>
      </c>
      <c r="O40" s="40">
        <f t="shared" si="6"/>
        <v>22640</v>
      </c>
      <c r="P40" s="30">
        <v>6101</v>
      </c>
      <c r="Q40" s="30">
        <v>5959</v>
      </c>
      <c r="R40" s="56">
        <v>5719</v>
      </c>
      <c r="S40" s="56">
        <v>4861</v>
      </c>
      <c r="T40" s="40">
        <f t="shared" si="14"/>
        <v>12359</v>
      </c>
      <c r="U40" s="42">
        <v>4210</v>
      </c>
      <c r="V40" s="30">
        <v>4250</v>
      </c>
      <c r="W40" s="30">
        <v>3899</v>
      </c>
      <c r="X40" s="30"/>
    </row>
    <row r="41" spans="1:24" s="19" customFormat="1" x14ac:dyDescent="0.2">
      <c r="A41" s="41" t="s">
        <v>60</v>
      </c>
      <c r="B41" s="34">
        <v>31</v>
      </c>
      <c r="C41" s="53">
        <f t="shared" si="3"/>
        <v>105293</v>
      </c>
      <c r="D41" s="56">
        <v>105293</v>
      </c>
      <c r="E41" s="56"/>
      <c r="F41" s="56">
        <v>66881</v>
      </c>
      <c r="G41" s="56">
        <v>38412</v>
      </c>
      <c r="H41" s="56"/>
      <c r="I41" s="40">
        <f t="shared" si="18"/>
        <v>48682</v>
      </c>
      <c r="J41" s="30">
        <v>9803</v>
      </c>
      <c r="K41" s="56">
        <v>9682</v>
      </c>
      <c r="L41" s="56">
        <v>9433</v>
      </c>
      <c r="M41" s="56">
        <v>10073</v>
      </c>
      <c r="N41" s="56">
        <v>9691</v>
      </c>
      <c r="O41" s="40">
        <f t="shared" si="6"/>
        <v>37099</v>
      </c>
      <c r="P41" s="30">
        <v>10187</v>
      </c>
      <c r="Q41" s="30">
        <v>9873</v>
      </c>
      <c r="R41" s="56">
        <v>8881</v>
      </c>
      <c r="S41" s="56">
        <v>8158</v>
      </c>
      <c r="T41" s="40">
        <f t="shared" si="14"/>
        <v>19512</v>
      </c>
      <c r="U41" s="42">
        <v>6478</v>
      </c>
      <c r="V41" s="30">
        <v>6889</v>
      </c>
      <c r="W41" s="30">
        <v>6145</v>
      </c>
      <c r="X41" s="30"/>
    </row>
    <row r="42" spans="1:24" s="19" customFormat="1" x14ac:dyDescent="0.2">
      <c r="A42" s="41" t="s">
        <v>61</v>
      </c>
      <c r="B42" s="34">
        <v>32</v>
      </c>
      <c r="C42" s="53">
        <f t="shared" si="3"/>
        <v>9559</v>
      </c>
      <c r="D42" s="56">
        <v>9559</v>
      </c>
      <c r="E42" s="56"/>
      <c r="F42" s="56">
        <v>5335</v>
      </c>
      <c r="G42" s="56">
        <v>4224</v>
      </c>
      <c r="H42" s="56"/>
      <c r="I42" s="40">
        <f t="shared" si="18"/>
        <v>4370</v>
      </c>
      <c r="J42" s="30">
        <v>869</v>
      </c>
      <c r="K42" s="56">
        <v>898</v>
      </c>
      <c r="L42" s="56">
        <v>807</v>
      </c>
      <c r="M42" s="56">
        <v>903</v>
      </c>
      <c r="N42" s="56">
        <v>893</v>
      </c>
      <c r="O42" s="40">
        <f t="shared" si="6"/>
        <v>3630</v>
      </c>
      <c r="P42" s="30">
        <v>937</v>
      </c>
      <c r="Q42" s="30">
        <v>952</v>
      </c>
      <c r="R42" s="56">
        <v>908</v>
      </c>
      <c r="S42" s="56">
        <v>833</v>
      </c>
      <c r="T42" s="40">
        <f t="shared" si="14"/>
        <v>1559</v>
      </c>
      <c r="U42" s="42">
        <v>526</v>
      </c>
      <c r="V42" s="30">
        <v>575</v>
      </c>
      <c r="W42" s="30">
        <v>458</v>
      </c>
      <c r="X42" s="30"/>
    </row>
    <row r="43" spans="1:24" s="19" customFormat="1" x14ac:dyDescent="0.2">
      <c r="A43" s="41" t="s">
        <v>62</v>
      </c>
      <c r="B43" s="34">
        <v>33</v>
      </c>
      <c r="C43" s="53">
        <f t="shared" si="3"/>
        <v>68862</v>
      </c>
      <c r="D43" s="56">
        <v>68862</v>
      </c>
      <c r="E43" s="56"/>
      <c r="F43" s="56">
        <v>35690</v>
      </c>
      <c r="G43" s="56">
        <v>33172</v>
      </c>
      <c r="H43" s="56"/>
      <c r="I43" s="40">
        <f t="shared" si="18"/>
        <v>33286</v>
      </c>
      <c r="J43" s="30">
        <v>6698</v>
      </c>
      <c r="K43" s="56">
        <v>6587</v>
      </c>
      <c r="L43" s="56">
        <v>6192</v>
      </c>
      <c r="M43" s="56">
        <v>7098</v>
      </c>
      <c r="N43" s="56">
        <v>6711</v>
      </c>
      <c r="O43" s="40">
        <f t="shared" si="6"/>
        <v>24814</v>
      </c>
      <c r="P43" s="30">
        <v>6660</v>
      </c>
      <c r="Q43" s="30">
        <v>6449</v>
      </c>
      <c r="R43" s="56">
        <v>6045</v>
      </c>
      <c r="S43" s="56">
        <v>5660</v>
      </c>
      <c r="T43" s="40">
        <f t="shared" si="14"/>
        <v>10762</v>
      </c>
      <c r="U43" s="42">
        <v>3813</v>
      </c>
      <c r="V43" s="30">
        <v>3571</v>
      </c>
      <c r="W43" s="30">
        <v>3378</v>
      </c>
      <c r="X43" s="30">
        <v>1431</v>
      </c>
    </row>
    <row r="44" spans="1:24" s="19" customFormat="1" x14ac:dyDescent="0.2">
      <c r="A44" s="41" t="s">
        <v>63</v>
      </c>
      <c r="B44" s="34">
        <v>34</v>
      </c>
      <c r="C44" s="53">
        <f t="shared" si="3"/>
        <v>50567</v>
      </c>
      <c r="D44" s="56">
        <v>50567</v>
      </c>
      <c r="E44" s="56"/>
      <c r="F44" s="56">
        <v>36340</v>
      </c>
      <c r="G44" s="56">
        <v>14227</v>
      </c>
      <c r="H44" s="56"/>
      <c r="I44" s="40">
        <f t="shared" si="18"/>
        <v>20627</v>
      </c>
      <c r="J44" s="30">
        <v>4083</v>
      </c>
      <c r="K44" s="56">
        <v>4078</v>
      </c>
      <c r="L44" s="56">
        <v>4016</v>
      </c>
      <c r="M44" s="56">
        <v>4170</v>
      </c>
      <c r="N44" s="56">
        <v>4280</v>
      </c>
      <c r="O44" s="40">
        <f t="shared" si="6"/>
        <v>18107</v>
      </c>
      <c r="P44" s="30">
        <v>4702</v>
      </c>
      <c r="Q44" s="30">
        <v>4680</v>
      </c>
      <c r="R44" s="56">
        <v>4471</v>
      </c>
      <c r="S44" s="56">
        <v>4254</v>
      </c>
      <c r="T44" s="40">
        <f t="shared" si="14"/>
        <v>11833</v>
      </c>
      <c r="U44" s="42">
        <v>3971</v>
      </c>
      <c r="V44" s="30">
        <v>4026</v>
      </c>
      <c r="W44" s="30">
        <v>3836</v>
      </c>
      <c r="X44" s="30">
        <v>2445</v>
      </c>
    </row>
    <row r="45" spans="1:24" s="19" customFormat="1" x14ac:dyDescent="0.2">
      <c r="A45" s="41" t="s">
        <v>64</v>
      </c>
      <c r="B45" s="34">
        <v>35</v>
      </c>
      <c r="C45" s="53">
        <f t="shared" si="3"/>
        <v>28595</v>
      </c>
      <c r="D45" s="56">
        <v>28595</v>
      </c>
      <c r="E45" s="56"/>
      <c r="F45" s="56">
        <v>18490</v>
      </c>
      <c r="G45" s="56">
        <v>10105</v>
      </c>
      <c r="H45" s="56"/>
      <c r="I45" s="40">
        <f t="shared" si="18"/>
        <v>12055</v>
      </c>
      <c r="J45" s="30">
        <v>2313</v>
      </c>
      <c r="K45" s="56">
        <v>2297</v>
      </c>
      <c r="L45" s="56">
        <v>2295</v>
      </c>
      <c r="M45" s="56">
        <v>2522</v>
      </c>
      <c r="N45" s="56">
        <v>2628</v>
      </c>
      <c r="O45" s="40">
        <f t="shared" si="6"/>
        <v>10561</v>
      </c>
      <c r="P45" s="30">
        <v>2729</v>
      </c>
      <c r="Q45" s="30">
        <v>2705</v>
      </c>
      <c r="R45" s="56">
        <v>2632</v>
      </c>
      <c r="S45" s="56">
        <v>2495</v>
      </c>
      <c r="T45" s="40">
        <f t="shared" si="14"/>
        <v>5979</v>
      </c>
      <c r="U45" s="42">
        <v>1933</v>
      </c>
      <c r="V45" s="30">
        <v>2094</v>
      </c>
      <c r="W45" s="30">
        <v>1952</v>
      </c>
      <c r="X45" s="30"/>
    </row>
    <row r="46" spans="1:24" x14ac:dyDescent="0.2">
      <c r="A46" s="41" t="s">
        <v>65</v>
      </c>
      <c r="B46" s="34">
        <v>36</v>
      </c>
      <c r="C46" s="53">
        <f t="shared" si="3"/>
        <v>76312</v>
      </c>
      <c r="D46" s="44">
        <v>76312</v>
      </c>
      <c r="E46" s="44"/>
      <c r="F46" s="44">
        <v>52024</v>
      </c>
      <c r="G46" s="44">
        <v>24288</v>
      </c>
      <c r="H46" s="44"/>
      <c r="I46" s="40">
        <f>SUM(J46:N46)</f>
        <v>37474</v>
      </c>
      <c r="J46" s="44">
        <v>7876</v>
      </c>
      <c r="K46" s="44">
        <v>7514</v>
      </c>
      <c r="L46" s="44">
        <v>7180</v>
      </c>
      <c r="M46" s="44">
        <v>7653</v>
      </c>
      <c r="N46" s="44">
        <v>7251</v>
      </c>
      <c r="O46" s="40">
        <f t="shared" si="6"/>
        <v>26140</v>
      </c>
      <c r="P46" s="44">
        <v>7357</v>
      </c>
      <c r="Q46" s="44">
        <v>6987</v>
      </c>
      <c r="R46" s="44">
        <v>6286</v>
      </c>
      <c r="S46" s="44">
        <v>5510</v>
      </c>
      <c r="T46" s="40">
        <f t="shared" si="14"/>
        <v>12698</v>
      </c>
      <c r="U46" s="44">
        <v>4491</v>
      </c>
      <c r="V46" s="44">
        <v>4409</v>
      </c>
      <c r="W46" s="44">
        <v>3798</v>
      </c>
      <c r="X46" s="44"/>
    </row>
    <row r="47" spans="1:24" x14ac:dyDescent="0.2">
      <c r="A47" s="45" t="s">
        <v>68</v>
      </c>
      <c r="B47" s="34">
        <v>37</v>
      </c>
      <c r="C47" s="53">
        <f t="shared" si="3"/>
        <v>1393</v>
      </c>
      <c r="D47" s="56">
        <v>1393</v>
      </c>
      <c r="E47" s="56"/>
      <c r="F47" s="56">
        <v>1393</v>
      </c>
      <c r="G47" s="56"/>
      <c r="H47" s="56"/>
      <c r="I47" s="40">
        <f t="shared" ref="I47" si="30">SUM(J47:N47)</f>
        <v>64</v>
      </c>
      <c r="J47" s="30">
        <v>16</v>
      </c>
      <c r="K47" s="56">
        <v>8</v>
      </c>
      <c r="L47" s="56">
        <v>6</v>
      </c>
      <c r="M47" s="56">
        <v>17</v>
      </c>
      <c r="N47" s="56">
        <v>17</v>
      </c>
      <c r="O47" s="40">
        <f t="shared" si="6"/>
        <v>621</v>
      </c>
      <c r="P47" s="30">
        <v>129</v>
      </c>
      <c r="Q47" s="30">
        <v>132</v>
      </c>
      <c r="R47" s="56">
        <v>133</v>
      </c>
      <c r="S47" s="56">
        <v>227</v>
      </c>
      <c r="T47" s="40">
        <f t="shared" si="14"/>
        <v>708</v>
      </c>
      <c r="U47" s="42">
        <v>229</v>
      </c>
      <c r="V47" s="30">
        <v>229</v>
      </c>
      <c r="W47" s="30">
        <v>250</v>
      </c>
      <c r="X47" s="30"/>
    </row>
    <row r="48" spans="1:24" x14ac:dyDescent="0.2">
      <c r="A48" s="45" t="s">
        <v>66</v>
      </c>
      <c r="B48" s="34">
        <v>38</v>
      </c>
      <c r="C48" s="53">
        <f>SUM(I48+O48+T48)</f>
        <v>739382</v>
      </c>
      <c r="D48" s="44">
        <v>558956</v>
      </c>
      <c r="E48" s="44">
        <v>180426</v>
      </c>
      <c r="F48" s="44">
        <v>467372</v>
      </c>
      <c r="G48" s="44">
        <v>271420</v>
      </c>
      <c r="H48" s="44">
        <v>590</v>
      </c>
      <c r="I48" s="40">
        <f>SUM(J48:N48)</f>
        <v>341083</v>
      </c>
      <c r="J48" s="44">
        <v>68999</v>
      </c>
      <c r="K48" s="44">
        <v>68058</v>
      </c>
      <c r="L48" s="44">
        <v>65478</v>
      </c>
      <c r="M48" s="44">
        <v>70908</v>
      </c>
      <c r="N48" s="44">
        <v>67640</v>
      </c>
      <c r="O48" s="40">
        <f>SUM(P48:S48)</f>
        <v>263808</v>
      </c>
      <c r="P48" s="44">
        <v>69747</v>
      </c>
      <c r="Q48" s="44">
        <v>68742</v>
      </c>
      <c r="R48" s="44">
        <v>64559</v>
      </c>
      <c r="S48" s="44">
        <v>60760</v>
      </c>
      <c r="T48" s="40">
        <f>SUM(U48:W48)</f>
        <v>134491</v>
      </c>
      <c r="U48" s="44">
        <v>45124</v>
      </c>
      <c r="V48" s="44">
        <v>46337</v>
      </c>
      <c r="W48" s="44">
        <v>43030</v>
      </c>
      <c r="X48" s="44">
        <v>3876</v>
      </c>
    </row>
    <row r="49" spans="1:24" x14ac:dyDescent="0.2">
      <c r="A49" s="45" t="s">
        <v>67</v>
      </c>
      <c r="B49" s="34">
        <v>39</v>
      </c>
      <c r="C49" s="53">
        <f>SUM(I49+O49+T49)</f>
        <v>80525</v>
      </c>
      <c r="D49" s="44">
        <v>80131</v>
      </c>
      <c r="E49" s="44">
        <v>394</v>
      </c>
      <c r="F49" s="44">
        <v>76992</v>
      </c>
      <c r="G49" s="44">
        <v>3533</v>
      </c>
      <c r="H49" s="44"/>
      <c r="I49" s="40">
        <f>SUM(J49:N49)</f>
        <v>37325</v>
      </c>
      <c r="J49" s="44">
        <v>7879</v>
      </c>
      <c r="K49" s="44">
        <v>7557</v>
      </c>
      <c r="L49" s="44">
        <v>7381</v>
      </c>
      <c r="M49" s="44">
        <v>7577</v>
      </c>
      <c r="N49" s="44">
        <v>6931</v>
      </c>
      <c r="O49" s="40">
        <f t="shared" si="6"/>
        <v>26820</v>
      </c>
      <c r="P49" s="44">
        <v>7482</v>
      </c>
      <c r="Q49" s="44">
        <v>7148</v>
      </c>
      <c r="R49" s="44">
        <v>6448</v>
      </c>
      <c r="S49" s="44">
        <v>5742</v>
      </c>
      <c r="T49" s="40">
        <f t="shared" si="14"/>
        <v>16380</v>
      </c>
      <c r="U49" s="44">
        <v>5450</v>
      </c>
      <c r="V49" s="44">
        <v>5636</v>
      </c>
      <c r="W49" s="44">
        <v>5294</v>
      </c>
      <c r="X49" s="44"/>
    </row>
  </sheetData>
  <mergeCells count="20">
    <mergeCell ref="E8:E9"/>
    <mergeCell ref="F8:F9"/>
    <mergeCell ref="G8:G9"/>
    <mergeCell ref="H8:H9"/>
    <mergeCell ref="I8:I9"/>
    <mergeCell ref="J8:N8"/>
    <mergeCell ref="A5:X5"/>
    <mergeCell ref="A7:A9"/>
    <mergeCell ref="B7:B9"/>
    <mergeCell ref="C7:C9"/>
    <mergeCell ref="D7:E7"/>
    <mergeCell ref="J7:N7"/>
    <mergeCell ref="P7:S7"/>
    <mergeCell ref="T7:W7"/>
    <mergeCell ref="X7:X9"/>
    <mergeCell ref="D8:D9"/>
    <mergeCell ref="O8:O9"/>
    <mergeCell ref="P8:S8"/>
    <mergeCell ref="T8:T9"/>
    <mergeCell ref="U8:W8"/>
  </mergeCells>
  <pageMargins left="1.1100000000000001" right="0.25" top="1.23" bottom="0.17" header="0.3" footer="0.17"/>
  <pageSetup scale="7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096C6-286D-464E-81D2-BFB69028A211}">
  <dimension ref="A1:BM51"/>
  <sheetViews>
    <sheetView topLeftCell="A14" zoomScaleNormal="100" workbookViewId="0">
      <selection activeCell="A2" sqref="A2:AF2"/>
    </sheetView>
  </sheetViews>
  <sheetFormatPr defaultRowHeight="11.25" x14ac:dyDescent="0.2"/>
  <cols>
    <col min="1" max="1" width="14.42578125" style="64" customWidth="1"/>
    <col min="2" max="2" width="4.28515625" style="20" customWidth="1"/>
    <col min="3" max="5" width="7.7109375" style="20" customWidth="1"/>
    <col min="6" max="20" width="7" style="20" customWidth="1"/>
    <col min="21" max="29" width="6.5703125" style="20" customWidth="1"/>
    <col min="30" max="41" width="6.42578125" style="20" customWidth="1"/>
    <col min="42" max="44" width="5.5703125" style="20" customWidth="1"/>
    <col min="45" max="50" width="4.28515625" style="20" customWidth="1"/>
    <col min="51" max="64" width="3.140625" style="20" customWidth="1"/>
    <col min="65" max="65" width="3.140625" style="58" customWidth="1"/>
    <col min="66" max="16384" width="9.140625" style="20"/>
  </cols>
  <sheetData>
    <row r="1" spans="1:65" ht="30.75" customHeight="1" x14ac:dyDescent="0.2">
      <c r="A1" s="19"/>
      <c r="E1" s="22"/>
      <c r="K1" s="22"/>
      <c r="L1" s="22"/>
      <c r="M1" s="22"/>
      <c r="N1" s="22"/>
      <c r="O1" s="22"/>
      <c r="P1" s="22"/>
      <c r="Q1" s="22"/>
      <c r="R1" s="22"/>
      <c r="S1" s="22"/>
      <c r="AT1" s="23"/>
    </row>
    <row r="2" spans="1:65" ht="12.75" x14ac:dyDescent="0.2">
      <c r="A2" s="267" t="s">
        <v>256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267"/>
      <c r="AA2" s="267"/>
      <c r="AB2" s="267"/>
      <c r="AC2" s="267"/>
      <c r="AD2" s="267"/>
      <c r="AE2" s="267"/>
      <c r="AF2" s="267"/>
      <c r="AM2" s="19"/>
      <c r="AN2" s="19"/>
    </row>
    <row r="3" spans="1:65" x14ac:dyDescent="0.2">
      <c r="A3" s="59"/>
      <c r="B3" s="19"/>
      <c r="C3" s="19"/>
      <c r="D3" s="19"/>
      <c r="E3" s="19"/>
      <c r="F3" s="19"/>
      <c r="G3" s="19"/>
      <c r="H3" s="24"/>
      <c r="I3" s="22"/>
      <c r="J3" s="22"/>
      <c r="K3" s="22"/>
      <c r="L3" s="22"/>
      <c r="M3" s="22"/>
      <c r="N3" s="60"/>
      <c r="O3" s="22"/>
      <c r="P3" s="22"/>
      <c r="Q3" s="22"/>
      <c r="R3" s="22"/>
      <c r="S3" s="22"/>
      <c r="Y3" s="23" t="s">
        <v>100</v>
      </c>
      <c r="AM3" s="19"/>
      <c r="AN3" s="19"/>
      <c r="BG3" s="57" t="s">
        <v>101</v>
      </c>
    </row>
    <row r="4" spans="1:65" x14ac:dyDescent="0.2">
      <c r="A4" s="268" t="s">
        <v>102</v>
      </c>
      <c r="B4" s="269" t="s">
        <v>2</v>
      </c>
      <c r="C4" s="272" t="s">
        <v>103</v>
      </c>
      <c r="D4" s="61"/>
      <c r="E4" s="61"/>
      <c r="F4" s="256" t="s">
        <v>104</v>
      </c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66"/>
      <c r="AG4" s="275" t="s">
        <v>104</v>
      </c>
      <c r="AH4" s="256"/>
      <c r="AI4" s="256"/>
      <c r="AJ4" s="256"/>
      <c r="AK4" s="256"/>
      <c r="AL4" s="256"/>
      <c r="AM4" s="256"/>
      <c r="AN4" s="256"/>
      <c r="AO4" s="256"/>
      <c r="AP4" s="256"/>
      <c r="AQ4" s="256"/>
      <c r="AR4" s="256"/>
      <c r="AS4" s="256"/>
      <c r="AT4" s="256"/>
      <c r="AU4" s="256"/>
      <c r="AV4" s="256"/>
      <c r="AW4" s="256"/>
      <c r="AX4" s="256"/>
      <c r="AY4" s="256"/>
      <c r="AZ4" s="256"/>
      <c r="BA4" s="256"/>
      <c r="BB4" s="256"/>
      <c r="BC4" s="256"/>
      <c r="BD4" s="256"/>
      <c r="BE4" s="256"/>
      <c r="BF4" s="256"/>
      <c r="BG4" s="256"/>
      <c r="BH4" s="256"/>
      <c r="BI4" s="256"/>
      <c r="BJ4" s="256"/>
      <c r="BK4" s="256"/>
      <c r="BL4" s="256"/>
      <c r="BM4" s="266"/>
    </row>
    <row r="5" spans="1:65" x14ac:dyDescent="0.2">
      <c r="A5" s="268"/>
      <c r="B5" s="270"/>
      <c r="C5" s="273"/>
      <c r="D5" s="276" t="s">
        <v>105</v>
      </c>
      <c r="E5" s="276" t="s">
        <v>106</v>
      </c>
      <c r="F5" s="268">
        <v>6</v>
      </c>
      <c r="G5" s="268"/>
      <c r="H5" s="268"/>
      <c r="I5" s="268">
        <v>7</v>
      </c>
      <c r="J5" s="268"/>
      <c r="K5" s="268"/>
      <c r="L5" s="268">
        <v>8</v>
      </c>
      <c r="M5" s="268"/>
      <c r="N5" s="268"/>
      <c r="O5" s="268">
        <v>9</v>
      </c>
      <c r="P5" s="268"/>
      <c r="Q5" s="268"/>
      <c r="R5" s="268">
        <v>10</v>
      </c>
      <c r="S5" s="268"/>
      <c r="T5" s="268"/>
      <c r="U5" s="268">
        <v>11</v>
      </c>
      <c r="V5" s="268"/>
      <c r="W5" s="268"/>
      <c r="X5" s="268">
        <v>12</v>
      </c>
      <c r="Y5" s="268"/>
      <c r="Z5" s="268"/>
      <c r="AA5" s="268">
        <v>13</v>
      </c>
      <c r="AB5" s="268"/>
      <c r="AC5" s="268"/>
      <c r="AD5" s="268">
        <v>14</v>
      </c>
      <c r="AE5" s="268"/>
      <c r="AF5" s="268"/>
      <c r="AG5" s="268">
        <v>15</v>
      </c>
      <c r="AH5" s="268"/>
      <c r="AI5" s="268"/>
      <c r="AJ5" s="268">
        <v>16</v>
      </c>
      <c r="AK5" s="268"/>
      <c r="AL5" s="268"/>
      <c r="AM5" s="268">
        <v>17</v>
      </c>
      <c r="AN5" s="268"/>
      <c r="AO5" s="268"/>
      <c r="AP5" s="268">
        <v>18</v>
      </c>
      <c r="AQ5" s="268"/>
      <c r="AR5" s="268"/>
      <c r="AS5" s="278">
        <v>19</v>
      </c>
      <c r="AT5" s="255"/>
      <c r="AU5" s="257"/>
      <c r="AV5" s="278">
        <v>20</v>
      </c>
      <c r="AW5" s="255"/>
      <c r="AX5" s="257"/>
      <c r="AY5" s="278">
        <v>21</v>
      </c>
      <c r="AZ5" s="255"/>
      <c r="BA5" s="257"/>
      <c r="BB5" s="278">
        <v>22</v>
      </c>
      <c r="BC5" s="255"/>
      <c r="BD5" s="257"/>
      <c r="BE5" s="278">
        <v>23</v>
      </c>
      <c r="BF5" s="255"/>
      <c r="BG5" s="257"/>
      <c r="BH5" s="278">
        <v>24</v>
      </c>
      <c r="BI5" s="255"/>
      <c r="BJ5" s="257"/>
      <c r="BK5" s="278" t="s">
        <v>107</v>
      </c>
      <c r="BL5" s="255"/>
      <c r="BM5" s="257"/>
    </row>
    <row r="6" spans="1:65" s="32" customFormat="1" ht="38.25" x14ac:dyDescent="0.25">
      <c r="A6" s="268"/>
      <c r="B6" s="271"/>
      <c r="C6" s="274"/>
      <c r="D6" s="277"/>
      <c r="E6" s="277"/>
      <c r="F6" s="62" t="s">
        <v>103</v>
      </c>
      <c r="G6" s="62" t="s">
        <v>105</v>
      </c>
      <c r="H6" s="62" t="s">
        <v>106</v>
      </c>
      <c r="I6" s="62" t="s">
        <v>103</v>
      </c>
      <c r="J6" s="62" t="s">
        <v>105</v>
      </c>
      <c r="K6" s="62" t="s">
        <v>106</v>
      </c>
      <c r="L6" s="62" t="s">
        <v>103</v>
      </c>
      <c r="M6" s="62" t="s">
        <v>105</v>
      </c>
      <c r="N6" s="62" t="s">
        <v>106</v>
      </c>
      <c r="O6" s="62" t="s">
        <v>103</v>
      </c>
      <c r="P6" s="62" t="s">
        <v>105</v>
      </c>
      <c r="Q6" s="62" t="s">
        <v>106</v>
      </c>
      <c r="R6" s="62" t="s">
        <v>103</v>
      </c>
      <c r="S6" s="62" t="s">
        <v>105</v>
      </c>
      <c r="T6" s="62" t="s">
        <v>106</v>
      </c>
      <c r="U6" s="62" t="s">
        <v>103</v>
      </c>
      <c r="V6" s="62" t="s">
        <v>105</v>
      </c>
      <c r="W6" s="62" t="s">
        <v>106</v>
      </c>
      <c r="X6" s="62" t="s">
        <v>103</v>
      </c>
      <c r="Y6" s="62" t="s">
        <v>105</v>
      </c>
      <c r="Z6" s="62" t="s">
        <v>106</v>
      </c>
      <c r="AA6" s="62" t="s">
        <v>103</v>
      </c>
      <c r="AB6" s="62" t="s">
        <v>105</v>
      </c>
      <c r="AC6" s="62" t="s">
        <v>106</v>
      </c>
      <c r="AD6" s="62" t="s">
        <v>103</v>
      </c>
      <c r="AE6" s="62" t="s">
        <v>105</v>
      </c>
      <c r="AF6" s="62" t="s">
        <v>106</v>
      </c>
      <c r="AG6" s="62" t="s">
        <v>103</v>
      </c>
      <c r="AH6" s="62" t="s">
        <v>105</v>
      </c>
      <c r="AI6" s="62" t="s">
        <v>106</v>
      </c>
      <c r="AJ6" s="62" t="s">
        <v>103</v>
      </c>
      <c r="AK6" s="62" t="s">
        <v>105</v>
      </c>
      <c r="AL6" s="62" t="s">
        <v>106</v>
      </c>
      <c r="AM6" s="62" t="s">
        <v>103</v>
      </c>
      <c r="AN6" s="62" t="s">
        <v>105</v>
      </c>
      <c r="AO6" s="62" t="s">
        <v>106</v>
      </c>
      <c r="AP6" s="62" t="s">
        <v>103</v>
      </c>
      <c r="AQ6" s="62" t="s">
        <v>105</v>
      </c>
      <c r="AR6" s="62" t="s">
        <v>106</v>
      </c>
      <c r="AS6" s="62" t="s">
        <v>103</v>
      </c>
      <c r="AT6" s="62" t="s">
        <v>105</v>
      </c>
      <c r="AU6" s="62" t="s">
        <v>106</v>
      </c>
      <c r="AV6" s="62" t="s">
        <v>103</v>
      </c>
      <c r="AW6" s="62" t="s">
        <v>105</v>
      </c>
      <c r="AX6" s="62" t="s">
        <v>106</v>
      </c>
      <c r="AY6" s="62" t="s">
        <v>103</v>
      </c>
      <c r="AZ6" s="62" t="s">
        <v>105</v>
      </c>
      <c r="BA6" s="62" t="s">
        <v>106</v>
      </c>
      <c r="BB6" s="62" t="s">
        <v>103</v>
      </c>
      <c r="BC6" s="62" t="s">
        <v>105</v>
      </c>
      <c r="BD6" s="62" t="s">
        <v>106</v>
      </c>
      <c r="BE6" s="62" t="s">
        <v>103</v>
      </c>
      <c r="BF6" s="62" t="s">
        <v>105</v>
      </c>
      <c r="BG6" s="62" t="s">
        <v>106</v>
      </c>
      <c r="BH6" s="62" t="s">
        <v>103</v>
      </c>
      <c r="BI6" s="62" t="s">
        <v>105</v>
      </c>
      <c r="BJ6" s="62" t="s">
        <v>106</v>
      </c>
      <c r="BK6" s="62" t="s">
        <v>103</v>
      </c>
      <c r="BL6" s="62" t="s">
        <v>105</v>
      </c>
      <c r="BM6" s="62" t="s">
        <v>106</v>
      </c>
    </row>
    <row r="7" spans="1:65" x14ac:dyDescent="0.2">
      <c r="A7" s="30" t="s">
        <v>12</v>
      </c>
      <c r="B7" s="30" t="s">
        <v>13</v>
      </c>
      <c r="C7" s="56" t="s">
        <v>14</v>
      </c>
      <c r="D7" s="56" t="s">
        <v>15</v>
      </c>
      <c r="E7" s="56" t="s">
        <v>16</v>
      </c>
      <c r="F7" s="56" t="s">
        <v>17</v>
      </c>
      <c r="G7" s="56" t="s">
        <v>18</v>
      </c>
      <c r="H7" s="56" t="s">
        <v>19</v>
      </c>
      <c r="I7" s="56" t="s">
        <v>20</v>
      </c>
      <c r="J7" s="56" t="s">
        <v>21</v>
      </c>
      <c r="K7" s="56" t="s">
        <v>22</v>
      </c>
      <c r="L7" s="56" t="s">
        <v>23</v>
      </c>
      <c r="M7" s="56" t="s">
        <v>24</v>
      </c>
      <c r="N7" s="56" t="s">
        <v>25</v>
      </c>
      <c r="O7" s="56" t="s">
        <v>26</v>
      </c>
      <c r="P7" s="56" t="s">
        <v>27</v>
      </c>
      <c r="Q7" s="56" t="s">
        <v>28</v>
      </c>
      <c r="R7" s="56" t="s">
        <v>29</v>
      </c>
      <c r="S7" s="56" t="s">
        <v>94</v>
      </c>
      <c r="T7" s="56" t="s">
        <v>95</v>
      </c>
      <c r="U7" s="56" t="s">
        <v>96</v>
      </c>
      <c r="V7" s="56" t="s">
        <v>97</v>
      </c>
      <c r="W7" s="56" t="s">
        <v>98</v>
      </c>
      <c r="X7" s="56" t="s">
        <v>99</v>
      </c>
      <c r="Y7" s="56" t="s">
        <v>108</v>
      </c>
      <c r="Z7" s="56" t="s">
        <v>109</v>
      </c>
      <c r="AA7" s="56" t="s">
        <v>110</v>
      </c>
      <c r="AB7" s="56" t="s">
        <v>111</v>
      </c>
      <c r="AC7" s="56" t="s">
        <v>112</v>
      </c>
      <c r="AD7" s="56" t="s">
        <v>113</v>
      </c>
      <c r="AE7" s="56" t="s">
        <v>114</v>
      </c>
      <c r="AF7" s="56" t="s">
        <v>115</v>
      </c>
      <c r="AG7" s="56" t="s">
        <v>116</v>
      </c>
      <c r="AH7" s="56" t="s">
        <v>117</v>
      </c>
      <c r="AI7" s="56" t="s">
        <v>118</v>
      </c>
      <c r="AJ7" s="56" t="s">
        <v>119</v>
      </c>
      <c r="AK7" s="56" t="s">
        <v>120</v>
      </c>
      <c r="AL7" s="56" t="s">
        <v>121</v>
      </c>
      <c r="AM7" s="56" t="s">
        <v>122</v>
      </c>
      <c r="AN7" s="56" t="s">
        <v>123</v>
      </c>
      <c r="AO7" s="56" t="s">
        <v>124</v>
      </c>
      <c r="AP7" s="56" t="s">
        <v>125</v>
      </c>
      <c r="AQ7" s="56" t="s">
        <v>126</v>
      </c>
      <c r="AR7" s="56" t="s">
        <v>127</v>
      </c>
      <c r="AS7" s="56" t="s">
        <v>128</v>
      </c>
      <c r="AT7" s="56" t="s">
        <v>129</v>
      </c>
      <c r="AU7" s="56" t="s">
        <v>130</v>
      </c>
      <c r="AV7" s="56" t="s">
        <v>131</v>
      </c>
      <c r="AW7" s="56" t="s">
        <v>132</v>
      </c>
      <c r="AX7" s="56" t="s">
        <v>133</v>
      </c>
      <c r="AY7" s="56" t="s">
        <v>134</v>
      </c>
      <c r="AZ7" s="56" t="s">
        <v>135</v>
      </c>
      <c r="BA7" s="56" t="s">
        <v>136</v>
      </c>
      <c r="BB7" s="56" t="s">
        <v>137</v>
      </c>
      <c r="BC7" s="56" t="s">
        <v>138</v>
      </c>
      <c r="BD7" s="56" t="s">
        <v>139</v>
      </c>
      <c r="BE7" s="56" t="s">
        <v>140</v>
      </c>
      <c r="BF7" s="56" t="s">
        <v>141</v>
      </c>
      <c r="BG7" s="56" t="s">
        <v>142</v>
      </c>
      <c r="BH7" s="56" t="s">
        <v>143</v>
      </c>
      <c r="BI7" s="56" t="s">
        <v>144</v>
      </c>
      <c r="BJ7" s="56" t="s">
        <v>145</v>
      </c>
      <c r="BK7" s="56" t="s">
        <v>146</v>
      </c>
      <c r="BL7" s="56" t="s">
        <v>147</v>
      </c>
      <c r="BM7" s="56" t="s">
        <v>148</v>
      </c>
    </row>
    <row r="8" spans="1:65" s="32" customFormat="1" x14ac:dyDescent="0.25">
      <c r="A8" s="33" t="s">
        <v>30</v>
      </c>
      <c r="B8" s="34">
        <v>1</v>
      </c>
      <c r="C8" s="63">
        <f>SUM(D8:E8)</f>
        <v>819907</v>
      </c>
      <c r="D8" s="63">
        <f>SUM(G8+J8+M8+P8+S8+V8+Y8+AB8+AE8+AH8+AK8+AN8+AQ8+AT8+AW8+AZ8+BC8+BF8+BI8+BL8)</f>
        <v>412810</v>
      </c>
      <c r="E8" s="63">
        <f>SUM(H8+K8+N8+Q8+T8+W8+Z8+AC8+AF8+AI8+AL8+AO8+AR8+AU8+AX8+BA8+BD8+BG8+BJ8+BM8)</f>
        <v>407097</v>
      </c>
      <c r="F8" s="40">
        <f t="shared" ref="F8:F15" si="0">SUM(G8:H8)</f>
        <v>74114</v>
      </c>
      <c r="G8" s="40">
        <f>SUM(G9+G15+G22+G30+G34+G44)</f>
        <v>37696</v>
      </c>
      <c r="H8" s="40">
        <f>SUM(H9+H15+H22+H30+H34+H44)</f>
        <v>36418</v>
      </c>
      <c r="I8" s="40">
        <f>SUM(J8:K8)</f>
        <v>75003</v>
      </c>
      <c r="J8" s="40">
        <f>SUM(J9+J15+J22+J30+J34+J44)</f>
        <v>38417</v>
      </c>
      <c r="K8" s="40">
        <f>SUM(K9+K15+K22+K30+K34+K44)</f>
        <v>36586</v>
      </c>
      <c r="L8" s="40">
        <f t="shared" ref="L8" si="1">SUM(M8:N8)</f>
        <v>71996</v>
      </c>
      <c r="M8" s="40">
        <f>SUM(M9+M15+M22+M30+M34+M44)</f>
        <v>37160</v>
      </c>
      <c r="N8" s="40">
        <f>SUM(N9+N15+N22+N30+N34+N44)</f>
        <v>34836</v>
      </c>
      <c r="O8" s="40">
        <f t="shared" ref="O8:O46" si="2">SUM(P8:Q8)</f>
        <v>75248</v>
      </c>
      <c r="P8" s="40">
        <f>SUM(P9+P15+P22+P30+P34+P44)</f>
        <v>38590</v>
      </c>
      <c r="Q8" s="40">
        <f>SUM(Q9+Q15+Q22+Q30+Q34+Q44)</f>
        <v>36658</v>
      </c>
      <c r="R8" s="40">
        <f t="shared" ref="R8:R46" si="3">SUM(S8:T8)</f>
        <v>77085</v>
      </c>
      <c r="S8" s="40">
        <f>SUM(S9+S15+S22+S30+S34+S44)</f>
        <v>39427</v>
      </c>
      <c r="T8" s="40">
        <f>SUM(T9+T15+T22+T30+T34+T44)</f>
        <v>37658</v>
      </c>
      <c r="U8" s="40">
        <f t="shared" ref="U8:U46" si="4">SUM(V8:W8)</f>
        <v>77957</v>
      </c>
      <c r="V8" s="40">
        <f>SUM(V9+V15+V22+V30+V34+V44)</f>
        <v>39888</v>
      </c>
      <c r="W8" s="40">
        <f>SUM(W9+W15+W22+W30+W34+W44)</f>
        <v>38069</v>
      </c>
      <c r="X8" s="40">
        <f t="shared" ref="X8:X46" si="5">SUM(Y8:Z8)</f>
        <v>76206</v>
      </c>
      <c r="Y8" s="40">
        <f>SUM(Y9+Y15+Y22+Y30+Y34+Y44)</f>
        <v>38991</v>
      </c>
      <c r="Z8" s="40">
        <f>SUM(Z9+Z15+Z22+Z30+Z34+Z44)</f>
        <v>37215</v>
      </c>
      <c r="AA8" s="40">
        <f t="shared" ref="AA8:AA46" si="6">SUM(AB8:AC8)</f>
        <v>71017</v>
      </c>
      <c r="AB8" s="40">
        <f>SUM(AB9+AB15+AB22+AB30+AB34+AB44)</f>
        <v>35901</v>
      </c>
      <c r="AC8" s="40">
        <f>SUM(AC9+AC15+AC22+AC30+AC34+AC44)</f>
        <v>35116</v>
      </c>
      <c r="AD8" s="40">
        <f t="shared" ref="AD8:AD46" si="7">SUM(AE8:AF8)</f>
        <v>67257</v>
      </c>
      <c r="AE8" s="40">
        <f>SUM(AE9+AE15+AE22+AE30+AE34+AE44)</f>
        <v>34320</v>
      </c>
      <c r="AF8" s="40">
        <f>SUM(AF9+AF15+AF22+AF30+AF34+AF44)</f>
        <v>32937</v>
      </c>
      <c r="AG8" s="40">
        <f t="shared" ref="AG8:AG46" si="8">SUM(AH8:AI8)</f>
        <v>52620</v>
      </c>
      <c r="AH8" s="40">
        <f>SUM(AH9+AH15+AH22+AH30+AH34+AH44)</f>
        <v>24892</v>
      </c>
      <c r="AI8" s="40">
        <f>SUM(AI9+AI15+AI22+AI30+AI34+AI44)</f>
        <v>27728</v>
      </c>
      <c r="AJ8" s="40">
        <f t="shared" ref="AJ8:AJ46" si="9">SUM(AK8:AL8)</f>
        <v>53268</v>
      </c>
      <c r="AK8" s="40">
        <f>SUM(AK9+AK15+AK22+AK30+AK34+AK44)</f>
        <v>24662</v>
      </c>
      <c r="AL8" s="40">
        <f>SUM(AL9+AL15+AL22+AL30+AL34+AL44)</f>
        <v>28606</v>
      </c>
      <c r="AM8" s="40">
        <f t="shared" ref="AM8:AM46" si="10">SUM(AN8:AO8)</f>
        <v>45746</v>
      </c>
      <c r="AN8" s="40">
        <f>SUM(AN9+AN15+AN22+AN30+AN34+AN44)</f>
        <v>21579</v>
      </c>
      <c r="AO8" s="40">
        <f>SUM(AO9+AO15+AO22+AO30+AO34+AO44)</f>
        <v>24167</v>
      </c>
      <c r="AP8" s="40">
        <f t="shared" ref="AP8:AP46" si="11">SUM(AQ8:AR8)</f>
        <v>2208</v>
      </c>
      <c r="AQ8" s="40">
        <f>SUM(AQ9+AQ15+AQ22+AQ30+AQ34+AQ44)</f>
        <v>1177</v>
      </c>
      <c r="AR8" s="40">
        <f>SUM(AR9+AR15+AR22+AR30+AR34+AR44)</f>
        <v>1031</v>
      </c>
      <c r="AS8" s="40">
        <f t="shared" ref="AS8:AS46" si="12">SUM(AT8:AU8)</f>
        <v>128</v>
      </c>
      <c r="AT8" s="40">
        <f>SUM(AT9+AT15+AT22+AT30+AT34+AT44)</f>
        <v>71</v>
      </c>
      <c r="AU8" s="40">
        <f>SUM(AU9+AU15+AU22+AU30+AU34+AU44)</f>
        <v>57</v>
      </c>
      <c r="AV8" s="40">
        <f t="shared" ref="AV8:AV46" si="13">SUM(AW8:AX8)</f>
        <v>27</v>
      </c>
      <c r="AW8" s="40">
        <f>SUM(AW9+AW15+AW22+AW30+AW34+AW44)</f>
        <v>17</v>
      </c>
      <c r="AX8" s="40">
        <f>SUM(AX9+AX15+AX22+AX30+AX34+AX44)</f>
        <v>10</v>
      </c>
      <c r="AY8" s="40">
        <f t="shared" ref="AY8:AY46" si="14">SUM(AZ8:BA8)</f>
        <v>8</v>
      </c>
      <c r="AZ8" s="40">
        <f>SUM(AZ9+AZ15+AZ22+AZ30+AZ34+AZ44)</f>
        <v>8</v>
      </c>
      <c r="BA8" s="40">
        <f>SUM(BA9+BA15+BA22+BA30+BA34+BA44)</f>
        <v>0</v>
      </c>
      <c r="BB8" s="40">
        <f t="shared" ref="BB8:BB46" si="15">SUM(BC8:BD8)</f>
        <v>7</v>
      </c>
      <c r="BC8" s="40">
        <f>SUM(BC9+BC15+BC22+BC30+BC34+BC44)</f>
        <v>6</v>
      </c>
      <c r="BD8" s="40">
        <f>SUM(BD9+BD15+BD22+BD30+BD34+BD44)</f>
        <v>1</v>
      </c>
      <c r="BE8" s="40">
        <f t="shared" ref="BE8:BE46" si="16">SUM(BF8:BG8)</f>
        <v>5</v>
      </c>
      <c r="BF8" s="40">
        <f>SUM(BF9+BF15+BF22+BF30+BF34+BF44)</f>
        <v>3</v>
      </c>
      <c r="BG8" s="40">
        <f>SUM(BG9+BG15+BG22+BG30+BG34+BG44)</f>
        <v>2</v>
      </c>
      <c r="BH8" s="40">
        <f t="shared" ref="BH8:BH46" si="17">SUM(BI8:BJ8)</f>
        <v>3</v>
      </c>
      <c r="BI8" s="40">
        <f>SUM(BI9+BI15+BI22+BI30+BI34+BI44)</f>
        <v>3</v>
      </c>
      <c r="BJ8" s="40">
        <f>SUM(BJ9+BJ15+BJ22+BJ30+BJ34+BJ44)</f>
        <v>0</v>
      </c>
      <c r="BK8" s="40">
        <f t="shared" ref="BK8:BK46" si="18">SUM(BL8:BM8)</f>
        <v>4</v>
      </c>
      <c r="BL8" s="40">
        <f>SUM(BL9+BL15+BL22+BL30+BL34+BL44)</f>
        <v>2</v>
      </c>
      <c r="BM8" s="40">
        <f>SUM(BM9+BM15+BM22+BM30+BM34+BM44)</f>
        <v>2</v>
      </c>
    </row>
    <row r="9" spans="1:65" s="32" customFormat="1" x14ac:dyDescent="0.25">
      <c r="A9" s="33" t="s">
        <v>31</v>
      </c>
      <c r="B9" s="34">
        <v>2</v>
      </c>
      <c r="C9" s="63">
        <f t="shared" ref="C9:C46" si="19">SUM(D9:E9)</f>
        <v>97754</v>
      </c>
      <c r="D9" s="63">
        <f>SUM(G9+J9+M9+P9+S9+V9+Y9+AB9+AE9+AH9+AK9+AN9+AQ9+AT9+AW9+AZ9+BC9+BF9+BI9+BL9)</f>
        <v>49421</v>
      </c>
      <c r="E9" s="63">
        <f>SUM(H9+K9+N9+Q9+T9+W9+Z9+AC9+AF9+AI9+AL9+AO9+AR9+AU9+AX9+BA9+BD9+BG9+BJ9+BM9)</f>
        <v>48333</v>
      </c>
      <c r="F9" s="40">
        <f t="shared" si="0"/>
        <v>8418</v>
      </c>
      <c r="G9" s="40">
        <f>SUM(G10:G14)</f>
        <v>4279</v>
      </c>
      <c r="H9" s="40">
        <f>SUM(H10:H14)</f>
        <v>4139</v>
      </c>
      <c r="I9" s="40">
        <f t="shared" ref="I9:I46" si="20">SUM(J9:K9)</f>
        <v>9089</v>
      </c>
      <c r="J9" s="40">
        <f t="shared" ref="J9:K9" si="21">SUM(J10:J14)</f>
        <v>4675</v>
      </c>
      <c r="K9" s="40">
        <f t="shared" si="21"/>
        <v>4414</v>
      </c>
      <c r="L9" s="40">
        <f>SUM(M9:N9)</f>
        <v>8811</v>
      </c>
      <c r="M9" s="40">
        <f t="shared" ref="M9:N9" si="22">SUM(M10:M14)</f>
        <v>4612</v>
      </c>
      <c r="N9" s="40">
        <f t="shared" si="22"/>
        <v>4199</v>
      </c>
      <c r="O9" s="40">
        <f t="shared" si="2"/>
        <v>8625</v>
      </c>
      <c r="P9" s="40">
        <f t="shared" ref="P9:Q9" si="23">SUM(P10:P14)</f>
        <v>4435</v>
      </c>
      <c r="Q9" s="40">
        <f t="shared" si="23"/>
        <v>4190</v>
      </c>
      <c r="R9" s="40">
        <f t="shared" si="3"/>
        <v>8808</v>
      </c>
      <c r="S9" s="40">
        <f t="shared" ref="S9:T9" si="24">SUM(S10:S14)</f>
        <v>4498</v>
      </c>
      <c r="T9" s="40">
        <f t="shared" si="24"/>
        <v>4310</v>
      </c>
      <c r="U9" s="40">
        <f t="shared" si="4"/>
        <v>8829</v>
      </c>
      <c r="V9" s="40">
        <f t="shared" ref="V9:W9" si="25">SUM(V10:V14)</f>
        <v>4544</v>
      </c>
      <c r="W9" s="40">
        <f t="shared" si="25"/>
        <v>4285</v>
      </c>
      <c r="X9" s="40">
        <f t="shared" si="5"/>
        <v>8677</v>
      </c>
      <c r="Y9" s="40">
        <f t="shared" ref="Y9:Z9" si="26">SUM(Y10:Y14)</f>
        <v>4405</v>
      </c>
      <c r="Z9" s="40">
        <f t="shared" si="26"/>
        <v>4272</v>
      </c>
      <c r="AA9" s="40">
        <f t="shared" si="6"/>
        <v>8251</v>
      </c>
      <c r="AB9" s="40">
        <f t="shared" ref="AB9:AC9" si="27">SUM(AB10:AB14)</f>
        <v>4203</v>
      </c>
      <c r="AC9" s="40">
        <f t="shared" si="27"/>
        <v>4048</v>
      </c>
      <c r="AD9" s="40">
        <f t="shared" si="7"/>
        <v>8011</v>
      </c>
      <c r="AE9" s="40">
        <f t="shared" ref="AE9:AF9" si="28">SUM(AE10:AE14)</f>
        <v>4116</v>
      </c>
      <c r="AF9" s="40">
        <f t="shared" si="28"/>
        <v>3895</v>
      </c>
      <c r="AG9" s="40">
        <f t="shared" si="8"/>
        <v>6602</v>
      </c>
      <c r="AH9" s="40">
        <f t="shared" ref="AH9:AI9" si="29">SUM(AH10:AH14)</f>
        <v>3194</v>
      </c>
      <c r="AI9" s="40">
        <f t="shared" si="29"/>
        <v>3408</v>
      </c>
      <c r="AJ9" s="40">
        <f t="shared" si="9"/>
        <v>6720</v>
      </c>
      <c r="AK9" s="40">
        <f t="shared" ref="AK9:AL9" si="30">SUM(AK10:AK14)</f>
        <v>3119</v>
      </c>
      <c r="AL9" s="40">
        <f t="shared" si="30"/>
        <v>3601</v>
      </c>
      <c r="AM9" s="40">
        <f t="shared" si="10"/>
        <v>6102</v>
      </c>
      <c r="AN9" s="40">
        <f t="shared" ref="AN9:AO9" si="31">SUM(AN10:AN14)</f>
        <v>2922</v>
      </c>
      <c r="AO9" s="40">
        <f t="shared" si="31"/>
        <v>3180</v>
      </c>
      <c r="AP9" s="40">
        <f t="shared" si="11"/>
        <v>746</v>
      </c>
      <c r="AQ9" s="40">
        <f t="shared" ref="AQ9:AR9" si="32">SUM(AQ10:AQ14)</f>
        <v>383</v>
      </c>
      <c r="AR9" s="40">
        <f t="shared" si="32"/>
        <v>363</v>
      </c>
      <c r="AS9" s="40">
        <f t="shared" si="12"/>
        <v>57</v>
      </c>
      <c r="AT9" s="40">
        <f t="shared" ref="AT9:AU9" si="33">SUM(AT10:AT14)</f>
        <v>31</v>
      </c>
      <c r="AU9" s="40">
        <f t="shared" si="33"/>
        <v>26</v>
      </c>
      <c r="AV9" s="40">
        <f t="shared" si="13"/>
        <v>4</v>
      </c>
      <c r="AW9" s="40">
        <f t="shared" ref="AW9:AX9" si="34">SUM(AW10:AW14)</f>
        <v>2</v>
      </c>
      <c r="AX9" s="40">
        <f t="shared" si="34"/>
        <v>2</v>
      </c>
      <c r="AY9" s="40">
        <f t="shared" si="14"/>
        <v>1</v>
      </c>
      <c r="AZ9" s="40">
        <f t="shared" ref="AZ9:BA9" si="35">SUM(AZ10:AZ14)</f>
        <v>1</v>
      </c>
      <c r="BA9" s="40">
        <f t="shared" si="35"/>
        <v>0</v>
      </c>
      <c r="BB9" s="40">
        <f t="shared" si="15"/>
        <v>3</v>
      </c>
      <c r="BC9" s="40">
        <f t="shared" ref="BC9:BD9" si="36">SUM(BC10:BC14)</f>
        <v>2</v>
      </c>
      <c r="BD9" s="40">
        <f t="shared" si="36"/>
        <v>1</v>
      </c>
      <c r="BE9" s="40">
        <f t="shared" si="16"/>
        <v>0</v>
      </c>
      <c r="BF9" s="40">
        <f t="shared" ref="BF9:BG9" si="37">SUM(BF10:BF14)</f>
        <v>0</v>
      </c>
      <c r="BG9" s="40">
        <f t="shared" si="37"/>
        <v>0</v>
      </c>
      <c r="BH9" s="40">
        <f t="shared" si="17"/>
        <v>0</v>
      </c>
      <c r="BI9" s="40">
        <f t="shared" ref="BI9:BJ9" si="38">SUM(BI10:BI14)</f>
        <v>0</v>
      </c>
      <c r="BJ9" s="40">
        <f t="shared" si="38"/>
        <v>0</v>
      </c>
      <c r="BK9" s="40">
        <f t="shared" si="18"/>
        <v>0</v>
      </c>
      <c r="BL9" s="40">
        <f t="shared" ref="BL9:BM9" si="39">SUM(BL10:BL14)</f>
        <v>0</v>
      </c>
      <c r="BM9" s="40">
        <f t="shared" si="39"/>
        <v>0</v>
      </c>
    </row>
    <row r="10" spans="1:65" s="32" customFormat="1" x14ac:dyDescent="0.25">
      <c r="A10" s="37" t="s">
        <v>32</v>
      </c>
      <c r="B10" s="34">
        <v>3</v>
      </c>
      <c r="C10" s="63">
        <f t="shared" si="19"/>
        <v>27732</v>
      </c>
      <c r="D10" s="63">
        <f t="shared" ref="D10:E46" si="40">SUM(G10+J10+M10+P10+S10+V10+Y10+AB10+AE10+AH10+AK10+AN10+AQ10+AT10+AW10+AZ10+BC10+BF10+BI10+BL10)</f>
        <v>13946</v>
      </c>
      <c r="E10" s="63">
        <f t="shared" si="40"/>
        <v>13786</v>
      </c>
      <c r="F10" s="40">
        <f t="shared" si="0"/>
        <v>2291</v>
      </c>
      <c r="G10" s="30">
        <v>1101</v>
      </c>
      <c r="H10" s="42">
        <v>1190</v>
      </c>
      <c r="I10" s="40">
        <f t="shared" si="20"/>
        <v>2649</v>
      </c>
      <c r="J10" s="30">
        <v>1371</v>
      </c>
      <c r="K10" s="42">
        <v>1278</v>
      </c>
      <c r="L10" s="40">
        <f t="shared" ref="L10:L46" si="41">SUM(M10:N10)</f>
        <v>2633</v>
      </c>
      <c r="M10" s="30">
        <v>1353</v>
      </c>
      <c r="N10" s="42">
        <v>1280</v>
      </c>
      <c r="O10" s="40">
        <f t="shared" si="2"/>
        <v>2502</v>
      </c>
      <c r="P10" s="30">
        <v>1284</v>
      </c>
      <c r="Q10" s="42">
        <v>1218</v>
      </c>
      <c r="R10" s="40">
        <f t="shared" si="3"/>
        <v>2417</v>
      </c>
      <c r="S10" s="30">
        <v>1255</v>
      </c>
      <c r="T10" s="42">
        <v>1162</v>
      </c>
      <c r="U10" s="40">
        <f t="shared" si="4"/>
        <v>2491</v>
      </c>
      <c r="V10" s="30">
        <v>1237</v>
      </c>
      <c r="W10" s="42">
        <v>1254</v>
      </c>
      <c r="X10" s="40">
        <f t="shared" si="5"/>
        <v>2369</v>
      </c>
      <c r="Y10" s="30">
        <v>1212</v>
      </c>
      <c r="Z10" s="42">
        <v>1157</v>
      </c>
      <c r="AA10" s="40">
        <f t="shared" si="6"/>
        <v>2158</v>
      </c>
      <c r="AB10" s="30">
        <v>1109</v>
      </c>
      <c r="AC10" s="42">
        <v>1049</v>
      </c>
      <c r="AD10" s="40">
        <f t="shared" si="7"/>
        <v>2145</v>
      </c>
      <c r="AE10" s="30">
        <v>1044</v>
      </c>
      <c r="AF10" s="42">
        <v>1101</v>
      </c>
      <c r="AG10" s="40">
        <f t="shared" si="8"/>
        <v>1922</v>
      </c>
      <c r="AH10" s="30">
        <v>967</v>
      </c>
      <c r="AI10" s="42">
        <v>955</v>
      </c>
      <c r="AJ10" s="40">
        <f t="shared" si="9"/>
        <v>1859</v>
      </c>
      <c r="AK10" s="30">
        <v>896</v>
      </c>
      <c r="AL10" s="42">
        <v>963</v>
      </c>
      <c r="AM10" s="40">
        <f t="shared" si="10"/>
        <v>1751</v>
      </c>
      <c r="AN10" s="30">
        <v>849</v>
      </c>
      <c r="AO10" s="42">
        <v>902</v>
      </c>
      <c r="AP10" s="40">
        <f t="shared" si="11"/>
        <v>488</v>
      </c>
      <c r="AQ10" s="30">
        <v>238</v>
      </c>
      <c r="AR10" s="42">
        <v>250</v>
      </c>
      <c r="AS10" s="40">
        <f t="shared" si="12"/>
        <v>50</v>
      </c>
      <c r="AT10" s="30">
        <v>26</v>
      </c>
      <c r="AU10" s="42">
        <v>24</v>
      </c>
      <c r="AV10" s="40">
        <f t="shared" si="13"/>
        <v>3</v>
      </c>
      <c r="AW10" s="30">
        <v>1</v>
      </c>
      <c r="AX10" s="42">
        <v>2</v>
      </c>
      <c r="AY10" s="40">
        <f t="shared" si="14"/>
        <v>1</v>
      </c>
      <c r="AZ10" s="30">
        <v>1</v>
      </c>
      <c r="BA10" s="42"/>
      <c r="BB10" s="40">
        <f t="shared" si="15"/>
        <v>3</v>
      </c>
      <c r="BC10" s="30">
        <v>2</v>
      </c>
      <c r="BD10" s="42">
        <v>1</v>
      </c>
      <c r="BE10" s="40">
        <f t="shared" si="16"/>
        <v>0</v>
      </c>
      <c r="BF10" s="30"/>
      <c r="BG10" s="42"/>
      <c r="BH10" s="40">
        <f t="shared" si="17"/>
        <v>0</v>
      </c>
      <c r="BI10" s="30"/>
      <c r="BJ10" s="42"/>
      <c r="BK10" s="40">
        <f t="shared" si="18"/>
        <v>0</v>
      </c>
      <c r="BL10" s="30"/>
      <c r="BM10" s="42"/>
    </row>
    <row r="11" spans="1:65" s="32" customFormat="1" x14ac:dyDescent="0.25">
      <c r="A11" s="37" t="s">
        <v>33</v>
      </c>
      <c r="B11" s="34">
        <v>4</v>
      </c>
      <c r="C11" s="63">
        <f t="shared" si="19"/>
        <v>11842</v>
      </c>
      <c r="D11" s="63">
        <f t="shared" si="40"/>
        <v>6065</v>
      </c>
      <c r="E11" s="63">
        <f t="shared" si="40"/>
        <v>5777</v>
      </c>
      <c r="F11" s="40">
        <f t="shared" si="0"/>
        <v>1139</v>
      </c>
      <c r="G11" s="30">
        <v>601</v>
      </c>
      <c r="H11" s="42">
        <v>538</v>
      </c>
      <c r="I11" s="40">
        <f t="shared" si="20"/>
        <v>1096</v>
      </c>
      <c r="J11" s="30">
        <v>586</v>
      </c>
      <c r="K11" s="42">
        <v>510</v>
      </c>
      <c r="L11" s="40">
        <f t="shared" si="41"/>
        <v>1065</v>
      </c>
      <c r="M11" s="30">
        <v>569</v>
      </c>
      <c r="N11" s="42">
        <v>496</v>
      </c>
      <c r="O11" s="40">
        <f t="shared" si="2"/>
        <v>971</v>
      </c>
      <c r="P11" s="30">
        <v>496</v>
      </c>
      <c r="Q11" s="42">
        <v>475</v>
      </c>
      <c r="R11" s="40">
        <f t="shared" si="3"/>
        <v>1065</v>
      </c>
      <c r="S11" s="30">
        <v>522</v>
      </c>
      <c r="T11" s="42">
        <v>543</v>
      </c>
      <c r="U11" s="40">
        <f t="shared" si="4"/>
        <v>1047</v>
      </c>
      <c r="V11" s="30">
        <v>585</v>
      </c>
      <c r="W11" s="42">
        <v>462</v>
      </c>
      <c r="X11" s="40">
        <f t="shared" si="5"/>
        <v>1109</v>
      </c>
      <c r="Y11" s="30">
        <v>553</v>
      </c>
      <c r="Z11" s="42">
        <v>556</v>
      </c>
      <c r="AA11" s="40">
        <f t="shared" si="6"/>
        <v>1060</v>
      </c>
      <c r="AB11" s="30">
        <v>552</v>
      </c>
      <c r="AC11" s="42">
        <v>508</v>
      </c>
      <c r="AD11" s="40">
        <f t="shared" si="7"/>
        <v>1004</v>
      </c>
      <c r="AE11" s="30">
        <v>520</v>
      </c>
      <c r="AF11" s="42">
        <v>484</v>
      </c>
      <c r="AG11" s="40">
        <f t="shared" si="8"/>
        <v>801</v>
      </c>
      <c r="AH11" s="30">
        <v>369</v>
      </c>
      <c r="AI11" s="42">
        <v>432</v>
      </c>
      <c r="AJ11" s="40">
        <f t="shared" si="9"/>
        <v>775</v>
      </c>
      <c r="AK11" s="30">
        <v>354</v>
      </c>
      <c r="AL11" s="42">
        <v>421</v>
      </c>
      <c r="AM11" s="40">
        <f t="shared" si="10"/>
        <v>676</v>
      </c>
      <c r="AN11" s="30">
        <v>337</v>
      </c>
      <c r="AO11" s="42">
        <v>339</v>
      </c>
      <c r="AP11" s="40">
        <f t="shared" si="11"/>
        <v>34</v>
      </c>
      <c r="AQ11" s="30">
        <v>21</v>
      </c>
      <c r="AR11" s="42">
        <v>13</v>
      </c>
      <c r="AS11" s="40">
        <f t="shared" si="12"/>
        <v>0</v>
      </c>
      <c r="AT11" s="30"/>
      <c r="AU11" s="42"/>
      <c r="AV11" s="40">
        <f t="shared" si="13"/>
        <v>0</v>
      </c>
      <c r="AW11" s="30"/>
      <c r="AX11" s="42"/>
      <c r="AY11" s="40">
        <f t="shared" si="14"/>
        <v>0</v>
      </c>
      <c r="AZ11" s="30"/>
      <c r="BA11" s="42"/>
      <c r="BB11" s="40">
        <f t="shared" si="15"/>
        <v>0</v>
      </c>
      <c r="BC11" s="30"/>
      <c r="BD11" s="42"/>
      <c r="BE11" s="40">
        <f t="shared" si="16"/>
        <v>0</v>
      </c>
      <c r="BF11" s="30"/>
      <c r="BG11" s="42"/>
      <c r="BH11" s="40">
        <f t="shared" si="17"/>
        <v>0</v>
      </c>
      <c r="BI11" s="30"/>
      <c r="BJ11" s="42"/>
      <c r="BK11" s="40">
        <f t="shared" si="18"/>
        <v>0</v>
      </c>
      <c r="BL11" s="30"/>
      <c r="BM11" s="42"/>
    </row>
    <row r="12" spans="1:65" s="32" customFormat="1" x14ac:dyDescent="0.25">
      <c r="A12" s="37" t="s">
        <v>34</v>
      </c>
      <c r="B12" s="34">
        <v>5</v>
      </c>
      <c r="C12" s="63">
        <f t="shared" si="19"/>
        <v>15629</v>
      </c>
      <c r="D12" s="63">
        <f t="shared" si="40"/>
        <v>7922</v>
      </c>
      <c r="E12" s="63">
        <f t="shared" si="40"/>
        <v>7707</v>
      </c>
      <c r="F12" s="40">
        <f t="shared" si="0"/>
        <v>1308</v>
      </c>
      <c r="G12" s="30">
        <v>685</v>
      </c>
      <c r="H12" s="42">
        <v>623</v>
      </c>
      <c r="I12" s="40">
        <f t="shared" si="20"/>
        <v>1446</v>
      </c>
      <c r="J12" s="30">
        <v>738</v>
      </c>
      <c r="K12" s="42">
        <v>708</v>
      </c>
      <c r="L12" s="40">
        <f t="shared" si="41"/>
        <v>1301</v>
      </c>
      <c r="M12" s="30">
        <v>706</v>
      </c>
      <c r="N12" s="42">
        <v>595</v>
      </c>
      <c r="O12" s="40">
        <f t="shared" si="2"/>
        <v>1318</v>
      </c>
      <c r="P12" s="30">
        <v>667</v>
      </c>
      <c r="Q12" s="42">
        <v>651</v>
      </c>
      <c r="R12" s="40">
        <f t="shared" si="3"/>
        <v>1464</v>
      </c>
      <c r="S12" s="30">
        <v>756</v>
      </c>
      <c r="T12" s="42">
        <v>708</v>
      </c>
      <c r="U12" s="40">
        <f t="shared" si="4"/>
        <v>1409</v>
      </c>
      <c r="V12" s="30">
        <v>731</v>
      </c>
      <c r="W12" s="42">
        <v>678</v>
      </c>
      <c r="X12" s="40">
        <f t="shared" si="5"/>
        <v>1385</v>
      </c>
      <c r="Y12" s="30">
        <v>694</v>
      </c>
      <c r="Z12" s="42">
        <v>691</v>
      </c>
      <c r="AA12" s="40">
        <f t="shared" si="6"/>
        <v>1354</v>
      </c>
      <c r="AB12" s="30">
        <v>692</v>
      </c>
      <c r="AC12" s="42">
        <v>662</v>
      </c>
      <c r="AD12" s="40">
        <f t="shared" si="7"/>
        <v>1238</v>
      </c>
      <c r="AE12" s="30">
        <v>651</v>
      </c>
      <c r="AF12" s="42">
        <v>587</v>
      </c>
      <c r="AG12" s="40">
        <f t="shared" si="8"/>
        <v>1128</v>
      </c>
      <c r="AH12" s="30">
        <v>534</v>
      </c>
      <c r="AI12" s="42">
        <v>594</v>
      </c>
      <c r="AJ12" s="40">
        <f t="shared" si="9"/>
        <v>1180</v>
      </c>
      <c r="AK12" s="30">
        <v>545</v>
      </c>
      <c r="AL12" s="42">
        <v>635</v>
      </c>
      <c r="AM12" s="40">
        <f t="shared" si="10"/>
        <v>1053</v>
      </c>
      <c r="AN12" s="30">
        <v>493</v>
      </c>
      <c r="AO12" s="42">
        <v>560</v>
      </c>
      <c r="AP12" s="40">
        <f t="shared" si="11"/>
        <v>45</v>
      </c>
      <c r="AQ12" s="30">
        <v>30</v>
      </c>
      <c r="AR12" s="42">
        <v>15</v>
      </c>
      <c r="AS12" s="40">
        <f t="shared" si="12"/>
        <v>0</v>
      </c>
      <c r="AT12" s="30"/>
      <c r="AU12" s="42"/>
      <c r="AV12" s="40">
        <f t="shared" si="13"/>
        <v>0</v>
      </c>
      <c r="AW12" s="30"/>
      <c r="AX12" s="42"/>
      <c r="AY12" s="40">
        <f t="shared" si="14"/>
        <v>0</v>
      </c>
      <c r="AZ12" s="30"/>
      <c r="BA12" s="42"/>
      <c r="BB12" s="40">
        <f t="shared" si="15"/>
        <v>0</v>
      </c>
      <c r="BC12" s="30"/>
      <c r="BD12" s="42"/>
      <c r="BE12" s="40">
        <f t="shared" si="16"/>
        <v>0</v>
      </c>
      <c r="BF12" s="30"/>
      <c r="BG12" s="42"/>
      <c r="BH12" s="40">
        <f t="shared" si="17"/>
        <v>0</v>
      </c>
      <c r="BI12" s="30"/>
      <c r="BJ12" s="42"/>
      <c r="BK12" s="40">
        <f t="shared" si="18"/>
        <v>0</v>
      </c>
      <c r="BL12" s="30"/>
      <c r="BM12" s="42"/>
    </row>
    <row r="13" spans="1:65" s="32" customFormat="1" x14ac:dyDescent="0.25">
      <c r="A13" s="37" t="s">
        <v>35</v>
      </c>
      <c r="B13" s="34">
        <v>6</v>
      </c>
      <c r="C13" s="63">
        <f t="shared" si="19"/>
        <v>20227</v>
      </c>
      <c r="D13" s="63">
        <f t="shared" si="40"/>
        <v>10221</v>
      </c>
      <c r="E13" s="63">
        <f t="shared" si="40"/>
        <v>10006</v>
      </c>
      <c r="F13" s="40">
        <f t="shared" si="0"/>
        <v>1686</v>
      </c>
      <c r="G13" s="30">
        <v>874</v>
      </c>
      <c r="H13" s="42">
        <v>812</v>
      </c>
      <c r="I13" s="40">
        <f t="shared" si="20"/>
        <v>1798</v>
      </c>
      <c r="J13" s="30">
        <v>902</v>
      </c>
      <c r="K13" s="42">
        <v>896</v>
      </c>
      <c r="L13" s="40">
        <f t="shared" si="41"/>
        <v>1884</v>
      </c>
      <c r="M13" s="30">
        <v>994</v>
      </c>
      <c r="N13" s="42">
        <v>890</v>
      </c>
      <c r="O13" s="40">
        <f t="shared" si="2"/>
        <v>1883</v>
      </c>
      <c r="P13" s="30">
        <v>1000</v>
      </c>
      <c r="Q13" s="42">
        <v>883</v>
      </c>
      <c r="R13" s="40">
        <f t="shared" si="3"/>
        <v>1858</v>
      </c>
      <c r="S13" s="30">
        <v>947</v>
      </c>
      <c r="T13" s="42">
        <v>911</v>
      </c>
      <c r="U13" s="40">
        <f t="shared" si="4"/>
        <v>1873</v>
      </c>
      <c r="V13" s="30">
        <v>977</v>
      </c>
      <c r="W13" s="42">
        <v>896</v>
      </c>
      <c r="X13" s="40">
        <f t="shared" si="5"/>
        <v>1765</v>
      </c>
      <c r="Y13" s="30">
        <v>908</v>
      </c>
      <c r="Z13" s="42">
        <v>857</v>
      </c>
      <c r="AA13" s="40">
        <f t="shared" si="6"/>
        <v>1731</v>
      </c>
      <c r="AB13" s="30">
        <v>878</v>
      </c>
      <c r="AC13" s="42">
        <v>853</v>
      </c>
      <c r="AD13" s="40">
        <f t="shared" si="7"/>
        <v>1686</v>
      </c>
      <c r="AE13" s="30">
        <v>884</v>
      </c>
      <c r="AF13" s="42">
        <v>802</v>
      </c>
      <c r="AG13" s="40">
        <f t="shared" si="8"/>
        <v>1296</v>
      </c>
      <c r="AH13" s="30">
        <v>610</v>
      </c>
      <c r="AI13" s="42">
        <v>686</v>
      </c>
      <c r="AJ13" s="40">
        <f t="shared" si="9"/>
        <v>1404</v>
      </c>
      <c r="AK13" s="30">
        <v>616</v>
      </c>
      <c r="AL13" s="42">
        <v>788</v>
      </c>
      <c r="AM13" s="40">
        <f t="shared" si="10"/>
        <v>1249</v>
      </c>
      <c r="AN13" s="30">
        <v>573</v>
      </c>
      <c r="AO13" s="42">
        <v>676</v>
      </c>
      <c r="AP13" s="40">
        <f t="shared" si="11"/>
        <v>111</v>
      </c>
      <c r="AQ13" s="30">
        <v>56</v>
      </c>
      <c r="AR13" s="42">
        <v>55</v>
      </c>
      <c r="AS13" s="40">
        <f t="shared" si="12"/>
        <v>3</v>
      </c>
      <c r="AT13" s="30">
        <v>2</v>
      </c>
      <c r="AU13" s="42">
        <v>1</v>
      </c>
      <c r="AV13" s="40">
        <f t="shared" si="13"/>
        <v>0</v>
      </c>
      <c r="AW13" s="30"/>
      <c r="AX13" s="42"/>
      <c r="AY13" s="40">
        <f t="shared" si="14"/>
        <v>0</v>
      </c>
      <c r="AZ13" s="30"/>
      <c r="BA13" s="42"/>
      <c r="BB13" s="40">
        <f t="shared" si="15"/>
        <v>0</v>
      </c>
      <c r="BC13" s="30"/>
      <c r="BD13" s="42"/>
      <c r="BE13" s="40">
        <f t="shared" si="16"/>
        <v>0</v>
      </c>
      <c r="BF13" s="30"/>
      <c r="BG13" s="42"/>
      <c r="BH13" s="40">
        <f t="shared" si="17"/>
        <v>0</v>
      </c>
      <c r="BI13" s="30"/>
      <c r="BJ13" s="42"/>
      <c r="BK13" s="40">
        <f t="shared" si="18"/>
        <v>0</v>
      </c>
      <c r="BL13" s="30"/>
      <c r="BM13" s="42"/>
    </row>
    <row r="14" spans="1:65" s="32" customFormat="1" x14ac:dyDescent="0.25">
      <c r="A14" s="37" t="s">
        <v>36</v>
      </c>
      <c r="B14" s="34">
        <v>7</v>
      </c>
      <c r="C14" s="63">
        <f t="shared" si="19"/>
        <v>22324</v>
      </c>
      <c r="D14" s="63">
        <f t="shared" si="40"/>
        <v>11267</v>
      </c>
      <c r="E14" s="63">
        <f t="shared" si="40"/>
        <v>11057</v>
      </c>
      <c r="F14" s="40">
        <f t="shared" si="0"/>
        <v>1994</v>
      </c>
      <c r="G14" s="30">
        <v>1018</v>
      </c>
      <c r="H14" s="42">
        <v>976</v>
      </c>
      <c r="I14" s="40">
        <f t="shared" si="20"/>
        <v>2100</v>
      </c>
      <c r="J14" s="30">
        <v>1078</v>
      </c>
      <c r="K14" s="42">
        <v>1022</v>
      </c>
      <c r="L14" s="40">
        <f t="shared" si="41"/>
        <v>1928</v>
      </c>
      <c r="M14" s="30">
        <v>990</v>
      </c>
      <c r="N14" s="42">
        <v>938</v>
      </c>
      <c r="O14" s="40">
        <f t="shared" si="2"/>
        <v>1951</v>
      </c>
      <c r="P14" s="30">
        <v>988</v>
      </c>
      <c r="Q14" s="42">
        <v>963</v>
      </c>
      <c r="R14" s="40">
        <f t="shared" si="3"/>
        <v>2004</v>
      </c>
      <c r="S14" s="30">
        <v>1018</v>
      </c>
      <c r="T14" s="42">
        <v>986</v>
      </c>
      <c r="U14" s="40">
        <f t="shared" si="4"/>
        <v>2009</v>
      </c>
      <c r="V14" s="30">
        <v>1014</v>
      </c>
      <c r="W14" s="42">
        <v>995</v>
      </c>
      <c r="X14" s="40">
        <f t="shared" si="5"/>
        <v>2049</v>
      </c>
      <c r="Y14" s="30">
        <v>1038</v>
      </c>
      <c r="Z14" s="42">
        <v>1011</v>
      </c>
      <c r="AA14" s="40">
        <f t="shared" si="6"/>
        <v>1948</v>
      </c>
      <c r="AB14" s="30">
        <v>972</v>
      </c>
      <c r="AC14" s="42">
        <v>976</v>
      </c>
      <c r="AD14" s="40">
        <f t="shared" si="7"/>
        <v>1938</v>
      </c>
      <c r="AE14" s="30">
        <v>1017</v>
      </c>
      <c r="AF14" s="42">
        <v>921</v>
      </c>
      <c r="AG14" s="40">
        <f t="shared" si="8"/>
        <v>1455</v>
      </c>
      <c r="AH14" s="30">
        <v>714</v>
      </c>
      <c r="AI14" s="42">
        <v>741</v>
      </c>
      <c r="AJ14" s="40">
        <f t="shared" si="9"/>
        <v>1502</v>
      </c>
      <c r="AK14" s="30">
        <v>708</v>
      </c>
      <c r="AL14" s="42">
        <v>794</v>
      </c>
      <c r="AM14" s="40">
        <f t="shared" si="10"/>
        <v>1373</v>
      </c>
      <c r="AN14" s="30">
        <v>670</v>
      </c>
      <c r="AO14" s="42">
        <v>703</v>
      </c>
      <c r="AP14" s="40">
        <f t="shared" si="11"/>
        <v>68</v>
      </c>
      <c r="AQ14" s="30">
        <v>38</v>
      </c>
      <c r="AR14" s="42">
        <v>30</v>
      </c>
      <c r="AS14" s="40">
        <f t="shared" si="12"/>
        <v>4</v>
      </c>
      <c r="AT14" s="30">
        <v>3</v>
      </c>
      <c r="AU14" s="42">
        <v>1</v>
      </c>
      <c r="AV14" s="40">
        <f t="shared" si="13"/>
        <v>1</v>
      </c>
      <c r="AW14" s="30">
        <v>1</v>
      </c>
      <c r="AX14" s="42"/>
      <c r="AY14" s="40">
        <f t="shared" si="14"/>
        <v>0</v>
      </c>
      <c r="AZ14" s="30"/>
      <c r="BA14" s="42"/>
      <c r="BB14" s="40">
        <f t="shared" si="15"/>
        <v>0</v>
      </c>
      <c r="BC14" s="30"/>
      <c r="BD14" s="42"/>
      <c r="BE14" s="40">
        <f t="shared" si="16"/>
        <v>0</v>
      </c>
      <c r="BF14" s="30"/>
      <c r="BG14" s="42"/>
      <c r="BH14" s="40">
        <f t="shared" si="17"/>
        <v>0</v>
      </c>
      <c r="BI14" s="30"/>
      <c r="BJ14" s="42"/>
      <c r="BK14" s="40">
        <f t="shared" si="18"/>
        <v>0</v>
      </c>
      <c r="BL14" s="30"/>
      <c r="BM14" s="42"/>
    </row>
    <row r="15" spans="1:65" s="32" customFormat="1" x14ac:dyDescent="0.25">
      <c r="A15" s="33" t="s">
        <v>37</v>
      </c>
      <c r="B15" s="34">
        <v>8</v>
      </c>
      <c r="C15" s="63">
        <f t="shared" si="19"/>
        <v>136200</v>
      </c>
      <c r="D15" s="63">
        <f t="shared" si="40"/>
        <v>68349</v>
      </c>
      <c r="E15" s="63">
        <f t="shared" si="40"/>
        <v>67851</v>
      </c>
      <c r="F15" s="40">
        <f t="shared" si="0"/>
        <v>12143</v>
      </c>
      <c r="G15" s="40">
        <f>SUM(G16:G21)</f>
        <v>6245</v>
      </c>
      <c r="H15" s="40">
        <f>SUM(H16:H21)</f>
        <v>5898</v>
      </c>
      <c r="I15" s="40">
        <f t="shared" si="20"/>
        <v>12266</v>
      </c>
      <c r="J15" s="40">
        <f t="shared" ref="J15:K15" si="42">SUM(J16:J21)</f>
        <v>6320</v>
      </c>
      <c r="K15" s="40">
        <f t="shared" si="42"/>
        <v>5946</v>
      </c>
      <c r="L15" s="40">
        <f t="shared" si="41"/>
        <v>11841</v>
      </c>
      <c r="M15" s="40">
        <f t="shared" ref="M15:N15" si="43">SUM(M16:M21)</f>
        <v>6044</v>
      </c>
      <c r="N15" s="40">
        <f t="shared" si="43"/>
        <v>5797</v>
      </c>
      <c r="O15" s="40">
        <f t="shared" si="2"/>
        <v>12247</v>
      </c>
      <c r="P15" s="40">
        <f t="shared" ref="P15:Q15" si="44">SUM(P16:P21)</f>
        <v>6301</v>
      </c>
      <c r="Q15" s="40">
        <f t="shared" si="44"/>
        <v>5946</v>
      </c>
      <c r="R15" s="40">
        <f t="shared" si="3"/>
        <v>12620</v>
      </c>
      <c r="S15" s="40">
        <f t="shared" ref="S15:T15" si="45">SUM(S16:S21)</f>
        <v>6377</v>
      </c>
      <c r="T15" s="40">
        <f t="shared" si="45"/>
        <v>6243</v>
      </c>
      <c r="U15" s="40">
        <f t="shared" si="4"/>
        <v>12878</v>
      </c>
      <c r="V15" s="40">
        <f t="shared" ref="V15:W15" si="46">SUM(V16:V21)</f>
        <v>6597</v>
      </c>
      <c r="W15" s="40">
        <f t="shared" si="46"/>
        <v>6281</v>
      </c>
      <c r="X15" s="40">
        <f t="shared" si="5"/>
        <v>12989</v>
      </c>
      <c r="Y15" s="40">
        <f t="shared" ref="Y15:Z15" si="47">SUM(Y16:Y21)</f>
        <v>6657</v>
      </c>
      <c r="Z15" s="40">
        <f t="shared" si="47"/>
        <v>6332</v>
      </c>
      <c r="AA15" s="40">
        <f t="shared" si="6"/>
        <v>11782</v>
      </c>
      <c r="AB15" s="40">
        <f t="shared" ref="AB15:AC15" si="48">SUM(AB16:AB21)</f>
        <v>5903</v>
      </c>
      <c r="AC15" s="40">
        <f t="shared" si="48"/>
        <v>5879</v>
      </c>
      <c r="AD15" s="40">
        <f t="shared" si="7"/>
        <v>11535</v>
      </c>
      <c r="AE15" s="40">
        <f t="shared" ref="AE15:AF15" si="49">SUM(AE16:AE21)</f>
        <v>5849</v>
      </c>
      <c r="AF15" s="40">
        <f t="shared" si="49"/>
        <v>5686</v>
      </c>
      <c r="AG15" s="40">
        <f t="shared" si="8"/>
        <v>8867</v>
      </c>
      <c r="AH15" s="40">
        <f t="shared" ref="AH15:AI15" si="50">SUM(AH16:AH21)</f>
        <v>4166</v>
      </c>
      <c r="AI15" s="40">
        <f t="shared" si="50"/>
        <v>4701</v>
      </c>
      <c r="AJ15" s="40">
        <f t="shared" si="9"/>
        <v>8914</v>
      </c>
      <c r="AK15" s="40">
        <f t="shared" ref="AK15:AL15" si="51">SUM(AK16:AK21)</f>
        <v>4030</v>
      </c>
      <c r="AL15" s="40">
        <f t="shared" si="51"/>
        <v>4884</v>
      </c>
      <c r="AM15" s="40">
        <f t="shared" si="10"/>
        <v>7866</v>
      </c>
      <c r="AN15" s="40">
        <f t="shared" ref="AN15:AO15" si="52">SUM(AN16:AN21)</f>
        <v>3706</v>
      </c>
      <c r="AO15" s="40">
        <f t="shared" si="52"/>
        <v>4160</v>
      </c>
      <c r="AP15" s="40">
        <f t="shared" si="11"/>
        <v>235</v>
      </c>
      <c r="AQ15" s="40">
        <f t="shared" ref="AQ15:AR15" si="53">SUM(AQ16:AQ21)</f>
        <v>140</v>
      </c>
      <c r="AR15" s="40">
        <f t="shared" si="53"/>
        <v>95</v>
      </c>
      <c r="AS15" s="40">
        <f t="shared" si="12"/>
        <v>10</v>
      </c>
      <c r="AT15" s="40">
        <f t="shared" ref="AT15:AU15" si="54">SUM(AT16:AT21)</f>
        <v>7</v>
      </c>
      <c r="AU15" s="40">
        <f t="shared" si="54"/>
        <v>3</v>
      </c>
      <c r="AV15" s="40">
        <f t="shared" si="13"/>
        <v>3</v>
      </c>
      <c r="AW15" s="40">
        <f t="shared" ref="AW15:AX15" si="55">SUM(AW16:AW21)</f>
        <v>3</v>
      </c>
      <c r="AX15" s="40">
        <f t="shared" si="55"/>
        <v>0</v>
      </c>
      <c r="AY15" s="40">
        <f t="shared" si="14"/>
        <v>2</v>
      </c>
      <c r="AZ15" s="40">
        <f t="shared" ref="AZ15:BA15" si="56">SUM(AZ16:AZ21)</f>
        <v>2</v>
      </c>
      <c r="BA15" s="40">
        <f t="shared" si="56"/>
        <v>0</v>
      </c>
      <c r="BB15" s="40">
        <f t="shared" si="15"/>
        <v>0</v>
      </c>
      <c r="BC15" s="40">
        <f t="shared" ref="BC15:BD15" si="57">SUM(BC16:BC21)</f>
        <v>0</v>
      </c>
      <c r="BD15" s="40">
        <f t="shared" si="57"/>
        <v>0</v>
      </c>
      <c r="BE15" s="40">
        <f t="shared" si="16"/>
        <v>1</v>
      </c>
      <c r="BF15" s="40">
        <f t="shared" ref="BF15:BG15" si="58">SUM(BF16:BF21)</f>
        <v>1</v>
      </c>
      <c r="BG15" s="40">
        <f t="shared" si="58"/>
        <v>0</v>
      </c>
      <c r="BH15" s="40">
        <f t="shared" si="17"/>
        <v>1</v>
      </c>
      <c r="BI15" s="40">
        <f t="shared" ref="BI15:BJ15" si="59">SUM(BI16:BI21)</f>
        <v>1</v>
      </c>
      <c r="BJ15" s="40">
        <f t="shared" si="59"/>
        <v>0</v>
      </c>
      <c r="BK15" s="40">
        <f t="shared" si="18"/>
        <v>0</v>
      </c>
      <c r="BL15" s="40">
        <f t="shared" ref="BL15:BM15" si="60">SUM(BL16:BL21)</f>
        <v>0</v>
      </c>
      <c r="BM15" s="40">
        <f t="shared" si="60"/>
        <v>0</v>
      </c>
    </row>
    <row r="16" spans="1:65" s="32" customFormat="1" x14ac:dyDescent="0.25">
      <c r="A16" s="37" t="s">
        <v>38</v>
      </c>
      <c r="B16" s="34">
        <v>9</v>
      </c>
      <c r="C16" s="63">
        <f t="shared" si="19"/>
        <v>19818</v>
      </c>
      <c r="D16" s="63">
        <f t="shared" si="40"/>
        <v>10003</v>
      </c>
      <c r="E16" s="63">
        <f t="shared" si="40"/>
        <v>9815</v>
      </c>
      <c r="F16" s="40">
        <f t="shared" ref="F16:F21" si="61">SUM(G16:H16)</f>
        <v>1694</v>
      </c>
      <c r="G16" s="30">
        <v>916</v>
      </c>
      <c r="H16" s="42">
        <v>778</v>
      </c>
      <c r="I16" s="40">
        <f t="shared" si="20"/>
        <v>1719</v>
      </c>
      <c r="J16" s="30">
        <v>871</v>
      </c>
      <c r="K16" s="42">
        <v>848</v>
      </c>
      <c r="L16" s="40">
        <f t="shared" si="41"/>
        <v>1806</v>
      </c>
      <c r="M16" s="30">
        <v>944</v>
      </c>
      <c r="N16" s="42">
        <v>862</v>
      </c>
      <c r="O16" s="40">
        <f t="shared" si="2"/>
        <v>1827</v>
      </c>
      <c r="P16" s="30">
        <v>957</v>
      </c>
      <c r="Q16" s="42">
        <v>870</v>
      </c>
      <c r="R16" s="40">
        <f t="shared" si="3"/>
        <v>1873</v>
      </c>
      <c r="S16" s="30">
        <v>947</v>
      </c>
      <c r="T16" s="42">
        <v>926</v>
      </c>
      <c r="U16" s="40">
        <f t="shared" si="4"/>
        <v>1879</v>
      </c>
      <c r="V16" s="30">
        <v>970</v>
      </c>
      <c r="W16" s="42">
        <v>909</v>
      </c>
      <c r="X16" s="40">
        <f t="shared" si="5"/>
        <v>1866</v>
      </c>
      <c r="Y16" s="30">
        <v>979</v>
      </c>
      <c r="Z16" s="42">
        <v>887</v>
      </c>
      <c r="AA16" s="40">
        <f t="shared" si="6"/>
        <v>1737</v>
      </c>
      <c r="AB16" s="30">
        <v>858</v>
      </c>
      <c r="AC16" s="42">
        <v>879</v>
      </c>
      <c r="AD16" s="40">
        <f t="shared" si="7"/>
        <v>1704</v>
      </c>
      <c r="AE16" s="30">
        <v>856</v>
      </c>
      <c r="AF16" s="42">
        <v>848</v>
      </c>
      <c r="AG16" s="40">
        <f t="shared" si="8"/>
        <v>1320</v>
      </c>
      <c r="AH16" s="30">
        <v>597</v>
      </c>
      <c r="AI16" s="42">
        <v>723</v>
      </c>
      <c r="AJ16" s="40">
        <f t="shared" si="9"/>
        <v>1294</v>
      </c>
      <c r="AK16" s="30">
        <v>593</v>
      </c>
      <c r="AL16" s="42">
        <v>701</v>
      </c>
      <c r="AM16" s="40">
        <f t="shared" si="10"/>
        <v>1064</v>
      </c>
      <c r="AN16" s="30">
        <v>494</v>
      </c>
      <c r="AO16" s="42">
        <v>570</v>
      </c>
      <c r="AP16" s="40">
        <f t="shared" si="11"/>
        <v>32</v>
      </c>
      <c r="AQ16" s="30">
        <v>19</v>
      </c>
      <c r="AR16" s="42">
        <v>13</v>
      </c>
      <c r="AS16" s="40">
        <f t="shared" si="12"/>
        <v>3</v>
      </c>
      <c r="AT16" s="30">
        <v>2</v>
      </c>
      <c r="AU16" s="42">
        <v>1</v>
      </c>
      <c r="AV16" s="40">
        <f t="shared" si="13"/>
        <v>0</v>
      </c>
      <c r="AW16" s="30"/>
      <c r="AX16" s="42"/>
      <c r="AY16" s="40">
        <f t="shared" si="14"/>
        <v>0</v>
      </c>
      <c r="AZ16" s="30"/>
      <c r="BA16" s="42"/>
      <c r="BB16" s="40">
        <f t="shared" si="15"/>
        <v>0</v>
      </c>
      <c r="BC16" s="30"/>
      <c r="BD16" s="42"/>
      <c r="BE16" s="40">
        <f t="shared" si="16"/>
        <v>0</v>
      </c>
      <c r="BF16" s="30"/>
      <c r="BG16" s="42"/>
      <c r="BH16" s="40">
        <f t="shared" si="17"/>
        <v>0</v>
      </c>
      <c r="BI16" s="30"/>
      <c r="BJ16" s="42"/>
      <c r="BK16" s="40">
        <f t="shared" si="18"/>
        <v>0</v>
      </c>
      <c r="BL16" s="30"/>
      <c r="BM16" s="42"/>
    </row>
    <row r="17" spans="1:65" s="32" customFormat="1" x14ac:dyDescent="0.25">
      <c r="A17" s="37" t="s">
        <v>39</v>
      </c>
      <c r="B17" s="34">
        <v>10</v>
      </c>
      <c r="C17" s="63">
        <f t="shared" si="19"/>
        <v>19964</v>
      </c>
      <c r="D17" s="63">
        <f t="shared" si="40"/>
        <v>9797</v>
      </c>
      <c r="E17" s="63">
        <f t="shared" si="40"/>
        <v>10167</v>
      </c>
      <c r="F17" s="40">
        <f t="shared" si="61"/>
        <v>1936</v>
      </c>
      <c r="G17" s="30">
        <v>957</v>
      </c>
      <c r="H17" s="42">
        <v>979</v>
      </c>
      <c r="I17" s="40">
        <f t="shared" si="20"/>
        <v>1880</v>
      </c>
      <c r="J17" s="30">
        <v>932</v>
      </c>
      <c r="K17" s="42">
        <v>948</v>
      </c>
      <c r="L17" s="40">
        <f t="shared" si="41"/>
        <v>1823</v>
      </c>
      <c r="M17" s="30">
        <v>887</v>
      </c>
      <c r="N17" s="42">
        <v>936</v>
      </c>
      <c r="O17" s="40">
        <f t="shared" si="2"/>
        <v>1749</v>
      </c>
      <c r="P17" s="30">
        <v>855</v>
      </c>
      <c r="Q17" s="42">
        <v>894</v>
      </c>
      <c r="R17" s="40">
        <f t="shared" si="3"/>
        <v>1834</v>
      </c>
      <c r="S17" s="30">
        <v>899</v>
      </c>
      <c r="T17" s="42">
        <v>935</v>
      </c>
      <c r="U17" s="40">
        <f t="shared" si="4"/>
        <v>1895</v>
      </c>
      <c r="V17" s="30">
        <v>959</v>
      </c>
      <c r="W17" s="42">
        <v>936</v>
      </c>
      <c r="X17" s="40">
        <f t="shared" si="5"/>
        <v>2017</v>
      </c>
      <c r="Y17" s="30">
        <v>1032</v>
      </c>
      <c r="Z17" s="42">
        <v>985</v>
      </c>
      <c r="AA17" s="40">
        <f t="shared" si="6"/>
        <v>1731</v>
      </c>
      <c r="AB17" s="30">
        <v>863</v>
      </c>
      <c r="AC17" s="42">
        <v>868</v>
      </c>
      <c r="AD17" s="40">
        <f t="shared" si="7"/>
        <v>1770</v>
      </c>
      <c r="AE17" s="30">
        <v>880</v>
      </c>
      <c r="AF17" s="42">
        <v>890</v>
      </c>
      <c r="AG17" s="40">
        <f t="shared" si="8"/>
        <v>1122</v>
      </c>
      <c r="AH17" s="30">
        <v>528</v>
      </c>
      <c r="AI17" s="42">
        <v>594</v>
      </c>
      <c r="AJ17" s="40">
        <f t="shared" si="9"/>
        <v>1161</v>
      </c>
      <c r="AK17" s="30">
        <v>515</v>
      </c>
      <c r="AL17" s="42">
        <v>646</v>
      </c>
      <c r="AM17" s="40">
        <f t="shared" si="10"/>
        <v>1020</v>
      </c>
      <c r="AN17" s="30">
        <v>475</v>
      </c>
      <c r="AO17" s="42">
        <v>545</v>
      </c>
      <c r="AP17" s="40">
        <f t="shared" si="11"/>
        <v>26</v>
      </c>
      <c r="AQ17" s="30">
        <v>15</v>
      </c>
      <c r="AR17" s="42">
        <v>11</v>
      </c>
      <c r="AS17" s="40">
        <f t="shared" si="12"/>
        <v>0</v>
      </c>
      <c r="AT17" s="30"/>
      <c r="AU17" s="42"/>
      <c r="AV17" s="40">
        <f t="shared" si="13"/>
        <v>0</v>
      </c>
      <c r="AW17" s="30"/>
      <c r="AX17" s="42"/>
      <c r="AY17" s="40">
        <f t="shared" si="14"/>
        <v>0</v>
      </c>
      <c r="AZ17" s="30"/>
      <c r="BA17" s="42"/>
      <c r="BB17" s="40">
        <f t="shared" si="15"/>
        <v>0</v>
      </c>
      <c r="BC17" s="30"/>
      <c r="BD17" s="42"/>
      <c r="BE17" s="40">
        <f t="shared" si="16"/>
        <v>0</v>
      </c>
      <c r="BF17" s="30"/>
      <c r="BG17" s="42"/>
      <c r="BH17" s="40">
        <f t="shared" si="17"/>
        <v>0</v>
      </c>
      <c r="BI17" s="30"/>
      <c r="BJ17" s="42"/>
      <c r="BK17" s="40">
        <f t="shared" si="18"/>
        <v>0</v>
      </c>
      <c r="BL17" s="30"/>
      <c r="BM17" s="42"/>
    </row>
    <row r="18" spans="1:65" s="32" customFormat="1" x14ac:dyDescent="0.25">
      <c r="A18" s="37" t="s">
        <v>40</v>
      </c>
      <c r="B18" s="34">
        <v>11</v>
      </c>
      <c r="C18" s="63">
        <f t="shared" si="19"/>
        <v>11391</v>
      </c>
      <c r="D18" s="63">
        <f t="shared" si="40"/>
        <v>5856</v>
      </c>
      <c r="E18" s="63">
        <f t="shared" si="40"/>
        <v>5535</v>
      </c>
      <c r="F18" s="40">
        <f t="shared" si="61"/>
        <v>949</v>
      </c>
      <c r="G18" s="30">
        <v>510</v>
      </c>
      <c r="H18" s="42">
        <v>439</v>
      </c>
      <c r="I18" s="40">
        <f t="shared" si="20"/>
        <v>1031</v>
      </c>
      <c r="J18" s="30">
        <v>547</v>
      </c>
      <c r="K18" s="42">
        <v>484</v>
      </c>
      <c r="L18" s="40">
        <f t="shared" si="41"/>
        <v>984</v>
      </c>
      <c r="M18" s="30">
        <v>504</v>
      </c>
      <c r="N18" s="42">
        <v>480</v>
      </c>
      <c r="O18" s="40">
        <f t="shared" si="2"/>
        <v>1014</v>
      </c>
      <c r="P18" s="30">
        <v>535</v>
      </c>
      <c r="Q18" s="42">
        <v>479</v>
      </c>
      <c r="R18" s="40">
        <f t="shared" si="3"/>
        <v>1084</v>
      </c>
      <c r="S18" s="30">
        <v>563</v>
      </c>
      <c r="T18" s="42">
        <v>521</v>
      </c>
      <c r="U18" s="40">
        <f t="shared" si="4"/>
        <v>1143</v>
      </c>
      <c r="V18" s="30">
        <v>602</v>
      </c>
      <c r="W18" s="42">
        <v>541</v>
      </c>
      <c r="X18" s="40">
        <f t="shared" si="5"/>
        <v>1111</v>
      </c>
      <c r="Y18" s="30">
        <v>583</v>
      </c>
      <c r="Z18" s="42">
        <v>528</v>
      </c>
      <c r="AA18" s="40">
        <f t="shared" si="6"/>
        <v>993</v>
      </c>
      <c r="AB18" s="30">
        <v>521</v>
      </c>
      <c r="AC18" s="42">
        <v>472</v>
      </c>
      <c r="AD18" s="40">
        <f t="shared" si="7"/>
        <v>956</v>
      </c>
      <c r="AE18" s="30">
        <v>490</v>
      </c>
      <c r="AF18" s="42">
        <v>466</v>
      </c>
      <c r="AG18" s="40">
        <f t="shared" si="8"/>
        <v>710</v>
      </c>
      <c r="AH18" s="30">
        <v>339</v>
      </c>
      <c r="AI18" s="42">
        <v>371</v>
      </c>
      <c r="AJ18" s="40">
        <f t="shared" si="9"/>
        <v>757</v>
      </c>
      <c r="AK18" s="30">
        <v>348</v>
      </c>
      <c r="AL18" s="42">
        <v>409</v>
      </c>
      <c r="AM18" s="40">
        <f t="shared" si="10"/>
        <v>636</v>
      </c>
      <c r="AN18" s="30">
        <v>301</v>
      </c>
      <c r="AO18" s="42">
        <v>335</v>
      </c>
      <c r="AP18" s="40">
        <f t="shared" si="11"/>
        <v>23</v>
      </c>
      <c r="AQ18" s="30">
        <v>13</v>
      </c>
      <c r="AR18" s="42">
        <v>10</v>
      </c>
      <c r="AS18" s="40">
        <f t="shared" si="12"/>
        <v>0</v>
      </c>
      <c r="AT18" s="30"/>
      <c r="AU18" s="42"/>
      <c r="AV18" s="40">
        <f t="shared" si="13"/>
        <v>0</v>
      </c>
      <c r="AW18" s="30"/>
      <c r="AX18" s="42"/>
      <c r="AY18" s="40">
        <f t="shared" si="14"/>
        <v>0</v>
      </c>
      <c r="AZ18" s="30"/>
      <c r="BA18" s="42"/>
      <c r="BB18" s="40">
        <f t="shared" si="15"/>
        <v>0</v>
      </c>
      <c r="BC18" s="30"/>
      <c r="BD18" s="42"/>
      <c r="BE18" s="40">
        <f t="shared" si="16"/>
        <v>0</v>
      </c>
      <c r="BF18" s="30"/>
      <c r="BG18" s="42"/>
      <c r="BH18" s="40">
        <f t="shared" si="17"/>
        <v>0</v>
      </c>
      <c r="BI18" s="30"/>
      <c r="BJ18" s="42"/>
      <c r="BK18" s="40">
        <f t="shared" si="18"/>
        <v>0</v>
      </c>
      <c r="BL18" s="30"/>
      <c r="BM18" s="42"/>
    </row>
    <row r="19" spans="1:65" s="32" customFormat="1" x14ac:dyDescent="0.25">
      <c r="A19" s="37" t="s">
        <v>41</v>
      </c>
      <c r="B19" s="34">
        <v>12</v>
      </c>
      <c r="C19" s="63">
        <f t="shared" si="19"/>
        <v>27926</v>
      </c>
      <c r="D19" s="63">
        <f t="shared" si="40"/>
        <v>14064</v>
      </c>
      <c r="E19" s="63">
        <f t="shared" si="40"/>
        <v>13862</v>
      </c>
      <c r="F19" s="40">
        <f t="shared" si="61"/>
        <v>2528</v>
      </c>
      <c r="G19" s="30">
        <v>1284</v>
      </c>
      <c r="H19" s="42">
        <v>1244</v>
      </c>
      <c r="I19" s="40">
        <f t="shared" si="20"/>
        <v>2573</v>
      </c>
      <c r="J19" s="30">
        <v>1346</v>
      </c>
      <c r="K19" s="42">
        <v>1227</v>
      </c>
      <c r="L19" s="40">
        <f t="shared" si="41"/>
        <v>2425</v>
      </c>
      <c r="M19" s="30">
        <v>1245</v>
      </c>
      <c r="N19" s="42">
        <v>1180</v>
      </c>
      <c r="O19" s="40">
        <f t="shared" si="2"/>
        <v>2482</v>
      </c>
      <c r="P19" s="30">
        <v>1297</v>
      </c>
      <c r="Q19" s="42">
        <v>1185</v>
      </c>
      <c r="R19" s="40">
        <f t="shared" si="3"/>
        <v>2534</v>
      </c>
      <c r="S19" s="30">
        <v>1291</v>
      </c>
      <c r="T19" s="42">
        <v>1243</v>
      </c>
      <c r="U19" s="40">
        <f t="shared" si="4"/>
        <v>2537</v>
      </c>
      <c r="V19" s="30">
        <v>1275</v>
      </c>
      <c r="W19" s="42">
        <v>1262</v>
      </c>
      <c r="X19" s="40">
        <f t="shared" si="5"/>
        <v>2578</v>
      </c>
      <c r="Y19" s="30">
        <v>1289</v>
      </c>
      <c r="Z19" s="42">
        <v>1289</v>
      </c>
      <c r="AA19" s="40">
        <f t="shared" si="6"/>
        <v>2369</v>
      </c>
      <c r="AB19" s="30">
        <v>1210</v>
      </c>
      <c r="AC19" s="42">
        <v>1159</v>
      </c>
      <c r="AD19" s="40">
        <f t="shared" si="7"/>
        <v>2345</v>
      </c>
      <c r="AE19" s="30">
        <v>1167</v>
      </c>
      <c r="AF19" s="42">
        <v>1178</v>
      </c>
      <c r="AG19" s="40">
        <f t="shared" si="8"/>
        <v>1898</v>
      </c>
      <c r="AH19" s="30">
        <v>933</v>
      </c>
      <c r="AI19" s="42">
        <v>965</v>
      </c>
      <c r="AJ19" s="40">
        <f t="shared" si="9"/>
        <v>1899</v>
      </c>
      <c r="AK19" s="30">
        <v>884</v>
      </c>
      <c r="AL19" s="42">
        <v>1015</v>
      </c>
      <c r="AM19" s="40">
        <f t="shared" si="10"/>
        <v>1719</v>
      </c>
      <c r="AN19" s="30">
        <v>821</v>
      </c>
      <c r="AO19" s="42">
        <v>898</v>
      </c>
      <c r="AP19" s="40">
        <f t="shared" si="11"/>
        <v>38</v>
      </c>
      <c r="AQ19" s="30">
        <v>21</v>
      </c>
      <c r="AR19" s="42">
        <v>17</v>
      </c>
      <c r="AS19" s="40">
        <f t="shared" si="12"/>
        <v>0</v>
      </c>
      <c r="AT19" s="30"/>
      <c r="AU19" s="42"/>
      <c r="AV19" s="40">
        <f t="shared" si="13"/>
        <v>1</v>
      </c>
      <c r="AW19" s="30">
        <v>1</v>
      </c>
      <c r="AX19" s="42"/>
      <c r="AY19" s="40">
        <f t="shared" si="14"/>
        <v>0</v>
      </c>
      <c r="AZ19" s="30"/>
      <c r="BA19" s="42"/>
      <c r="BB19" s="40">
        <f t="shared" si="15"/>
        <v>0</v>
      </c>
      <c r="BC19" s="30"/>
      <c r="BD19" s="42"/>
      <c r="BE19" s="40">
        <f t="shared" si="16"/>
        <v>0</v>
      </c>
      <c r="BF19" s="30"/>
      <c r="BG19" s="42"/>
      <c r="BH19" s="40">
        <f t="shared" si="17"/>
        <v>0</v>
      </c>
      <c r="BI19" s="30"/>
      <c r="BJ19" s="42"/>
      <c r="BK19" s="40">
        <f t="shared" si="18"/>
        <v>0</v>
      </c>
      <c r="BL19" s="30"/>
      <c r="BM19" s="42"/>
    </row>
    <row r="20" spans="1:65" s="32" customFormat="1" x14ac:dyDescent="0.25">
      <c r="A20" s="37" t="s">
        <v>42</v>
      </c>
      <c r="B20" s="34">
        <v>13</v>
      </c>
      <c r="C20" s="63">
        <f t="shared" si="19"/>
        <v>25665</v>
      </c>
      <c r="D20" s="63">
        <f t="shared" si="40"/>
        <v>12730</v>
      </c>
      <c r="E20" s="63">
        <f t="shared" si="40"/>
        <v>12935</v>
      </c>
      <c r="F20" s="40">
        <f t="shared" si="61"/>
        <v>2435</v>
      </c>
      <c r="G20" s="30">
        <v>1233</v>
      </c>
      <c r="H20" s="42">
        <v>1202</v>
      </c>
      <c r="I20" s="40">
        <f t="shared" si="20"/>
        <v>2282</v>
      </c>
      <c r="J20" s="30">
        <v>1177</v>
      </c>
      <c r="K20" s="42">
        <v>1105</v>
      </c>
      <c r="L20" s="40">
        <f t="shared" si="41"/>
        <v>2219</v>
      </c>
      <c r="M20" s="30">
        <v>1118</v>
      </c>
      <c r="N20" s="42">
        <v>1101</v>
      </c>
      <c r="O20" s="40">
        <f t="shared" si="2"/>
        <v>2414</v>
      </c>
      <c r="P20" s="30">
        <v>1256</v>
      </c>
      <c r="Q20" s="42">
        <v>1158</v>
      </c>
      <c r="R20" s="40">
        <f t="shared" si="3"/>
        <v>2484</v>
      </c>
      <c r="S20" s="30">
        <v>1250</v>
      </c>
      <c r="T20" s="42">
        <v>1234</v>
      </c>
      <c r="U20" s="40">
        <f t="shared" si="4"/>
        <v>2442</v>
      </c>
      <c r="V20" s="30">
        <v>1230</v>
      </c>
      <c r="W20" s="42">
        <v>1212</v>
      </c>
      <c r="X20" s="40">
        <f t="shared" si="5"/>
        <v>2448</v>
      </c>
      <c r="Y20" s="30">
        <v>1247</v>
      </c>
      <c r="Z20" s="42">
        <v>1201</v>
      </c>
      <c r="AA20" s="40">
        <f t="shared" si="6"/>
        <v>2147</v>
      </c>
      <c r="AB20" s="30">
        <v>1051</v>
      </c>
      <c r="AC20" s="42">
        <v>1096</v>
      </c>
      <c r="AD20" s="40">
        <f t="shared" si="7"/>
        <v>2102</v>
      </c>
      <c r="AE20" s="30">
        <v>1061</v>
      </c>
      <c r="AF20" s="42">
        <v>1041</v>
      </c>
      <c r="AG20" s="40">
        <f t="shared" si="8"/>
        <v>1650</v>
      </c>
      <c r="AH20" s="30">
        <v>726</v>
      </c>
      <c r="AI20" s="42">
        <v>924</v>
      </c>
      <c r="AJ20" s="40">
        <f t="shared" si="9"/>
        <v>1592</v>
      </c>
      <c r="AK20" s="30">
        <v>695</v>
      </c>
      <c r="AL20" s="42">
        <v>897</v>
      </c>
      <c r="AM20" s="40">
        <f t="shared" si="10"/>
        <v>1404</v>
      </c>
      <c r="AN20" s="30">
        <v>656</v>
      </c>
      <c r="AO20" s="42">
        <v>748</v>
      </c>
      <c r="AP20" s="40">
        <f t="shared" si="11"/>
        <v>37</v>
      </c>
      <c r="AQ20" s="30">
        <v>23</v>
      </c>
      <c r="AR20" s="42">
        <v>14</v>
      </c>
      <c r="AS20" s="40">
        <f t="shared" si="12"/>
        <v>5</v>
      </c>
      <c r="AT20" s="30">
        <v>3</v>
      </c>
      <c r="AU20" s="42">
        <v>2</v>
      </c>
      <c r="AV20" s="40">
        <f t="shared" si="13"/>
        <v>2</v>
      </c>
      <c r="AW20" s="30">
        <v>2</v>
      </c>
      <c r="AX20" s="42"/>
      <c r="AY20" s="40">
        <f t="shared" si="14"/>
        <v>0</v>
      </c>
      <c r="AZ20" s="30"/>
      <c r="BA20" s="42"/>
      <c r="BB20" s="40">
        <f t="shared" si="15"/>
        <v>0</v>
      </c>
      <c r="BC20" s="30"/>
      <c r="BD20" s="42"/>
      <c r="BE20" s="40">
        <f t="shared" si="16"/>
        <v>1</v>
      </c>
      <c r="BF20" s="30">
        <v>1</v>
      </c>
      <c r="BG20" s="42"/>
      <c r="BH20" s="40">
        <f t="shared" si="17"/>
        <v>1</v>
      </c>
      <c r="BI20" s="30">
        <v>1</v>
      </c>
      <c r="BJ20" s="42"/>
      <c r="BK20" s="40">
        <f t="shared" si="18"/>
        <v>0</v>
      </c>
      <c r="BL20" s="30"/>
      <c r="BM20" s="42"/>
    </row>
    <row r="21" spans="1:65" s="32" customFormat="1" x14ac:dyDescent="0.25">
      <c r="A21" s="37" t="s">
        <v>43</v>
      </c>
      <c r="B21" s="34">
        <v>14</v>
      </c>
      <c r="C21" s="63">
        <f t="shared" si="19"/>
        <v>31436</v>
      </c>
      <c r="D21" s="63">
        <f t="shared" si="40"/>
        <v>15899</v>
      </c>
      <c r="E21" s="63">
        <f t="shared" si="40"/>
        <v>15537</v>
      </c>
      <c r="F21" s="40">
        <f t="shared" si="61"/>
        <v>2601</v>
      </c>
      <c r="G21" s="30">
        <v>1345</v>
      </c>
      <c r="H21" s="42">
        <v>1256</v>
      </c>
      <c r="I21" s="40">
        <f t="shared" si="20"/>
        <v>2781</v>
      </c>
      <c r="J21" s="30">
        <v>1447</v>
      </c>
      <c r="K21" s="42">
        <v>1334</v>
      </c>
      <c r="L21" s="40">
        <f t="shared" si="41"/>
        <v>2584</v>
      </c>
      <c r="M21" s="30">
        <v>1346</v>
      </c>
      <c r="N21" s="42">
        <v>1238</v>
      </c>
      <c r="O21" s="40">
        <f t="shared" si="2"/>
        <v>2761</v>
      </c>
      <c r="P21" s="30">
        <v>1401</v>
      </c>
      <c r="Q21" s="42">
        <v>1360</v>
      </c>
      <c r="R21" s="40">
        <f t="shared" si="3"/>
        <v>2811</v>
      </c>
      <c r="S21" s="30">
        <v>1427</v>
      </c>
      <c r="T21" s="42">
        <v>1384</v>
      </c>
      <c r="U21" s="40">
        <f t="shared" si="4"/>
        <v>2982</v>
      </c>
      <c r="V21" s="30">
        <v>1561</v>
      </c>
      <c r="W21" s="42">
        <v>1421</v>
      </c>
      <c r="X21" s="40">
        <f t="shared" si="5"/>
        <v>2969</v>
      </c>
      <c r="Y21" s="30">
        <v>1527</v>
      </c>
      <c r="Z21" s="42">
        <v>1442</v>
      </c>
      <c r="AA21" s="40">
        <f t="shared" si="6"/>
        <v>2805</v>
      </c>
      <c r="AB21" s="30">
        <v>1400</v>
      </c>
      <c r="AC21" s="42">
        <v>1405</v>
      </c>
      <c r="AD21" s="40">
        <f t="shared" si="7"/>
        <v>2658</v>
      </c>
      <c r="AE21" s="30">
        <v>1395</v>
      </c>
      <c r="AF21" s="42">
        <v>1263</v>
      </c>
      <c r="AG21" s="40">
        <f t="shared" si="8"/>
        <v>2167</v>
      </c>
      <c r="AH21" s="30">
        <v>1043</v>
      </c>
      <c r="AI21" s="42">
        <v>1124</v>
      </c>
      <c r="AJ21" s="40">
        <f t="shared" si="9"/>
        <v>2211</v>
      </c>
      <c r="AK21" s="30">
        <v>995</v>
      </c>
      <c r="AL21" s="42">
        <v>1216</v>
      </c>
      <c r="AM21" s="40">
        <f t="shared" si="10"/>
        <v>2023</v>
      </c>
      <c r="AN21" s="30">
        <v>959</v>
      </c>
      <c r="AO21" s="42">
        <v>1064</v>
      </c>
      <c r="AP21" s="40">
        <f t="shared" si="11"/>
        <v>79</v>
      </c>
      <c r="AQ21" s="30">
        <v>49</v>
      </c>
      <c r="AR21" s="42">
        <v>30</v>
      </c>
      <c r="AS21" s="40">
        <f t="shared" si="12"/>
        <v>2</v>
      </c>
      <c r="AT21" s="30">
        <v>2</v>
      </c>
      <c r="AU21" s="42"/>
      <c r="AV21" s="40">
        <f t="shared" si="13"/>
        <v>0</v>
      </c>
      <c r="AW21" s="30"/>
      <c r="AX21" s="42"/>
      <c r="AY21" s="40">
        <f t="shared" si="14"/>
        <v>2</v>
      </c>
      <c r="AZ21" s="30">
        <v>2</v>
      </c>
      <c r="BA21" s="42"/>
      <c r="BB21" s="40">
        <f t="shared" si="15"/>
        <v>0</v>
      </c>
      <c r="BC21" s="30"/>
      <c r="BD21" s="42"/>
      <c r="BE21" s="40">
        <f t="shared" si="16"/>
        <v>0</v>
      </c>
      <c r="BF21" s="30"/>
      <c r="BG21" s="42"/>
      <c r="BH21" s="40">
        <f t="shared" si="17"/>
        <v>0</v>
      </c>
      <c r="BI21" s="30"/>
      <c r="BJ21" s="42"/>
      <c r="BK21" s="40">
        <f t="shared" si="18"/>
        <v>0</v>
      </c>
      <c r="BL21" s="30"/>
      <c r="BM21" s="42"/>
    </row>
    <row r="22" spans="1:65" s="32" customFormat="1" x14ac:dyDescent="0.25">
      <c r="A22" s="33" t="s">
        <v>44</v>
      </c>
      <c r="B22" s="34">
        <v>15</v>
      </c>
      <c r="C22" s="63">
        <f t="shared" si="19"/>
        <v>120040</v>
      </c>
      <c r="D22" s="63">
        <f t="shared" si="40"/>
        <v>60466</v>
      </c>
      <c r="E22" s="63">
        <f t="shared" si="40"/>
        <v>59574</v>
      </c>
      <c r="F22" s="63">
        <f>SUM(G22:H22)</f>
        <v>11392</v>
      </c>
      <c r="G22" s="63">
        <f>SUM(G23:G29)</f>
        <v>5859</v>
      </c>
      <c r="H22" s="63">
        <f>SUM(H23:H29)</f>
        <v>5533</v>
      </c>
      <c r="I22" s="63">
        <f t="shared" si="20"/>
        <v>11556</v>
      </c>
      <c r="J22" s="63">
        <f t="shared" ref="J22:K22" si="62">SUM(J23:J29)</f>
        <v>5953</v>
      </c>
      <c r="K22" s="63">
        <f t="shared" si="62"/>
        <v>5603</v>
      </c>
      <c r="L22" s="63">
        <f t="shared" si="41"/>
        <v>10589</v>
      </c>
      <c r="M22" s="63">
        <f t="shared" ref="M22:N22" si="63">SUM(M23:M29)</f>
        <v>5448</v>
      </c>
      <c r="N22" s="63">
        <f t="shared" si="63"/>
        <v>5141</v>
      </c>
      <c r="O22" s="63">
        <f t="shared" si="2"/>
        <v>11078</v>
      </c>
      <c r="P22" s="63">
        <f t="shared" ref="P22:Q22" si="64">SUM(P23:P29)</f>
        <v>5702</v>
      </c>
      <c r="Q22" s="63">
        <f t="shared" si="64"/>
        <v>5376</v>
      </c>
      <c r="R22" s="63">
        <f t="shared" si="3"/>
        <v>11596</v>
      </c>
      <c r="S22" s="63">
        <f t="shared" ref="S22:T22" si="65">SUM(S23:S29)</f>
        <v>5965</v>
      </c>
      <c r="T22" s="63">
        <f t="shared" si="65"/>
        <v>5631</v>
      </c>
      <c r="U22" s="63">
        <f t="shared" si="4"/>
        <v>11456</v>
      </c>
      <c r="V22" s="63">
        <f t="shared" ref="V22:W22" si="66">SUM(V23:V29)</f>
        <v>5974</v>
      </c>
      <c r="W22" s="63">
        <f t="shared" si="66"/>
        <v>5482</v>
      </c>
      <c r="X22" s="63">
        <f t="shared" si="5"/>
        <v>11076</v>
      </c>
      <c r="Y22" s="63">
        <f t="shared" ref="Y22:Z22" si="67">SUM(Y23:Y29)</f>
        <v>5723</v>
      </c>
      <c r="Z22" s="63">
        <f t="shared" si="67"/>
        <v>5353</v>
      </c>
      <c r="AA22" s="63">
        <f t="shared" si="6"/>
        <v>10368</v>
      </c>
      <c r="AB22" s="63">
        <f t="shared" ref="AB22:AC22" si="68">SUM(AB23:AB29)</f>
        <v>5278</v>
      </c>
      <c r="AC22" s="63">
        <f t="shared" si="68"/>
        <v>5090</v>
      </c>
      <c r="AD22" s="63">
        <f t="shared" si="7"/>
        <v>9931</v>
      </c>
      <c r="AE22" s="63">
        <f t="shared" ref="AE22:AF22" si="69">SUM(AE23:AE29)</f>
        <v>5111</v>
      </c>
      <c r="AF22" s="63">
        <f t="shared" si="69"/>
        <v>4820</v>
      </c>
      <c r="AG22" s="63">
        <f t="shared" si="8"/>
        <v>7229</v>
      </c>
      <c r="AH22" s="63">
        <f t="shared" ref="AH22:AI22" si="70">SUM(AH23:AH29)</f>
        <v>3341</v>
      </c>
      <c r="AI22" s="63">
        <f t="shared" si="70"/>
        <v>3888</v>
      </c>
      <c r="AJ22" s="63">
        <f t="shared" si="9"/>
        <v>7375</v>
      </c>
      <c r="AK22" s="63">
        <f t="shared" ref="AK22:AL22" si="71">SUM(AK23:AK29)</f>
        <v>3246</v>
      </c>
      <c r="AL22" s="63">
        <f t="shared" si="71"/>
        <v>4129</v>
      </c>
      <c r="AM22" s="63">
        <f t="shared" si="10"/>
        <v>6217</v>
      </c>
      <c r="AN22" s="63">
        <f t="shared" ref="AN22:AO22" si="72">SUM(AN23:AN29)</f>
        <v>2773</v>
      </c>
      <c r="AO22" s="63">
        <f t="shared" si="72"/>
        <v>3444</v>
      </c>
      <c r="AP22" s="63">
        <f t="shared" si="11"/>
        <v>161</v>
      </c>
      <c r="AQ22" s="63">
        <f t="shared" ref="AQ22:AR22" si="73">SUM(AQ23:AQ29)</f>
        <v>82</v>
      </c>
      <c r="AR22" s="63">
        <f t="shared" si="73"/>
        <v>79</v>
      </c>
      <c r="AS22" s="63">
        <f t="shared" si="12"/>
        <v>9</v>
      </c>
      <c r="AT22" s="63">
        <f t="shared" ref="AT22:AU22" si="74">SUM(AT23:AT29)</f>
        <v>6</v>
      </c>
      <c r="AU22" s="63">
        <f t="shared" si="74"/>
        <v>3</v>
      </c>
      <c r="AV22" s="63">
        <f t="shared" si="13"/>
        <v>2</v>
      </c>
      <c r="AW22" s="63">
        <f t="shared" ref="AW22:AX22" si="75">SUM(AW23:AW29)</f>
        <v>1</v>
      </c>
      <c r="AX22" s="63">
        <f t="shared" si="75"/>
        <v>1</v>
      </c>
      <c r="AY22" s="63">
        <f t="shared" si="14"/>
        <v>1</v>
      </c>
      <c r="AZ22" s="63">
        <f t="shared" ref="AZ22:BA22" si="76">SUM(AZ23:AZ29)</f>
        <v>1</v>
      </c>
      <c r="BA22" s="63">
        <f t="shared" si="76"/>
        <v>0</v>
      </c>
      <c r="BB22" s="63">
        <f t="shared" si="15"/>
        <v>1</v>
      </c>
      <c r="BC22" s="63">
        <f t="shared" ref="BC22:BD22" si="77">SUM(BC23:BC29)</f>
        <v>1</v>
      </c>
      <c r="BD22" s="63">
        <f t="shared" si="77"/>
        <v>0</v>
      </c>
      <c r="BE22" s="63">
        <f t="shared" si="16"/>
        <v>0</v>
      </c>
      <c r="BF22" s="63">
        <f t="shared" ref="BF22:BG22" si="78">SUM(BF23:BF29)</f>
        <v>0</v>
      </c>
      <c r="BG22" s="63">
        <f t="shared" si="78"/>
        <v>0</v>
      </c>
      <c r="BH22" s="63">
        <f t="shared" si="17"/>
        <v>1</v>
      </c>
      <c r="BI22" s="63">
        <f t="shared" ref="BI22:BJ22" si="79">SUM(BI23:BI29)</f>
        <v>1</v>
      </c>
      <c r="BJ22" s="63">
        <f t="shared" si="79"/>
        <v>0</v>
      </c>
      <c r="BK22" s="63">
        <f t="shared" si="18"/>
        <v>2</v>
      </c>
      <c r="BL22" s="63">
        <f t="shared" ref="BL22:BM22" si="80">SUM(BL23:BL29)</f>
        <v>1</v>
      </c>
      <c r="BM22" s="63">
        <f t="shared" si="80"/>
        <v>1</v>
      </c>
    </row>
    <row r="23" spans="1:65" s="32" customFormat="1" x14ac:dyDescent="0.25">
      <c r="A23" s="37" t="s">
        <v>45</v>
      </c>
      <c r="B23" s="34">
        <v>16</v>
      </c>
      <c r="C23" s="63">
        <f t="shared" si="19"/>
        <v>4620</v>
      </c>
      <c r="D23" s="63">
        <f t="shared" si="40"/>
        <v>2286</v>
      </c>
      <c r="E23" s="63">
        <f t="shared" si="40"/>
        <v>2334</v>
      </c>
      <c r="F23" s="40">
        <f>SUM(G23:H23)</f>
        <v>432</v>
      </c>
      <c r="G23" s="30">
        <v>217</v>
      </c>
      <c r="H23" s="42">
        <v>215</v>
      </c>
      <c r="I23" s="40">
        <f t="shared" si="20"/>
        <v>460</v>
      </c>
      <c r="J23" s="30">
        <v>239</v>
      </c>
      <c r="K23" s="42">
        <v>221</v>
      </c>
      <c r="L23" s="40">
        <f t="shared" si="41"/>
        <v>404</v>
      </c>
      <c r="M23" s="30">
        <v>216</v>
      </c>
      <c r="N23" s="42">
        <v>188</v>
      </c>
      <c r="O23" s="40">
        <f t="shared" si="2"/>
        <v>443</v>
      </c>
      <c r="P23" s="30">
        <v>234</v>
      </c>
      <c r="Q23" s="42">
        <v>209</v>
      </c>
      <c r="R23" s="40">
        <f t="shared" si="3"/>
        <v>444</v>
      </c>
      <c r="S23" s="30">
        <v>217</v>
      </c>
      <c r="T23" s="42">
        <v>227</v>
      </c>
      <c r="U23" s="40">
        <f t="shared" si="4"/>
        <v>458</v>
      </c>
      <c r="V23" s="30">
        <v>224</v>
      </c>
      <c r="W23" s="42">
        <v>234</v>
      </c>
      <c r="X23" s="40">
        <f t="shared" si="5"/>
        <v>450</v>
      </c>
      <c r="Y23" s="30">
        <v>222</v>
      </c>
      <c r="Z23" s="42">
        <v>228</v>
      </c>
      <c r="AA23" s="40">
        <f t="shared" si="6"/>
        <v>403</v>
      </c>
      <c r="AB23" s="30">
        <v>217</v>
      </c>
      <c r="AC23" s="42">
        <v>186</v>
      </c>
      <c r="AD23" s="40">
        <f t="shared" si="7"/>
        <v>336</v>
      </c>
      <c r="AE23" s="30">
        <v>171</v>
      </c>
      <c r="AF23" s="42">
        <v>165</v>
      </c>
      <c r="AG23" s="40">
        <f t="shared" si="8"/>
        <v>271</v>
      </c>
      <c r="AH23" s="30">
        <v>112</v>
      </c>
      <c r="AI23" s="42">
        <v>159</v>
      </c>
      <c r="AJ23" s="40">
        <f t="shared" si="9"/>
        <v>273</v>
      </c>
      <c r="AK23" s="30">
        <v>118</v>
      </c>
      <c r="AL23" s="42">
        <v>155</v>
      </c>
      <c r="AM23" s="40">
        <f t="shared" si="10"/>
        <v>244</v>
      </c>
      <c r="AN23" s="30">
        <v>98</v>
      </c>
      <c r="AO23" s="42">
        <v>146</v>
      </c>
      <c r="AP23" s="40">
        <f t="shared" si="11"/>
        <v>2</v>
      </c>
      <c r="AQ23" s="30">
        <v>1</v>
      </c>
      <c r="AR23" s="42">
        <v>1</v>
      </c>
      <c r="AS23" s="40">
        <f t="shared" si="12"/>
        <v>0</v>
      </c>
      <c r="AT23" s="30"/>
      <c r="AU23" s="42"/>
      <c r="AV23" s="40">
        <f t="shared" si="13"/>
        <v>0</v>
      </c>
      <c r="AW23" s="30"/>
      <c r="AX23" s="42"/>
      <c r="AY23" s="40">
        <f t="shared" si="14"/>
        <v>0</v>
      </c>
      <c r="AZ23" s="30"/>
      <c r="BA23" s="42"/>
      <c r="BB23" s="40">
        <f t="shared" si="15"/>
        <v>0</v>
      </c>
      <c r="BC23" s="30"/>
      <c r="BD23" s="42"/>
      <c r="BE23" s="40">
        <f t="shared" si="16"/>
        <v>0</v>
      </c>
      <c r="BF23" s="30"/>
      <c r="BG23" s="42"/>
      <c r="BH23" s="40">
        <f t="shared" si="17"/>
        <v>0</v>
      </c>
      <c r="BI23" s="30"/>
      <c r="BJ23" s="42"/>
      <c r="BK23" s="40">
        <f t="shared" si="18"/>
        <v>0</v>
      </c>
      <c r="BL23" s="30"/>
      <c r="BM23" s="42"/>
    </row>
    <row r="24" spans="1:65" s="32" customFormat="1" x14ac:dyDescent="0.25">
      <c r="A24" s="37" t="s">
        <v>46</v>
      </c>
      <c r="B24" s="34">
        <v>17</v>
      </c>
      <c r="C24" s="63">
        <f t="shared" si="19"/>
        <v>28315</v>
      </c>
      <c r="D24" s="63">
        <f t="shared" si="40"/>
        <v>14089</v>
      </c>
      <c r="E24" s="63">
        <f t="shared" si="40"/>
        <v>14226</v>
      </c>
      <c r="F24" s="40">
        <f t="shared" ref="F24:F29" si="81">SUM(G24:H24)</f>
        <v>2551</v>
      </c>
      <c r="G24" s="30">
        <v>1306</v>
      </c>
      <c r="H24" s="42">
        <v>1245</v>
      </c>
      <c r="I24" s="40">
        <f t="shared" si="20"/>
        <v>2618</v>
      </c>
      <c r="J24" s="30">
        <v>1343</v>
      </c>
      <c r="K24" s="42">
        <v>1275</v>
      </c>
      <c r="L24" s="40">
        <f t="shared" si="41"/>
        <v>2380</v>
      </c>
      <c r="M24" s="30">
        <v>1200</v>
      </c>
      <c r="N24" s="42">
        <v>1180</v>
      </c>
      <c r="O24" s="40">
        <f t="shared" si="2"/>
        <v>2589</v>
      </c>
      <c r="P24" s="30">
        <v>1374</v>
      </c>
      <c r="Q24" s="42">
        <v>1215</v>
      </c>
      <c r="R24" s="40">
        <f t="shared" si="3"/>
        <v>2626</v>
      </c>
      <c r="S24" s="30">
        <v>1333</v>
      </c>
      <c r="T24" s="42">
        <v>1293</v>
      </c>
      <c r="U24" s="40">
        <f t="shared" si="4"/>
        <v>2714</v>
      </c>
      <c r="V24" s="30">
        <v>1357</v>
      </c>
      <c r="W24" s="42">
        <v>1357</v>
      </c>
      <c r="X24" s="40">
        <f t="shared" si="5"/>
        <v>2553</v>
      </c>
      <c r="Y24" s="30">
        <v>1303</v>
      </c>
      <c r="Z24" s="42">
        <v>1250</v>
      </c>
      <c r="AA24" s="40">
        <f t="shared" si="6"/>
        <v>2461</v>
      </c>
      <c r="AB24" s="30">
        <v>1220</v>
      </c>
      <c r="AC24" s="42">
        <v>1241</v>
      </c>
      <c r="AD24" s="40">
        <f t="shared" si="7"/>
        <v>2311</v>
      </c>
      <c r="AE24" s="30">
        <v>1161</v>
      </c>
      <c r="AF24" s="42">
        <v>1150</v>
      </c>
      <c r="AG24" s="40">
        <f t="shared" si="8"/>
        <v>1845</v>
      </c>
      <c r="AH24" s="30">
        <v>848</v>
      </c>
      <c r="AI24" s="42">
        <v>997</v>
      </c>
      <c r="AJ24" s="40">
        <f t="shared" si="9"/>
        <v>1992</v>
      </c>
      <c r="AK24" s="30">
        <v>894</v>
      </c>
      <c r="AL24" s="42">
        <v>1098</v>
      </c>
      <c r="AM24" s="40">
        <f t="shared" si="10"/>
        <v>1595</v>
      </c>
      <c r="AN24" s="30">
        <v>714</v>
      </c>
      <c r="AO24" s="42">
        <v>881</v>
      </c>
      <c r="AP24" s="40">
        <f t="shared" si="11"/>
        <v>71</v>
      </c>
      <c r="AQ24" s="30">
        <v>30</v>
      </c>
      <c r="AR24" s="42">
        <v>41</v>
      </c>
      <c r="AS24" s="40">
        <f t="shared" si="12"/>
        <v>2</v>
      </c>
      <c r="AT24" s="30">
        <v>1</v>
      </c>
      <c r="AU24" s="42">
        <v>1</v>
      </c>
      <c r="AV24" s="40">
        <f t="shared" si="13"/>
        <v>2</v>
      </c>
      <c r="AW24" s="30">
        <v>1</v>
      </c>
      <c r="AX24" s="42">
        <v>1</v>
      </c>
      <c r="AY24" s="40">
        <f t="shared" si="14"/>
        <v>1</v>
      </c>
      <c r="AZ24" s="30">
        <v>1</v>
      </c>
      <c r="BA24" s="42"/>
      <c r="BB24" s="40">
        <f t="shared" si="15"/>
        <v>1</v>
      </c>
      <c r="BC24" s="30">
        <v>1</v>
      </c>
      <c r="BD24" s="42"/>
      <c r="BE24" s="40">
        <f t="shared" si="16"/>
        <v>0</v>
      </c>
      <c r="BF24" s="30"/>
      <c r="BG24" s="42"/>
      <c r="BH24" s="40">
        <f t="shared" si="17"/>
        <v>1</v>
      </c>
      <c r="BI24" s="30">
        <v>1</v>
      </c>
      <c r="BJ24" s="42"/>
      <c r="BK24" s="40">
        <f t="shared" si="18"/>
        <v>2</v>
      </c>
      <c r="BL24" s="30">
        <v>1</v>
      </c>
      <c r="BM24" s="42">
        <v>1</v>
      </c>
    </row>
    <row r="25" spans="1:65" s="32" customFormat="1" x14ac:dyDescent="0.25">
      <c r="A25" s="37" t="s">
        <v>47</v>
      </c>
      <c r="B25" s="34">
        <v>18</v>
      </c>
      <c r="C25" s="63">
        <f t="shared" si="19"/>
        <v>16377</v>
      </c>
      <c r="D25" s="63">
        <f t="shared" si="40"/>
        <v>8245</v>
      </c>
      <c r="E25" s="63">
        <f t="shared" si="40"/>
        <v>8132</v>
      </c>
      <c r="F25" s="40">
        <f t="shared" si="81"/>
        <v>1476</v>
      </c>
      <c r="G25" s="30">
        <v>738</v>
      </c>
      <c r="H25" s="42">
        <v>738</v>
      </c>
      <c r="I25" s="40">
        <f t="shared" si="20"/>
        <v>1549</v>
      </c>
      <c r="J25" s="30">
        <v>804</v>
      </c>
      <c r="K25" s="42">
        <v>745</v>
      </c>
      <c r="L25" s="40">
        <f t="shared" si="41"/>
        <v>1462</v>
      </c>
      <c r="M25" s="30">
        <v>743</v>
      </c>
      <c r="N25" s="42">
        <v>719</v>
      </c>
      <c r="O25" s="40">
        <f t="shared" si="2"/>
        <v>1520</v>
      </c>
      <c r="P25" s="30">
        <v>783</v>
      </c>
      <c r="Q25" s="42">
        <v>737</v>
      </c>
      <c r="R25" s="40">
        <f t="shared" si="3"/>
        <v>1676</v>
      </c>
      <c r="S25" s="30">
        <v>858</v>
      </c>
      <c r="T25" s="42">
        <v>818</v>
      </c>
      <c r="U25" s="40">
        <f t="shared" si="4"/>
        <v>1561</v>
      </c>
      <c r="V25" s="30">
        <v>835</v>
      </c>
      <c r="W25" s="42">
        <v>726</v>
      </c>
      <c r="X25" s="40">
        <f t="shared" si="5"/>
        <v>1508</v>
      </c>
      <c r="Y25" s="30">
        <v>798</v>
      </c>
      <c r="Z25" s="42">
        <v>710</v>
      </c>
      <c r="AA25" s="40">
        <f t="shared" si="6"/>
        <v>1480</v>
      </c>
      <c r="AB25" s="30">
        <v>756</v>
      </c>
      <c r="AC25" s="42">
        <v>724</v>
      </c>
      <c r="AD25" s="40">
        <f t="shared" si="7"/>
        <v>1404</v>
      </c>
      <c r="AE25" s="30">
        <v>710</v>
      </c>
      <c r="AF25" s="42">
        <v>694</v>
      </c>
      <c r="AG25" s="40">
        <f t="shared" si="8"/>
        <v>953</v>
      </c>
      <c r="AH25" s="30">
        <v>432</v>
      </c>
      <c r="AI25" s="42">
        <v>521</v>
      </c>
      <c r="AJ25" s="40">
        <f t="shared" si="9"/>
        <v>922</v>
      </c>
      <c r="AK25" s="30">
        <v>398</v>
      </c>
      <c r="AL25" s="42">
        <v>524</v>
      </c>
      <c r="AM25" s="40">
        <f t="shared" si="10"/>
        <v>850</v>
      </c>
      <c r="AN25" s="30">
        <v>379</v>
      </c>
      <c r="AO25" s="42">
        <v>471</v>
      </c>
      <c r="AP25" s="40">
        <f t="shared" si="11"/>
        <v>12</v>
      </c>
      <c r="AQ25" s="30">
        <v>9</v>
      </c>
      <c r="AR25" s="42">
        <v>3</v>
      </c>
      <c r="AS25" s="40">
        <f t="shared" si="12"/>
        <v>4</v>
      </c>
      <c r="AT25" s="30">
        <v>2</v>
      </c>
      <c r="AU25" s="42">
        <v>2</v>
      </c>
      <c r="AV25" s="40">
        <f t="shared" si="13"/>
        <v>0</v>
      </c>
      <c r="AW25" s="30"/>
      <c r="AX25" s="42"/>
      <c r="AY25" s="40">
        <f t="shared" si="14"/>
        <v>0</v>
      </c>
      <c r="AZ25" s="30"/>
      <c r="BA25" s="42"/>
      <c r="BB25" s="40">
        <f t="shared" si="15"/>
        <v>0</v>
      </c>
      <c r="BC25" s="30"/>
      <c r="BD25" s="42"/>
      <c r="BE25" s="40">
        <f t="shared" si="16"/>
        <v>0</v>
      </c>
      <c r="BF25" s="30"/>
      <c r="BG25" s="42"/>
      <c r="BH25" s="40">
        <f t="shared" si="17"/>
        <v>0</v>
      </c>
      <c r="BI25" s="30"/>
      <c r="BJ25" s="42"/>
      <c r="BK25" s="40">
        <f t="shared" si="18"/>
        <v>0</v>
      </c>
      <c r="BL25" s="30"/>
      <c r="BM25" s="42"/>
    </row>
    <row r="26" spans="1:65" s="32" customFormat="1" x14ac:dyDescent="0.25">
      <c r="A26" s="37" t="s">
        <v>48</v>
      </c>
      <c r="B26" s="34">
        <v>19</v>
      </c>
      <c r="C26" s="63">
        <f t="shared" si="19"/>
        <v>9222</v>
      </c>
      <c r="D26" s="63">
        <f t="shared" si="40"/>
        <v>4663</v>
      </c>
      <c r="E26" s="63">
        <f t="shared" si="40"/>
        <v>4559</v>
      </c>
      <c r="F26" s="40">
        <f t="shared" si="81"/>
        <v>961</v>
      </c>
      <c r="G26" s="30">
        <v>504</v>
      </c>
      <c r="H26" s="42">
        <v>457</v>
      </c>
      <c r="I26" s="40">
        <f t="shared" si="20"/>
        <v>951</v>
      </c>
      <c r="J26" s="30">
        <v>491</v>
      </c>
      <c r="K26" s="42">
        <v>460</v>
      </c>
      <c r="L26" s="40">
        <f t="shared" si="41"/>
        <v>852</v>
      </c>
      <c r="M26" s="30">
        <v>456</v>
      </c>
      <c r="N26" s="42">
        <v>396</v>
      </c>
      <c r="O26" s="40">
        <f t="shared" si="2"/>
        <v>904</v>
      </c>
      <c r="P26" s="30">
        <v>443</v>
      </c>
      <c r="Q26" s="42">
        <v>461</v>
      </c>
      <c r="R26" s="40">
        <f t="shared" si="3"/>
        <v>950</v>
      </c>
      <c r="S26" s="30">
        <v>485</v>
      </c>
      <c r="T26" s="42">
        <v>465</v>
      </c>
      <c r="U26" s="40">
        <f t="shared" si="4"/>
        <v>840</v>
      </c>
      <c r="V26" s="30">
        <v>469</v>
      </c>
      <c r="W26" s="42">
        <v>371</v>
      </c>
      <c r="X26" s="40">
        <f t="shared" si="5"/>
        <v>838</v>
      </c>
      <c r="Y26" s="30">
        <v>444</v>
      </c>
      <c r="Z26" s="42">
        <v>394</v>
      </c>
      <c r="AA26" s="40">
        <f t="shared" si="6"/>
        <v>736</v>
      </c>
      <c r="AB26" s="30">
        <v>383</v>
      </c>
      <c r="AC26" s="42">
        <v>353</v>
      </c>
      <c r="AD26" s="40">
        <f t="shared" si="7"/>
        <v>675</v>
      </c>
      <c r="AE26" s="30">
        <v>334</v>
      </c>
      <c r="AF26" s="42">
        <v>341</v>
      </c>
      <c r="AG26" s="40">
        <f t="shared" si="8"/>
        <v>515</v>
      </c>
      <c r="AH26" s="30">
        <v>241</v>
      </c>
      <c r="AI26" s="42">
        <v>274</v>
      </c>
      <c r="AJ26" s="40">
        <f t="shared" si="9"/>
        <v>551</v>
      </c>
      <c r="AK26" s="30">
        <v>230</v>
      </c>
      <c r="AL26" s="42">
        <v>321</v>
      </c>
      <c r="AM26" s="40">
        <f t="shared" si="10"/>
        <v>439</v>
      </c>
      <c r="AN26" s="30">
        <v>177</v>
      </c>
      <c r="AO26" s="42">
        <v>262</v>
      </c>
      <c r="AP26" s="40">
        <f t="shared" si="11"/>
        <v>9</v>
      </c>
      <c r="AQ26" s="30">
        <v>5</v>
      </c>
      <c r="AR26" s="42">
        <v>4</v>
      </c>
      <c r="AS26" s="40">
        <f t="shared" si="12"/>
        <v>1</v>
      </c>
      <c r="AT26" s="30">
        <v>1</v>
      </c>
      <c r="AU26" s="42"/>
      <c r="AV26" s="40">
        <f t="shared" si="13"/>
        <v>0</v>
      </c>
      <c r="AW26" s="30"/>
      <c r="AX26" s="42"/>
      <c r="AY26" s="40">
        <f t="shared" si="14"/>
        <v>0</v>
      </c>
      <c r="AZ26" s="30"/>
      <c r="BA26" s="42"/>
      <c r="BB26" s="40">
        <f t="shared" si="15"/>
        <v>0</v>
      </c>
      <c r="BC26" s="30"/>
      <c r="BD26" s="42"/>
      <c r="BE26" s="40">
        <f t="shared" si="16"/>
        <v>0</v>
      </c>
      <c r="BF26" s="30"/>
      <c r="BG26" s="42"/>
      <c r="BH26" s="40">
        <f t="shared" si="17"/>
        <v>0</v>
      </c>
      <c r="BI26" s="30"/>
      <c r="BJ26" s="42"/>
      <c r="BK26" s="40">
        <f t="shared" si="18"/>
        <v>0</v>
      </c>
      <c r="BL26" s="30"/>
      <c r="BM26" s="42"/>
    </row>
    <row r="27" spans="1:65" s="32" customFormat="1" x14ac:dyDescent="0.25">
      <c r="A27" s="37" t="s">
        <v>49</v>
      </c>
      <c r="B27" s="34">
        <v>20</v>
      </c>
      <c r="C27" s="63">
        <f t="shared" si="19"/>
        <v>18283</v>
      </c>
      <c r="D27" s="63">
        <f t="shared" si="40"/>
        <v>9175</v>
      </c>
      <c r="E27" s="63">
        <f t="shared" si="40"/>
        <v>9108</v>
      </c>
      <c r="F27" s="40">
        <f t="shared" si="81"/>
        <v>1925</v>
      </c>
      <c r="G27" s="30">
        <v>1005</v>
      </c>
      <c r="H27" s="42">
        <v>920</v>
      </c>
      <c r="I27" s="40">
        <f t="shared" si="20"/>
        <v>1942</v>
      </c>
      <c r="J27" s="30">
        <v>973</v>
      </c>
      <c r="K27" s="42">
        <v>969</v>
      </c>
      <c r="L27" s="40">
        <f t="shared" si="41"/>
        <v>1594</v>
      </c>
      <c r="M27" s="30">
        <v>820</v>
      </c>
      <c r="N27" s="42">
        <v>774</v>
      </c>
      <c r="O27" s="40">
        <f t="shared" si="2"/>
        <v>1737</v>
      </c>
      <c r="P27" s="30">
        <v>863</v>
      </c>
      <c r="Q27" s="42">
        <v>874</v>
      </c>
      <c r="R27" s="40">
        <f t="shared" si="3"/>
        <v>1787</v>
      </c>
      <c r="S27" s="30">
        <v>922</v>
      </c>
      <c r="T27" s="42">
        <v>865</v>
      </c>
      <c r="U27" s="40">
        <f t="shared" si="4"/>
        <v>1733</v>
      </c>
      <c r="V27" s="30">
        <v>904</v>
      </c>
      <c r="W27" s="42">
        <v>829</v>
      </c>
      <c r="X27" s="40">
        <f t="shared" si="5"/>
        <v>1740</v>
      </c>
      <c r="Y27" s="30">
        <v>904</v>
      </c>
      <c r="Z27" s="42">
        <v>836</v>
      </c>
      <c r="AA27" s="40">
        <f t="shared" si="6"/>
        <v>1511</v>
      </c>
      <c r="AB27" s="30">
        <v>749</v>
      </c>
      <c r="AC27" s="42">
        <v>762</v>
      </c>
      <c r="AD27" s="40">
        <f t="shared" si="7"/>
        <v>1408</v>
      </c>
      <c r="AE27" s="30">
        <v>752</v>
      </c>
      <c r="AF27" s="42">
        <v>656</v>
      </c>
      <c r="AG27" s="40">
        <f t="shared" si="8"/>
        <v>1009</v>
      </c>
      <c r="AH27" s="30">
        <v>459</v>
      </c>
      <c r="AI27" s="42">
        <v>550</v>
      </c>
      <c r="AJ27" s="40">
        <f t="shared" si="9"/>
        <v>1042</v>
      </c>
      <c r="AK27" s="30">
        <v>466</v>
      </c>
      <c r="AL27" s="42">
        <v>576</v>
      </c>
      <c r="AM27" s="40">
        <f t="shared" si="10"/>
        <v>841</v>
      </c>
      <c r="AN27" s="30">
        <v>349</v>
      </c>
      <c r="AO27" s="42">
        <v>492</v>
      </c>
      <c r="AP27" s="40">
        <f t="shared" si="11"/>
        <v>13</v>
      </c>
      <c r="AQ27" s="30">
        <v>8</v>
      </c>
      <c r="AR27" s="42">
        <v>5</v>
      </c>
      <c r="AS27" s="40">
        <f t="shared" si="12"/>
        <v>1</v>
      </c>
      <c r="AT27" s="30">
        <v>1</v>
      </c>
      <c r="AU27" s="42"/>
      <c r="AV27" s="40">
        <f t="shared" si="13"/>
        <v>0</v>
      </c>
      <c r="AW27" s="30"/>
      <c r="AX27" s="42"/>
      <c r="AY27" s="40">
        <f t="shared" si="14"/>
        <v>0</v>
      </c>
      <c r="AZ27" s="30"/>
      <c r="BA27" s="42"/>
      <c r="BB27" s="40">
        <f t="shared" si="15"/>
        <v>0</v>
      </c>
      <c r="BC27" s="30"/>
      <c r="BD27" s="42"/>
      <c r="BE27" s="40">
        <f t="shared" si="16"/>
        <v>0</v>
      </c>
      <c r="BF27" s="30"/>
      <c r="BG27" s="42"/>
      <c r="BH27" s="40">
        <f t="shared" si="17"/>
        <v>0</v>
      </c>
      <c r="BI27" s="30"/>
      <c r="BJ27" s="42"/>
      <c r="BK27" s="40">
        <f t="shared" si="18"/>
        <v>0</v>
      </c>
      <c r="BL27" s="30"/>
      <c r="BM27" s="42"/>
    </row>
    <row r="28" spans="1:65" s="32" customFormat="1" x14ac:dyDescent="0.25">
      <c r="A28" s="37" t="s">
        <v>50</v>
      </c>
      <c r="B28" s="34">
        <v>21</v>
      </c>
      <c r="C28" s="63">
        <f t="shared" si="19"/>
        <v>22900</v>
      </c>
      <c r="D28" s="63">
        <f t="shared" si="40"/>
        <v>11535</v>
      </c>
      <c r="E28" s="63">
        <f t="shared" si="40"/>
        <v>11365</v>
      </c>
      <c r="F28" s="40">
        <f t="shared" si="81"/>
        <v>2197</v>
      </c>
      <c r="G28" s="30">
        <v>1138</v>
      </c>
      <c r="H28" s="42">
        <v>1059</v>
      </c>
      <c r="I28" s="40">
        <f t="shared" si="20"/>
        <v>2124</v>
      </c>
      <c r="J28" s="30">
        <v>1095</v>
      </c>
      <c r="K28" s="42">
        <v>1029</v>
      </c>
      <c r="L28" s="40">
        <f t="shared" si="41"/>
        <v>1986</v>
      </c>
      <c r="M28" s="30">
        <v>1005</v>
      </c>
      <c r="N28" s="42">
        <v>981</v>
      </c>
      <c r="O28" s="40">
        <f t="shared" si="2"/>
        <v>1999</v>
      </c>
      <c r="P28" s="30">
        <v>1006</v>
      </c>
      <c r="Q28" s="42">
        <v>993</v>
      </c>
      <c r="R28" s="40">
        <f t="shared" si="3"/>
        <v>2059</v>
      </c>
      <c r="S28" s="30">
        <v>1055</v>
      </c>
      <c r="T28" s="42">
        <v>1004</v>
      </c>
      <c r="U28" s="40">
        <f t="shared" si="4"/>
        <v>2194</v>
      </c>
      <c r="V28" s="30">
        <v>1151</v>
      </c>
      <c r="W28" s="42">
        <v>1043</v>
      </c>
      <c r="X28" s="40">
        <f t="shared" si="5"/>
        <v>2093</v>
      </c>
      <c r="Y28" s="30">
        <v>1072</v>
      </c>
      <c r="Z28" s="42">
        <v>1021</v>
      </c>
      <c r="AA28" s="40">
        <f t="shared" si="6"/>
        <v>1956</v>
      </c>
      <c r="AB28" s="30">
        <v>1006</v>
      </c>
      <c r="AC28" s="42">
        <v>950</v>
      </c>
      <c r="AD28" s="40">
        <f t="shared" si="7"/>
        <v>1992</v>
      </c>
      <c r="AE28" s="30">
        <v>1034</v>
      </c>
      <c r="AF28" s="42">
        <v>958</v>
      </c>
      <c r="AG28" s="40">
        <f t="shared" si="8"/>
        <v>1529</v>
      </c>
      <c r="AH28" s="30">
        <v>724</v>
      </c>
      <c r="AI28" s="42">
        <v>805</v>
      </c>
      <c r="AJ28" s="40">
        <f t="shared" si="9"/>
        <v>1493</v>
      </c>
      <c r="AK28" s="30">
        <v>636</v>
      </c>
      <c r="AL28" s="42">
        <v>857</v>
      </c>
      <c r="AM28" s="40">
        <f t="shared" si="10"/>
        <v>1256</v>
      </c>
      <c r="AN28" s="30">
        <v>600</v>
      </c>
      <c r="AO28" s="42">
        <v>656</v>
      </c>
      <c r="AP28" s="40">
        <f t="shared" si="11"/>
        <v>21</v>
      </c>
      <c r="AQ28" s="30">
        <v>12</v>
      </c>
      <c r="AR28" s="42">
        <v>9</v>
      </c>
      <c r="AS28" s="40">
        <f t="shared" si="12"/>
        <v>1</v>
      </c>
      <c r="AT28" s="30">
        <v>1</v>
      </c>
      <c r="AU28" s="42"/>
      <c r="AV28" s="40">
        <f t="shared" si="13"/>
        <v>0</v>
      </c>
      <c r="AW28" s="30"/>
      <c r="AX28" s="42"/>
      <c r="AY28" s="40">
        <f t="shared" si="14"/>
        <v>0</v>
      </c>
      <c r="AZ28" s="30"/>
      <c r="BA28" s="42"/>
      <c r="BB28" s="40">
        <f t="shared" si="15"/>
        <v>0</v>
      </c>
      <c r="BC28" s="30"/>
      <c r="BD28" s="42"/>
      <c r="BE28" s="40">
        <f t="shared" si="16"/>
        <v>0</v>
      </c>
      <c r="BF28" s="30"/>
      <c r="BG28" s="42"/>
      <c r="BH28" s="40">
        <f t="shared" si="17"/>
        <v>0</v>
      </c>
      <c r="BI28" s="30"/>
      <c r="BJ28" s="42"/>
      <c r="BK28" s="40">
        <f t="shared" si="18"/>
        <v>0</v>
      </c>
      <c r="BL28" s="30"/>
      <c r="BM28" s="42"/>
    </row>
    <row r="29" spans="1:65" s="32" customFormat="1" x14ac:dyDescent="0.25">
      <c r="A29" s="37" t="s">
        <v>51</v>
      </c>
      <c r="B29" s="34">
        <v>22</v>
      </c>
      <c r="C29" s="63">
        <f t="shared" si="19"/>
        <v>20323</v>
      </c>
      <c r="D29" s="63">
        <f t="shared" si="40"/>
        <v>10473</v>
      </c>
      <c r="E29" s="63">
        <f t="shared" si="40"/>
        <v>9850</v>
      </c>
      <c r="F29" s="40">
        <f t="shared" si="81"/>
        <v>1850</v>
      </c>
      <c r="G29" s="30">
        <v>951</v>
      </c>
      <c r="H29" s="42">
        <v>899</v>
      </c>
      <c r="I29" s="40">
        <f t="shared" si="20"/>
        <v>1912</v>
      </c>
      <c r="J29" s="30">
        <v>1008</v>
      </c>
      <c r="K29" s="42">
        <v>904</v>
      </c>
      <c r="L29" s="40">
        <f t="shared" si="41"/>
        <v>1911</v>
      </c>
      <c r="M29" s="30">
        <v>1008</v>
      </c>
      <c r="N29" s="42">
        <v>903</v>
      </c>
      <c r="O29" s="40">
        <f t="shared" si="2"/>
        <v>1886</v>
      </c>
      <c r="P29" s="30">
        <v>999</v>
      </c>
      <c r="Q29" s="42">
        <v>887</v>
      </c>
      <c r="R29" s="40">
        <f t="shared" si="3"/>
        <v>2054</v>
      </c>
      <c r="S29" s="30">
        <v>1095</v>
      </c>
      <c r="T29" s="42">
        <v>959</v>
      </c>
      <c r="U29" s="40">
        <f t="shared" si="4"/>
        <v>1956</v>
      </c>
      <c r="V29" s="30">
        <v>1034</v>
      </c>
      <c r="W29" s="42">
        <v>922</v>
      </c>
      <c r="X29" s="40">
        <f t="shared" si="5"/>
        <v>1894</v>
      </c>
      <c r="Y29" s="30">
        <v>980</v>
      </c>
      <c r="Z29" s="42">
        <v>914</v>
      </c>
      <c r="AA29" s="40">
        <f t="shared" si="6"/>
        <v>1821</v>
      </c>
      <c r="AB29" s="30">
        <v>947</v>
      </c>
      <c r="AC29" s="42">
        <v>874</v>
      </c>
      <c r="AD29" s="40">
        <f t="shared" si="7"/>
        <v>1805</v>
      </c>
      <c r="AE29" s="30">
        <v>949</v>
      </c>
      <c r="AF29" s="42">
        <v>856</v>
      </c>
      <c r="AG29" s="40">
        <f t="shared" si="8"/>
        <v>1107</v>
      </c>
      <c r="AH29" s="30">
        <v>525</v>
      </c>
      <c r="AI29" s="42">
        <v>582</v>
      </c>
      <c r="AJ29" s="40">
        <f t="shared" si="9"/>
        <v>1102</v>
      </c>
      <c r="AK29" s="30">
        <v>504</v>
      </c>
      <c r="AL29" s="42">
        <v>598</v>
      </c>
      <c r="AM29" s="40">
        <f t="shared" si="10"/>
        <v>992</v>
      </c>
      <c r="AN29" s="30">
        <v>456</v>
      </c>
      <c r="AO29" s="42">
        <v>536</v>
      </c>
      <c r="AP29" s="40">
        <f t="shared" si="11"/>
        <v>33</v>
      </c>
      <c r="AQ29" s="30">
        <v>17</v>
      </c>
      <c r="AR29" s="42">
        <v>16</v>
      </c>
      <c r="AS29" s="40">
        <f t="shared" si="12"/>
        <v>0</v>
      </c>
      <c r="AT29" s="30"/>
      <c r="AU29" s="42"/>
      <c r="AV29" s="40">
        <f t="shared" si="13"/>
        <v>0</v>
      </c>
      <c r="AW29" s="30"/>
      <c r="AX29" s="42"/>
      <c r="AY29" s="40">
        <f t="shared" si="14"/>
        <v>0</v>
      </c>
      <c r="AZ29" s="30"/>
      <c r="BA29" s="42"/>
      <c r="BB29" s="40">
        <f t="shared" si="15"/>
        <v>0</v>
      </c>
      <c r="BC29" s="30"/>
      <c r="BD29" s="42"/>
      <c r="BE29" s="40">
        <f t="shared" si="16"/>
        <v>0</v>
      </c>
      <c r="BF29" s="30"/>
      <c r="BG29" s="42"/>
      <c r="BH29" s="40">
        <f t="shared" si="17"/>
        <v>0</v>
      </c>
      <c r="BI29" s="30"/>
      <c r="BJ29" s="42"/>
      <c r="BK29" s="40">
        <f t="shared" si="18"/>
        <v>0</v>
      </c>
      <c r="BL29" s="30"/>
      <c r="BM29" s="42"/>
    </row>
    <row r="30" spans="1:65" s="32" customFormat="1" x14ac:dyDescent="0.25">
      <c r="A30" s="33" t="s">
        <v>52</v>
      </c>
      <c r="B30" s="34">
        <v>23</v>
      </c>
      <c r="C30" s="63">
        <f t="shared" si="19"/>
        <v>53224</v>
      </c>
      <c r="D30" s="63">
        <f t="shared" si="40"/>
        <v>26634</v>
      </c>
      <c r="E30" s="63">
        <f t="shared" si="40"/>
        <v>26590</v>
      </c>
      <c r="F30" s="63">
        <f>SUM(G30:H30)</f>
        <v>4994</v>
      </c>
      <c r="G30" s="63">
        <f>SUM(G31:G33)</f>
        <v>2531</v>
      </c>
      <c r="H30" s="63">
        <f>SUM(H31:H33)</f>
        <v>2463</v>
      </c>
      <c r="I30" s="63">
        <f t="shared" si="20"/>
        <v>4997</v>
      </c>
      <c r="J30" s="63">
        <f t="shared" ref="J30:K30" si="82">SUM(J31:J33)</f>
        <v>2501</v>
      </c>
      <c r="K30" s="63">
        <f t="shared" si="82"/>
        <v>2496</v>
      </c>
      <c r="L30" s="63">
        <f t="shared" si="41"/>
        <v>4893</v>
      </c>
      <c r="M30" s="63">
        <f t="shared" ref="M30:N30" si="83">SUM(M31:M33)</f>
        <v>2546</v>
      </c>
      <c r="N30" s="63">
        <f t="shared" si="83"/>
        <v>2347</v>
      </c>
      <c r="O30" s="63">
        <f t="shared" si="2"/>
        <v>5147</v>
      </c>
      <c r="P30" s="63">
        <f t="shared" ref="P30:Q30" si="84">SUM(P31:P33)</f>
        <v>2610</v>
      </c>
      <c r="Q30" s="63">
        <f t="shared" si="84"/>
        <v>2537</v>
      </c>
      <c r="R30" s="63">
        <f t="shared" si="3"/>
        <v>5075</v>
      </c>
      <c r="S30" s="63">
        <f t="shared" ref="S30:T30" si="85">SUM(S31:S33)</f>
        <v>2632</v>
      </c>
      <c r="T30" s="63">
        <f t="shared" si="85"/>
        <v>2443</v>
      </c>
      <c r="U30" s="63">
        <f t="shared" si="4"/>
        <v>5003</v>
      </c>
      <c r="V30" s="63">
        <f t="shared" ref="V30:W30" si="86">SUM(V31:V33)</f>
        <v>2543</v>
      </c>
      <c r="W30" s="63">
        <f t="shared" si="86"/>
        <v>2460</v>
      </c>
      <c r="X30" s="63">
        <f t="shared" si="5"/>
        <v>4893</v>
      </c>
      <c r="Y30" s="63">
        <f t="shared" ref="Y30:Z30" si="87">SUM(Y31:Y33)</f>
        <v>2484</v>
      </c>
      <c r="Z30" s="63">
        <f t="shared" si="87"/>
        <v>2409</v>
      </c>
      <c r="AA30" s="63">
        <f t="shared" si="6"/>
        <v>4617</v>
      </c>
      <c r="AB30" s="63">
        <f t="shared" ref="AB30:AC30" si="88">SUM(AB31:AB33)</f>
        <v>2365</v>
      </c>
      <c r="AC30" s="63">
        <f t="shared" si="88"/>
        <v>2252</v>
      </c>
      <c r="AD30" s="63">
        <f t="shared" si="7"/>
        <v>4620</v>
      </c>
      <c r="AE30" s="63">
        <f t="shared" ref="AE30:AF30" si="89">SUM(AE31:AE33)</f>
        <v>2370</v>
      </c>
      <c r="AF30" s="63">
        <f t="shared" si="89"/>
        <v>2250</v>
      </c>
      <c r="AG30" s="63">
        <f t="shared" si="8"/>
        <v>3151</v>
      </c>
      <c r="AH30" s="63">
        <f t="shared" ref="AH30:AI30" si="90">SUM(AH31:AH33)</f>
        <v>1449</v>
      </c>
      <c r="AI30" s="63">
        <f t="shared" si="90"/>
        <v>1702</v>
      </c>
      <c r="AJ30" s="63">
        <f t="shared" si="9"/>
        <v>3153</v>
      </c>
      <c r="AK30" s="63">
        <f t="shared" ref="AK30:AL30" si="91">SUM(AK31:AK33)</f>
        <v>1404</v>
      </c>
      <c r="AL30" s="63">
        <f t="shared" si="91"/>
        <v>1749</v>
      </c>
      <c r="AM30" s="63">
        <f t="shared" si="10"/>
        <v>2624</v>
      </c>
      <c r="AN30" s="63">
        <f t="shared" ref="AN30:AO30" si="92">SUM(AN31:AN33)</f>
        <v>1168</v>
      </c>
      <c r="AO30" s="63">
        <f t="shared" si="92"/>
        <v>1456</v>
      </c>
      <c r="AP30" s="63">
        <f t="shared" si="11"/>
        <v>52</v>
      </c>
      <c r="AQ30" s="63">
        <f t="shared" ref="AQ30:AR30" si="93">SUM(AQ31:AQ33)</f>
        <v>30</v>
      </c>
      <c r="AR30" s="63">
        <f t="shared" si="93"/>
        <v>22</v>
      </c>
      <c r="AS30" s="63">
        <f t="shared" si="12"/>
        <v>4</v>
      </c>
      <c r="AT30" s="63">
        <f t="shared" ref="AT30:AU30" si="94">SUM(AT31:AT33)</f>
        <v>1</v>
      </c>
      <c r="AU30" s="63">
        <f t="shared" si="94"/>
        <v>3</v>
      </c>
      <c r="AV30" s="63">
        <f t="shared" si="13"/>
        <v>1</v>
      </c>
      <c r="AW30" s="63">
        <f t="shared" ref="AW30:AX30" si="95">SUM(AW31:AW33)</f>
        <v>0</v>
      </c>
      <c r="AX30" s="63">
        <f t="shared" si="95"/>
        <v>1</v>
      </c>
      <c r="AY30" s="63">
        <f t="shared" si="14"/>
        <v>0</v>
      </c>
      <c r="AZ30" s="63">
        <f t="shared" ref="AZ30:BA30" si="96">SUM(AZ31:AZ33)</f>
        <v>0</v>
      </c>
      <c r="BA30" s="63">
        <f t="shared" si="96"/>
        <v>0</v>
      </c>
      <c r="BB30" s="63">
        <f t="shared" si="15"/>
        <v>0</v>
      </c>
      <c r="BC30" s="63">
        <f t="shared" ref="BC30:BD30" si="97">SUM(BC31:BC33)</f>
        <v>0</v>
      </c>
      <c r="BD30" s="63">
        <f t="shared" si="97"/>
        <v>0</v>
      </c>
      <c r="BE30" s="63">
        <f t="shared" si="16"/>
        <v>0</v>
      </c>
      <c r="BF30" s="63">
        <f t="shared" ref="BF30:BG30" si="98">SUM(BF31:BF33)</f>
        <v>0</v>
      </c>
      <c r="BG30" s="63">
        <f t="shared" si="98"/>
        <v>0</v>
      </c>
      <c r="BH30" s="63">
        <f t="shared" si="17"/>
        <v>0</v>
      </c>
      <c r="BI30" s="63">
        <f t="shared" ref="BI30:BJ30" si="99">SUM(BI31:BI33)</f>
        <v>0</v>
      </c>
      <c r="BJ30" s="63">
        <f t="shared" si="99"/>
        <v>0</v>
      </c>
      <c r="BK30" s="63">
        <f t="shared" si="18"/>
        <v>0</v>
      </c>
      <c r="BL30" s="63">
        <f t="shared" ref="BL30:BM30" si="100">SUM(BL31:BL33)</f>
        <v>0</v>
      </c>
      <c r="BM30" s="63">
        <f t="shared" si="100"/>
        <v>0</v>
      </c>
    </row>
    <row r="31" spans="1:65" x14ac:dyDescent="0.2">
      <c r="A31" s="37" t="s">
        <v>53</v>
      </c>
      <c r="B31" s="34">
        <v>24</v>
      </c>
      <c r="C31" s="63">
        <f t="shared" si="19"/>
        <v>20786</v>
      </c>
      <c r="D31" s="63">
        <f t="shared" si="40"/>
        <v>10408</v>
      </c>
      <c r="E31" s="63">
        <f t="shared" si="40"/>
        <v>10378</v>
      </c>
      <c r="F31" s="40">
        <f t="shared" ref="F31:F33" si="101">SUM(G31:H31)</f>
        <v>1867</v>
      </c>
      <c r="G31" s="30">
        <v>954</v>
      </c>
      <c r="H31" s="42">
        <v>913</v>
      </c>
      <c r="I31" s="40">
        <f t="shared" si="20"/>
        <v>1936</v>
      </c>
      <c r="J31" s="30">
        <v>965</v>
      </c>
      <c r="K31" s="42">
        <v>971</v>
      </c>
      <c r="L31" s="40">
        <f t="shared" si="41"/>
        <v>1949</v>
      </c>
      <c r="M31" s="30">
        <v>1020</v>
      </c>
      <c r="N31" s="42">
        <v>929</v>
      </c>
      <c r="O31" s="40">
        <f t="shared" si="2"/>
        <v>2033</v>
      </c>
      <c r="P31" s="30">
        <v>1033</v>
      </c>
      <c r="Q31" s="42">
        <v>1000</v>
      </c>
      <c r="R31" s="40">
        <f t="shared" si="3"/>
        <v>1943</v>
      </c>
      <c r="S31" s="30">
        <v>1010</v>
      </c>
      <c r="T31" s="42">
        <v>933</v>
      </c>
      <c r="U31" s="40">
        <f t="shared" si="4"/>
        <v>1927</v>
      </c>
      <c r="V31" s="30">
        <v>978</v>
      </c>
      <c r="W31" s="42">
        <v>949</v>
      </c>
      <c r="X31" s="40">
        <f t="shared" si="5"/>
        <v>1884</v>
      </c>
      <c r="Y31" s="30">
        <v>947</v>
      </c>
      <c r="Z31" s="42">
        <v>937</v>
      </c>
      <c r="AA31" s="40">
        <f t="shared" si="6"/>
        <v>1815</v>
      </c>
      <c r="AB31" s="30">
        <v>953</v>
      </c>
      <c r="AC31" s="42">
        <v>862</v>
      </c>
      <c r="AD31" s="40">
        <f t="shared" si="7"/>
        <v>1780</v>
      </c>
      <c r="AE31" s="30">
        <v>893</v>
      </c>
      <c r="AF31" s="42">
        <v>887</v>
      </c>
      <c r="AG31" s="40">
        <f t="shared" si="8"/>
        <v>1279</v>
      </c>
      <c r="AH31" s="30">
        <v>599</v>
      </c>
      <c r="AI31" s="42">
        <v>680</v>
      </c>
      <c r="AJ31" s="40">
        <f t="shared" si="9"/>
        <v>1279</v>
      </c>
      <c r="AK31" s="30">
        <v>573</v>
      </c>
      <c r="AL31" s="42">
        <v>706</v>
      </c>
      <c r="AM31" s="40">
        <f t="shared" si="10"/>
        <v>1076</v>
      </c>
      <c r="AN31" s="30">
        <v>475</v>
      </c>
      <c r="AO31" s="42">
        <v>601</v>
      </c>
      <c r="AP31" s="40">
        <f t="shared" si="11"/>
        <v>16</v>
      </c>
      <c r="AQ31" s="30">
        <v>8</v>
      </c>
      <c r="AR31" s="42">
        <v>8</v>
      </c>
      <c r="AS31" s="40">
        <f t="shared" si="12"/>
        <v>1</v>
      </c>
      <c r="AT31" s="30"/>
      <c r="AU31" s="42">
        <v>1</v>
      </c>
      <c r="AV31" s="40">
        <f t="shared" si="13"/>
        <v>1</v>
      </c>
      <c r="AW31" s="30"/>
      <c r="AX31" s="42">
        <v>1</v>
      </c>
      <c r="AY31" s="40">
        <f t="shared" si="14"/>
        <v>0</v>
      </c>
      <c r="AZ31" s="30"/>
      <c r="BA31" s="42"/>
      <c r="BB31" s="40">
        <f t="shared" si="15"/>
        <v>0</v>
      </c>
      <c r="BC31" s="30"/>
      <c r="BD31" s="42"/>
      <c r="BE31" s="40">
        <f t="shared" si="16"/>
        <v>0</v>
      </c>
      <c r="BF31" s="30"/>
      <c r="BG31" s="42"/>
      <c r="BH31" s="40">
        <f t="shared" si="17"/>
        <v>0</v>
      </c>
      <c r="BI31" s="30"/>
      <c r="BJ31" s="42"/>
      <c r="BK31" s="40">
        <f t="shared" si="18"/>
        <v>0</v>
      </c>
      <c r="BL31" s="30"/>
      <c r="BM31" s="42"/>
    </row>
    <row r="32" spans="1:65" x14ac:dyDescent="0.2">
      <c r="A32" s="37" t="s">
        <v>54</v>
      </c>
      <c r="B32" s="34">
        <v>25</v>
      </c>
      <c r="C32" s="63">
        <f t="shared" si="19"/>
        <v>14761</v>
      </c>
      <c r="D32" s="63">
        <f t="shared" si="40"/>
        <v>7380</v>
      </c>
      <c r="E32" s="63">
        <f t="shared" si="40"/>
        <v>7381</v>
      </c>
      <c r="F32" s="40">
        <f t="shared" si="101"/>
        <v>1472</v>
      </c>
      <c r="G32" s="30">
        <v>735</v>
      </c>
      <c r="H32" s="42">
        <v>737</v>
      </c>
      <c r="I32" s="40">
        <f t="shared" si="20"/>
        <v>1393</v>
      </c>
      <c r="J32" s="30">
        <v>733</v>
      </c>
      <c r="K32" s="42">
        <v>660</v>
      </c>
      <c r="L32" s="40">
        <f t="shared" si="41"/>
        <v>1367</v>
      </c>
      <c r="M32" s="30">
        <v>701</v>
      </c>
      <c r="N32" s="42">
        <v>666</v>
      </c>
      <c r="O32" s="40">
        <f t="shared" si="2"/>
        <v>1374</v>
      </c>
      <c r="P32" s="30">
        <v>695</v>
      </c>
      <c r="Q32" s="42">
        <v>679</v>
      </c>
      <c r="R32" s="40">
        <f t="shared" si="3"/>
        <v>1436</v>
      </c>
      <c r="S32" s="30">
        <v>713</v>
      </c>
      <c r="T32" s="42">
        <v>723</v>
      </c>
      <c r="U32" s="40">
        <f t="shared" si="4"/>
        <v>1393</v>
      </c>
      <c r="V32" s="30">
        <v>700</v>
      </c>
      <c r="W32" s="42">
        <v>693</v>
      </c>
      <c r="X32" s="40">
        <f t="shared" si="5"/>
        <v>1293</v>
      </c>
      <c r="Y32" s="30">
        <v>672</v>
      </c>
      <c r="Z32" s="42">
        <v>621</v>
      </c>
      <c r="AA32" s="40">
        <f t="shared" si="6"/>
        <v>1266</v>
      </c>
      <c r="AB32" s="30">
        <v>644</v>
      </c>
      <c r="AC32" s="42">
        <v>622</v>
      </c>
      <c r="AD32" s="40">
        <f t="shared" si="7"/>
        <v>1335</v>
      </c>
      <c r="AE32" s="30">
        <v>705</v>
      </c>
      <c r="AF32" s="42">
        <v>630</v>
      </c>
      <c r="AG32" s="40">
        <f t="shared" si="8"/>
        <v>870</v>
      </c>
      <c r="AH32" s="30">
        <v>393</v>
      </c>
      <c r="AI32" s="42">
        <v>477</v>
      </c>
      <c r="AJ32" s="40">
        <f t="shared" si="9"/>
        <v>839</v>
      </c>
      <c r="AK32" s="30">
        <v>373</v>
      </c>
      <c r="AL32" s="42">
        <v>466</v>
      </c>
      <c r="AM32" s="40">
        <f t="shared" si="10"/>
        <v>713</v>
      </c>
      <c r="AN32" s="30">
        <v>308</v>
      </c>
      <c r="AO32" s="42">
        <v>405</v>
      </c>
      <c r="AP32" s="40">
        <f t="shared" si="11"/>
        <v>10</v>
      </c>
      <c r="AQ32" s="30">
        <v>8</v>
      </c>
      <c r="AR32" s="42">
        <v>2</v>
      </c>
      <c r="AS32" s="40">
        <f t="shared" si="12"/>
        <v>0</v>
      </c>
      <c r="AT32" s="30"/>
      <c r="AU32" s="42"/>
      <c r="AV32" s="40">
        <f t="shared" si="13"/>
        <v>0</v>
      </c>
      <c r="AW32" s="30"/>
      <c r="AX32" s="42"/>
      <c r="AY32" s="40">
        <f t="shared" si="14"/>
        <v>0</v>
      </c>
      <c r="AZ32" s="30"/>
      <c r="BA32" s="42"/>
      <c r="BB32" s="40">
        <f t="shared" si="15"/>
        <v>0</v>
      </c>
      <c r="BC32" s="30"/>
      <c r="BD32" s="42"/>
      <c r="BE32" s="40">
        <f t="shared" si="16"/>
        <v>0</v>
      </c>
      <c r="BF32" s="30"/>
      <c r="BG32" s="42"/>
      <c r="BH32" s="40">
        <f t="shared" si="17"/>
        <v>0</v>
      </c>
      <c r="BI32" s="30"/>
      <c r="BJ32" s="42"/>
      <c r="BK32" s="40">
        <f t="shared" si="18"/>
        <v>0</v>
      </c>
      <c r="BL32" s="30"/>
      <c r="BM32" s="42"/>
    </row>
    <row r="33" spans="1:65" s="19" customFormat="1" x14ac:dyDescent="0.2">
      <c r="A33" s="37" t="s">
        <v>55</v>
      </c>
      <c r="B33" s="34">
        <v>26</v>
      </c>
      <c r="C33" s="63">
        <f t="shared" si="19"/>
        <v>17677</v>
      </c>
      <c r="D33" s="63">
        <f t="shared" si="40"/>
        <v>8846</v>
      </c>
      <c r="E33" s="63">
        <f t="shared" si="40"/>
        <v>8831</v>
      </c>
      <c r="F33" s="40">
        <f t="shared" si="101"/>
        <v>1655</v>
      </c>
      <c r="G33" s="30">
        <v>842</v>
      </c>
      <c r="H33" s="42">
        <v>813</v>
      </c>
      <c r="I33" s="40">
        <f t="shared" si="20"/>
        <v>1668</v>
      </c>
      <c r="J33" s="30">
        <v>803</v>
      </c>
      <c r="K33" s="42">
        <v>865</v>
      </c>
      <c r="L33" s="40">
        <f t="shared" si="41"/>
        <v>1577</v>
      </c>
      <c r="M33" s="30">
        <v>825</v>
      </c>
      <c r="N33" s="42">
        <v>752</v>
      </c>
      <c r="O33" s="40">
        <f t="shared" si="2"/>
        <v>1740</v>
      </c>
      <c r="P33" s="30">
        <v>882</v>
      </c>
      <c r="Q33" s="42">
        <v>858</v>
      </c>
      <c r="R33" s="40">
        <f t="shared" si="3"/>
        <v>1696</v>
      </c>
      <c r="S33" s="30">
        <v>909</v>
      </c>
      <c r="T33" s="42">
        <v>787</v>
      </c>
      <c r="U33" s="40">
        <f t="shared" si="4"/>
        <v>1683</v>
      </c>
      <c r="V33" s="30">
        <v>865</v>
      </c>
      <c r="W33" s="42">
        <v>818</v>
      </c>
      <c r="X33" s="40">
        <f t="shared" si="5"/>
        <v>1716</v>
      </c>
      <c r="Y33" s="30">
        <v>865</v>
      </c>
      <c r="Z33" s="42">
        <v>851</v>
      </c>
      <c r="AA33" s="40">
        <f t="shared" si="6"/>
        <v>1536</v>
      </c>
      <c r="AB33" s="30">
        <v>768</v>
      </c>
      <c r="AC33" s="42">
        <v>768</v>
      </c>
      <c r="AD33" s="40">
        <f t="shared" si="7"/>
        <v>1505</v>
      </c>
      <c r="AE33" s="30">
        <v>772</v>
      </c>
      <c r="AF33" s="42">
        <v>733</v>
      </c>
      <c r="AG33" s="40">
        <f t="shared" si="8"/>
        <v>1002</v>
      </c>
      <c r="AH33" s="30">
        <v>457</v>
      </c>
      <c r="AI33" s="42">
        <v>545</v>
      </c>
      <c r="AJ33" s="40">
        <f t="shared" si="9"/>
        <v>1035</v>
      </c>
      <c r="AK33" s="30">
        <v>458</v>
      </c>
      <c r="AL33" s="42">
        <v>577</v>
      </c>
      <c r="AM33" s="40">
        <f t="shared" si="10"/>
        <v>835</v>
      </c>
      <c r="AN33" s="30">
        <v>385</v>
      </c>
      <c r="AO33" s="42">
        <v>450</v>
      </c>
      <c r="AP33" s="40">
        <f t="shared" si="11"/>
        <v>26</v>
      </c>
      <c r="AQ33" s="30">
        <v>14</v>
      </c>
      <c r="AR33" s="42">
        <v>12</v>
      </c>
      <c r="AS33" s="40">
        <f t="shared" si="12"/>
        <v>3</v>
      </c>
      <c r="AT33" s="30">
        <v>1</v>
      </c>
      <c r="AU33" s="42">
        <v>2</v>
      </c>
      <c r="AV33" s="40">
        <f t="shared" si="13"/>
        <v>0</v>
      </c>
      <c r="AW33" s="30"/>
      <c r="AX33" s="42"/>
      <c r="AY33" s="40">
        <f t="shared" si="14"/>
        <v>0</v>
      </c>
      <c r="AZ33" s="30"/>
      <c r="BA33" s="42"/>
      <c r="BB33" s="40">
        <f t="shared" si="15"/>
        <v>0</v>
      </c>
      <c r="BC33" s="30"/>
      <c r="BD33" s="42"/>
      <c r="BE33" s="40">
        <f t="shared" si="16"/>
        <v>0</v>
      </c>
      <c r="BF33" s="30"/>
      <c r="BG33" s="42"/>
      <c r="BH33" s="40">
        <f t="shared" si="17"/>
        <v>0</v>
      </c>
      <c r="BI33" s="30"/>
      <c r="BJ33" s="42"/>
      <c r="BK33" s="40">
        <f t="shared" si="18"/>
        <v>0</v>
      </c>
      <c r="BL33" s="30"/>
      <c r="BM33" s="42"/>
    </row>
    <row r="34" spans="1:65" s="19" customFormat="1" x14ac:dyDescent="0.2">
      <c r="A34" s="33" t="s">
        <v>56</v>
      </c>
      <c r="B34" s="34">
        <v>27</v>
      </c>
      <c r="C34" s="63">
        <f t="shared" si="19"/>
        <v>411296</v>
      </c>
      <c r="D34" s="63">
        <f t="shared" si="40"/>
        <v>207159</v>
      </c>
      <c r="E34" s="63">
        <f t="shared" si="40"/>
        <v>204137</v>
      </c>
      <c r="F34" s="63">
        <f>SUM(G34:H34)</f>
        <v>37151</v>
      </c>
      <c r="G34" s="63">
        <f>SUM(G35:G43)</f>
        <v>18771</v>
      </c>
      <c r="H34" s="63">
        <f>SUM(H35:H43)</f>
        <v>18380</v>
      </c>
      <c r="I34" s="63">
        <f t="shared" si="20"/>
        <v>37087</v>
      </c>
      <c r="J34" s="63">
        <f t="shared" ref="J34:K34" si="102">SUM(J35:J43)</f>
        <v>18964</v>
      </c>
      <c r="K34" s="63">
        <f t="shared" si="102"/>
        <v>18123</v>
      </c>
      <c r="L34" s="63">
        <f t="shared" si="41"/>
        <v>35859</v>
      </c>
      <c r="M34" s="63">
        <f t="shared" ref="M34:N34" si="103">SUM(M35:M43)</f>
        <v>18509</v>
      </c>
      <c r="N34" s="63">
        <f t="shared" si="103"/>
        <v>17350</v>
      </c>
      <c r="O34" s="63">
        <f t="shared" si="2"/>
        <v>38131</v>
      </c>
      <c r="P34" s="63">
        <f t="shared" ref="P34:Q34" si="104">SUM(P35:P43)</f>
        <v>19533</v>
      </c>
      <c r="Q34" s="63">
        <f t="shared" si="104"/>
        <v>18598</v>
      </c>
      <c r="R34" s="63">
        <f t="shared" si="3"/>
        <v>38974</v>
      </c>
      <c r="S34" s="63">
        <f t="shared" ref="S34:T34" si="105">SUM(S35:S43)</f>
        <v>19947</v>
      </c>
      <c r="T34" s="63">
        <f t="shared" si="105"/>
        <v>19027</v>
      </c>
      <c r="U34" s="63">
        <f t="shared" si="4"/>
        <v>39662</v>
      </c>
      <c r="V34" s="63">
        <f t="shared" ref="V34:W34" si="106">SUM(V35:V43)</f>
        <v>20148</v>
      </c>
      <c r="W34" s="63">
        <f t="shared" si="106"/>
        <v>19514</v>
      </c>
      <c r="X34" s="63">
        <f t="shared" si="5"/>
        <v>38438</v>
      </c>
      <c r="Y34" s="63">
        <f t="shared" ref="Y34:Z34" si="107">SUM(Y35:Y43)</f>
        <v>19639</v>
      </c>
      <c r="Z34" s="63">
        <f t="shared" si="107"/>
        <v>18799</v>
      </c>
      <c r="AA34" s="63">
        <f t="shared" si="6"/>
        <v>35862</v>
      </c>
      <c r="AB34" s="63">
        <f t="shared" ref="AB34:AC34" si="108">SUM(AB35:AB43)</f>
        <v>18072</v>
      </c>
      <c r="AC34" s="63">
        <f t="shared" si="108"/>
        <v>17790</v>
      </c>
      <c r="AD34" s="63">
        <f t="shared" si="7"/>
        <v>32927</v>
      </c>
      <c r="AE34" s="63">
        <f t="shared" ref="AE34:AF34" si="109">SUM(AE35:AE43)</f>
        <v>16739</v>
      </c>
      <c r="AF34" s="63">
        <f t="shared" si="109"/>
        <v>16188</v>
      </c>
      <c r="AG34" s="63">
        <f t="shared" si="8"/>
        <v>26543</v>
      </c>
      <c r="AH34" s="63">
        <f t="shared" ref="AH34:AI34" si="110">SUM(AH35:AH43)</f>
        <v>12618</v>
      </c>
      <c r="AI34" s="63">
        <f t="shared" si="110"/>
        <v>13925</v>
      </c>
      <c r="AJ34" s="63">
        <f t="shared" si="9"/>
        <v>26879</v>
      </c>
      <c r="AK34" s="63">
        <f t="shared" ref="AK34:AL34" si="111">SUM(AK35:AK43)</f>
        <v>12760</v>
      </c>
      <c r="AL34" s="63">
        <f t="shared" si="111"/>
        <v>14119</v>
      </c>
      <c r="AM34" s="63">
        <f t="shared" si="10"/>
        <v>22703</v>
      </c>
      <c r="AN34" s="63">
        <f t="shared" ref="AN34:AO34" si="112">SUM(AN35:AN43)</f>
        <v>10877</v>
      </c>
      <c r="AO34" s="63">
        <f t="shared" si="112"/>
        <v>11826</v>
      </c>
      <c r="AP34" s="63">
        <f t="shared" si="11"/>
        <v>1002</v>
      </c>
      <c r="AQ34" s="63">
        <f t="shared" ref="AQ34:AR34" si="113">SUM(AQ35:AQ43)</f>
        <v>534</v>
      </c>
      <c r="AR34" s="63">
        <f t="shared" si="113"/>
        <v>468</v>
      </c>
      <c r="AS34" s="63">
        <f t="shared" si="12"/>
        <v>47</v>
      </c>
      <c r="AT34" s="63">
        <f t="shared" ref="AT34:AU34" si="114">SUM(AT35:AT43)</f>
        <v>26</v>
      </c>
      <c r="AU34" s="63">
        <f t="shared" si="114"/>
        <v>21</v>
      </c>
      <c r="AV34" s="63">
        <f t="shared" si="13"/>
        <v>17</v>
      </c>
      <c r="AW34" s="63">
        <f t="shared" ref="AW34:AX34" si="115">SUM(AW35:AW43)</f>
        <v>11</v>
      </c>
      <c r="AX34" s="63">
        <f t="shared" si="115"/>
        <v>6</v>
      </c>
      <c r="AY34" s="63">
        <f t="shared" si="14"/>
        <v>4</v>
      </c>
      <c r="AZ34" s="63">
        <f t="shared" ref="AZ34:BA34" si="116">SUM(AZ35:AZ43)</f>
        <v>4</v>
      </c>
      <c r="BA34" s="63">
        <f t="shared" si="116"/>
        <v>0</v>
      </c>
      <c r="BB34" s="63">
        <f t="shared" si="15"/>
        <v>3</v>
      </c>
      <c r="BC34" s="63">
        <f t="shared" ref="BC34:BD34" si="117">SUM(BC35:BC43)</f>
        <v>3</v>
      </c>
      <c r="BD34" s="63">
        <f t="shared" si="117"/>
        <v>0</v>
      </c>
      <c r="BE34" s="63">
        <f t="shared" si="16"/>
        <v>4</v>
      </c>
      <c r="BF34" s="63">
        <f t="shared" ref="BF34:BG34" si="118">SUM(BF35:BF43)</f>
        <v>2</v>
      </c>
      <c r="BG34" s="63">
        <f t="shared" si="118"/>
        <v>2</v>
      </c>
      <c r="BH34" s="63">
        <f t="shared" si="17"/>
        <v>1</v>
      </c>
      <c r="BI34" s="63">
        <f t="shared" ref="BI34:BJ34" si="119">SUM(BI35:BI43)</f>
        <v>1</v>
      </c>
      <c r="BJ34" s="63">
        <f t="shared" si="119"/>
        <v>0</v>
      </c>
      <c r="BK34" s="63">
        <f t="shared" si="18"/>
        <v>2</v>
      </c>
      <c r="BL34" s="63">
        <f t="shared" ref="BL34:BM34" si="120">SUM(BL35:BL43)</f>
        <v>1</v>
      </c>
      <c r="BM34" s="63">
        <f t="shared" si="120"/>
        <v>1</v>
      </c>
    </row>
    <row r="35" spans="1:65" s="19" customFormat="1" x14ac:dyDescent="0.2">
      <c r="A35" s="41" t="s">
        <v>57</v>
      </c>
      <c r="B35" s="34">
        <v>28</v>
      </c>
      <c r="C35" s="63">
        <f t="shared" si="19"/>
        <v>7370</v>
      </c>
      <c r="D35" s="63">
        <f t="shared" si="40"/>
        <v>3698</v>
      </c>
      <c r="E35" s="63">
        <f t="shared" si="40"/>
        <v>3672</v>
      </c>
      <c r="F35" s="40">
        <f t="shared" ref="F35:F46" si="121">SUM(G35:H35)</f>
        <v>632</v>
      </c>
      <c r="G35" s="30">
        <v>329</v>
      </c>
      <c r="H35" s="42">
        <v>303</v>
      </c>
      <c r="I35" s="40">
        <f t="shared" si="20"/>
        <v>650</v>
      </c>
      <c r="J35" s="30">
        <v>338</v>
      </c>
      <c r="K35" s="42">
        <v>312</v>
      </c>
      <c r="L35" s="40">
        <f t="shared" si="41"/>
        <v>589</v>
      </c>
      <c r="M35" s="30">
        <v>308</v>
      </c>
      <c r="N35" s="42">
        <v>281</v>
      </c>
      <c r="O35" s="40">
        <f t="shared" si="2"/>
        <v>600</v>
      </c>
      <c r="P35" s="30">
        <v>309</v>
      </c>
      <c r="Q35" s="42">
        <v>291</v>
      </c>
      <c r="R35" s="40">
        <f t="shared" si="3"/>
        <v>617</v>
      </c>
      <c r="S35" s="30">
        <v>305</v>
      </c>
      <c r="T35" s="42">
        <v>312</v>
      </c>
      <c r="U35" s="40">
        <f t="shared" si="4"/>
        <v>702</v>
      </c>
      <c r="V35" s="30">
        <v>366</v>
      </c>
      <c r="W35" s="42">
        <v>336</v>
      </c>
      <c r="X35" s="40">
        <f t="shared" si="5"/>
        <v>742</v>
      </c>
      <c r="Y35" s="30">
        <v>376</v>
      </c>
      <c r="Z35" s="42">
        <v>366</v>
      </c>
      <c r="AA35" s="40">
        <f t="shared" si="6"/>
        <v>692</v>
      </c>
      <c r="AB35" s="30">
        <v>334</v>
      </c>
      <c r="AC35" s="42">
        <v>358</v>
      </c>
      <c r="AD35" s="40">
        <f t="shared" si="7"/>
        <v>603</v>
      </c>
      <c r="AE35" s="30">
        <v>298</v>
      </c>
      <c r="AF35" s="42">
        <v>305</v>
      </c>
      <c r="AG35" s="40">
        <f t="shared" si="8"/>
        <v>535</v>
      </c>
      <c r="AH35" s="30">
        <v>261</v>
      </c>
      <c r="AI35" s="42">
        <v>274</v>
      </c>
      <c r="AJ35" s="40">
        <f t="shared" si="9"/>
        <v>548</v>
      </c>
      <c r="AK35" s="30">
        <v>260</v>
      </c>
      <c r="AL35" s="42">
        <v>288</v>
      </c>
      <c r="AM35" s="40">
        <f t="shared" si="10"/>
        <v>445</v>
      </c>
      <c r="AN35" s="30">
        <v>203</v>
      </c>
      <c r="AO35" s="42">
        <v>242</v>
      </c>
      <c r="AP35" s="40">
        <f t="shared" si="11"/>
        <v>14</v>
      </c>
      <c r="AQ35" s="30">
        <v>10</v>
      </c>
      <c r="AR35" s="42">
        <v>4</v>
      </c>
      <c r="AS35" s="40">
        <f t="shared" si="12"/>
        <v>1</v>
      </c>
      <c r="AT35" s="30">
        <v>1</v>
      </c>
      <c r="AU35" s="42"/>
      <c r="AV35" s="40">
        <f t="shared" si="13"/>
        <v>0</v>
      </c>
      <c r="AW35" s="30"/>
      <c r="AX35" s="42"/>
      <c r="AY35" s="40">
        <f t="shared" si="14"/>
        <v>0</v>
      </c>
      <c r="AZ35" s="30"/>
      <c r="BA35" s="42"/>
      <c r="BB35" s="40">
        <f t="shared" si="15"/>
        <v>0</v>
      </c>
      <c r="BC35" s="30"/>
      <c r="BD35" s="42"/>
      <c r="BE35" s="40">
        <f t="shared" si="16"/>
        <v>0</v>
      </c>
      <c r="BF35" s="30"/>
      <c r="BG35" s="42"/>
      <c r="BH35" s="40">
        <f t="shared" si="17"/>
        <v>0</v>
      </c>
      <c r="BI35" s="30"/>
      <c r="BJ35" s="42"/>
      <c r="BK35" s="40">
        <f t="shared" si="18"/>
        <v>0</v>
      </c>
      <c r="BL35" s="30"/>
      <c r="BM35" s="42"/>
    </row>
    <row r="36" spans="1:65" s="19" customFormat="1" x14ac:dyDescent="0.2">
      <c r="A36" s="41" t="s">
        <v>58</v>
      </c>
      <c r="B36" s="34">
        <v>29</v>
      </c>
      <c r="C36" s="63">
        <f t="shared" si="19"/>
        <v>897</v>
      </c>
      <c r="D36" s="63">
        <f t="shared" si="40"/>
        <v>456</v>
      </c>
      <c r="E36" s="63">
        <f t="shared" si="40"/>
        <v>441</v>
      </c>
      <c r="F36" s="40">
        <f t="shared" si="121"/>
        <v>90</v>
      </c>
      <c r="G36" s="30">
        <v>41</v>
      </c>
      <c r="H36" s="42">
        <v>49</v>
      </c>
      <c r="I36" s="40">
        <f t="shared" si="20"/>
        <v>82</v>
      </c>
      <c r="J36" s="30">
        <v>37</v>
      </c>
      <c r="K36" s="42">
        <v>45</v>
      </c>
      <c r="L36" s="40">
        <f t="shared" si="41"/>
        <v>91</v>
      </c>
      <c r="M36" s="30">
        <v>42</v>
      </c>
      <c r="N36" s="42">
        <v>49</v>
      </c>
      <c r="O36" s="40">
        <f t="shared" si="2"/>
        <v>83</v>
      </c>
      <c r="P36" s="30">
        <v>46</v>
      </c>
      <c r="Q36" s="42">
        <v>37</v>
      </c>
      <c r="R36" s="40">
        <f t="shared" si="3"/>
        <v>81</v>
      </c>
      <c r="S36" s="30">
        <v>43</v>
      </c>
      <c r="T36" s="42">
        <v>38</v>
      </c>
      <c r="U36" s="40">
        <f t="shared" si="4"/>
        <v>90</v>
      </c>
      <c r="V36" s="30">
        <v>47</v>
      </c>
      <c r="W36" s="42">
        <v>43</v>
      </c>
      <c r="X36" s="40">
        <f t="shared" si="5"/>
        <v>87</v>
      </c>
      <c r="Y36" s="30">
        <v>47</v>
      </c>
      <c r="Z36" s="42">
        <v>40</v>
      </c>
      <c r="AA36" s="40">
        <f t="shared" si="6"/>
        <v>76</v>
      </c>
      <c r="AB36" s="30">
        <v>36</v>
      </c>
      <c r="AC36" s="42">
        <v>40</v>
      </c>
      <c r="AD36" s="40">
        <f t="shared" si="7"/>
        <v>74</v>
      </c>
      <c r="AE36" s="30">
        <v>39</v>
      </c>
      <c r="AF36" s="42">
        <v>35</v>
      </c>
      <c r="AG36" s="40">
        <f t="shared" si="8"/>
        <v>54</v>
      </c>
      <c r="AH36" s="30">
        <v>28</v>
      </c>
      <c r="AI36" s="42">
        <v>26</v>
      </c>
      <c r="AJ36" s="40">
        <f t="shared" si="9"/>
        <v>39</v>
      </c>
      <c r="AK36" s="30">
        <v>20</v>
      </c>
      <c r="AL36" s="42">
        <v>19</v>
      </c>
      <c r="AM36" s="40">
        <f t="shared" si="10"/>
        <v>48</v>
      </c>
      <c r="AN36" s="30">
        <v>29</v>
      </c>
      <c r="AO36" s="42">
        <v>19</v>
      </c>
      <c r="AP36" s="40">
        <f t="shared" si="11"/>
        <v>2</v>
      </c>
      <c r="AQ36" s="30">
        <v>1</v>
      </c>
      <c r="AR36" s="42">
        <v>1</v>
      </c>
      <c r="AS36" s="40">
        <f t="shared" si="12"/>
        <v>0</v>
      </c>
      <c r="AT36" s="30"/>
      <c r="AU36" s="42"/>
      <c r="AV36" s="40">
        <f t="shared" si="13"/>
        <v>0</v>
      </c>
      <c r="AW36" s="30"/>
      <c r="AX36" s="42"/>
      <c r="AY36" s="40">
        <f t="shared" si="14"/>
        <v>0</v>
      </c>
      <c r="AZ36" s="30"/>
      <c r="BA36" s="42"/>
      <c r="BB36" s="40">
        <f t="shared" si="15"/>
        <v>0</v>
      </c>
      <c r="BC36" s="30"/>
      <c r="BD36" s="42"/>
      <c r="BE36" s="40">
        <f t="shared" si="16"/>
        <v>0</v>
      </c>
      <c r="BF36" s="30"/>
      <c r="BG36" s="42"/>
      <c r="BH36" s="40">
        <f t="shared" si="17"/>
        <v>0</v>
      </c>
      <c r="BI36" s="30"/>
      <c r="BJ36" s="42"/>
      <c r="BK36" s="40">
        <f t="shared" si="18"/>
        <v>0</v>
      </c>
      <c r="BL36" s="30"/>
      <c r="BM36" s="42"/>
    </row>
    <row r="37" spans="1:65" s="19" customFormat="1" x14ac:dyDescent="0.2">
      <c r="A37" s="41" t="s">
        <v>59</v>
      </c>
      <c r="B37" s="34">
        <v>30</v>
      </c>
      <c r="C37" s="63">
        <f t="shared" si="19"/>
        <v>63340</v>
      </c>
      <c r="D37" s="63">
        <f t="shared" si="40"/>
        <v>32171</v>
      </c>
      <c r="E37" s="63">
        <f t="shared" si="40"/>
        <v>31169</v>
      </c>
      <c r="F37" s="40">
        <f t="shared" si="121"/>
        <v>5615</v>
      </c>
      <c r="G37" s="30">
        <v>2860</v>
      </c>
      <c r="H37" s="42">
        <v>2755</v>
      </c>
      <c r="I37" s="40">
        <f t="shared" si="20"/>
        <v>5481</v>
      </c>
      <c r="J37" s="30">
        <v>2841</v>
      </c>
      <c r="K37" s="42">
        <v>2640</v>
      </c>
      <c r="L37" s="40">
        <f t="shared" si="41"/>
        <v>5416</v>
      </c>
      <c r="M37" s="30">
        <v>2782</v>
      </c>
      <c r="N37" s="42">
        <v>2634</v>
      </c>
      <c r="O37" s="40">
        <f t="shared" si="2"/>
        <v>5867</v>
      </c>
      <c r="P37" s="30">
        <v>2970</v>
      </c>
      <c r="Q37" s="42">
        <v>2897</v>
      </c>
      <c r="R37" s="40">
        <f t="shared" si="3"/>
        <v>6068</v>
      </c>
      <c r="S37" s="30">
        <v>3132</v>
      </c>
      <c r="T37" s="42">
        <v>2936</v>
      </c>
      <c r="U37" s="40">
        <f t="shared" si="4"/>
        <v>6075</v>
      </c>
      <c r="V37" s="30">
        <v>3085</v>
      </c>
      <c r="W37" s="42">
        <v>2990</v>
      </c>
      <c r="X37" s="40">
        <f t="shared" si="5"/>
        <v>5876</v>
      </c>
      <c r="Y37" s="30">
        <v>3107</v>
      </c>
      <c r="Z37" s="42">
        <v>2769</v>
      </c>
      <c r="AA37" s="40">
        <f t="shared" si="6"/>
        <v>5687</v>
      </c>
      <c r="AB37" s="30">
        <v>2840</v>
      </c>
      <c r="AC37" s="42">
        <v>2847</v>
      </c>
      <c r="AD37" s="40">
        <f t="shared" si="7"/>
        <v>4929</v>
      </c>
      <c r="AE37" s="30">
        <v>2522</v>
      </c>
      <c r="AF37" s="42">
        <v>2407</v>
      </c>
      <c r="AG37" s="40">
        <f t="shared" si="8"/>
        <v>4226</v>
      </c>
      <c r="AH37" s="30">
        <v>2097</v>
      </c>
      <c r="AI37" s="42">
        <v>2129</v>
      </c>
      <c r="AJ37" s="40">
        <f t="shared" si="9"/>
        <v>4271</v>
      </c>
      <c r="AK37" s="30">
        <v>2049</v>
      </c>
      <c r="AL37" s="42">
        <v>2222</v>
      </c>
      <c r="AM37" s="40">
        <f t="shared" si="10"/>
        <v>3667</v>
      </c>
      <c r="AN37" s="30">
        <v>1792</v>
      </c>
      <c r="AO37" s="42">
        <v>1875</v>
      </c>
      <c r="AP37" s="40">
        <f t="shared" si="11"/>
        <v>156</v>
      </c>
      <c r="AQ37" s="30">
        <v>88</v>
      </c>
      <c r="AR37" s="42">
        <v>68</v>
      </c>
      <c r="AS37" s="40">
        <f t="shared" si="12"/>
        <v>3</v>
      </c>
      <c r="AT37" s="30">
        <v>3</v>
      </c>
      <c r="AU37" s="42"/>
      <c r="AV37" s="40">
        <f t="shared" si="13"/>
        <v>2</v>
      </c>
      <c r="AW37" s="30">
        <v>2</v>
      </c>
      <c r="AX37" s="42"/>
      <c r="AY37" s="40">
        <f t="shared" si="14"/>
        <v>1</v>
      </c>
      <c r="AZ37" s="30">
        <v>1</v>
      </c>
      <c r="BA37" s="42"/>
      <c r="BB37" s="40">
        <f t="shared" si="15"/>
        <v>0</v>
      </c>
      <c r="BC37" s="30"/>
      <c r="BD37" s="42"/>
      <c r="BE37" s="40">
        <f t="shared" si="16"/>
        <v>0</v>
      </c>
      <c r="BF37" s="30"/>
      <c r="BG37" s="42"/>
      <c r="BH37" s="40">
        <f t="shared" si="17"/>
        <v>0</v>
      </c>
      <c r="BI37" s="30"/>
      <c r="BJ37" s="42"/>
      <c r="BK37" s="40">
        <f t="shared" si="18"/>
        <v>0</v>
      </c>
      <c r="BL37" s="30"/>
      <c r="BM37" s="42"/>
    </row>
    <row r="38" spans="1:65" s="19" customFormat="1" x14ac:dyDescent="0.2">
      <c r="A38" s="41" t="s">
        <v>60</v>
      </c>
      <c r="B38" s="34">
        <v>31</v>
      </c>
      <c r="C38" s="63">
        <f t="shared" si="19"/>
        <v>105237</v>
      </c>
      <c r="D38" s="63">
        <f t="shared" si="40"/>
        <v>53152</v>
      </c>
      <c r="E38" s="63">
        <f t="shared" si="40"/>
        <v>52085</v>
      </c>
      <c r="F38" s="40">
        <f t="shared" si="121"/>
        <v>9651</v>
      </c>
      <c r="G38" s="30">
        <v>4922</v>
      </c>
      <c r="H38" s="42">
        <v>4729</v>
      </c>
      <c r="I38" s="40">
        <f t="shared" si="20"/>
        <v>9602</v>
      </c>
      <c r="J38" s="30">
        <v>4844</v>
      </c>
      <c r="K38" s="42">
        <v>4758</v>
      </c>
      <c r="L38" s="40">
        <f t="shared" si="41"/>
        <v>9370</v>
      </c>
      <c r="M38" s="30">
        <v>4833</v>
      </c>
      <c r="N38" s="42">
        <v>4537</v>
      </c>
      <c r="O38" s="40">
        <f t="shared" si="2"/>
        <v>9813</v>
      </c>
      <c r="P38" s="30">
        <v>5034</v>
      </c>
      <c r="Q38" s="42">
        <v>4779</v>
      </c>
      <c r="R38" s="40">
        <f t="shared" si="3"/>
        <v>9846</v>
      </c>
      <c r="S38" s="30">
        <v>5092</v>
      </c>
      <c r="T38" s="42">
        <v>4754</v>
      </c>
      <c r="U38" s="40">
        <f t="shared" si="4"/>
        <v>10159</v>
      </c>
      <c r="V38" s="30">
        <v>5116</v>
      </c>
      <c r="W38" s="42">
        <v>5043</v>
      </c>
      <c r="X38" s="40">
        <f t="shared" si="5"/>
        <v>9876</v>
      </c>
      <c r="Y38" s="30">
        <v>4967</v>
      </c>
      <c r="Z38" s="42">
        <v>4909</v>
      </c>
      <c r="AA38" s="40">
        <f t="shared" si="6"/>
        <v>8926</v>
      </c>
      <c r="AB38" s="30">
        <v>4488</v>
      </c>
      <c r="AC38" s="42">
        <v>4438</v>
      </c>
      <c r="AD38" s="40">
        <f t="shared" si="7"/>
        <v>8277</v>
      </c>
      <c r="AE38" s="30">
        <v>4275</v>
      </c>
      <c r="AF38" s="42">
        <v>4002</v>
      </c>
      <c r="AG38" s="40">
        <f t="shared" si="8"/>
        <v>6663</v>
      </c>
      <c r="AH38" s="30">
        <v>3193</v>
      </c>
      <c r="AI38" s="42">
        <v>3470</v>
      </c>
      <c r="AJ38" s="40">
        <f t="shared" si="9"/>
        <v>7016</v>
      </c>
      <c r="AK38" s="30">
        <v>3385</v>
      </c>
      <c r="AL38" s="42">
        <v>3631</v>
      </c>
      <c r="AM38" s="40">
        <f t="shared" si="10"/>
        <v>5744</v>
      </c>
      <c r="AN38" s="30">
        <v>2851</v>
      </c>
      <c r="AO38" s="42">
        <v>2893</v>
      </c>
      <c r="AP38" s="40">
        <f t="shared" si="11"/>
        <v>269</v>
      </c>
      <c r="AQ38" s="30">
        <v>143</v>
      </c>
      <c r="AR38" s="42">
        <v>126</v>
      </c>
      <c r="AS38" s="40">
        <f t="shared" si="12"/>
        <v>19</v>
      </c>
      <c r="AT38" s="30">
        <v>7</v>
      </c>
      <c r="AU38" s="42">
        <v>12</v>
      </c>
      <c r="AV38" s="40">
        <f t="shared" si="13"/>
        <v>5</v>
      </c>
      <c r="AW38" s="30">
        <v>2</v>
      </c>
      <c r="AX38" s="42">
        <v>3</v>
      </c>
      <c r="AY38" s="40">
        <f t="shared" si="14"/>
        <v>0</v>
      </c>
      <c r="AZ38" s="30"/>
      <c r="BA38" s="42"/>
      <c r="BB38" s="40">
        <f t="shared" si="15"/>
        <v>0</v>
      </c>
      <c r="BC38" s="30"/>
      <c r="BD38" s="42"/>
      <c r="BE38" s="40">
        <f t="shared" si="16"/>
        <v>0</v>
      </c>
      <c r="BF38" s="30"/>
      <c r="BG38" s="42"/>
      <c r="BH38" s="40">
        <f t="shared" si="17"/>
        <v>0</v>
      </c>
      <c r="BI38" s="30"/>
      <c r="BJ38" s="42"/>
      <c r="BK38" s="40">
        <f t="shared" si="18"/>
        <v>1</v>
      </c>
      <c r="BL38" s="30"/>
      <c r="BM38" s="42">
        <v>1</v>
      </c>
    </row>
    <row r="39" spans="1:65" x14ac:dyDescent="0.2">
      <c r="A39" s="41" t="s">
        <v>61</v>
      </c>
      <c r="B39" s="34">
        <v>32</v>
      </c>
      <c r="C39" s="63">
        <f t="shared" si="19"/>
        <v>9559</v>
      </c>
      <c r="D39" s="63">
        <f t="shared" si="40"/>
        <v>4709</v>
      </c>
      <c r="E39" s="63">
        <f t="shared" si="40"/>
        <v>4850</v>
      </c>
      <c r="F39" s="40">
        <f t="shared" si="121"/>
        <v>846</v>
      </c>
      <c r="G39" s="30">
        <v>416</v>
      </c>
      <c r="H39" s="42">
        <v>430</v>
      </c>
      <c r="I39" s="40">
        <f t="shared" si="20"/>
        <v>875</v>
      </c>
      <c r="J39" s="30">
        <v>444</v>
      </c>
      <c r="K39" s="42">
        <v>431</v>
      </c>
      <c r="L39" s="40">
        <f t="shared" si="41"/>
        <v>806</v>
      </c>
      <c r="M39" s="30">
        <v>429</v>
      </c>
      <c r="N39" s="42">
        <v>377</v>
      </c>
      <c r="O39" s="40">
        <f t="shared" si="2"/>
        <v>862</v>
      </c>
      <c r="P39" s="30">
        <v>418</v>
      </c>
      <c r="Q39" s="42">
        <v>444</v>
      </c>
      <c r="R39" s="40">
        <f t="shared" si="3"/>
        <v>945</v>
      </c>
      <c r="S39" s="30">
        <v>475</v>
      </c>
      <c r="T39" s="42">
        <v>470</v>
      </c>
      <c r="U39" s="40">
        <f t="shared" si="4"/>
        <v>932</v>
      </c>
      <c r="V39" s="30">
        <v>473</v>
      </c>
      <c r="W39" s="42">
        <v>459</v>
      </c>
      <c r="X39" s="40">
        <f t="shared" si="5"/>
        <v>966</v>
      </c>
      <c r="Y39" s="30">
        <v>507</v>
      </c>
      <c r="Z39" s="42">
        <v>459</v>
      </c>
      <c r="AA39" s="40">
        <f t="shared" si="6"/>
        <v>898</v>
      </c>
      <c r="AB39" s="30">
        <v>440</v>
      </c>
      <c r="AC39" s="42">
        <v>458</v>
      </c>
      <c r="AD39" s="40">
        <f t="shared" si="7"/>
        <v>870</v>
      </c>
      <c r="AE39" s="30">
        <v>439</v>
      </c>
      <c r="AF39" s="42">
        <v>431</v>
      </c>
      <c r="AG39" s="40">
        <f t="shared" si="8"/>
        <v>570</v>
      </c>
      <c r="AH39" s="30">
        <v>249</v>
      </c>
      <c r="AI39" s="42">
        <v>321</v>
      </c>
      <c r="AJ39" s="40">
        <f t="shared" si="9"/>
        <v>541</v>
      </c>
      <c r="AK39" s="30">
        <v>224</v>
      </c>
      <c r="AL39" s="42">
        <v>317</v>
      </c>
      <c r="AM39" s="40">
        <f t="shared" si="10"/>
        <v>430</v>
      </c>
      <c r="AN39" s="30">
        <v>185</v>
      </c>
      <c r="AO39" s="42">
        <v>245</v>
      </c>
      <c r="AP39" s="40">
        <f t="shared" si="11"/>
        <v>17</v>
      </c>
      <c r="AQ39" s="30">
        <v>10</v>
      </c>
      <c r="AR39" s="42">
        <v>7</v>
      </c>
      <c r="AS39" s="40">
        <f t="shared" si="12"/>
        <v>0</v>
      </c>
      <c r="AT39" s="30"/>
      <c r="AU39" s="42"/>
      <c r="AV39" s="40">
        <f t="shared" si="13"/>
        <v>1</v>
      </c>
      <c r="AW39" s="30"/>
      <c r="AX39" s="42">
        <v>1</v>
      </c>
      <c r="AY39" s="40">
        <f t="shared" si="14"/>
        <v>0</v>
      </c>
      <c r="AZ39" s="30"/>
      <c r="BA39" s="42"/>
      <c r="BB39" s="40">
        <f t="shared" si="15"/>
        <v>0</v>
      </c>
      <c r="BC39" s="30"/>
      <c r="BD39" s="42"/>
      <c r="BE39" s="40">
        <f t="shared" si="16"/>
        <v>0</v>
      </c>
      <c r="BF39" s="30"/>
      <c r="BG39" s="42"/>
      <c r="BH39" s="40">
        <f t="shared" si="17"/>
        <v>0</v>
      </c>
      <c r="BI39" s="30"/>
      <c r="BJ39" s="42"/>
      <c r="BK39" s="40">
        <f t="shared" si="18"/>
        <v>0</v>
      </c>
      <c r="BL39" s="30"/>
      <c r="BM39" s="42"/>
    </row>
    <row r="40" spans="1:65" x14ac:dyDescent="0.2">
      <c r="A40" s="41" t="s">
        <v>62</v>
      </c>
      <c r="B40" s="34">
        <v>33</v>
      </c>
      <c r="C40" s="63">
        <f t="shared" si="19"/>
        <v>68862</v>
      </c>
      <c r="D40" s="63">
        <f t="shared" si="40"/>
        <v>34514</v>
      </c>
      <c r="E40" s="63">
        <f t="shared" si="40"/>
        <v>34348</v>
      </c>
      <c r="F40" s="40">
        <f t="shared" si="121"/>
        <v>6530</v>
      </c>
      <c r="G40" s="30">
        <v>3297</v>
      </c>
      <c r="H40" s="42">
        <v>3233</v>
      </c>
      <c r="I40" s="40">
        <f t="shared" si="20"/>
        <v>6537</v>
      </c>
      <c r="J40" s="30">
        <v>3420</v>
      </c>
      <c r="K40" s="42">
        <v>3117</v>
      </c>
      <c r="L40" s="40">
        <f t="shared" si="41"/>
        <v>6128</v>
      </c>
      <c r="M40" s="30">
        <v>3196</v>
      </c>
      <c r="N40" s="42">
        <v>2932</v>
      </c>
      <c r="O40" s="40">
        <f t="shared" si="2"/>
        <v>6799</v>
      </c>
      <c r="P40" s="30">
        <v>3505</v>
      </c>
      <c r="Q40" s="42">
        <v>3294</v>
      </c>
      <c r="R40" s="40">
        <f t="shared" si="3"/>
        <v>6999</v>
      </c>
      <c r="S40" s="30">
        <v>3630</v>
      </c>
      <c r="T40" s="42">
        <v>3369</v>
      </c>
      <c r="U40" s="40">
        <f t="shared" si="4"/>
        <v>6690</v>
      </c>
      <c r="V40" s="30">
        <v>3395</v>
      </c>
      <c r="W40" s="42">
        <v>3295</v>
      </c>
      <c r="X40" s="40">
        <f t="shared" si="5"/>
        <v>6470</v>
      </c>
      <c r="Y40" s="30">
        <v>3316</v>
      </c>
      <c r="Z40" s="42">
        <v>3154</v>
      </c>
      <c r="AA40" s="40">
        <f t="shared" si="6"/>
        <v>6015</v>
      </c>
      <c r="AB40" s="30">
        <v>3004</v>
      </c>
      <c r="AC40" s="42">
        <v>3011</v>
      </c>
      <c r="AD40" s="40">
        <f t="shared" si="7"/>
        <v>5677</v>
      </c>
      <c r="AE40" s="30">
        <v>2895</v>
      </c>
      <c r="AF40" s="42">
        <v>2782</v>
      </c>
      <c r="AG40" s="40">
        <f t="shared" si="8"/>
        <v>3967</v>
      </c>
      <c r="AH40" s="30">
        <v>1724</v>
      </c>
      <c r="AI40" s="42">
        <v>2243</v>
      </c>
      <c r="AJ40" s="40">
        <f t="shared" si="9"/>
        <v>3671</v>
      </c>
      <c r="AK40" s="30">
        <v>1646</v>
      </c>
      <c r="AL40" s="42">
        <v>2025</v>
      </c>
      <c r="AM40" s="40">
        <f t="shared" si="10"/>
        <v>3254</v>
      </c>
      <c r="AN40" s="30">
        <v>1416</v>
      </c>
      <c r="AO40" s="42">
        <v>1838</v>
      </c>
      <c r="AP40" s="40">
        <f t="shared" si="11"/>
        <v>117</v>
      </c>
      <c r="AQ40" s="30">
        <v>63</v>
      </c>
      <c r="AR40" s="42">
        <v>54</v>
      </c>
      <c r="AS40" s="40">
        <f t="shared" si="12"/>
        <v>5</v>
      </c>
      <c r="AT40" s="30">
        <v>4</v>
      </c>
      <c r="AU40" s="42">
        <v>1</v>
      </c>
      <c r="AV40" s="40">
        <f t="shared" si="13"/>
        <v>1</v>
      </c>
      <c r="AW40" s="30">
        <v>1</v>
      </c>
      <c r="AX40" s="42"/>
      <c r="AY40" s="40">
        <f t="shared" si="14"/>
        <v>1</v>
      </c>
      <c r="AZ40" s="30">
        <v>1</v>
      </c>
      <c r="BA40" s="42"/>
      <c r="BB40" s="40">
        <f t="shared" si="15"/>
        <v>0</v>
      </c>
      <c r="BC40" s="30"/>
      <c r="BD40" s="42"/>
      <c r="BE40" s="40">
        <f t="shared" si="16"/>
        <v>0</v>
      </c>
      <c r="BF40" s="30"/>
      <c r="BG40" s="42"/>
      <c r="BH40" s="40">
        <f t="shared" si="17"/>
        <v>1</v>
      </c>
      <c r="BI40" s="30">
        <v>1</v>
      </c>
      <c r="BJ40" s="42"/>
      <c r="BK40" s="40">
        <f t="shared" si="18"/>
        <v>0</v>
      </c>
      <c r="BL40" s="30"/>
      <c r="BM40" s="42"/>
    </row>
    <row r="41" spans="1:65" x14ac:dyDescent="0.2">
      <c r="A41" s="41" t="s">
        <v>63</v>
      </c>
      <c r="B41" s="34">
        <v>34</v>
      </c>
      <c r="C41" s="63">
        <f t="shared" si="19"/>
        <v>50623</v>
      </c>
      <c r="D41" s="63">
        <f t="shared" si="40"/>
        <v>25744</v>
      </c>
      <c r="E41" s="63">
        <f t="shared" si="40"/>
        <v>24879</v>
      </c>
      <c r="F41" s="40">
        <f t="shared" si="121"/>
        <v>3895</v>
      </c>
      <c r="G41" s="30">
        <v>1959</v>
      </c>
      <c r="H41" s="42">
        <v>1936</v>
      </c>
      <c r="I41" s="40">
        <f t="shared" si="20"/>
        <v>4087</v>
      </c>
      <c r="J41" s="30">
        <v>2078</v>
      </c>
      <c r="K41" s="42">
        <v>2009</v>
      </c>
      <c r="L41" s="40">
        <f t="shared" si="41"/>
        <v>3997</v>
      </c>
      <c r="M41" s="30">
        <v>2030</v>
      </c>
      <c r="N41" s="42">
        <v>1967</v>
      </c>
      <c r="O41" s="40">
        <f t="shared" si="2"/>
        <v>4089</v>
      </c>
      <c r="P41" s="30">
        <v>2103</v>
      </c>
      <c r="Q41" s="42">
        <v>1986</v>
      </c>
      <c r="R41" s="40">
        <f t="shared" si="3"/>
        <v>4335</v>
      </c>
      <c r="S41" s="30">
        <v>2231</v>
      </c>
      <c r="T41" s="42">
        <v>2104</v>
      </c>
      <c r="U41" s="40">
        <f t="shared" si="4"/>
        <v>4768</v>
      </c>
      <c r="V41" s="30">
        <v>2446</v>
      </c>
      <c r="W41" s="42">
        <v>2322</v>
      </c>
      <c r="X41" s="40">
        <f t="shared" si="5"/>
        <v>4672</v>
      </c>
      <c r="Y41" s="30">
        <v>2448</v>
      </c>
      <c r="Z41" s="42">
        <v>2224</v>
      </c>
      <c r="AA41" s="40">
        <f t="shared" si="6"/>
        <v>4467</v>
      </c>
      <c r="AB41" s="30">
        <v>2344</v>
      </c>
      <c r="AC41" s="42">
        <v>2123</v>
      </c>
      <c r="AD41" s="40">
        <f t="shared" si="7"/>
        <v>4390</v>
      </c>
      <c r="AE41" s="30">
        <v>2225</v>
      </c>
      <c r="AF41" s="42">
        <v>2165</v>
      </c>
      <c r="AG41" s="40">
        <f t="shared" si="8"/>
        <v>3977</v>
      </c>
      <c r="AH41" s="30">
        <v>1951</v>
      </c>
      <c r="AI41" s="42">
        <v>2026</v>
      </c>
      <c r="AJ41" s="40">
        <f t="shared" si="9"/>
        <v>4127</v>
      </c>
      <c r="AK41" s="30">
        <v>1998</v>
      </c>
      <c r="AL41" s="42">
        <v>2129</v>
      </c>
      <c r="AM41" s="40">
        <f t="shared" si="10"/>
        <v>3609</v>
      </c>
      <c r="AN41" s="30">
        <v>1814</v>
      </c>
      <c r="AO41" s="42">
        <v>1795</v>
      </c>
      <c r="AP41" s="40">
        <f t="shared" si="11"/>
        <v>195</v>
      </c>
      <c r="AQ41" s="30">
        <v>108</v>
      </c>
      <c r="AR41" s="42">
        <v>87</v>
      </c>
      <c r="AS41" s="40">
        <f t="shared" si="12"/>
        <v>6</v>
      </c>
      <c r="AT41" s="30">
        <v>4</v>
      </c>
      <c r="AU41" s="42">
        <v>2</v>
      </c>
      <c r="AV41" s="40">
        <f t="shared" si="13"/>
        <v>7</v>
      </c>
      <c r="AW41" s="30">
        <v>5</v>
      </c>
      <c r="AX41" s="42">
        <v>2</v>
      </c>
      <c r="AY41" s="40">
        <f t="shared" si="14"/>
        <v>0</v>
      </c>
      <c r="AZ41" s="30"/>
      <c r="BA41" s="42"/>
      <c r="BB41" s="40">
        <f t="shared" si="15"/>
        <v>0</v>
      </c>
      <c r="BC41" s="30"/>
      <c r="BD41" s="42"/>
      <c r="BE41" s="40">
        <f t="shared" si="16"/>
        <v>2</v>
      </c>
      <c r="BF41" s="30"/>
      <c r="BG41" s="42">
        <v>2</v>
      </c>
      <c r="BH41" s="40">
        <f t="shared" si="17"/>
        <v>0</v>
      </c>
      <c r="BI41" s="30"/>
      <c r="BJ41" s="42"/>
      <c r="BK41" s="40">
        <f t="shared" si="18"/>
        <v>0</v>
      </c>
      <c r="BL41" s="30"/>
      <c r="BM41" s="42"/>
    </row>
    <row r="42" spans="1:65" x14ac:dyDescent="0.2">
      <c r="A42" s="41" t="s">
        <v>64</v>
      </c>
      <c r="B42" s="34">
        <v>35</v>
      </c>
      <c r="C42" s="63">
        <f t="shared" si="19"/>
        <v>28595</v>
      </c>
      <c r="D42" s="63">
        <f t="shared" si="40"/>
        <v>14177</v>
      </c>
      <c r="E42" s="63">
        <f t="shared" si="40"/>
        <v>14418</v>
      </c>
      <c r="F42" s="40">
        <f t="shared" si="121"/>
        <v>2260</v>
      </c>
      <c r="G42" s="30">
        <v>1136</v>
      </c>
      <c r="H42" s="42">
        <v>1124</v>
      </c>
      <c r="I42" s="40">
        <f t="shared" si="20"/>
        <v>2300</v>
      </c>
      <c r="J42" s="30">
        <v>1140</v>
      </c>
      <c r="K42" s="42">
        <v>1160</v>
      </c>
      <c r="L42" s="40">
        <f t="shared" si="41"/>
        <v>2269</v>
      </c>
      <c r="M42" s="30">
        <v>1182</v>
      </c>
      <c r="N42" s="42">
        <v>1087</v>
      </c>
      <c r="O42" s="40">
        <f t="shared" si="2"/>
        <v>2430</v>
      </c>
      <c r="P42" s="30">
        <v>1259</v>
      </c>
      <c r="Q42" s="42">
        <v>1171</v>
      </c>
      <c r="R42" s="40">
        <f t="shared" si="3"/>
        <v>2710</v>
      </c>
      <c r="S42" s="30">
        <v>1337</v>
      </c>
      <c r="T42" s="42">
        <v>1373</v>
      </c>
      <c r="U42" s="40">
        <f t="shared" si="4"/>
        <v>2735</v>
      </c>
      <c r="V42" s="30">
        <v>1410</v>
      </c>
      <c r="W42" s="42">
        <v>1325</v>
      </c>
      <c r="X42" s="40">
        <f t="shared" si="5"/>
        <v>2697</v>
      </c>
      <c r="Y42" s="30">
        <v>1367</v>
      </c>
      <c r="Z42" s="42">
        <v>1330</v>
      </c>
      <c r="AA42" s="40">
        <f t="shared" si="6"/>
        <v>2650</v>
      </c>
      <c r="AB42" s="30">
        <v>1350</v>
      </c>
      <c r="AC42" s="42">
        <v>1300</v>
      </c>
      <c r="AD42" s="40">
        <f t="shared" si="7"/>
        <v>2495</v>
      </c>
      <c r="AE42" s="30">
        <v>1260</v>
      </c>
      <c r="AF42" s="42">
        <v>1235</v>
      </c>
      <c r="AG42" s="40">
        <f t="shared" si="8"/>
        <v>1971</v>
      </c>
      <c r="AH42" s="30">
        <v>910</v>
      </c>
      <c r="AI42" s="42">
        <v>1061</v>
      </c>
      <c r="AJ42" s="40">
        <f t="shared" si="9"/>
        <v>2119</v>
      </c>
      <c r="AK42" s="30">
        <v>964</v>
      </c>
      <c r="AL42" s="42">
        <v>1155</v>
      </c>
      <c r="AM42" s="40">
        <f t="shared" si="10"/>
        <v>1890</v>
      </c>
      <c r="AN42" s="30">
        <v>831</v>
      </c>
      <c r="AO42" s="42">
        <v>1059</v>
      </c>
      <c r="AP42" s="40">
        <f t="shared" si="11"/>
        <v>63</v>
      </c>
      <c r="AQ42" s="30">
        <v>30</v>
      </c>
      <c r="AR42" s="42">
        <v>33</v>
      </c>
      <c r="AS42" s="40">
        <f t="shared" si="12"/>
        <v>6</v>
      </c>
      <c r="AT42" s="30">
        <v>1</v>
      </c>
      <c r="AU42" s="42">
        <v>5</v>
      </c>
      <c r="AV42" s="40">
        <f t="shared" si="13"/>
        <v>0</v>
      </c>
      <c r="AW42" s="30"/>
      <c r="AX42" s="42"/>
      <c r="AY42" s="40">
        <f t="shared" si="14"/>
        <v>0</v>
      </c>
      <c r="AZ42" s="30"/>
      <c r="BA42" s="42"/>
      <c r="BB42" s="40">
        <f t="shared" si="15"/>
        <v>0</v>
      </c>
      <c r="BC42" s="30"/>
      <c r="BD42" s="42"/>
      <c r="BE42" s="40">
        <f t="shared" si="16"/>
        <v>0</v>
      </c>
      <c r="BF42" s="30"/>
      <c r="BG42" s="42"/>
      <c r="BH42" s="40">
        <f t="shared" si="17"/>
        <v>0</v>
      </c>
      <c r="BI42" s="30"/>
      <c r="BJ42" s="42"/>
      <c r="BK42" s="40">
        <f t="shared" si="18"/>
        <v>0</v>
      </c>
      <c r="BL42" s="30"/>
      <c r="BM42" s="42"/>
    </row>
    <row r="43" spans="1:65" x14ac:dyDescent="0.2">
      <c r="A43" s="41" t="s">
        <v>65</v>
      </c>
      <c r="B43" s="34">
        <v>36</v>
      </c>
      <c r="C43" s="63">
        <f t="shared" si="19"/>
        <v>76813</v>
      </c>
      <c r="D43" s="63">
        <f t="shared" si="40"/>
        <v>38538</v>
      </c>
      <c r="E43" s="63">
        <f>SUM(H43+K43+N43+Q43+T43+W43+Z43+AC43+AF43+AI43+AL43+AO43+AR43+AU43+AX43+BA43+BD43+BG43+BJ43+BM43)</f>
        <v>38275</v>
      </c>
      <c r="F43" s="40">
        <f t="shared" si="121"/>
        <v>7632</v>
      </c>
      <c r="G43" s="30">
        <v>3811</v>
      </c>
      <c r="H43" s="42">
        <v>3821</v>
      </c>
      <c r="I43" s="40">
        <f t="shared" si="20"/>
        <v>7473</v>
      </c>
      <c r="J43" s="30">
        <v>3822</v>
      </c>
      <c r="K43" s="42">
        <v>3651</v>
      </c>
      <c r="L43" s="40">
        <f t="shared" si="41"/>
        <v>7193</v>
      </c>
      <c r="M43" s="30">
        <v>3707</v>
      </c>
      <c r="N43" s="42">
        <v>3486</v>
      </c>
      <c r="O43" s="40">
        <f t="shared" si="2"/>
        <v>7588</v>
      </c>
      <c r="P43" s="30">
        <v>3889</v>
      </c>
      <c r="Q43" s="42">
        <v>3699</v>
      </c>
      <c r="R43" s="40">
        <f t="shared" si="3"/>
        <v>7373</v>
      </c>
      <c r="S43" s="30">
        <v>3702</v>
      </c>
      <c r="T43" s="42">
        <v>3671</v>
      </c>
      <c r="U43" s="40">
        <f t="shared" si="4"/>
        <v>7511</v>
      </c>
      <c r="V43" s="30">
        <v>3810</v>
      </c>
      <c r="W43" s="42">
        <v>3701</v>
      </c>
      <c r="X43" s="40">
        <f t="shared" si="5"/>
        <v>7052</v>
      </c>
      <c r="Y43" s="30">
        <v>3504</v>
      </c>
      <c r="Z43" s="42">
        <v>3548</v>
      </c>
      <c r="AA43" s="40">
        <f t="shared" si="6"/>
        <v>6451</v>
      </c>
      <c r="AB43" s="30">
        <v>3236</v>
      </c>
      <c r="AC43" s="42">
        <v>3215</v>
      </c>
      <c r="AD43" s="40">
        <f t="shared" si="7"/>
        <v>5612</v>
      </c>
      <c r="AE43" s="30">
        <v>2786</v>
      </c>
      <c r="AF43" s="42">
        <v>2826</v>
      </c>
      <c r="AG43" s="40">
        <f t="shared" si="8"/>
        <v>4580</v>
      </c>
      <c r="AH43" s="30">
        <v>2205</v>
      </c>
      <c r="AI43" s="42">
        <v>2375</v>
      </c>
      <c r="AJ43" s="40">
        <f t="shared" si="9"/>
        <v>4547</v>
      </c>
      <c r="AK43" s="30">
        <v>2214</v>
      </c>
      <c r="AL43" s="42">
        <v>2333</v>
      </c>
      <c r="AM43" s="40">
        <f t="shared" si="10"/>
        <v>3616</v>
      </c>
      <c r="AN43" s="30">
        <v>1756</v>
      </c>
      <c r="AO43" s="42">
        <v>1860</v>
      </c>
      <c r="AP43" s="40">
        <f t="shared" si="11"/>
        <v>169</v>
      </c>
      <c r="AQ43" s="30">
        <v>81</v>
      </c>
      <c r="AR43" s="42">
        <v>88</v>
      </c>
      <c r="AS43" s="40">
        <f t="shared" si="12"/>
        <v>7</v>
      </c>
      <c r="AT43" s="30">
        <v>6</v>
      </c>
      <c r="AU43" s="42">
        <v>1</v>
      </c>
      <c r="AV43" s="40">
        <f t="shared" si="13"/>
        <v>1</v>
      </c>
      <c r="AW43" s="30">
        <v>1</v>
      </c>
      <c r="AX43" s="42"/>
      <c r="AY43" s="40">
        <f t="shared" si="14"/>
        <v>2</v>
      </c>
      <c r="AZ43" s="30">
        <v>2</v>
      </c>
      <c r="BA43" s="42"/>
      <c r="BB43" s="40">
        <f t="shared" si="15"/>
        <v>3</v>
      </c>
      <c r="BC43" s="30">
        <v>3</v>
      </c>
      <c r="BD43" s="42"/>
      <c r="BE43" s="40">
        <f t="shared" si="16"/>
        <v>2</v>
      </c>
      <c r="BF43" s="30">
        <v>2</v>
      </c>
      <c r="BG43" s="42"/>
      <c r="BH43" s="40">
        <f t="shared" si="17"/>
        <v>0</v>
      </c>
      <c r="BI43" s="30"/>
      <c r="BJ43" s="42"/>
      <c r="BK43" s="40">
        <f t="shared" si="18"/>
        <v>1</v>
      </c>
      <c r="BL43" s="30">
        <v>1</v>
      </c>
      <c r="BM43" s="42"/>
    </row>
    <row r="44" spans="1:65" x14ac:dyDescent="0.2">
      <c r="A44" s="45" t="s">
        <v>68</v>
      </c>
      <c r="B44" s="34">
        <v>37</v>
      </c>
      <c r="C44" s="63">
        <f t="shared" ref="C44" si="122">SUM(D44:E44)</f>
        <v>1393</v>
      </c>
      <c r="D44" s="63">
        <f t="shared" si="40"/>
        <v>781</v>
      </c>
      <c r="E44" s="63">
        <f>SUM(H44+K44+N44+Q44+T44+W44+Z44+AC44+AF44+AI44+AL44+AO44+AR44+AU44+AX44+BA44+BD44+BG44+BJ44+BM44)</f>
        <v>612</v>
      </c>
      <c r="F44" s="40">
        <f t="shared" ref="F44" si="123">SUM(G44:H44)</f>
        <v>16</v>
      </c>
      <c r="G44" s="30">
        <v>11</v>
      </c>
      <c r="H44" s="42">
        <v>5</v>
      </c>
      <c r="I44" s="40">
        <f t="shared" si="20"/>
        <v>8</v>
      </c>
      <c r="J44" s="30">
        <v>4</v>
      </c>
      <c r="K44" s="42">
        <v>4</v>
      </c>
      <c r="L44" s="40">
        <f t="shared" si="41"/>
        <v>3</v>
      </c>
      <c r="M44" s="30">
        <v>1</v>
      </c>
      <c r="N44" s="42">
        <v>2</v>
      </c>
      <c r="O44" s="40">
        <f t="shared" ref="O44" si="124">SUM(P44:Q44)</f>
        <v>20</v>
      </c>
      <c r="P44" s="30">
        <v>9</v>
      </c>
      <c r="Q44" s="42">
        <v>11</v>
      </c>
      <c r="R44" s="40">
        <f t="shared" ref="R44" si="125">SUM(S44:T44)</f>
        <v>12</v>
      </c>
      <c r="S44" s="30">
        <v>8</v>
      </c>
      <c r="T44" s="42">
        <v>4</v>
      </c>
      <c r="U44" s="40">
        <f t="shared" ref="U44" si="126">SUM(V44:W44)</f>
        <v>129</v>
      </c>
      <c r="V44" s="30">
        <v>82</v>
      </c>
      <c r="W44" s="42">
        <v>47</v>
      </c>
      <c r="X44" s="40">
        <f t="shared" ref="X44" si="127">SUM(Y44:Z44)</f>
        <v>133</v>
      </c>
      <c r="Y44" s="30">
        <v>83</v>
      </c>
      <c r="Z44" s="42">
        <v>50</v>
      </c>
      <c r="AA44" s="40">
        <f t="shared" ref="AA44" si="128">SUM(AB44:AC44)</f>
        <v>137</v>
      </c>
      <c r="AB44" s="30">
        <v>80</v>
      </c>
      <c r="AC44" s="42">
        <v>57</v>
      </c>
      <c r="AD44" s="40">
        <f t="shared" ref="AD44" si="129">SUM(AE44:AF44)</f>
        <v>233</v>
      </c>
      <c r="AE44" s="30">
        <v>135</v>
      </c>
      <c r="AF44" s="42">
        <v>98</v>
      </c>
      <c r="AG44" s="40">
        <f t="shared" ref="AG44" si="130">SUM(AH44:AI44)</f>
        <v>228</v>
      </c>
      <c r="AH44" s="30">
        <v>124</v>
      </c>
      <c r="AI44" s="42">
        <v>104</v>
      </c>
      <c r="AJ44" s="40">
        <f t="shared" ref="AJ44" si="131">SUM(AK44:AL44)</f>
        <v>227</v>
      </c>
      <c r="AK44" s="30">
        <v>103</v>
      </c>
      <c r="AL44" s="42">
        <v>124</v>
      </c>
      <c r="AM44" s="40">
        <f t="shared" ref="AM44" si="132">SUM(AN44:AO44)</f>
        <v>234</v>
      </c>
      <c r="AN44" s="30">
        <v>133</v>
      </c>
      <c r="AO44" s="42">
        <v>101</v>
      </c>
      <c r="AP44" s="40">
        <f t="shared" ref="AP44" si="133">SUM(AQ44:AR44)</f>
        <v>12</v>
      </c>
      <c r="AQ44" s="30">
        <v>8</v>
      </c>
      <c r="AR44" s="42">
        <v>4</v>
      </c>
      <c r="AS44" s="40">
        <f t="shared" ref="AS44" si="134">SUM(AT44:AU44)</f>
        <v>1</v>
      </c>
      <c r="AT44" s="30"/>
      <c r="AU44" s="42">
        <v>1</v>
      </c>
      <c r="AV44" s="40">
        <f t="shared" ref="AV44" si="135">SUM(AW44:AX44)</f>
        <v>0</v>
      </c>
      <c r="AW44" s="30"/>
      <c r="AX44" s="42"/>
      <c r="AY44" s="40">
        <f t="shared" ref="AY44" si="136">SUM(AZ44:BA44)</f>
        <v>0</v>
      </c>
      <c r="AZ44" s="30"/>
      <c r="BA44" s="42"/>
      <c r="BB44" s="40">
        <f t="shared" ref="BB44" si="137">SUM(BC44:BD44)</f>
        <v>0</v>
      </c>
      <c r="BC44" s="30"/>
      <c r="BD44" s="42"/>
      <c r="BE44" s="40">
        <f t="shared" ref="BE44" si="138">SUM(BF44:BG44)</f>
        <v>0</v>
      </c>
      <c r="BF44" s="30"/>
      <c r="BG44" s="42"/>
      <c r="BH44" s="40">
        <f t="shared" ref="BH44" si="139">SUM(BI44:BJ44)</f>
        <v>0</v>
      </c>
      <c r="BI44" s="30"/>
      <c r="BJ44" s="42"/>
      <c r="BK44" s="40">
        <f t="shared" ref="BK44" si="140">SUM(BL44:BM44)</f>
        <v>0</v>
      </c>
      <c r="BL44" s="30"/>
      <c r="BM44" s="42"/>
    </row>
    <row r="45" spans="1:65" x14ac:dyDescent="0.2">
      <c r="A45" s="45" t="s">
        <v>66</v>
      </c>
      <c r="B45" s="34">
        <v>38</v>
      </c>
      <c r="C45" s="63">
        <f>SUM(D45:E45)</f>
        <v>739382</v>
      </c>
      <c r="D45" s="63">
        <f t="shared" si="40"/>
        <v>372423</v>
      </c>
      <c r="E45" s="63">
        <f t="shared" si="40"/>
        <v>366959</v>
      </c>
      <c r="F45" s="40">
        <f t="shared" si="121"/>
        <v>66357</v>
      </c>
      <c r="G45" s="30">
        <v>33842</v>
      </c>
      <c r="H45" s="42">
        <v>32515</v>
      </c>
      <c r="I45" s="40">
        <f t="shared" si="20"/>
        <v>67488</v>
      </c>
      <c r="J45" s="30">
        <v>34679</v>
      </c>
      <c r="K45" s="42">
        <v>32809</v>
      </c>
      <c r="L45" s="40">
        <f t="shared" si="41"/>
        <v>64667</v>
      </c>
      <c r="M45" s="30">
        <v>33462</v>
      </c>
      <c r="N45" s="42">
        <v>31205</v>
      </c>
      <c r="O45" s="40">
        <f t="shared" si="2"/>
        <v>67746</v>
      </c>
      <c r="P45" s="30">
        <v>34781</v>
      </c>
      <c r="Q45" s="42">
        <v>32965</v>
      </c>
      <c r="R45" s="40">
        <f t="shared" si="3"/>
        <v>70114</v>
      </c>
      <c r="S45" s="30">
        <v>35955</v>
      </c>
      <c r="T45" s="42">
        <v>34159</v>
      </c>
      <c r="U45" s="40">
        <f t="shared" si="4"/>
        <v>70512</v>
      </c>
      <c r="V45" s="30">
        <v>36168</v>
      </c>
      <c r="W45" s="42">
        <v>34344</v>
      </c>
      <c r="X45" s="40">
        <f t="shared" si="5"/>
        <v>69024</v>
      </c>
      <c r="Y45" s="30">
        <v>35350</v>
      </c>
      <c r="Z45" s="42">
        <v>33674</v>
      </c>
      <c r="AA45" s="40">
        <f t="shared" si="6"/>
        <v>64446</v>
      </c>
      <c r="AB45" s="30">
        <v>32620</v>
      </c>
      <c r="AC45" s="42">
        <v>31826</v>
      </c>
      <c r="AD45" s="40">
        <f t="shared" si="7"/>
        <v>61391</v>
      </c>
      <c r="AE45" s="30">
        <v>31434</v>
      </c>
      <c r="AF45" s="42">
        <v>29957</v>
      </c>
      <c r="AG45" s="40">
        <f t="shared" si="8"/>
        <v>47134</v>
      </c>
      <c r="AH45" s="30">
        <v>22135</v>
      </c>
      <c r="AI45" s="42">
        <v>24999</v>
      </c>
      <c r="AJ45" s="40">
        <f t="shared" si="9"/>
        <v>47544</v>
      </c>
      <c r="AK45" s="30">
        <v>21786</v>
      </c>
      <c r="AL45" s="42">
        <v>25758</v>
      </c>
      <c r="AM45" s="40">
        <f t="shared" si="10"/>
        <v>40887</v>
      </c>
      <c r="AN45" s="30">
        <v>19091</v>
      </c>
      <c r="AO45" s="42">
        <v>21796</v>
      </c>
      <c r="AP45" s="40">
        <f t="shared" si="11"/>
        <v>1913</v>
      </c>
      <c r="AQ45" s="30">
        <v>1026</v>
      </c>
      <c r="AR45" s="42">
        <v>887</v>
      </c>
      <c r="AS45" s="40">
        <f t="shared" si="12"/>
        <v>112</v>
      </c>
      <c r="AT45" s="30">
        <v>60</v>
      </c>
      <c r="AU45" s="42">
        <v>52</v>
      </c>
      <c r="AV45" s="40">
        <f t="shared" si="13"/>
        <v>22</v>
      </c>
      <c r="AW45" s="30">
        <v>14</v>
      </c>
      <c r="AX45" s="42">
        <v>8</v>
      </c>
      <c r="AY45" s="40">
        <f t="shared" si="14"/>
        <v>7</v>
      </c>
      <c r="AZ45" s="30">
        <v>7</v>
      </c>
      <c r="BA45" s="42"/>
      <c r="BB45" s="40">
        <f t="shared" si="15"/>
        <v>7</v>
      </c>
      <c r="BC45" s="30">
        <v>6</v>
      </c>
      <c r="BD45" s="42">
        <v>1</v>
      </c>
      <c r="BE45" s="40">
        <f t="shared" si="16"/>
        <v>5</v>
      </c>
      <c r="BF45" s="30">
        <v>3</v>
      </c>
      <c r="BG45" s="42">
        <v>2</v>
      </c>
      <c r="BH45" s="40">
        <f t="shared" si="17"/>
        <v>2</v>
      </c>
      <c r="BI45" s="30">
        <v>2</v>
      </c>
      <c r="BJ45" s="42"/>
      <c r="BK45" s="40">
        <f t="shared" si="18"/>
        <v>4</v>
      </c>
      <c r="BL45" s="30">
        <v>2</v>
      </c>
      <c r="BM45" s="42">
        <v>2</v>
      </c>
    </row>
    <row r="46" spans="1:65" x14ac:dyDescent="0.2">
      <c r="A46" s="45" t="s">
        <v>67</v>
      </c>
      <c r="B46" s="34">
        <v>39</v>
      </c>
      <c r="C46" s="63">
        <f t="shared" si="19"/>
        <v>80525</v>
      </c>
      <c r="D46" s="63">
        <f t="shared" si="40"/>
        <v>40387</v>
      </c>
      <c r="E46" s="63">
        <f t="shared" si="40"/>
        <v>40138</v>
      </c>
      <c r="F46" s="40">
        <f t="shared" si="121"/>
        <v>7757</v>
      </c>
      <c r="G46" s="30">
        <v>3854</v>
      </c>
      <c r="H46" s="42">
        <v>3903</v>
      </c>
      <c r="I46" s="40">
        <f t="shared" si="20"/>
        <v>7515</v>
      </c>
      <c r="J46" s="30">
        <v>3738</v>
      </c>
      <c r="K46" s="42">
        <v>3777</v>
      </c>
      <c r="L46" s="40">
        <f t="shared" si="41"/>
        <v>7329</v>
      </c>
      <c r="M46" s="30">
        <v>3698</v>
      </c>
      <c r="N46" s="42">
        <v>3631</v>
      </c>
      <c r="O46" s="40">
        <f t="shared" si="2"/>
        <v>7502</v>
      </c>
      <c r="P46" s="30">
        <v>3809</v>
      </c>
      <c r="Q46" s="42">
        <v>3693</v>
      </c>
      <c r="R46" s="40">
        <f t="shared" si="3"/>
        <v>6971</v>
      </c>
      <c r="S46" s="30">
        <v>3472</v>
      </c>
      <c r="T46" s="42">
        <v>3499</v>
      </c>
      <c r="U46" s="40">
        <f t="shared" si="4"/>
        <v>7445</v>
      </c>
      <c r="V46" s="30">
        <v>3720</v>
      </c>
      <c r="W46" s="42">
        <v>3725</v>
      </c>
      <c r="X46" s="40">
        <f t="shared" si="5"/>
        <v>7182</v>
      </c>
      <c r="Y46" s="30">
        <v>3641</v>
      </c>
      <c r="Z46" s="42">
        <v>3541</v>
      </c>
      <c r="AA46" s="40">
        <f t="shared" si="6"/>
        <v>6571</v>
      </c>
      <c r="AB46" s="30">
        <v>3281</v>
      </c>
      <c r="AC46" s="42">
        <v>3290</v>
      </c>
      <c r="AD46" s="40">
        <f t="shared" si="7"/>
        <v>5866</v>
      </c>
      <c r="AE46" s="30">
        <v>2886</v>
      </c>
      <c r="AF46" s="42">
        <v>2980</v>
      </c>
      <c r="AG46" s="40">
        <f t="shared" si="8"/>
        <v>5486</v>
      </c>
      <c r="AH46" s="30">
        <v>2757</v>
      </c>
      <c r="AI46" s="42">
        <v>2729</v>
      </c>
      <c r="AJ46" s="40">
        <f t="shared" si="9"/>
        <v>5724</v>
      </c>
      <c r="AK46" s="30">
        <v>2876</v>
      </c>
      <c r="AL46" s="42">
        <v>2848</v>
      </c>
      <c r="AM46" s="40">
        <f t="shared" si="10"/>
        <v>4859</v>
      </c>
      <c r="AN46" s="30">
        <v>2488</v>
      </c>
      <c r="AO46" s="42">
        <v>2371</v>
      </c>
      <c r="AP46" s="40">
        <f t="shared" si="11"/>
        <v>295</v>
      </c>
      <c r="AQ46" s="30">
        <v>151</v>
      </c>
      <c r="AR46" s="42">
        <v>144</v>
      </c>
      <c r="AS46" s="40">
        <f t="shared" si="12"/>
        <v>16</v>
      </c>
      <c r="AT46" s="30">
        <v>11</v>
      </c>
      <c r="AU46" s="42">
        <v>5</v>
      </c>
      <c r="AV46" s="40">
        <f t="shared" si="13"/>
        <v>5</v>
      </c>
      <c r="AW46" s="30">
        <v>3</v>
      </c>
      <c r="AX46" s="42">
        <v>2</v>
      </c>
      <c r="AY46" s="40">
        <f t="shared" si="14"/>
        <v>1</v>
      </c>
      <c r="AZ46" s="30">
        <v>1</v>
      </c>
      <c r="BA46" s="42"/>
      <c r="BB46" s="40">
        <f t="shared" si="15"/>
        <v>0</v>
      </c>
      <c r="BC46" s="30"/>
      <c r="BD46" s="42"/>
      <c r="BE46" s="40">
        <f t="shared" si="16"/>
        <v>0</v>
      </c>
      <c r="BF46" s="30"/>
      <c r="BG46" s="42"/>
      <c r="BH46" s="40">
        <f t="shared" si="17"/>
        <v>1</v>
      </c>
      <c r="BI46" s="30">
        <v>1</v>
      </c>
      <c r="BJ46" s="42"/>
      <c r="BK46" s="40">
        <f t="shared" si="18"/>
        <v>0</v>
      </c>
      <c r="BL46" s="30"/>
      <c r="BM46" s="42"/>
    </row>
    <row r="47" spans="1:65" x14ac:dyDescent="0.2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51"/>
    </row>
    <row r="48" spans="1:65" x14ac:dyDescent="0.2"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</row>
    <row r="49" spans="3:58" x14ac:dyDescent="0.2"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</row>
    <row r="51" spans="3:58" x14ac:dyDescent="0.2">
      <c r="AO51" s="19"/>
      <c r="BF51" s="19"/>
    </row>
  </sheetData>
  <mergeCells count="28">
    <mergeCell ref="AS5:AU5"/>
    <mergeCell ref="AV5:AX5"/>
    <mergeCell ref="AG5:AI5"/>
    <mergeCell ref="AJ5:AL5"/>
    <mergeCell ref="AM5:AO5"/>
    <mergeCell ref="AG4:BM4"/>
    <mergeCell ref="D5:D6"/>
    <mergeCell ref="E5:E6"/>
    <mergeCell ref="F5:H5"/>
    <mergeCell ref="I5:K5"/>
    <mergeCell ref="L5:N5"/>
    <mergeCell ref="O5:Q5"/>
    <mergeCell ref="R5:T5"/>
    <mergeCell ref="U5:W5"/>
    <mergeCell ref="X5:Z5"/>
    <mergeCell ref="AY5:BA5"/>
    <mergeCell ref="BB5:BD5"/>
    <mergeCell ref="BE5:BG5"/>
    <mergeCell ref="BH5:BJ5"/>
    <mergeCell ref="BK5:BM5"/>
    <mergeCell ref="AP5:AR5"/>
    <mergeCell ref="A2:AF2"/>
    <mergeCell ref="A4:A6"/>
    <mergeCell ref="B4:B6"/>
    <mergeCell ref="C4:C6"/>
    <mergeCell ref="F4:AF4"/>
    <mergeCell ref="AA5:AC5"/>
    <mergeCell ref="AD5:AF5"/>
  </mergeCells>
  <pageMargins left="0.52" right="0.2" top="1.33" bottom="0.34" header="0.3" footer="0.3"/>
  <pageSetup scale="70" orientation="landscape" r:id="rId1"/>
  <rowBreaks count="1" manualBreakCount="1">
    <brk id="52" max="64" man="1"/>
  </rowBreaks>
  <colBreaks count="1" manualBreakCount="1">
    <brk id="26" max="59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9374A-E006-4778-B7F2-3EF0C7CB1ABC}">
  <dimension ref="A1:BG48"/>
  <sheetViews>
    <sheetView topLeftCell="A14" zoomScaleNormal="100" workbookViewId="0">
      <selection activeCell="H19" sqref="H19"/>
    </sheetView>
  </sheetViews>
  <sheetFormatPr defaultRowHeight="11.25" x14ac:dyDescent="0.2"/>
  <cols>
    <col min="1" max="1" width="11.5703125" style="19" customWidth="1"/>
    <col min="2" max="2" width="3.7109375" style="19" customWidth="1"/>
    <col min="3" max="5" width="8.140625" style="19" customWidth="1"/>
    <col min="6" max="8" width="8.5703125" style="19" customWidth="1"/>
    <col min="9" max="11" width="8" style="19" customWidth="1"/>
    <col min="12" max="14" width="7.42578125" style="19" customWidth="1"/>
    <col min="15" max="18" width="6.7109375" style="19" customWidth="1"/>
    <col min="19" max="20" width="7.42578125" style="19" customWidth="1"/>
    <col min="21" max="21" width="8.28515625" style="19" customWidth="1"/>
    <col min="22" max="23" width="9.140625" style="19"/>
    <col min="24" max="24" width="7.42578125" style="19" customWidth="1"/>
    <col min="25" max="27" width="7" style="19" customWidth="1"/>
    <col min="28" max="29" width="7.140625" style="19" customWidth="1"/>
    <col min="30" max="35" width="6.7109375" style="19" customWidth="1"/>
    <col min="36" max="38" width="5.85546875" style="19" customWidth="1"/>
    <col min="39" max="39" width="8.140625" style="19" customWidth="1"/>
    <col min="40" max="41" width="7.42578125" style="19" customWidth="1"/>
    <col min="42" max="44" width="7.28515625" style="19" customWidth="1"/>
    <col min="45" max="47" width="6.140625" style="19" customWidth="1"/>
    <col min="48" max="50" width="8.140625" style="19" customWidth="1"/>
    <col min="51" max="53" width="7" style="19" customWidth="1"/>
    <col min="54" max="54" width="18.140625" style="19" customWidth="1"/>
    <col min="55" max="56" width="8" style="19" customWidth="1"/>
    <col min="57" max="57" width="14.7109375" style="19" customWidth="1"/>
    <col min="58" max="59" width="8" style="19" customWidth="1"/>
    <col min="60" max="16384" width="9.140625" style="19"/>
  </cols>
  <sheetData>
    <row r="1" spans="1:59" x14ac:dyDescent="0.2">
      <c r="V1" s="23" t="s">
        <v>149</v>
      </c>
      <c r="AQ1" s="175" t="s">
        <v>258</v>
      </c>
      <c r="BE1" s="23" t="s">
        <v>258</v>
      </c>
    </row>
    <row r="3" spans="1:59" ht="22.5" customHeight="1" x14ac:dyDescent="0.2">
      <c r="F3" s="381" t="s">
        <v>150</v>
      </c>
    </row>
    <row r="4" spans="1:59" ht="14.25" customHeight="1" x14ac:dyDescent="0.2">
      <c r="B4" s="176"/>
    </row>
    <row r="5" spans="1:59" x14ac:dyDescent="0.2">
      <c r="A5" s="251" t="s">
        <v>102</v>
      </c>
      <c r="B5" s="251" t="s">
        <v>151</v>
      </c>
      <c r="C5" s="254" t="s">
        <v>103</v>
      </c>
      <c r="D5" s="295"/>
      <c r="E5" s="295"/>
      <c r="F5" s="295"/>
      <c r="G5" s="295"/>
      <c r="H5" s="295"/>
      <c r="I5" s="295"/>
      <c r="J5" s="295"/>
      <c r="K5" s="295"/>
      <c r="L5" s="296"/>
      <c r="M5" s="296"/>
      <c r="N5" s="296"/>
      <c r="O5" s="296"/>
      <c r="P5" s="296"/>
      <c r="Q5" s="296"/>
      <c r="R5" s="296"/>
      <c r="S5" s="296"/>
      <c r="T5" s="296"/>
      <c r="U5" s="296"/>
      <c r="V5" s="296"/>
      <c r="W5" s="296"/>
      <c r="X5" s="280" t="s">
        <v>152</v>
      </c>
      <c r="Y5" s="279"/>
      <c r="Z5" s="279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4"/>
      <c r="BB5" s="280" t="s">
        <v>153</v>
      </c>
      <c r="BC5" s="165"/>
      <c r="BD5" s="166"/>
      <c r="BE5" s="282" t="s">
        <v>154</v>
      </c>
      <c r="BF5" s="165"/>
      <c r="BG5" s="166"/>
    </row>
    <row r="6" spans="1:59" ht="12.75" customHeight="1" x14ac:dyDescent="0.2">
      <c r="A6" s="252"/>
      <c r="B6" s="252"/>
      <c r="C6" s="252"/>
      <c r="D6" s="285" t="s">
        <v>105</v>
      </c>
      <c r="E6" s="285" t="s">
        <v>106</v>
      </c>
      <c r="F6" s="288" t="s">
        <v>155</v>
      </c>
      <c r="G6" s="162"/>
      <c r="H6" s="167"/>
      <c r="I6" s="288" t="s">
        <v>156</v>
      </c>
      <c r="J6" s="162"/>
      <c r="K6" s="167"/>
      <c r="L6" s="278" t="s">
        <v>157</v>
      </c>
      <c r="M6" s="165"/>
      <c r="N6" s="166"/>
      <c r="O6" s="278" t="s">
        <v>158</v>
      </c>
      <c r="P6" s="165"/>
      <c r="Q6" s="166"/>
      <c r="R6" s="288" t="s">
        <v>159</v>
      </c>
      <c r="S6" s="162"/>
      <c r="T6" s="167"/>
      <c r="U6" s="288" t="s">
        <v>160</v>
      </c>
      <c r="V6" s="162"/>
      <c r="W6" s="167"/>
      <c r="X6" s="281"/>
      <c r="Y6" s="297" t="s">
        <v>105</v>
      </c>
      <c r="Z6" s="290" t="s">
        <v>106</v>
      </c>
      <c r="AA6" s="282" t="s">
        <v>161</v>
      </c>
      <c r="AB6" s="163"/>
      <c r="AC6" s="164"/>
      <c r="AD6" s="282" t="s">
        <v>162</v>
      </c>
      <c r="AE6" s="163"/>
      <c r="AF6" s="164"/>
      <c r="AG6" s="282" t="s">
        <v>163</v>
      </c>
      <c r="AH6" s="163"/>
      <c r="AI6" s="164"/>
      <c r="AJ6" s="282" t="s">
        <v>164</v>
      </c>
      <c r="AK6" s="163"/>
      <c r="AL6" s="163"/>
      <c r="AM6" s="163"/>
      <c r="AN6" s="169"/>
      <c r="AO6" s="169"/>
      <c r="AP6" s="169"/>
      <c r="AQ6" s="169"/>
      <c r="AR6" s="169"/>
      <c r="AS6" s="282" t="s">
        <v>165</v>
      </c>
      <c r="AT6" s="169"/>
      <c r="AU6" s="169"/>
      <c r="AV6" s="282" t="s">
        <v>166</v>
      </c>
      <c r="AW6" s="163"/>
      <c r="AX6" s="164"/>
      <c r="AY6" s="282" t="s">
        <v>167</v>
      </c>
      <c r="AZ6" s="163"/>
      <c r="BA6" s="164"/>
      <c r="BB6" s="281"/>
      <c r="BC6" s="293" t="s">
        <v>105</v>
      </c>
      <c r="BD6" s="293" t="s">
        <v>106</v>
      </c>
      <c r="BE6" s="283"/>
      <c r="BF6" s="290" t="s">
        <v>105</v>
      </c>
      <c r="BG6" s="290" t="s">
        <v>106</v>
      </c>
    </row>
    <row r="7" spans="1:59" ht="19.5" customHeight="1" x14ac:dyDescent="0.2">
      <c r="A7" s="252"/>
      <c r="B7" s="252"/>
      <c r="C7" s="252"/>
      <c r="D7" s="286"/>
      <c r="E7" s="286"/>
      <c r="F7" s="289"/>
      <c r="G7" s="285" t="s">
        <v>105</v>
      </c>
      <c r="H7" s="285" t="s">
        <v>106</v>
      </c>
      <c r="I7" s="289"/>
      <c r="J7" s="285" t="s">
        <v>105</v>
      </c>
      <c r="K7" s="285" t="s">
        <v>106</v>
      </c>
      <c r="L7" s="268"/>
      <c r="M7" s="285" t="s">
        <v>105</v>
      </c>
      <c r="N7" s="285" t="s">
        <v>106</v>
      </c>
      <c r="O7" s="268"/>
      <c r="P7" s="285" t="s">
        <v>105</v>
      </c>
      <c r="Q7" s="285" t="s">
        <v>106</v>
      </c>
      <c r="R7" s="289"/>
      <c r="S7" s="285" t="s">
        <v>105</v>
      </c>
      <c r="T7" s="285" t="s">
        <v>106</v>
      </c>
      <c r="U7" s="289"/>
      <c r="V7" s="285" t="s">
        <v>105</v>
      </c>
      <c r="W7" s="285" t="s">
        <v>106</v>
      </c>
      <c r="X7" s="281"/>
      <c r="Y7" s="298"/>
      <c r="Z7" s="292"/>
      <c r="AA7" s="283"/>
      <c r="AB7" s="290" t="s">
        <v>105</v>
      </c>
      <c r="AC7" s="290" t="s">
        <v>106</v>
      </c>
      <c r="AD7" s="283"/>
      <c r="AE7" s="290" t="s">
        <v>105</v>
      </c>
      <c r="AF7" s="290" t="s">
        <v>106</v>
      </c>
      <c r="AG7" s="283"/>
      <c r="AH7" s="290" t="s">
        <v>105</v>
      </c>
      <c r="AI7" s="290" t="s">
        <v>106</v>
      </c>
      <c r="AJ7" s="283"/>
      <c r="AK7" s="290" t="s">
        <v>105</v>
      </c>
      <c r="AL7" s="290" t="s">
        <v>106</v>
      </c>
      <c r="AM7" s="282" t="s">
        <v>168</v>
      </c>
      <c r="AN7" s="171"/>
      <c r="AO7" s="172"/>
      <c r="AP7" s="282" t="s">
        <v>169</v>
      </c>
      <c r="AQ7" s="171"/>
      <c r="AR7" s="172"/>
      <c r="AS7" s="283"/>
      <c r="AT7" s="290" t="s">
        <v>105</v>
      </c>
      <c r="AU7" s="290" t="s">
        <v>106</v>
      </c>
      <c r="AV7" s="283"/>
      <c r="AW7" s="290" t="s">
        <v>105</v>
      </c>
      <c r="AX7" s="290" t="s">
        <v>106</v>
      </c>
      <c r="AY7" s="283"/>
      <c r="AZ7" s="290" t="s">
        <v>105</v>
      </c>
      <c r="BA7" s="290" t="s">
        <v>106</v>
      </c>
      <c r="BB7" s="281"/>
      <c r="BC7" s="293"/>
      <c r="BD7" s="293"/>
      <c r="BE7" s="283"/>
      <c r="BF7" s="292"/>
      <c r="BG7" s="292"/>
    </row>
    <row r="8" spans="1:59" ht="37.5" customHeight="1" x14ac:dyDescent="0.2">
      <c r="A8" s="253"/>
      <c r="B8" s="253"/>
      <c r="C8" s="253"/>
      <c r="D8" s="287"/>
      <c r="E8" s="287"/>
      <c r="F8" s="289"/>
      <c r="G8" s="287"/>
      <c r="H8" s="287"/>
      <c r="I8" s="289"/>
      <c r="J8" s="287"/>
      <c r="K8" s="287"/>
      <c r="L8" s="268"/>
      <c r="M8" s="287"/>
      <c r="N8" s="287"/>
      <c r="O8" s="268"/>
      <c r="P8" s="287"/>
      <c r="Q8" s="287"/>
      <c r="R8" s="289"/>
      <c r="S8" s="287"/>
      <c r="T8" s="287"/>
      <c r="U8" s="289"/>
      <c r="V8" s="287"/>
      <c r="W8" s="287"/>
      <c r="X8" s="281"/>
      <c r="Y8" s="299"/>
      <c r="Z8" s="291"/>
      <c r="AA8" s="284"/>
      <c r="AB8" s="291"/>
      <c r="AC8" s="291"/>
      <c r="AD8" s="284"/>
      <c r="AE8" s="291"/>
      <c r="AF8" s="291"/>
      <c r="AG8" s="284"/>
      <c r="AH8" s="291"/>
      <c r="AI8" s="291"/>
      <c r="AJ8" s="284"/>
      <c r="AK8" s="291"/>
      <c r="AL8" s="291"/>
      <c r="AM8" s="300"/>
      <c r="AN8" s="170" t="s">
        <v>105</v>
      </c>
      <c r="AO8" s="170" t="s">
        <v>106</v>
      </c>
      <c r="AP8" s="300"/>
      <c r="AQ8" s="170" t="s">
        <v>105</v>
      </c>
      <c r="AR8" s="173" t="s">
        <v>106</v>
      </c>
      <c r="AS8" s="284"/>
      <c r="AT8" s="291"/>
      <c r="AU8" s="291"/>
      <c r="AV8" s="284"/>
      <c r="AW8" s="291"/>
      <c r="AX8" s="291"/>
      <c r="AY8" s="284"/>
      <c r="AZ8" s="291"/>
      <c r="BA8" s="291"/>
      <c r="BB8" s="281"/>
      <c r="BC8" s="293"/>
      <c r="BD8" s="293"/>
      <c r="BE8" s="284"/>
      <c r="BF8" s="291"/>
      <c r="BG8" s="291"/>
    </row>
    <row r="9" spans="1:59" x14ac:dyDescent="0.2">
      <c r="A9" s="30" t="s">
        <v>12</v>
      </c>
      <c r="B9" s="30" t="s">
        <v>13</v>
      </c>
      <c r="C9" s="56" t="s">
        <v>14</v>
      </c>
      <c r="D9" s="56" t="s">
        <v>15</v>
      </c>
      <c r="E9" s="56" t="s">
        <v>16</v>
      </c>
      <c r="F9" s="56" t="s">
        <v>17</v>
      </c>
      <c r="G9" s="56" t="s">
        <v>18</v>
      </c>
      <c r="H9" s="56" t="s">
        <v>19</v>
      </c>
      <c r="I9" s="56" t="s">
        <v>20</v>
      </c>
      <c r="J9" s="56" t="s">
        <v>21</v>
      </c>
      <c r="K9" s="56" t="s">
        <v>22</v>
      </c>
      <c r="L9" s="56" t="s">
        <v>23</v>
      </c>
      <c r="M9" s="56" t="s">
        <v>24</v>
      </c>
      <c r="N9" s="56" t="s">
        <v>25</v>
      </c>
      <c r="O9" s="56" t="s">
        <v>26</v>
      </c>
      <c r="P9" s="56" t="s">
        <v>27</v>
      </c>
      <c r="Q9" s="56" t="s">
        <v>28</v>
      </c>
      <c r="R9" s="56" t="s">
        <v>29</v>
      </c>
      <c r="S9" s="56" t="s">
        <v>94</v>
      </c>
      <c r="T9" s="56" t="s">
        <v>95</v>
      </c>
      <c r="U9" s="56" t="s">
        <v>96</v>
      </c>
      <c r="V9" s="56" t="s">
        <v>97</v>
      </c>
      <c r="W9" s="56" t="s">
        <v>98</v>
      </c>
      <c r="X9" s="56" t="s">
        <v>99</v>
      </c>
      <c r="Y9" s="56" t="s">
        <v>108</v>
      </c>
      <c r="Z9" s="56" t="s">
        <v>109</v>
      </c>
      <c r="AA9" s="56" t="s">
        <v>110</v>
      </c>
      <c r="AB9" s="56" t="s">
        <v>111</v>
      </c>
      <c r="AC9" s="56" t="s">
        <v>112</v>
      </c>
      <c r="AD9" s="56" t="s">
        <v>113</v>
      </c>
      <c r="AE9" s="56" t="s">
        <v>114</v>
      </c>
      <c r="AF9" s="56" t="s">
        <v>115</v>
      </c>
      <c r="AG9" s="56" t="s">
        <v>116</v>
      </c>
      <c r="AH9" s="56" t="s">
        <v>117</v>
      </c>
      <c r="AI9" s="56" t="s">
        <v>118</v>
      </c>
      <c r="AJ9" s="56" t="s">
        <v>119</v>
      </c>
      <c r="AK9" s="56" t="s">
        <v>120</v>
      </c>
      <c r="AL9" s="56" t="s">
        <v>121</v>
      </c>
      <c r="AM9" s="56" t="s">
        <v>122</v>
      </c>
      <c r="AN9" s="56" t="s">
        <v>123</v>
      </c>
      <c r="AO9" s="56" t="s">
        <v>124</v>
      </c>
      <c r="AP9" s="56" t="s">
        <v>125</v>
      </c>
      <c r="AQ9" s="56" t="s">
        <v>126</v>
      </c>
      <c r="AR9" s="56" t="s">
        <v>127</v>
      </c>
      <c r="AS9" s="56" t="s">
        <v>128</v>
      </c>
      <c r="AT9" s="56" t="s">
        <v>129</v>
      </c>
      <c r="AU9" s="56" t="s">
        <v>130</v>
      </c>
      <c r="AV9" s="56" t="s">
        <v>131</v>
      </c>
      <c r="AW9" s="56" t="s">
        <v>132</v>
      </c>
      <c r="AX9" s="56" t="s">
        <v>133</v>
      </c>
      <c r="AY9" s="56" t="s">
        <v>134</v>
      </c>
      <c r="AZ9" s="56" t="s">
        <v>135</v>
      </c>
      <c r="BA9" s="56" t="s">
        <v>136</v>
      </c>
      <c r="BB9" s="56" t="s">
        <v>137</v>
      </c>
      <c r="BC9" s="56" t="s">
        <v>138</v>
      </c>
      <c r="BD9" s="56" t="s">
        <v>139</v>
      </c>
      <c r="BE9" s="56" t="s">
        <v>140</v>
      </c>
      <c r="BF9" s="56" t="s">
        <v>141</v>
      </c>
      <c r="BG9" s="56" t="s">
        <v>142</v>
      </c>
    </row>
    <row r="10" spans="1:59" x14ac:dyDescent="0.2">
      <c r="A10" s="33" t="s">
        <v>30</v>
      </c>
      <c r="B10" s="34">
        <v>1</v>
      </c>
      <c r="C10" s="63">
        <f>SUM(D10:E10)</f>
        <v>819907</v>
      </c>
      <c r="D10" s="63">
        <f>SUM(G10+J10)</f>
        <v>412810</v>
      </c>
      <c r="E10" s="63">
        <f>SUM(H10+K10)</f>
        <v>407097</v>
      </c>
      <c r="F10" s="63">
        <f>SUM(G10:H10)</f>
        <v>521424</v>
      </c>
      <c r="G10" s="63">
        <f>SUM(G11+G17+G24+G32+G36+G46)</f>
        <v>263582</v>
      </c>
      <c r="H10" s="63">
        <f>SUM(H11+H17+H24+H32+H36+H46)</f>
        <v>257842</v>
      </c>
      <c r="I10" s="63">
        <f>SUM(J10:K10)</f>
        <v>298483</v>
      </c>
      <c r="J10" s="63">
        <f>SUM(J11+J17+J24+J32+J36+J46)</f>
        <v>149228</v>
      </c>
      <c r="K10" s="63">
        <f>SUM(K11+K17+K24+K32+K36+K46)</f>
        <v>149255</v>
      </c>
      <c r="L10" s="63">
        <f>SUM(M10:N10)</f>
        <v>130111</v>
      </c>
      <c r="M10" s="63">
        <f>SUM(M11+M17+M24+M32+M36+M46)</f>
        <v>64868</v>
      </c>
      <c r="N10" s="63">
        <f>SUM(N11+N17+N24+N32+N36+N46)</f>
        <v>65243</v>
      </c>
      <c r="O10" s="63">
        <f>SUM(P10:Q10)</f>
        <v>853</v>
      </c>
      <c r="P10" s="63">
        <f>SUM(P11+P17+P24+P32+P36+P46)</f>
        <v>453</v>
      </c>
      <c r="Q10" s="63">
        <f>SUM(Q11+Q17+Q24+Q32+Q36+Q46)</f>
        <v>400</v>
      </c>
      <c r="R10" s="63">
        <f>SUM(S10:T10)</f>
        <v>1456</v>
      </c>
      <c r="S10" s="63">
        <f>SUM(S11+S17+S24+S32+S36+S46)</f>
        <v>734</v>
      </c>
      <c r="T10" s="63">
        <f>SUM(T11+T17+T24+T32+T36+T46)</f>
        <v>722</v>
      </c>
      <c r="U10" s="63">
        <f>SUM(V10:W10)</f>
        <v>25550</v>
      </c>
      <c r="V10" s="63">
        <f>SUM(V11+V17+V24+V32+V36+V46)</f>
        <v>12761</v>
      </c>
      <c r="W10" s="63">
        <f>SUM(W11+W17+W24+W32+W36+W46)</f>
        <v>12789</v>
      </c>
      <c r="X10" s="63">
        <f>SUM(Y10:Z10)</f>
        <v>6735</v>
      </c>
      <c r="Y10" s="63">
        <f>SUM(Y11+Y17+Y24+Y32+Y36+Y46)</f>
        <v>4238</v>
      </c>
      <c r="Z10" s="63">
        <f>SUM(Z11+Z17+Z24+Z32+Z36+Z46)</f>
        <v>2497</v>
      </c>
      <c r="AA10" s="63">
        <f>SUM(AB10:AC10)</f>
        <v>520</v>
      </c>
      <c r="AB10" s="63">
        <f>SUM(AB11+AB17+AB24+AB32+AB36+AB46)</f>
        <v>294</v>
      </c>
      <c r="AC10" s="63">
        <f>SUM(AC11+AC17+AC24+AC32+AC36+AC46)</f>
        <v>226</v>
      </c>
      <c r="AD10" s="63">
        <f>SUM(AE10:AF10)</f>
        <v>474</v>
      </c>
      <c r="AE10" s="63">
        <f>SUM(AE11+AE17+AE24+AE32+AE36+AE46)</f>
        <v>273</v>
      </c>
      <c r="AF10" s="63">
        <f>SUM(AF11+AF17+AF24+AF32+AF36+AF46)</f>
        <v>201</v>
      </c>
      <c r="AG10" s="63">
        <f>SUM(AH10:AI10)</f>
        <v>341</v>
      </c>
      <c r="AH10" s="63">
        <f>SUM(AH11+AH17+AH24+AH32+AH36+AH46)</f>
        <v>235</v>
      </c>
      <c r="AI10" s="63">
        <f>SUM(AI11+AI17+AI24+AI32+AI36+AI46)</f>
        <v>106</v>
      </c>
      <c r="AJ10" s="63">
        <f>SUM(AK10:AL10)</f>
        <v>2456</v>
      </c>
      <c r="AK10" s="63">
        <f>SUM(AK11+AK17+AK24+AK32+AK36+AK46)</f>
        <v>1701</v>
      </c>
      <c r="AL10" s="63">
        <f>SUM(AL11+AL17+AL24+AL32+AL36+AL46)</f>
        <v>755</v>
      </c>
      <c r="AM10" s="63">
        <f>SUM(AN10:AO10)</f>
        <v>1181</v>
      </c>
      <c r="AN10" s="63">
        <f>SUM(AN11+AN17+AN24+AN32+AN36+AN46)</f>
        <v>713</v>
      </c>
      <c r="AO10" s="63">
        <f>SUM(AO11+AO17+AO24+AO32+AO36+AO46)</f>
        <v>468</v>
      </c>
      <c r="AP10" s="63">
        <f>SUM(AQ10:AR10)</f>
        <v>1275</v>
      </c>
      <c r="AQ10" s="63">
        <f>SUM(AQ11+AQ17+AQ24+AQ32+AQ36+AQ46)</f>
        <v>988</v>
      </c>
      <c r="AR10" s="63">
        <f>SUM(AR11+AR17+AR24+AR32+AR36+AR46)</f>
        <v>287</v>
      </c>
      <c r="AS10" s="63">
        <f>SUM(AT10:AU10)</f>
        <v>288</v>
      </c>
      <c r="AT10" s="63">
        <f>SUM(AT11+AT17+AT24+AT32+AT36+AT46)</f>
        <v>170</v>
      </c>
      <c r="AU10" s="63">
        <f>SUM(AU11+AU17+AU24+AU32+AU36+AU46)</f>
        <v>118</v>
      </c>
      <c r="AV10" s="63">
        <f>SUM(AW10:AX10)</f>
        <v>1020</v>
      </c>
      <c r="AW10" s="63">
        <f>SUM(AW11+AW17+AW24+AW32+AW36+AW46)</f>
        <v>565</v>
      </c>
      <c r="AX10" s="63">
        <f>SUM(AX11+AX17+AX24+AX32+AX36+AX46)</f>
        <v>455</v>
      </c>
      <c r="AY10" s="63">
        <f>SUM(AZ10:BA10)</f>
        <v>1636</v>
      </c>
      <c r="AZ10" s="63">
        <f>SUM(AZ11+AZ17+AZ24+AZ32+AZ36+AZ46)</f>
        <v>1000</v>
      </c>
      <c r="BA10" s="63">
        <f>SUM(BA11+BA17+BA24+BA32+BA36+BA46)</f>
        <v>636</v>
      </c>
      <c r="BB10" s="63">
        <f>SUM(BC10:BD10)</f>
        <v>242</v>
      </c>
      <c r="BC10" s="63">
        <f>SUM(BC11+BC17+BC24+BC32+BC36+BC46)</f>
        <v>124</v>
      </c>
      <c r="BD10" s="63">
        <f>SUM(BD11+BD17+BD24+BD32+BD36+BD46)</f>
        <v>118</v>
      </c>
      <c r="BE10" s="63">
        <f>SUM(BF10:BG10)</f>
        <v>1267</v>
      </c>
      <c r="BF10" s="63">
        <f>SUM(BF11+BF17+BF24+BF32+BF36+BF46)</f>
        <v>852</v>
      </c>
      <c r="BG10" s="63">
        <f>SUM(BG11+BG17+BG24+BG32+BG36+BG46)</f>
        <v>415</v>
      </c>
    </row>
    <row r="11" spans="1:59" x14ac:dyDescent="0.2">
      <c r="A11" s="33" t="s">
        <v>31</v>
      </c>
      <c r="B11" s="34">
        <v>2</v>
      </c>
      <c r="C11" s="63">
        <f t="shared" ref="C11:C48" si="0">SUM(D11:E11)</f>
        <v>97754</v>
      </c>
      <c r="D11" s="63">
        <f t="shared" ref="D11:E45" si="1">SUM(G11+J11)</f>
        <v>49421</v>
      </c>
      <c r="E11" s="63">
        <f t="shared" si="1"/>
        <v>48333</v>
      </c>
      <c r="F11" s="63">
        <f>SUM(G11:H11)</f>
        <v>60183</v>
      </c>
      <c r="G11" s="63">
        <f>SUM(G12:G16)</f>
        <v>30596</v>
      </c>
      <c r="H11" s="63">
        <f>SUM(H12:H16)</f>
        <v>29587</v>
      </c>
      <c r="I11" s="63">
        <f>SUM(J11:K11)</f>
        <v>37571</v>
      </c>
      <c r="J11" s="63">
        <f>SUM(J12:J16)</f>
        <v>18825</v>
      </c>
      <c r="K11" s="63">
        <f>SUM(K12:K16)</f>
        <v>18746</v>
      </c>
      <c r="L11" s="63">
        <f>SUM(M11:N11)</f>
        <v>32449</v>
      </c>
      <c r="M11" s="63">
        <f>SUM(M12:M16)</f>
        <v>16247</v>
      </c>
      <c r="N11" s="63">
        <f>SUM(N12:N16)</f>
        <v>16202</v>
      </c>
      <c r="O11" s="63">
        <f>SUM(P11:Q11)</f>
        <v>41</v>
      </c>
      <c r="P11" s="63">
        <f>SUM(P12:P16)</f>
        <v>17</v>
      </c>
      <c r="Q11" s="63">
        <f>SUM(Q12:Q16)</f>
        <v>24</v>
      </c>
      <c r="R11" s="63">
        <f>SUM(S11:T11)</f>
        <v>156</v>
      </c>
      <c r="S11" s="63">
        <f>SUM(S12:S16)</f>
        <v>76</v>
      </c>
      <c r="T11" s="63">
        <f>SUM(T12:T16)</f>
        <v>80</v>
      </c>
      <c r="U11" s="63">
        <f>SUM(V11:W11)</f>
        <v>2707</v>
      </c>
      <c r="V11" s="63">
        <f>SUM(V12:V16)</f>
        <v>1353</v>
      </c>
      <c r="W11" s="63">
        <f>SUM(W12:W16)</f>
        <v>1354</v>
      </c>
      <c r="X11" s="63">
        <f>SUM(Y11:Z11)</f>
        <v>655</v>
      </c>
      <c r="Y11" s="63">
        <f>SUM(Y12:Y16)</f>
        <v>382</v>
      </c>
      <c r="Z11" s="63">
        <f>SUM(Z12:Z16)</f>
        <v>273</v>
      </c>
      <c r="AA11" s="63">
        <f>SUM(AB11:AC11)</f>
        <v>67</v>
      </c>
      <c r="AB11" s="63">
        <f>SUM(AB12:AB16)</f>
        <v>33</v>
      </c>
      <c r="AC11" s="63">
        <f>SUM(AC12:AC16)</f>
        <v>34</v>
      </c>
      <c r="AD11" s="63">
        <f>SUM(AE11:AF11)</f>
        <v>42</v>
      </c>
      <c r="AE11" s="63">
        <f>SUM(AE12:AE16)</f>
        <v>25</v>
      </c>
      <c r="AF11" s="63">
        <f>SUM(AF12:AF16)</f>
        <v>17</v>
      </c>
      <c r="AG11" s="63">
        <f>SUM(AH11:AI11)</f>
        <v>63</v>
      </c>
      <c r="AH11" s="63">
        <f>SUM(AH12:AH16)</f>
        <v>44</v>
      </c>
      <c r="AI11" s="63">
        <f>SUM(AI12:AI16)</f>
        <v>19</v>
      </c>
      <c r="AJ11" s="63">
        <f t="shared" ref="AJ11:AJ48" si="2">SUM(AK11:AL11)</f>
        <v>140</v>
      </c>
      <c r="AK11" s="63">
        <f t="shared" ref="AK11:AL45" si="3">SUM(AN11+AQ11)</f>
        <v>95</v>
      </c>
      <c r="AL11" s="63">
        <f>SUM(AO11+AR11)</f>
        <v>45</v>
      </c>
      <c r="AM11" s="63">
        <f>SUM(AN11:AO11)</f>
        <v>94</v>
      </c>
      <c r="AN11" s="63">
        <f>SUM(AN12:AN16)</f>
        <v>59</v>
      </c>
      <c r="AO11" s="63">
        <f>SUM(AO12:AO16)</f>
        <v>35</v>
      </c>
      <c r="AP11" s="63">
        <f>SUM(AQ11:AR11)</f>
        <v>46</v>
      </c>
      <c r="AQ11" s="63">
        <f>SUM(AQ12:AQ16)</f>
        <v>36</v>
      </c>
      <c r="AR11" s="63">
        <f>SUM(AR12:AR16)</f>
        <v>10</v>
      </c>
      <c r="AS11" s="63">
        <f>SUM(AT11:AU11)</f>
        <v>19</v>
      </c>
      <c r="AT11" s="63">
        <f>SUM(AT12:AT16)</f>
        <v>12</v>
      </c>
      <c r="AU11" s="63">
        <f>SUM(AU12:AU16)</f>
        <v>7</v>
      </c>
      <c r="AV11" s="63">
        <f>SUM(AW11:AX11)</f>
        <v>152</v>
      </c>
      <c r="AW11" s="63">
        <f>SUM(AW12:AW16)</f>
        <v>77</v>
      </c>
      <c r="AX11" s="63">
        <f>SUM(AX12:AX16)</f>
        <v>75</v>
      </c>
      <c r="AY11" s="63">
        <f>SUM(AZ11:BA11)</f>
        <v>172</v>
      </c>
      <c r="AZ11" s="63">
        <f>SUM(AZ12:AZ16)</f>
        <v>96</v>
      </c>
      <c r="BA11" s="63">
        <f>SUM(BA12:BA16)</f>
        <v>76</v>
      </c>
      <c r="BB11" s="63">
        <f>SUM(BC11:BD11)</f>
        <v>73</v>
      </c>
      <c r="BC11" s="63">
        <f>SUM(BC12:BC16)</f>
        <v>36</v>
      </c>
      <c r="BD11" s="63">
        <f>SUM(BD12:BD16)</f>
        <v>37</v>
      </c>
      <c r="BE11" s="63">
        <f>SUM(BF11:BG11)</f>
        <v>78</v>
      </c>
      <c r="BF11" s="63">
        <f>SUM(BF12:BF16)</f>
        <v>46</v>
      </c>
      <c r="BG11" s="63">
        <f>SUM(BG12:BG16)</f>
        <v>32</v>
      </c>
    </row>
    <row r="12" spans="1:59" x14ac:dyDescent="0.2">
      <c r="A12" s="37" t="s">
        <v>32</v>
      </c>
      <c r="B12" s="34">
        <v>3</v>
      </c>
      <c r="C12" s="63">
        <f t="shared" si="0"/>
        <v>27732</v>
      </c>
      <c r="D12" s="63">
        <f t="shared" si="1"/>
        <v>13946</v>
      </c>
      <c r="E12" s="63">
        <f t="shared" si="1"/>
        <v>13786</v>
      </c>
      <c r="F12" s="63">
        <f t="shared" ref="F12:F48" si="4">SUM(G12:H12)</f>
        <v>11090</v>
      </c>
      <c r="G12" s="42">
        <v>5593</v>
      </c>
      <c r="H12" s="42">
        <v>5497</v>
      </c>
      <c r="I12" s="63">
        <f t="shared" ref="I12:I48" si="5">SUM(J12:K12)</f>
        <v>16642</v>
      </c>
      <c r="J12" s="42">
        <v>8353</v>
      </c>
      <c r="K12" s="42">
        <v>8289</v>
      </c>
      <c r="L12" s="63">
        <f t="shared" ref="L12:L48" si="6">SUM(M12:N12)</f>
        <v>8211</v>
      </c>
      <c r="M12" s="42">
        <v>4076</v>
      </c>
      <c r="N12" s="42">
        <v>4135</v>
      </c>
      <c r="O12" s="63">
        <f t="shared" ref="O12:O48" si="7">SUM(P12:Q12)</f>
        <v>38</v>
      </c>
      <c r="P12" s="42">
        <v>17</v>
      </c>
      <c r="Q12" s="42">
        <v>21</v>
      </c>
      <c r="R12" s="63">
        <f t="shared" ref="R12:R48" si="8">SUM(S12:T12)</f>
        <v>56</v>
      </c>
      <c r="S12" s="42">
        <v>27</v>
      </c>
      <c r="T12" s="42">
        <v>29</v>
      </c>
      <c r="U12" s="63">
        <f t="shared" ref="U12:U48" si="9">SUM(V12:W12)</f>
        <v>660</v>
      </c>
      <c r="V12" s="42">
        <v>320</v>
      </c>
      <c r="W12" s="42">
        <v>340</v>
      </c>
      <c r="X12" s="63">
        <f t="shared" ref="X12:X48" si="10">SUM(Y12:Z12)</f>
        <v>196</v>
      </c>
      <c r="Y12" s="42">
        <v>116</v>
      </c>
      <c r="Z12" s="42">
        <v>80</v>
      </c>
      <c r="AA12" s="63">
        <f t="shared" ref="AA12:AA48" si="11">SUM(AB12:AC12)</f>
        <v>11</v>
      </c>
      <c r="AB12" s="42">
        <v>3</v>
      </c>
      <c r="AC12" s="42">
        <v>8</v>
      </c>
      <c r="AD12" s="63">
        <f t="shared" ref="AD12:AD48" si="12">SUM(AE12:AF12)</f>
        <v>11</v>
      </c>
      <c r="AE12" s="42">
        <v>6</v>
      </c>
      <c r="AF12" s="42">
        <v>5</v>
      </c>
      <c r="AG12" s="63">
        <f t="shared" ref="AG12:AG44" si="13">SUM(AH12:AI12)</f>
        <v>22</v>
      </c>
      <c r="AH12" s="42">
        <v>17</v>
      </c>
      <c r="AI12" s="42">
        <v>5</v>
      </c>
      <c r="AJ12" s="63">
        <f t="shared" si="2"/>
        <v>58</v>
      </c>
      <c r="AK12" s="63">
        <f t="shared" si="3"/>
        <v>44</v>
      </c>
      <c r="AL12" s="63">
        <f t="shared" si="3"/>
        <v>14</v>
      </c>
      <c r="AM12" s="63">
        <f t="shared" ref="AM12:AM48" si="14">SUM(AN12:AO12)</f>
        <v>42</v>
      </c>
      <c r="AN12" s="42">
        <v>30</v>
      </c>
      <c r="AO12" s="42">
        <v>12</v>
      </c>
      <c r="AP12" s="63">
        <f t="shared" ref="AP12:AP48" si="15">SUM(AQ12:AR12)</f>
        <v>16</v>
      </c>
      <c r="AQ12" s="42">
        <v>14</v>
      </c>
      <c r="AR12" s="42">
        <v>2</v>
      </c>
      <c r="AS12" s="63">
        <f t="shared" ref="AS12:AS48" si="16">SUM(AT12:AU12)</f>
        <v>4</v>
      </c>
      <c r="AT12" s="42">
        <v>3</v>
      </c>
      <c r="AU12" s="42">
        <v>1</v>
      </c>
      <c r="AV12" s="63">
        <f t="shared" ref="AV12:AV48" si="17">SUM(AW12:AX12)</f>
        <v>49</v>
      </c>
      <c r="AW12" s="42">
        <v>20</v>
      </c>
      <c r="AX12" s="42">
        <v>29</v>
      </c>
      <c r="AY12" s="63">
        <f t="shared" ref="AY12:AY48" si="18">SUM(AZ12:BA12)</f>
        <v>41</v>
      </c>
      <c r="AZ12" s="42">
        <v>23</v>
      </c>
      <c r="BA12" s="42">
        <v>18</v>
      </c>
      <c r="BB12" s="63">
        <f>SUM(BC12:BD12)</f>
        <v>53</v>
      </c>
      <c r="BC12" s="42">
        <v>29</v>
      </c>
      <c r="BD12" s="42">
        <v>24</v>
      </c>
      <c r="BE12" s="63">
        <f t="shared" ref="BE12:BE48" si="19">SUM(BF12:BG12)</f>
        <v>14</v>
      </c>
      <c r="BF12" s="42">
        <v>8</v>
      </c>
      <c r="BG12" s="42">
        <v>6</v>
      </c>
    </row>
    <row r="13" spans="1:59" x14ac:dyDescent="0.2">
      <c r="A13" s="37" t="s">
        <v>33</v>
      </c>
      <c r="B13" s="34">
        <v>4</v>
      </c>
      <c r="C13" s="63">
        <f t="shared" si="0"/>
        <v>11842</v>
      </c>
      <c r="D13" s="63">
        <f t="shared" si="1"/>
        <v>6065</v>
      </c>
      <c r="E13" s="63">
        <f t="shared" si="1"/>
        <v>5777</v>
      </c>
      <c r="F13" s="63">
        <f t="shared" si="4"/>
        <v>8580</v>
      </c>
      <c r="G13" s="42">
        <v>4442</v>
      </c>
      <c r="H13" s="42">
        <v>4138</v>
      </c>
      <c r="I13" s="63">
        <f t="shared" si="5"/>
        <v>3262</v>
      </c>
      <c r="J13" s="42">
        <v>1623</v>
      </c>
      <c r="K13" s="42">
        <v>1639</v>
      </c>
      <c r="L13" s="63">
        <f t="shared" si="6"/>
        <v>4374</v>
      </c>
      <c r="M13" s="42">
        <v>2195</v>
      </c>
      <c r="N13" s="42">
        <v>2179</v>
      </c>
      <c r="O13" s="63">
        <f t="shared" si="7"/>
        <v>0</v>
      </c>
      <c r="P13" s="42"/>
      <c r="Q13" s="42"/>
      <c r="R13" s="63">
        <f t="shared" si="8"/>
        <v>15</v>
      </c>
      <c r="S13" s="42">
        <v>7</v>
      </c>
      <c r="T13" s="42">
        <v>8</v>
      </c>
      <c r="U13" s="63">
        <f t="shared" si="9"/>
        <v>331</v>
      </c>
      <c r="V13" s="42">
        <v>161</v>
      </c>
      <c r="W13" s="42">
        <v>170</v>
      </c>
      <c r="X13" s="63">
        <f t="shared" si="10"/>
        <v>75</v>
      </c>
      <c r="Y13" s="42">
        <v>45</v>
      </c>
      <c r="Z13" s="42">
        <v>30</v>
      </c>
      <c r="AA13" s="63">
        <f t="shared" si="11"/>
        <v>8</v>
      </c>
      <c r="AB13" s="42">
        <v>5</v>
      </c>
      <c r="AC13" s="42">
        <v>3</v>
      </c>
      <c r="AD13" s="63">
        <f t="shared" si="12"/>
        <v>1</v>
      </c>
      <c r="AE13" s="42">
        <v>1</v>
      </c>
      <c r="AF13" s="42"/>
      <c r="AG13" s="63">
        <f t="shared" si="13"/>
        <v>8</v>
      </c>
      <c r="AH13" s="42">
        <v>7</v>
      </c>
      <c r="AI13" s="42">
        <v>1</v>
      </c>
      <c r="AJ13" s="63">
        <f t="shared" si="2"/>
        <v>16</v>
      </c>
      <c r="AK13" s="63">
        <f t="shared" si="3"/>
        <v>9</v>
      </c>
      <c r="AL13" s="63">
        <f t="shared" si="3"/>
        <v>7</v>
      </c>
      <c r="AM13" s="63">
        <f t="shared" si="14"/>
        <v>14</v>
      </c>
      <c r="AN13" s="42">
        <v>7</v>
      </c>
      <c r="AO13" s="42">
        <v>7</v>
      </c>
      <c r="AP13" s="63">
        <f t="shared" si="15"/>
        <v>2</v>
      </c>
      <c r="AQ13" s="42">
        <v>2</v>
      </c>
      <c r="AR13" s="42"/>
      <c r="AS13" s="63">
        <f t="shared" si="16"/>
        <v>1</v>
      </c>
      <c r="AT13" s="42">
        <v>1</v>
      </c>
      <c r="AU13" s="42"/>
      <c r="AV13" s="63">
        <f t="shared" si="17"/>
        <v>15</v>
      </c>
      <c r="AW13" s="42">
        <v>7</v>
      </c>
      <c r="AX13" s="42">
        <v>8</v>
      </c>
      <c r="AY13" s="63">
        <f t="shared" si="18"/>
        <v>26</v>
      </c>
      <c r="AZ13" s="42">
        <v>15</v>
      </c>
      <c r="BA13" s="42">
        <v>11</v>
      </c>
      <c r="BB13" s="63">
        <f t="shared" ref="BB13:BB48" si="20">SUM(BC13:BD13)</f>
        <v>3</v>
      </c>
      <c r="BC13" s="42">
        <v>2</v>
      </c>
      <c r="BD13" s="42">
        <v>1</v>
      </c>
      <c r="BE13" s="63">
        <f t="shared" si="19"/>
        <v>10</v>
      </c>
      <c r="BF13" s="42">
        <v>6</v>
      </c>
      <c r="BG13" s="42">
        <v>4</v>
      </c>
    </row>
    <row r="14" spans="1:59" x14ac:dyDescent="0.2">
      <c r="A14" s="37" t="s">
        <v>34</v>
      </c>
      <c r="B14" s="34">
        <v>5</v>
      </c>
      <c r="C14" s="63">
        <f t="shared" si="0"/>
        <v>15629</v>
      </c>
      <c r="D14" s="63">
        <f t="shared" si="1"/>
        <v>7922</v>
      </c>
      <c r="E14" s="63">
        <f t="shared" si="1"/>
        <v>7707</v>
      </c>
      <c r="F14" s="63">
        <f t="shared" si="4"/>
        <v>12987</v>
      </c>
      <c r="G14" s="42">
        <v>6643</v>
      </c>
      <c r="H14" s="42">
        <v>6344</v>
      </c>
      <c r="I14" s="63">
        <f t="shared" si="5"/>
        <v>2642</v>
      </c>
      <c r="J14" s="42">
        <v>1279</v>
      </c>
      <c r="K14" s="42">
        <v>1363</v>
      </c>
      <c r="L14" s="63">
        <f t="shared" si="6"/>
        <v>5763</v>
      </c>
      <c r="M14" s="42">
        <v>2913</v>
      </c>
      <c r="N14" s="42">
        <v>2850</v>
      </c>
      <c r="O14" s="63">
        <f t="shared" si="7"/>
        <v>0</v>
      </c>
      <c r="P14" s="42"/>
      <c r="Q14" s="42"/>
      <c r="R14" s="63">
        <f t="shared" si="8"/>
        <v>27</v>
      </c>
      <c r="S14" s="42">
        <v>14</v>
      </c>
      <c r="T14" s="42">
        <v>13</v>
      </c>
      <c r="U14" s="63">
        <f t="shared" si="9"/>
        <v>470</v>
      </c>
      <c r="V14" s="42">
        <v>241</v>
      </c>
      <c r="W14" s="42">
        <v>229</v>
      </c>
      <c r="X14" s="63">
        <f t="shared" si="10"/>
        <v>94</v>
      </c>
      <c r="Y14" s="42">
        <v>57</v>
      </c>
      <c r="Z14" s="42">
        <v>37</v>
      </c>
      <c r="AA14" s="63">
        <f t="shared" si="11"/>
        <v>15</v>
      </c>
      <c r="AB14" s="42">
        <v>6</v>
      </c>
      <c r="AC14" s="42">
        <v>9</v>
      </c>
      <c r="AD14" s="63">
        <f t="shared" si="12"/>
        <v>10</v>
      </c>
      <c r="AE14" s="42">
        <v>9</v>
      </c>
      <c r="AF14" s="42">
        <v>1</v>
      </c>
      <c r="AG14" s="63">
        <f t="shared" si="13"/>
        <v>16</v>
      </c>
      <c r="AH14" s="42">
        <v>10</v>
      </c>
      <c r="AI14" s="42">
        <v>6</v>
      </c>
      <c r="AJ14" s="63">
        <f t="shared" si="2"/>
        <v>14</v>
      </c>
      <c r="AK14" s="63">
        <f t="shared" si="3"/>
        <v>10</v>
      </c>
      <c r="AL14" s="63">
        <f t="shared" si="3"/>
        <v>4</v>
      </c>
      <c r="AM14" s="63">
        <f t="shared" si="14"/>
        <v>8</v>
      </c>
      <c r="AN14" s="42">
        <v>6</v>
      </c>
      <c r="AO14" s="42">
        <v>2</v>
      </c>
      <c r="AP14" s="63">
        <f t="shared" si="15"/>
        <v>6</v>
      </c>
      <c r="AQ14" s="42">
        <v>4</v>
      </c>
      <c r="AR14" s="42">
        <v>2</v>
      </c>
      <c r="AS14" s="63">
        <f t="shared" si="16"/>
        <v>2</v>
      </c>
      <c r="AT14" s="42">
        <v>2</v>
      </c>
      <c r="AU14" s="42"/>
      <c r="AV14" s="63">
        <f t="shared" si="17"/>
        <v>15</v>
      </c>
      <c r="AW14" s="42">
        <v>9</v>
      </c>
      <c r="AX14" s="42">
        <v>6</v>
      </c>
      <c r="AY14" s="63">
        <f t="shared" si="18"/>
        <v>22</v>
      </c>
      <c r="AZ14" s="42">
        <v>11</v>
      </c>
      <c r="BA14" s="42">
        <v>11</v>
      </c>
      <c r="BB14" s="63">
        <f t="shared" si="20"/>
        <v>9</v>
      </c>
      <c r="BC14" s="42">
        <v>1</v>
      </c>
      <c r="BD14" s="42">
        <v>8</v>
      </c>
      <c r="BE14" s="63">
        <f t="shared" si="19"/>
        <v>8</v>
      </c>
      <c r="BF14" s="42">
        <v>4</v>
      </c>
      <c r="BG14" s="42">
        <v>4</v>
      </c>
    </row>
    <row r="15" spans="1:59" x14ac:dyDescent="0.2">
      <c r="A15" s="37" t="s">
        <v>35</v>
      </c>
      <c r="B15" s="34">
        <v>6</v>
      </c>
      <c r="C15" s="63">
        <f t="shared" si="0"/>
        <v>20227</v>
      </c>
      <c r="D15" s="63">
        <f t="shared" si="1"/>
        <v>10221</v>
      </c>
      <c r="E15" s="63">
        <f t="shared" si="1"/>
        <v>10006</v>
      </c>
      <c r="F15" s="63">
        <f t="shared" si="4"/>
        <v>16785</v>
      </c>
      <c r="G15" s="42">
        <v>8450</v>
      </c>
      <c r="H15" s="42">
        <v>8335</v>
      </c>
      <c r="I15" s="63">
        <f t="shared" si="5"/>
        <v>3442</v>
      </c>
      <c r="J15" s="42">
        <v>1771</v>
      </c>
      <c r="K15" s="42">
        <v>1671</v>
      </c>
      <c r="L15" s="63">
        <f t="shared" si="6"/>
        <v>7386</v>
      </c>
      <c r="M15" s="42">
        <v>3694</v>
      </c>
      <c r="N15" s="42">
        <v>3692</v>
      </c>
      <c r="O15" s="63">
        <f t="shared" si="7"/>
        <v>2</v>
      </c>
      <c r="P15" s="42"/>
      <c r="Q15" s="42">
        <v>2</v>
      </c>
      <c r="R15" s="63">
        <f t="shared" si="8"/>
        <v>32</v>
      </c>
      <c r="S15" s="42">
        <v>14</v>
      </c>
      <c r="T15" s="42">
        <v>18</v>
      </c>
      <c r="U15" s="63">
        <f t="shared" si="9"/>
        <v>619</v>
      </c>
      <c r="V15" s="42">
        <v>314</v>
      </c>
      <c r="W15" s="42">
        <v>305</v>
      </c>
      <c r="X15" s="63">
        <f t="shared" si="10"/>
        <v>150</v>
      </c>
      <c r="Y15" s="42">
        <v>87</v>
      </c>
      <c r="Z15" s="42">
        <v>63</v>
      </c>
      <c r="AA15" s="63">
        <f t="shared" si="11"/>
        <v>20</v>
      </c>
      <c r="AB15" s="42">
        <v>12</v>
      </c>
      <c r="AC15" s="42">
        <v>8</v>
      </c>
      <c r="AD15" s="63">
        <f t="shared" si="12"/>
        <v>12</v>
      </c>
      <c r="AE15" s="42">
        <v>7</v>
      </c>
      <c r="AF15" s="42">
        <v>5</v>
      </c>
      <c r="AG15" s="63">
        <f t="shared" si="13"/>
        <v>10</v>
      </c>
      <c r="AH15" s="42">
        <v>5</v>
      </c>
      <c r="AI15" s="42">
        <v>5</v>
      </c>
      <c r="AJ15" s="63">
        <f t="shared" si="2"/>
        <v>20</v>
      </c>
      <c r="AK15" s="63">
        <f t="shared" si="3"/>
        <v>14</v>
      </c>
      <c r="AL15" s="63">
        <f t="shared" si="3"/>
        <v>6</v>
      </c>
      <c r="AM15" s="63">
        <f t="shared" si="14"/>
        <v>10</v>
      </c>
      <c r="AN15" s="42">
        <v>7</v>
      </c>
      <c r="AO15" s="42">
        <v>3</v>
      </c>
      <c r="AP15" s="63">
        <f t="shared" si="15"/>
        <v>10</v>
      </c>
      <c r="AQ15" s="42">
        <v>7</v>
      </c>
      <c r="AR15" s="42">
        <v>3</v>
      </c>
      <c r="AS15" s="63">
        <f t="shared" si="16"/>
        <v>7</v>
      </c>
      <c r="AT15" s="42">
        <v>5</v>
      </c>
      <c r="AU15" s="42">
        <v>2</v>
      </c>
      <c r="AV15" s="63">
        <f t="shared" si="17"/>
        <v>38</v>
      </c>
      <c r="AW15" s="42">
        <v>20</v>
      </c>
      <c r="AX15" s="42">
        <v>18</v>
      </c>
      <c r="AY15" s="63">
        <f t="shared" si="18"/>
        <v>43</v>
      </c>
      <c r="AZ15" s="42">
        <v>24</v>
      </c>
      <c r="BA15" s="42">
        <v>19</v>
      </c>
      <c r="BB15" s="63">
        <f t="shared" si="20"/>
        <v>8</v>
      </c>
      <c r="BC15" s="42">
        <v>4</v>
      </c>
      <c r="BD15" s="42">
        <v>4</v>
      </c>
      <c r="BE15" s="63">
        <f t="shared" si="19"/>
        <v>16</v>
      </c>
      <c r="BF15" s="42">
        <v>8</v>
      </c>
      <c r="BG15" s="42">
        <v>8</v>
      </c>
    </row>
    <row r="16" spans="1:59" x14ac:dyDescent="0.2">
      <c r="A16" s="37" t="s">
        <v>36</v>
      </c>
      <c r="B16" s="34">
        <v>7</v>
      </c>
      <c r="C16" s="63">
        <f t="shared" si="0"/>
        <v>22324</v>
      </c>
      <c r="D16" s="63">
        <f t="shared" si="1"/>
        <v>11267</v>
      </c>
      <c r="E16" s="63">
        <f t="shared" si="1"/>
        <v>11057</v>
      </c>
      <c r="F16" s="63">
        <f t="shared" si="4"/>
        <v>10741</v>
      </c>
      <c r="G16" s="42">
        <v>5468</v>
      </c>
      <c r="H16" s="42">
        <v>5273</v>
      </c>
      <c r="I16" s="63">
        <f t="shared" si="5"/>
        <v>11583</v>
      </c>
      <c r="J16" s="42">
        <v>5799</v>
      </c>
      <c r="K16" s="42">
        <v>5784</v>
      </c>
      <c r="L16" s="63">
        <f t="shared" si="6"/>
        <v>6715</v>
      </c>
      <c r="M16" s="42">
        <v>3369</v>
      </c>
      <c r="N16" s="42">
        <v>3346</v>
      </c>
      <c r="O16" s="63">
        <f t="shared" si="7"/>
        <v>1</v>
      </c>
      <c r="P16" s="42"/>
      <c r="Q16" s="42">
        <v>1</v>
      </c>
      <c r="R16" s="63">
        <f t="shared" si="8"/>
        <v>26</v>
      </c>
      <c r="S16" s="42">
        <v>14</v>
      </c>
      <c r="T16" s="42">
        <v>12</v>
      </c>
      <c r="U16" s="63">
        <f t="shared" si="9"/>
        <v>627</v>
      </c>
      <c r="V16" s="42">
        <v>317</v>
      </c>
      <c r="W16" s="42">
        <v>310</v>
      </c>
      <c r="X16" s="63">
        <f t="shared" si="10"/>
        <v>140</v>
      </c>
      <c r="Y16" s="42">
        <v>77</v>
      </c>
      <c r="Z16" s="42">
        <v>63</v>
      </c>
      <c r="AA16" s="63">
        <f t="shared" si="11"/>
        <v>13</v>
      </c>
      <c r="AB16" s="42">
        <v>7</v>
      </c>
      <c r="AC16" s="42">
        <v>6</v>
      </c>
      <c r="AD16" s="63">
        <f t="shared" si="12"/>
        <v>8</v>
      </c>
      <c r="AE16" s="42">
        <v>2</v>
      </c>
      <c r="AF16" s="42">
        <v>6</v>
      </c>
      <c r="AG16" s="63">
        <f t="shared" si="13"/>
        <v>7</v>
      </c>
      <c r="AH16" s="42">
        <v>5</v>
      </c>
      <c r="AI16" s="42">
        <v>2</v>
      </c>
      <c r="AJ16" s="63">
        <f t="shared" si="2"/>
        <v>32</v>
      </c>
      <c r="AK16" s="63">
        <f t="shared" si="3"/>
        <v>18</v>
      </c>
      <c r="AL16" s="63">
        <f t="shared" si="3"/>
        <v>14</v>
      </c>
      <c r="AM16" s="63">
        <f t="shared" si="14"/>
        <v>20</v>
      </c>
      <c r="AN16" s="42">
        <v>9</v>
      </c>
      <c r="AO16" s="42">
        <v>11</v>
      </c>
      <c r="AP16" s="63">
        <f t="shared" si="15"/>
        <v>12</v>
      </c>
      <c r="AQ16" s="42">
        <v>9</v>
      </c>
      <c r="AR16" s="42">
        <v>3</v>
      </c>
      <c r="AS16" s="63">
        <f t="shared" si="16"/>
        <v>5</v>
      </c>
      <c r="AT16" s="42">
        <v>1</v>
      </c>
      <c r="AU16" s="42">
        <v>4</v>
      </c>
      <c r="AV16" s="63">
        <f t="shared" si="17"/>
        <v>35</v>
      </c>
      <c r="AW16" s="42">
        <v>21</v>
      </c>
      <c r="AX16" s="42">
        <v>14</v>
      </c>
      <c r="AY16" s="63">
        <f t="shared" si="18"/>
        <v>40</v>
      </c>
      <c r="AZ16" s="42">
        <v>23</v>
      </c>
      <c r="BA16" s="42">
        <v>17</v>
      </c>
      <c r="BB16" s="63">
        <f t="shared" si="20"/>
        <v>0</v>
      </c>
      <c r="BC16" s="42"/>
      <c r="BD16" s="42"/>
      <c r="BE16" s="63">
        <f t="shared" si="19"/>
        <v>30</v>
      </c>
      <c r="BF16" s="42">
        <v>20</v>
      </c>
      <c r="BG16" s="42">
        <v>10</v>
      </c>
    </row>
    <row r="17" spans="1:59" x14ac:dyDescent="0.2">
      <c r="A17" s="33" t="s">
        <v>37</v>
      </c>
      <c r="B17" s="34">
        <v>8</v>
      </c>
      <c r="C17" s="63">
        <f t="shared" si="0"/>
        <v>136200</v>
      </c>
      <c r="D17" s="63">
        <f t="shared" si="1"/>
        <v>68349</v>
      </c>
      <c r="E17" s="63">
        <f t="shared" si="1"/>
        <v>67851</v>
      </c>
      <c r="F17" s="63">
        <f t="shared" si="4"/>
        <v>78589</v>
      </c>
      <c r="G17" s="63">
        <f>SUM(G18:G23)</f>
        <v>39727</v>
      </c>
      <c r="H17" s="63">
        <f>SUM(H18:H23)</f>
        <v>38862</v>
      </c>
      <c r="I17" s="63">
        <f t="shared" si="5"/>
        <v>57611</v>
      </c>
      <c r="J17" s="63">
        <f>SUM(J18:J23)</f>
        <v>28622</v>
      </c>
      <c r="K17" s="63">
        <f>SUM(K18:K23)</f>
        <v>28989</v>
      </c>
      <c r="L17" s="63">
        <f t="shared" si="6"/>
        <v>48257</v>
      </c>
      <c r="M17" s="63">
        <f>SUM(M18:M23)</f>
        <v>24175</v>
      </c>
      <c r="N17" s="63">
        <f>SUM(N18:N23)</f>
        <v>24082</v>
      </c>
      <c r="O17" s="63">
        <f t="shared" si="7"/>
        <v>12</v>
      </c>
      <c r="P17" s="63">
        <f>SUM(P18:P23)</f>
        <v>3</v>
      </c>
      <c r="Q17" s="63">
        <f>SUM(Q18:Q23)</f>
        <v>9</v>
      </c>
      <c r="R17" s="63">
        <f t="shared" si="8"/>
        <v>261</v>
      </c>
      <c r="S17" s="63">
        <f>SUM(S18:S23)</f>
        <v>137</v>
      </c>
      <c r="T17" s="63">
        <f>SUM(T18:T23)</f>
        <v>124</v>
      </c>
      <c r="U17" s="63">
        <f t="shared" si="9"/>
        <v>4359</v>
      </c>
      <c r="V17" s="63">
        <f>SUM(V18:V23)</f>
        <v>2225</v>
      </c>
      <c r="W17" s="63">
        <f>SUM(W18:W23)</f>
        <v>2134</v>
      </c>
      <c r="X17" s="63">
        <f t="shared" si="10"/>
        <v>1091</v>
      </c>
      <c r="Y17" s="63">
        <f>SUM(Y18:Y23)</f>
        <v>651</v>
      </c>
      <c r="Z17" s="63">
        <f>SUM(Z18:Z23)</f>
        <v>440</v>
      </c>
      <c r="AA17" s="63">
        <f t="shared" si="11"/>
        <v>110</v>
      </c>
      <c r="AB17" s="63">
        <f>SUM(AB18:AB23)</f>
        <v>64</v>
      </c>
      <c r="AC17" s="63">
        <f>SUM(AC18:AC23)</f>
        <v>46</v>
      </c>
      <c r="AD17" s="63">
        <f t="shared" si="12"/>
        <v>69</v>
      </c>
      <c r="AE17" s="63">
        <f>SUM(AE18:AE23)</f>
        <v>46</v>
      </c>
      <c r="AF17" s="63">
        <f>SUM(AF18:AF23)</f>
        <v>23</v>
      </c>
      <c r="AG17" s="63">
        <f t="shared" si="13"/>
        <v>68</v>
      </c>
      <c r="AH17" s="63">
        <f>SUM(AH18:AH23)</f>
        <v>43</v>
      </c>
      <c r="AI17" s="63">
        <f>SUM(AI18:AI23)</f>
        <v>25</v>
      </c>
      <c r="AJ17" s="63">
        <f t="shared" si="2"/>
        <v>320</v>
      </c>
      <c r="AK17" s="63">
        <f t="shared" si="3"/>
        <v>202</v>
      </c>
      <c r="AL17" s="63">
        <f t="shared" si="3"/>
        <v>118</v>
      </c>
      <c r="AM17" s="63">
        <f t="shared" si="14"/>
        <v>227</v>
      </c>
      <c r="AN17" s="63">
        <f>SUM(AN18:AN23)</f>
        <v>138</v>
      </c>
      <c r="AO17" s="63">
        <f>SUM(AO18:AO23)</f>
        <v>89</v>
      </c>
      <c r="AP17" s="63">
        <f t="shared" si="15"/>
        <v>93</v>
      </c>
      <c r="AQ17" s="63">
        <f>SUM(AQ18:AQ23)</f>
        <v>64</v>
      </c>
      <c r="AR17" s="63">
        <f>SUM(AR18:AR23)</f>
        <v>29</v>
      </c>
      <c r="AS17" s="63">
        <f t="shared" si="16"/>
        <v>18</v>
      </c>
      <c r="AT17" s="63">
        <f>SUM(AT18:AT23)</f>
        <v>11</v>
      </c>
      <c r="AU17" s="63">
        <f>SUM(AU18:AU23)</f>
        <v>7</v>
      </c>
      <c r="AV17" s="63">
        <f t="shared" si="17"/>
        <v>173</v>
      </c>
      <c r="AW17" s="63">
        <f>SUM(AW18:AW23)</f>
        <v>93</v>
      </c>
      <c r="AX17" s="63">
        <f>SUM(AX18:AX23)</f>
        <v>80</v>
      </c>
      <c r="AY17" s="63">
        <f t="shared" si="18"/>
        <v>333</v>
      </c>
      <c r="AZ17" s="63">
        <f>SUM(AZ18:AZ23)</f>
        <v>192</v>
      </c>
      <c r="BA17" s="63">
        <f>SUM(BA18:BA23)</f>
        <v>141</v>
      </c>
      <c r="BB17" s="63">
        <f t="shared" si="20"/>
        <v>95</v>
      </c>
      <c r="BC17" s="63">
        <f>SUM(BC18:BC23)</f>
        <v>47</v>
      </c>
      <c r="BD17" s="63">
        <f>SUM(BD18:BD23)</f>
        <v>48</v>
      </c>
      <c r="BE17" s="63">
        <f t="shared" si="19"/>
        <v>181</v>
      </c>
      <c r="BF17" s="63">
        <f>SUM(BF18:BF23)</f>
        <v>117</v>
      </c>
      <c r="BG17" s="63">
        <f>SUM(BG18:BG23)</f>
        <v>64</v>
      </c>
    </row>
    <row r="18" spans="1:59" x14ac:dyDescent="0.2">
      <c r="A18" s="37" t="s">
        <v>38</v>
      </c>
      <c r="B18" s="34">
        <v>9</v>
      </c>
      <c r="C18" s="63">
        <f t="shared" si="0"/>
        <v>19818</v>
      </c>
      <c r="D18" s="63">
        <f t="shared" si="1"/>
        <v>10003</v>
      </c>
      <c r="E18" s="63">
        <f t="shared" si="1"/>
        <v>9815</v>
      </c>
      <c r="F18" s="63">
        <f t="shared" si="4"/>
        <v>8835</v>
      </c>
      <c r="G18" s="42">
        <v>4390</v>
      </c>
      <c r="H18" s="42">
        <v>4445</v>
      </c>
      <c r="I18" s="63">
        <f t="shared" si="5"/>
        <v>10983</v>
      </c>
      <c r="J18" s="42">
        <v>5613</v>
      </c>
      <c r="K18" s="42">
        <v>5370</v>
      </c>
      <c r="L18" s="63">
        <f t="shared" si="6"/>
        <v>10263</v>
      </c>
      <c r="M18" s="42">
        <v>5231</v>
      </c>
      <c r="N18" s="42">
        <v>5032</v>
      </c>
      <c r="O18" s="63">
        <f t="shared" si="7"/>
        <v>0</v>
      </c>
      <c r="P18" s="42"/>
      <c r="Q18" s="42"/>
      <c r="R18" s="63">
        <f t="shared" si="8"/>
        <v>20</v>
      </c>
      <c r="S18" s="42">
        <v>10</v>
      </c>
      <c r="T18" s="42">
        <v>10</v>
      </c>
      <c r="U18" s="63">
        <f t="shared" si="9"/>
        <v>580</v>
      </c>
      <c r="V18" s="42">
        <v>296</v>
      </c>
      <c r="W18" s="42">
        <v>284</v>
      </c>
      <c r="X18" s="63">
        <f t="shared" si="10"/>
        <v>138</v>
      </c>
      <c r="Y18" s="42">
        <v>84</v>
      </c>
      <c r="Z18" s="42">
        <v>54</v>
      </c>
      <c r="AA18" s="63">
        <f t="shared" si="11"/>
        <v>25</v>
      </c>
      <c r="AB18" s="42">
        <v>14</v>
      </c>
      <c r="AC18" s="42">
        <v>11</v>
      </c>
      <c r="AD18" s="63">
        <f t="shared" si="12"/>
        <v>3</v>
      </c>
      <c r="AE18" s="42">
        <v>1</v>
      </c>
      <c r="AF18" s="42">
        <v>2</v>
      </c>
      <c r="AG18" s="63">
        <f t="shared" si="13"/>
        <v>9</v>
      </c>
      <c r="AH18" s="42">
        <v>4</v>
      </c>
      <c r="AI18" s="42">
        <v>5</v>
      </c>
      <c r="AJ18" s="63">
        <f t="shared" si="2"/>
        <v>28</v>
      </c>
      <c r="AK18" s="63">
        <f t="shared" si="3"/>
        <v>19</v>
      </c>
      <c r="AL18" s="63">
        <f t="shared" si="3"/>
        <v>9</v>
      </c>
      <c r="AM18" s="63">
        <f t="shared" si="14"/>
        <v>21</v>
      </c>
      <c r="AN18" s="42">
        <v>15</v>
      </c>
      <c r="AO18" s="42">
        <v>6</v>
      </c>
      <c r="AP18" s="63">
        <f t="shared" si="15"/>
        <v>7</v>
      </c>
      <c r="AQ18" s="42">
        <v>4</v>
      </c>
      <c r="AR18" s="42">
        <v>3</v>
      </c>
      <c r="AS18" s="63">
        <f t="shared" si="16"/>
        <v>4</v>
      </c>
      <c r="AT18" s="42">
        <v>2</v>
      </c>
      <c r="AU18" s="42">
        <v>2</v>
      </c>
      <c r="AV18" s="63">
        <f t="shared" si="17"/>
        <v>37</v>
      </c>
      <c r="AW18" s="42">
        <v>25</v>
      </c>
      <c r="AX18" s="42">
        <v>12</v>
      </c>
      <c r="AY18" s="63">
        <f t="shared" si="18"/>
        <v>32</v>
      </c>
      <c r="AZ18" s="42">
        <v>19</v>
      </c>
      <c r="BA18" s="42">
        <v>13</v>
      </c>
      <c r="BB18" s="63">
        <f t="shared" si="20"/>
        <v>2</v>
      </c>
      <c r="BC18" s="42"/>
      <c r="BD18" s="42">
        <v>2</v>
      </c>
      <c r="BE18" s="63">
        <f t="shared" si="19"/>
        <v>12</v>
      </c>
      <c r="BF18" s="42">
        <v>8</v>
      </c>
      <c r="BG18" s="42">
        <v>4</v>
      </c>
    </row>
    <row r="19" spans="1:59" x14ac:dyDescent="0.2">
      <c r="A19" s="37" t="s">
        <v>39</v>
      </c>
      <c r="B19" s="34">
        <v>10</v>
      </c>
      <c r="C19" s="63">
        <f t="shared" si="0"/>
        <v>19964</v>
      </c>
      <c r="D19" s="63">
        <f t="shared" si="1"/>
        <v>9797</v>
      </c>
      <c r="E19" s="63">
        <f t="shared" si="1"/>
        <v>10167</v>
      </c>
      <c r="F19" s="63">
        <f t="shared" si="4"/>
        <v>12902</v>
      </c>
      <c r="G19" s="42">
        <v>6400</v>
      </c>
      <c r="H19" s="42">
        <v>6502</v>
      </c>
      <c r="I19" s="63">
        <f t="shared" si="5"/>
        <v>7062</v>
      </c>
      <c r="J19" s="42">
        <v>3397</v>
      </c>
      <c r="K19" s="42">
        <v>3665</v>
      </c>
      <c r="L19" s="63">
        <f t="shared" si="6"/>
        <v>8776</v>
      </c>
      <c r="M19" s="42">
        <v>4269</v>
      </c>
      <c r="N19" s="42">
        <v>4507</v>
      </c>
      <c r="O19" s="63">
        <f t="shared" si="7"/>
        <v>3</v>
      </c>
      <c r="P19" s="42">
        <v>1</v>
      </c>
      <c r="Q19" s="42">
        <v>2</v>
      </c>
      <c r="R19" s="63">
        <f t="shared" si="8"/>
        <v>45</v>
      </c>
      <c r="S19" s="42">
        <v>24</v>
      </c>
      <c r="T19" s="42">
        <v>21</v>
      </c>
      <c r="U19" s="63">
        <f t="shared" si="9"/>
        <v>982</v>
      </c>
      <c r="V19" s="42">
        <v>484</v>
      </c>
      <c r="W19" s="42">
        <v>498</v>
      </c>
      <c r="X19" s="63">
        <f t="shared" si="10"/>
        <v>124</v>
      </c>
      <c r="Y19" s="42">
        <v>74</v>
      </c>
      <c r="Z19" s="42">
        <v>50</v>
      </c>
      <c r="AA19" s="63">
        <f t="shared" si="11"/>
        <v>6</v>
      </c>
      <c r="AB19" s="42">
        <v>4</v>
      </c>
      <c r="AC19" s="42">
        <v>2</v>
      </c>
      <c r="AD19" s="63">
        <f t="shared" si="12"/>
        <v>9</v>
      </c>
      <c r="AE19" s="42">
        <v>7</v>
      </c>
      <c r="AF19" s="42">
        <v>2</v>
      </c>
      <c r="AG19" s="63">
        <f t="shared" si="13"/>
        <v>3</v>
      </c>
      <c r="AH19" s="42">
        <v>3</v>
      </c>
      <c r="AI19" s="42"/>
      <c r="AJ19" s="63">
        <f t="shared" si="2"/>
        <v>39</v>
      </c>
      <c r="AK19" s="63">
        <f t="shared" si="3"/>
        <v>21</v>
      </c>
      <c r="AL19" s="63">
        <f t="shared" si="3"/>
        <v>18</v>
      </c>
      <c r="AM19" s="63">
        <f t="shared" si="14"/>
        <v>31</v>
      </c>
      <c r="AN19" s="42">
        <v>15</v>
      </c>
      <c r="AO19" s="42">
        <v>16</v>
      </c>
      <c r="AP19" s="63">
        <f t="shared" si="15"/>
        <v>8</v>
      </c>
      <c r="AQ19" s="42">
        <v>6</v>
      </c>
      <c r="AR19" s="42">
        <v>2</v>
      </c>
      <c r="AS19" s="63">
        <f t="shared" si="16"/>
        <v>2</v>
      </c>
      <c r="AT19" s="42">
        <v>2</v>
      </c>
      <c r="AU19" s="42"/>
      <c r="AV19" s="63">
        <f t="shared" si="17"/>
        <v>22</v>
      </c>
      <c r="AW19" s="42">
        <v>8</v>
      </c>
      <c r="AX19" s="42">
        <v>14</v>
      </c>
      <c r="AY19" s="63">
        <f t="shared" si="18"/>
        <v>43</v>
      </c>
      <c r="AZ19" s="42">
        <v>29</v>
      </c>
      <c r="BA19" s="42">
        <v>14</v>
      </c>
      <c r="BB19" s="63">
        <f t="shared" si="20"/>
        <v>2</v>
      </c>
      <c r="BC19" s="42">
        <v>1</v>
      </c>
      <c r="BD19" s="42">
        <v>1</v>
      </c>
      <c r="BE19" s="63">
        <f t="shared" si="19"/>
        <v>44</v>
      </c>
      <c r="BF19" s="42">
        <v>29</v>
      </c>
      <c r="BG19" s="42">
        <v>15</v>
      </c>
    </row>
    <row r="20" spans="1:59" x14ac:dyDescent="0.2">
      <c r="A20" s="37" t="s">
        <v>40</v>
      </c>
      <c r="B20" s="34">
        <v>11</v>
      </c>
      <c r="C20" s="63">
        <f t="shared" si="0"/>
        <v>11391</v>
      </c>
      <c r="D20" s="63">
        <f t="shared" si="1"/>
        <v>5856</v>
      </c>
      <c r="E20" s="63">
        <f t="shared" si="1"/>
        <v>5535</v>
      </c>
      <c r="F20" s="63">
        <f t="shared" si="4"/>
        <v>8885</v>
      </c>
      <c r="G20" s="42">
        <v>4634</v>
      </c>
      <c r="H20" s="42">
        <v>4251</v>
      </c>
      <c r="I20" s="63">
        <f t="shared" si="5"/>
        <v>2506</v>
      </c>
      <c r="J20" s="42">
        <v>1222</v>
      </c>
      <c r="K20" s="42">
        <v>1284</v>
      </c>
      <c r="L20" s="63">
        <f t="shared" si="6"/>
        <v>4805</v>
      </c>
      <c r="M20" s="42">
        <v>2508</v>
      </c>
      <c r="N20" s="42">
        <v>2297</v>
      </c>
      <c r="O20" s="63">
        <f t="shared" si="7"/>
        <v>0</v>
      </c>
      <c r="P20" s="42"/>
      <c r="Q20" s="42"/>
      <c r="R20" s="63">
        <f t="shared" si="8"/>
        <v>18</v>
      </c>
      <c r="S20" s="42">
        <v>12</v>
      </c>
      <c r="T20" s="42">
        <v>6</v>
      </c>
      <c r="U20" s="63">
        <f t="shared" si="9"/>
        <v>337</v>
      </c>
      <c r="V20" s="42">
        <v>178</v>
      </c>
      <c r="W20" s="42">
        <v>159</v>
      </c>
      <c r="X20" s="63">
        <f t="shared" si="10"/>
        <v>76</v>
      </c>
      <c r="Y20" s="42">
        <v>49</v>
      </c>
      <c r="Z20" s="42">
        <v>27</v>
      </c>
      <c r="AA20" s="63">
        <f t="shared" si="11"/>
        <v>12</v>
      </c>
      <c r="AB20" s="42">
        <v>9</v>
      </c>
      <c r="AC20" s="42">
        <v>3</v>
      </c>
      <c r="AD20" s="63">
        <f t="shared" si="12"/>
        <v>8</v>
      </c>
      <c r="AE20" s="42">
        <v>4</v>
      </c>
      <c r="AF20" s="42">
        <v>4</v>
      </c>
      <c r="AG20" s="63">
        <f t="shared" si="13"/>
        <v>4</v>
      </c>
      <c r="AH20" s="42">
        <v>1</v>
      </c>
      <c r="AI20" s="42">
        <v>3</v>
      </c>
      <c r="AJ20" s="63">
        <f t="shared" si="2"/>
        <v>15</v>
      </c>
      <c r="AK20" s="63">
        <f t="shared" si="3"/>
        <v>12</v>
      </c>
      <c r="AL20" s="63">
        <f t="shared" si="3"/>
        <v>3</v>
      </c>
      <c r="AM20" s="63">
        <f t="shared" si="14"/>
        <v>9</v>
      </c>
      <c r="AN20" s="42">
        <v>7</v>
      </c>
      <c r="AO20" s="42">
        <v>2</v>
      </c>
      <c r="AP20" s="63">
        <f t="shared" si="15"/>
        <v>6</v>
      </c>
      <c r="AQ20" s="42">
        <v>5</v>
      </c>
      <c r="AR20" s="42">
        <v>1</v>
      </c>
      <c r="AS20" s="63">
        <f t="shared" si="16"/>
        <v>2</v>
      </c>
      <c r="AT20" s="42">
        <v>1</v>
      </c>
      <c r="AU20" s="42">
        <v>1</v>
      </c>
      <c r="AV20" s="63">
        <f t="shared" si="17"/>
        <v>11</v>
      </c>
      <c r="AW20" s="42">
        <v>4</v>
      </c>
      <c r="AX20" s="42">
        <v>7</v>
      </c>
      <c r="AY20" s="63">
        <f t="shared" si="18"/>
        <v>24</v>
      </c>
      <c r="AZ20" s="42">
        <v>18</v>
      </c>
      <c r="BA20" s="42">
        <v>6</v>
      </c>
      <c r="BB20" s="63">
        <f t="shared" si="20"/>
        <v>0</v>
      </c>
      <c r="BC20" s="42"/>
      <c r="BD20" s="42"/>
      <c r="BE20" s="63">
        <f t="shared" si="19"/>
        <v>18</v>
      </c>
      <c r="BF20" s="42">
        <v>11</v>
      </c>
      <c r="BG20" s="42">
        <v>7</v>
      </c>
    </row>
    <row r="21" spans="1:59" x14ac:dyDescent="0.2">
      <c r="A21" s="37" t="s">
        <v>41</v>
      </c>
      <c r="B21" s="34">
        <v>12</v>
      </c>
      <c r="C21" s="63">
        <f t="shared" si="0"/>
        <v>27926</v>
      </c>
      <c r="D21" s="63">
        <f t="shared" si="1"/>
        <v>14064</v>
      </c>
      <c r="E21" s="63">
        <f t="shared" si="1"/>
        <v>13862</v>
      </c>
      <c r="F21" s="63">
        <f t="shared" si="4"/>
        <v>13493</v>
      </c>
      <c r="G21" s="42">
        <v>6912</v>
      </c>
      <c r="H21" s="42">
        <v>6581</v>
      </c>
      <c r="I21" s="63">
        <f t="shared" si="5"/>
        <v>14433</v>
      </c>
      <c r="J21" s="42">
        <v>7152</v>
      </c>
      <c r="K21" s="42">
        <v>7281</v>
      </c>
      <c r="L21" s="63">
        <f t="shared" si="6"/>
        <v>1675</v>
      </c>
      <c r="M21" s="42">
        <v>836</v>
      </c>
      <c r="N21" s="42">
        <v>839</v>
      </c>
      <c r="O21" s="63">
        <f t="shared" si="7"/>
        <v>5</v>
      </c>
      <c r="P21" s="42">
        <v>1</v>
      </c>
      <c r="Q21" s="42">
        <v>4</v>
      </c>
      <c r="R21" s="63">
        <f t="shared" si="8"/>
        <v>34</v>
      </c>
      <c r="S21" s="42">
        <v>17</v>
      </c>
      <c r="T21" s="42">
        <v>17</v>
      </c>
      <c r="U21" s="63">
        <f t="shared" si="9"/>
        <v>580</v>
      </c>
      <c r="V21" s="42">
        <v>289</v>
      </c>
      <c r="W21" s="42">
        <v>291</v>
      </c>
      <c r="X21" s="63">
        <f t="shared" si="10"/>
        <v>213</v>
      </c>
      <c r="Y21" s="42">
        <v>133</v>
      </c>
      <c r="Z21" s="42">
        <v>80</v>
      </c>
      <c r="AA21" s="63">
        <f t="shared" si="11"/>
        <v>11</v>
      </c>
      <c r="AB21" s="42">
        <v>7</v>
      </c>
      <c r="AC21" s="42">
        <v>4</v>
      </c>
      <c r="AD21" s="63">
        <f t="shared" si="12"/>
        <v>15</v>
      </c>
      <c r="AE21" s="42">
        <v>10</v>
      </c>
      <c r="AF21" s="42">
        <v>5</v>
      </c>
      <c r="AG21" s="63">
        <f t="shared" si="13"/>
        <v>18</v>
      </c>
      <c r="AH21" s="42">
        <v>13</v>
      </c>
      <c r="AI21" s="42">
        <v>5</v>
      </c>
      <c r="AJ21" s="63">
        <f t="shared" si="2"/>
        <v>83</v>
      </c>
      <c r="AK21" s="63">
        <f t="shared" si="3"/>
        <v>51</v>
      </c>
      <c r="AL21" s="63">
        <f t="shared" si="3"/>
        <v>32</v>
      </c>
      <c r="AM21" s="63">
        <f t="shared" si="14"/>
        <v>45</v>
      </c>
      <c r="AN21" s="42">
        <v>24</v>
      </c>
      <c r="AO21" s="42">
        <v>21</v>
      </c>
      <c r="AP21" s="63">
        <f t="shared" si="15"/>
        <v>38</v>
      </c>
      <c r="AQ21" s="42">
        <v>27</v>
      </c>
      <c r="AR21" s="42">
        <v>11</v>
      </c>
      <c r="AS21" s="63">
        <f t="shared" si="16"/>
        <v>1</v>
      </c>
      <c r="AT21" s="42"/>
      <c r="AU21" s="42">
        <v>1</v>
      </c>
      <c r="AV21" s="63">
        <f t="shared" si="17"/>
        <v>32</v>
      </c>
      <c r="AW21" s="42">
        <v>20</v>
      </c>
      <c r="AX21" s="42">
        <v>12</v>
      </c>
      <c r="AY21" s="63">
        <f t="shared" si="18"/>
        <v>53</v>
      </c>
      <c r="AZ21" s="42">
        <v>32</v>
      </c>
      <c r="BA21" s="42">
        <v>21</v>
      </c>
      <c r="BB21" s="63">
        <f t="shared" si="20"/>
        <v>8</v>
      </c>
      <c r="BC21" s="42">
        <v>4</v>
      </c>
      <c r="BD21" s="42">
        <v>4</v>
      </c>
      <c r="BE21" s="63">
        <f t="shared" si="19"/>
        <v>14</v>
      </c>
      <c r="BF21" s="42">
        <v>10</v>
      </c>
      <c r="BG21" s="42">
        <v>4</v>
      </c>
    </row>
    <row r="22" spans="1:59" x14ac:dyDescent="0.2">
      <c r="A22" s="37" t="s">
        <v>42</v>
      </c>
      <c r="B22" s="34">
        <v>13</v>
      </c>
      <c r="C22" s="63">
        <f t="shared" si="0"/>
        <v>25665</v>
      </c>
      <c r="D22" s="63">
        <f t="shared" si="1"/>
        <v>12730</v>
      </c>
      <c r="E22" s="63">
        <f t="shared" si="1"/>
        <v>12935</v>
      </c>
      <c r="F22" s="63">
        <f t="shared" si="4"/>
        <v>15187</v>
      </c>
      <c r="G22" s="42">
        <v>7645</v>
      </c>
      <c r="H22" s="42">
        <v>7542</v>
      </c>
      <c r="I22" s="63">
        <f t="shared" si="5"/>
        <v>10478</v>
      </c>
      <c r="J22" s="42">
        <v>5085</v>
      </c>
      <c r="K22" s="42">
        <v>5393</v>
      </c>
      <c r="L22" s="63">
        <f t="shared" si="6"/>
        <v>9847</v>
      </c>
      <c r="M22" s="42">
        <v>4837</v>
      </c>
      <c r="N22" s="42">
        <v>5010</v>
      </c>
      <c r="O22" s="63">
        <f t="shared" si="7"/>
        <v>0</v>
      </c>
      <c r="P22" s="42"/>
      <c r="Q22" s="42"/>
      <c r="R22" s="63">
        <f t="shared" si="8"/>
        <v>76</v>
      </c>
      <c r="S22" s="42">
        <v>34</v>
      </c>
      <c r="T22" s="42">
        <v>42</v>
      </c>
      <c r="U22" s="63">
        <f t="shared" si="9"/>
        <v>903</v>
      </c>
      <c r="V22" s="42">
        <v>458</v>
      </c>
      <c r="W22" s="42">
        <v>445</v>
      </c>
      <c r="X22" s="63">
        <f t="shared" si="10"/>
        <v>234</v>
      </c>
      <c r="Y22" s="42">
        <v>121</v>
      </c>
      <c r="Z22" s="42">
        <v>113</v>
      </c>
      <c r="AA22" s="63">
        <f t="shared" si="11"/>
        <v>23</v>
      </c>
      <c r="AB22" s="42">
        <v>14</v>
      </c>
      <c r="AC22" s="42">
        <v>9</v>
      </c>
      <c r="AD22" s="63">
        <f t="shared" si="12"/>
        <v>16</v>
      </c>
      <c r="AE22" s="42">
        <v>10</v>
      </c>
      <c r="AF22" s="42">
        <v>6</v>
      </c>
      <c r="AG22" s="63">
        <f t="shared" si="13"/>
        <v>10</v>
      </c>
      <c r="AH22" s="42">
        <v>6</v>
      </c>
      <c r="AI22" s="42">
        <v>4</v>
      </c>
      <c r="AJ22" s="63">
        <f t="shared" si="2"/>
        <v>60</v>
      </c>
      <c r="AK22" s="63">
        <f t="shared" si="3"/>
        <v>34</v>
      </c>
      <c r="AL22" s="63">
        <f t="shared" si="3"/>
        <v>26</v>
      </c>
      <c r="AM22" s="63">
        <f t="shared" si="14"/>
        <v>48</v>
      </c>
      <c r="AN22" s="42">
        <v>28</v>
      </c>
      <c r="AO22" s="42">
        <v>20</v>
      </c>
      <c r="AP22" s="63">
        <f t="shared" si="15"/>
        <v>12</v>
      </c>
      <c r="AQ22" s="42">
        <v>6</v>
      </c>
      <c r="AR22" s="42">
        <v>6</v>
      </c>
      <c r="AS22" s="63">
        <f t="shared" si="16"/>
        <v>7</v>
      </c>
      <c r="AT22" s="42">
        <v>4</v>
      </c>
      <c r="AU22" s="42">
        <v>3</v>
      </c>
      <c r="AV22" s="63">
        <f t="shared" si="17"/>
        <v>39</v>
      </c>
      <c r="AW22" s="42">
        <v>15</v>
      </c>
      <c r="AX22" s="42">
        <v>24</v>
      </c>
      <c r="AY22" s="63">
        <f t="shared" si="18"/>
        <v>79</v>
      </c>
      <c r="AZ22" s="42">
        <v>38</v>
      </c>
      <c r="BA22" s="42">
        <v>41</v>
      </c>
      <c r="BB22" s="63">
        <f t="shared" si="20"/>
        <v>76</v>
      </c>
      <c r="BC22" s="42">
        <v>38</v>
      </c>
      <c r="BD22" s="42">
        <v>38</v>
      </c>
      <c r="BE22" s="63">
        <f t="shared" si="19"/>
        <v>38</v>
      </c>
      <c r="BF22" s="42">
        <v>22</v>
      </c>
      <c r="BG22" s="42">
        <v>16</v>
      </c>
    </row>
    <row r="23" spans="1:59" x14ac:dyDescent="0.2">
      <c r="A23" s="37" t="s">
        <v>43</v>
      </c>
      <c r="B23" s="34">
        <v>14</v>
      </c>
      <c r="C23" s="63">
        <f t="shared" si="0"/>
        <v>31436</v>
      </c>
      <c r="D23" s="63">
        <f t="shared" si="1"/>
        <v>15899</v>
      </c>
      <c r="E23" s="63">
        <f t="shared" si="1"/>
        <v>15537</v>
      </c>
      <c r="F23" s="63">
        <f t="shared" si="4"/>
        <v>19287</v>
      </c>
      <c r="G23" s="42">
        <v>9746</v>
      </c>
      <c r="H23" s="42">
        <v>9541</v>
      </c>
      <c r="I23" s="63">
        <f t="shared" si="5"/>
        <v>12149</v>
      </c>
      <c r="J23" s="42">
        <v>6153</v>
      </c>
      <c r="K23" s="42">
        <v>5996</v>
      </c>
      <c r="L23" s="63">
        <f t="shared" si="6"/>
        <v>12891</v>
      </c>
      <c r="M23" s="42">
        <v>6494</v>
      </c>
      <c r="N23" s="42">
        <v>6397</v>
      </c>
      <c r="O23" s="63">
        <f t="shared" si="7"/>
        <v>4</v>
      </c>
      <c r="P23" s="42">
        <v>1</v>
      </c>
      <c r="Q23" s="42">
        <v>3</v>
      </c>
      <c r="R23" s="63">
        <f t="shared" si="8"/>
        <v>68</v>
      </c>
      <c r="S23" s="42">
        <v>40</v>
      </c>
      <c r="T23" s="42">
        <v>28</v>
      </c>
      <c r="U23" s="63">
        <f t="shared" si="9"/>
        <v>977</v>
      </c>
      <c r="V23" s="42">
        <v>520</v>
      </c>
      <c r="W23" s="42">
        <v>457</v>
      </c>
      <c r="X23" s="63">
        <f t="shared" si="10"/>
        <v>306</v>
      </c>
      <c r="Y23" s="42">
        <v>190</v>
      </c>
      <c r="Z23" s="42">
        <v>116</v>
      </c>
      <c r="AA23" s="63">
        <f t="shared" si="11"/>
        <v>33</v>
      </c>
      <c r="AB23" s="42">
        <v>16</v>
      </c>
      <c r="AC23" s="42">
        <v>17</v>
      </c>
      <c r="AD23" s="63">
        <f t="shared" si="12"/>
        <v>18</v>
      </c>
      <c r="AE23" s="42">
        <v>14</v>
      </c>
      <c r="AF23" s="42">
        <v>4</v>
      </c>
      <c r="AG23" s="63">
        <f t="shared" si="13"/>
        <v>24</v>
      </c>
      <c r="AH23" s="42">
        <v>16</v>
      </c>
      <c r="AI23" s="42">
        <v>8</v>
      </c>
      <c r="AJ23" s="63">
        <f t="shared" si="2"/>
        <v>95</v>
      </c>
      <c r="AK23" s="63">
        <f t="shared" si="3"/>
        <v>65</v>
      </c>
      <c r="AL23" s="63">
        <f t="shared" si="3"/>
        <v>30</v>
      </c>
      <c r="AM23" s="63">
        <f t="shared" si="14"/>
        <v>73</v>
      </c>
      <c r="AN23" s="42">
        <v>49</v>
      </c>
      <c r="AO23" s="42">
        <v>24</v>
      </c>
      <c r="AP23" s="63">
        <f t="shared" si="15"/>
        <v>22</v>
      </c>
      <c r="AQ23" s="42">
        <v>16</v>
      </c>
      <c r="AR23" s="42">
        <v>6</v>
      </c>
      <c r="AS23" s="63">
        <f t="shared" si="16"/>
        <v>2</v>
      </c>
      <c r="AT23" s="42">
        <v>2</v>
      </c>
      <c r="AU23" s="42"/>
      <c r="AV23" s="63">
        <f t="shared" si="17"/>
        <v>32</v>
      </c>
      <c r="AW23" s="42">
        <v>21</v>
      </c>
      <c r="AX23" s="42">
        <v>11</v>
      </c>
      <c r="AY23" s="63">
        <f t="shared" si="18"/>
        <v>102</v>
      </c>
      <c r="AZ23" s="42">
        <v>56</v>
      </c>
      <c r="BA23" s="42">
        <v>46</v>
      </c>
      <c r="BB23" s="63">
        <f t="shared" si="20"/>
        <v>7</v>
      </c>
      <c r="BC23" s="42">
        <v>4</v>
      </c>
      <c r="BD23" s="42">
        <v>3</v>
      </c>
      <c r="BE23" s="63">
        <f t="shared" si="19"/>
        <v>55</v>
      </c>
      <c r="BF23" s="42">
        <v>37</v>
      </c>
      <c r="BG23" s="42">
        <v>18</v>
      </c>
    </row>
    <row r="24" spans="1:59" x14ac:dyDescent="0.2">
      <c r="A24" s="33" t="s">
        <v>44</v>
      </c>
      <c r="B24" s="34">
        <v>15</v>
      </c>
      <c r="C24" s="63">
        <f t="shared" si="0"/>
        <v>120040</v>
      </c>
      <c r="D24" s="63">
        <f t="shared" si="1"/>
        <v>60466</v>
      </c>
      <c r="E24" s="63">
        <f t="shared" si="1"/>
        <v>59574</v>
      </c>
      <c r="F24" s="63">
        <f t="shared" si="4"/>
        <v>84264</v>
      </c>
      <c r="G24" s="63">
        <f>SUM(G25:G31)</f>
        <v>42437</v>
      </c>
      <c r="H24" s="63">
        <f>SUM(H25:H31)</f>
        <v>41827</v>
      </c>
      <c r="I24" s="63">
        <f t="shared" si="5"/>
        <v>35776</v>
      </c>
      <c r="J24" s="63">
        <f>SUM(J25:J31)</f>
        <v>18029</v>
      </c>
      <c r="K24" s="63">
        <f>SUM(K25:K31)</f>
        <v>17747</v>
      </c>
      <c r="L24" s="63">
        <f t="shared" si="6"/>
        <v>22439</v>
      </c>
      <c r="M24" s="63">
        <f>SUM(M25:M31)</f>
        <v>11278</v>
      </c>
      <c r="N24" s="63">
        <f>SUM(N25:N31)</f>
        <v>11161</v>
      </c>
      <c r="O24" s="63">
        <f t="shared" si="7"/>
        <v>35</v>
      </c>
      <c r="P24" s="63">
        <f>SUM(P25:P31)</f>
        <v>16</v>
      </c>
      <c r="Q24" s="63">
        <f>SUM(Q25:Q31)</f>
        <v>19</v>
      </c>
      <c r="R24" s="63">
        <f t="shared" si="8"/>
        <v>212</v>
      </c>
      <c r="S24" s="63">
        <f>SUM(S25:S31)</f>
        <v>119</v>
      </c>
      <c r="T24" s="63">
        <f>SUM(T25:T31)</f>
        <v>93</v>
      </c>
      <c r="U24" s="63">
        <f t="shared" si="9"/>
        <v>3788</v>
      </c>
      <c r="V24" s="63">
        <f>SUM(V25:V31)</f>
        <v>1895</v>
      </c>
      <c r="W24" s="63">
        <f>SUM(W25:W31)</f>
        <v>1893</v>
      </c>
      <c r="X24" s="63">
        <f t="shared" si="10"/>
        <v>1026</v>
      </c>
      <c r="Y24" s="63">
        <f>SUM(Y25:Y31)</f>
        <v>622</v>
      </c>
      <c r="Z24" s="63">
        <f>SUM(Z25:Z31)</f>
        <v>404</v>
      </c>
      <c r="AA24" s="63">
        <f t="shared" si="11"/>
        <v>74</v>
      </c>
      <c r="AB24" s="63">
        <f>SUM(AB25:AB31)</f>
        <v>37</v>
      </c>
      <c r="AC24" s="63">
        <f>SUM(AC25:AC31)</f>
        <v>37</v>
      </c>
      <c r="AD24" s="63">
        <f t="shared" si="12"/>
        <v>53</v>
      </c>
      <c r="AE24" s="63">
        <f>SUM(AE25:AE31)</f>
        <v>27</v>
      </c>
      <c r="AF24" s="63">
        <f>SUM(AF25:AF31)</f>
        <v>26</v>
      </c>
      <c r="AG24" s="63">
        <f t="shared" si="13"/>
        <v>36</v>
      </c>
      <c r="AH24" s="63">
        <f>SUM(AH25:AH31)</f>
        <v>23</v>
      </c>
      <c r="AI24" s="63">
        <f>SUM(AI25:AI31)</f>
        <v>13</v>
      </c>
      <c r="AJ24" s="63">
        <f t="shared" si="2"/>
        <v>338</v>
      </c>
      <c r="AK24" s="63">
        <f t="shared" si="3"/>
        <v>219</v>
      </c>
      <c r="AL24" s="63">
        <f t="shared" si="3"/>
        <v>119</v>
      </c>
      <c r="AM24" s="63">
        <f t="shared" si="14"/>
        <v>200</v>
      </c>
      <c r="AN24" s="63">
        <f>SUM(AN25:AN31)</f>
        <v>112</v>
      </c>
      <c r="AO24" s="63">
        <f>SUM(AO25:AO31)</f>
        <v>88</v>
      </c>
      <c r="AP24" s="63">
        <f t="shared" si="15"/>
        <v>138</v>
      </c>
      <c r="AQ24" s="63">
        <f>SUM(AQ25:AQ31)</f>
        <v>107</v>
      </c>
      <c r="AR24" s="63">
        <f>SUM(AR25:AR31)</f>
        <v>31</v>
      </c>
      <c r="AS24" s="63">
        <f t="shared" si="16"/>
        <v>51</v>
      </c>
      <c r="AT24" s="63">
        <f>SUM(AT25:AT31)</f>
        <v>27</v>
      </c>
      <c r="AU24" s="63">
        <f>SUM(AU25:AU31)</f>
        <v>24</v>
      </c>
      <c r="AV24" s="63">
        <f t="shared" si="17"/>
        <v>203</v>
      </c>
      <c r="AW24" s="63">
        <f>SUM(AW25:AW31)</f>
        <v>111</v>
      </c>
      <c r="AX24" s="63">
        <f>SUM(AX25:AX31)</f>
        <v>92</v>
      </c>
      <c r="AY24" s="63">
        <f t="shared" si="18"/>
        <v>271</v>
      </c>
      <c r="AZ24" s="63">
        <f>SUM(AZ25:AZ31)</f>
        <v>178</v>
      </c>
      <c r="BA24" s="63">
        <f>SUM(BA25:BA31)</f>
        <v>93</v>
      </c>
      <c r="BB24" s="63">
        <f t="shared" si="20"/>
        <v>48</v>
      </c>
      <c r="BC24" s="63">
        <f>SUM(BC25:BC31)</f>
        <v>26</v>
      </c>
      <c r="BD24" s="63">
        <f>SUM(BD25:BD31)</f>
        <v>22</v>
      </c>
      <c r="BE24" s="63">
        <f t="shared" si="19"/>
        <v>287</v>
      </c>
      <c r="BF24" s="63">
        <f>SUM(BF25:BF31)</f>
        <v>192</v>
      </c>
      <c r="BG24" s="63">
        <f>SUM(BG25:BG31)</f>
        <v>95</v>
      </c>
    </row>
    <row r="25" spans="1:59" x14ac:dyDescent="0.2">
      <c r="A25" s="37" t="s">
        <v>45</v>
      </c>
      <c r="B25" s="34">
        <v>16</v>
      </c>
      <c r="C25" s="63">
        <f t="shared" si="0"/>
        <v>4620</v>
      </c>
      <c r="D25" s="63">
        <f t="shared" si="1"/>
        <v>2286</v>
      </c>
      <c r="E25" s="63">
        <f t="shared" si="1"/>
        <v>2334</v>
      </c>
      <c r="F25" s="63">
        <f t="shared" si="4"/>
        <v>3934</v>
      </c>
      <c r="G25" s="42">
        <v>1960</v>
      </c>
      <c r="H25" s="42">
        <v>1974</v>
      </c>
      <c r="I25" s="63">
        <f t="shared" si="5"/>
        <v>686</v>
      </c>
      <c r="J25" s="42">
        <v>326</v>
      </c>
      <c r="K25" s="42">
        <v>360</v>
      </c>
      <c r="L25" s="63">
        <f t="shared" si="6"/>
        <v>849</v>
      </c>
      <c r="M25" s="42">
        <v>392</v>
      </c>
      <c r="N25" s="42">
        <v>457</v>
      </c>
      <c r="O25" s="63">
        <f t="shared" si="7"/>
        <v>2</v>
      </c>
      <c r="P25" s="42">
        <v>2</v>
      </c>
      <c r="Q25" s="42"/>
      <c r="R25" s="63">
        <f t="shared" si="8"/>
        <v>11</v>
      </c>
      <c r="S25" s="42">
        <v>8</v>
      </c>
      <c r="T25" s="42">
        <v>3</v>
      </c>
      <c r="U25" s="63">
        <f t="shared" si="9"/>
        <v>129</v>
      </c>
      <c r="V25" s="42">
        <v>54</v>
      </c>
      <c r="W25" s="42">
        <v>75</v>
      </c>
      <c r="X25" s="63">
        <f t="shared" si="10"/>
        <v>56</v>
      </c>
      <c r="Y25" s="42">
        <v>38</v>
      </c>
      <c r="Z25" s="42">
        <v>18</v>
      </c>
      <c r="AA25" s="63">
        <f t="shared" si="11"/>
        <v>4</v>
      </c>
      <c r="AB25" s="42">
        <v>2</v>
      </c>
      <c r="AC25" s="42">
        <v>2</v>
      </c>
      <c r="AD25" s="63">
        <f t="shared" si="12"/>
        <v>2</v>
      </c>
      <c r="AE25" s="42">
        <v>1</v>
      </c>
      <c r="AF25" s="42">
        <v>1</v>
      </c>
      <c r="AG25" s="63">
        <f t="shared" si="13"/>
        <v>1</v>
      </c>
      <c r="AH25" s="42">
        <v>1</v>
      </c>
      <c r="AI25" s="42"/>
      <c r="AJ25" s="63">
        <f t="shared" si="2"/>
        <v>14</v>
      </c>
      <c r="AK25" s="63">
        <f t="shared" si="3"/>
        <v>7</v>
      </c>
      <c r="AL25" s="63">
        <f t="shared" si="3"/>
        <v>7</v>
      </c>
      <c r="AM25" s="63">
        <f t="shared" si="14"/>
        <v>9</v>
      </c>
      <c r="AN25" s="42">
        <v>3</v>
      </c>
      <c r="AO25" s="42">
        <v>6</v>
      </c>
      <c r="AP25" s="63">
        <f t="shared" si="15"/>
        <v>5</v>
      </c>
      <c r="AQ25" s="42">
        <v>4</v>
      </c>
      <c r="AR25" s="42">
        <v>1</v>
      </c>
      <c r="AS25" s="63">
        <f t="shared" si="16"/>
        <v>3</v>
      </c>
      <c r="AT25" s="42">
        <v>3</v>
      </c>
      <c r="AU25" s="42"/>
      <c r="AV25" s="63">
        <f t="shared" si="17"/>
        <v>8</v>
      </c>
      <c r="AW25" s="42">
        <v>7</v>
      </c>
      <c r="AX25" s="42">
        <v>1</v>
      </c>
      <c r="AY25" s="63">
        <f t="shared" si="18"/>
        <v>24</v>
      </c>
      <c r="AZ25" s="42">
        <v>17</v>
      </c>
      <c r="BA25" s="42">
        <v>7</v>
      </c>
      <c r="BB25" s="63">
        <f t="shared" si="20"/>
        <v>3</v>
      </c>
      <c r="BC25" s="42">
        <v>3</v>
      </c>
      <c r="BD25" s="42"/>
      <c r="BE25" s="63">
        <f t="shared" si="19"/>
        <v>38</v>
      </c>
      <c r="BF25" s="42">
        <v>25</v>
      </c>
      <c r="BG25" s="42">
        <v>13</v>
      </c>
    </row>
    <row r="26" spans="1:59" x14ac:dyDescent="0.2">
      <c r="A26" s="37" t="s">
        <v>46</v>
      </c>
      <c r="B26" s="34">
        <v>17</v>
      </c>
      <c r="C26" s="63">
        <f t="shared" si="0"/>
        <v>28315</v>
      </c>
      <c r="D26" s="63">
        <f t="shared" si="1"/>
        <v>14089</v>
      </c>
      <c r="E26" s="63">
        <f t="shared" si="1"/>
        <v>14226</v>
      </c>
      <c r="F26" s="63">
        <f t="shared" si="4"/>
        <v>15449</v>
      </c>
      <c r="G26" s="42">
        <v>7711</v>
      </c>
      <c r="H26" s="42">
        <v>7738</v>
      </c>
      <c r="I26" s="63">
        <f t="shared" si="5"/>
        <v>12866</v>
      </c>
      <c r="J26" s="42">
        <v>6378</v>
      </c>
      <c r="K26" s="42">
        <v>6488</v>
      </c>
      <c r="L26" s="63">
        <f t="shared" si="6"/>
        <v>1638</v>
      </c>
      <c r="M26" s="42">
        <v>795</v>
      </c>
      <c r="N26" s="42">
        <v>843</v>
      </c>
      <c r="O26" s="63">
        <f t="shared" si="7"/>
        <v>14</v>
      </c>
      <c r="P26" s="42">
        <v>4</v>
      </c>
      <c r="Q26" s="42">
        <v>10</v>
      </c>
      <c r="R26" s="63">
        <f t="shared" si="8"/>
        <v>39</v>
      </c>
      <c r="S26" s="42">
        <v>20</v>
      </c>
      <c r="T26" s="42">
        <v>19</v>
      </c>
      <c r="U26" s="63">
        <f t="shared" si="9"/>
        <v>675</v>
      </c>
      <c r="V26" s="42">
        <v>361</v>
      </c>
      <c r="W26" s="42">
        <v>314</v>
      </c>
      <c r="X26" s="63">
        <f t="shared" si="10"/>
        <v>295</v>
      </c>
      <c r="Y26" s="42">
        <v>183</v>
      </c>
      <c r="Z26" s="42">
        <v>112</v>
      </c>
      <c r="AA26" s="63">
        <f t="shared" si="11"/>
        <v>19</v>
      </c>
      <c r="AB26" s="42">
        <v>8</v>
      </c>
      <c r="AC26" s="42">
        <v>11</v>
      </c>
      <c r="AD26" s="63">
        <f t="shared" si="12"/>
        <v>18</v>
      </c>
      <c r="AE26" s="42">
        <v>10</v>
      </c>
      <c r="AF26" s="42">
        <v>8</v>
      </c>
      <c r="AG26" s="63">
        <f t="shared" si="13"/>
        <v>19</v>
      </c>
      <c r="AH26" s="42">
        <v>13</v>
      </c>
      <c r="AI26" s="42">
        <v>6</v>
      </c>
      <c r="AJ26" s="63">
        <f t="shared" si="2"/>
        <v>115</v>
      </c>
      <c r="AK26" s="63">
        <f t="shared" si="3"/>
        <v>72</v>
      </c>
      <c r="AL26" s="63">
        <f t="shared" si="3"/>
        <v>43</v>
      </c>
      <c r="AM26" s="63">
        <f t="shared" si="14"/>
        <v>53</v>
      </c>
      <c r="AN26" s="42">
        <v>26</v>
      </c>
      <c r="AO26" s="42">
        <v>27</v>
      </c>
      <c r="AP26" s="63">
        <f t="shared" si="15"/>
        <v>62</v>
      </c>
      <c r="AQ26" s="42">
        <v>46</v>
      </c>
      <c r="AR26" s="42">
        <v>16</v>
      </c>
      <c r="AS26" s="63">
        <f t="shared" si="16"/>
        <v>13</v>
      </c>
      <c r="AT26" s="42">
        <v>10</v>
      </c>
      <c r="AU26" s="42">
        <v>3</v>
      </c>
      <c r="AV26" s="63">
        <f t="shared" si="17"/>
        <v>57</v>
      </c>
      <c r="AW26" s="42">
        <v>31</v>
      </c>
      <c r="AX26" s="42">
        <v>26</v>
      </c>
      <c r="AY26" s="63">
        <f t="shared" si="18"/>
        <v>54</v>
      </c>
      <c r="AZ26" s="42">
        <v>39</v>
      </c>
      <c r="BA26" s="42">
        <v>15</v>
      </c>
      <c r="BB26" s="63">
        <f t="shared" si="20"/>
        <v>5</v>
      </c>
      <c r="BC26" s="42">
        <v>3</v>
      </c>
      <c r="BD26" s="42">
        <v>2</v>
      </c>
      <c r="BE26" s="63">
        <f t="shared" si="19"/>
        <v>59</v>
      </c>
      <c r="BF26" s="42">
        <v>41</v>
      </c>
      <c r="BG26" s="42">
        <v>18</v>
      </c>
    </row>
    <row r="27" spans="1:59" x14ac:dyDescent="0.2">
      <c r="A27" s="37" t="s">
        <v>47</v>
      </c>
      <c r="B27" s="34">
        <v>18</v>
      </c>
      <c r="C27" s="63">
        <f t="shared" si="0"/>
        <v>16377</v>
      </c>
      <c r="D27" s="63">
        <f t="shared" si="1"/>
        <v>8245</v>
      </c>
      <c r="E27" s="63">
        <f t="shared" si="1"/>
        <v>8132</v>
      </c>
      <c r="F27" s="63">
        <f t="shared" si="4"/>
        <v>13114</v>
      </c>
      <c r="G27" s="42">
        <v>6634</v>
      </c>
      <c r="H27" s="42">
        <v>6480</v>
      </c>
      <c r="I27" s="63">
        <f t="shared" si="5"/>
        <v>3263</v>
      </c>
      <c r="J27" s="42">
        <v>1611</v>
      </c>
      <c r="K27" s="42">
        <v>1652</v>
      </c>
      <c r="L27" s="63">
        <f t="shared" si="6"/>
        <v>2363</v>
      </c>
      <c r="M27" s="42">
        <v>1207</v>
      </c>
      <c r="N27" s="42">
        <v>1156</v>
      </c>
      <c r="O27" s="63">
        <f t="shared" si="7"/>
        <v>4</v>
      </c>
      <c r="P27" s="42">
        <v>3</v>
      </c>
      <c r="Q27" s="42">
        <v>1</v>
      </c>
      <c r="R27" s="63">
        <f t="shared" si="8"/>
        <v>28</v>
      </c>
      <c r="S27" s="42">
        <v>18</v>
      </c>
      <c r="T27" s="42">
        <v>10</v>
      </c>
      <c r="U27" s="63">
        <f t="shared" si="9"/>
        <v>717</v>
      </c>
      <c r="V27" s="42">
        <v>369</v>
      </c>
      <c r="W27" s="42">
        <v>348</v>
      </c>
      <c r="X27" s="63">
        <f t="shared" si="10"/>
        <v>123</v>
      </c>
      <c r="Y27" s="42">
        <v>76</v>
      </c>
      <c r="Z27" s="42">
        <v>47</v>
      </c>
      <c r="AA27" s="63">
        <f t="shared" si="11"/>
        <v>8</v>
      </c>
      <c r="AB27" s="42">
        <v>5</v>
      </c>
      <c r="AC27" s="42">
        <v>3</v>
      </c>
      <c r="AD27" s="63">
        <f t="shared" si="12"/>
        <v>8</v>
      </c>
      <c r="AE27" s="42">
        <v>4</v>
      </c>
      <c r="AF27" s="42">
        <v>4</v>
      </c>
      <c r="AG27" s="63">
        <f t="shared" si="13"/>
        <v>1</v>
      </c>
      <c r="AH27" s="42"/>
      <c r="AI27" s="42">
        <v>1</v>
      </c>
      <c r="AJ27" s="63">
        <f t="shared" si="2"/>
        <v>43</v>
      </c>
      <c r="AK27" s="63">
        <f t="shared" si="3"/>
        <v>28</v>
      </c>
      <c r="AL27" s="63">
        <f t="shared" si="3"/>
        <v>15</v>
      </c>
      <c r="AM27" s="63">
        <f t="shared" si="14"/>
        <v>26</v>
      </c>
      <c r="AN27" s="42">
        <v>16</v>
      </c>
      <c r="AO27" s="42">
        <v>10</v>
      </c>
      <c r="AP27" s="63">
        <f t="shared" si="15"/>
        <v>17</v>
      </c>
      <c r="AQ27" s="42">
        <v>12</v>
      </c>
      <c r="AR27" s="42">
        <v>5</v>
      </c>
      <c r="AS27" s="63">
        <f t="shared" si="16"/>
        <v>5</v>
      </c>
      <c r="AT27" s="42">
        <v>1</v>
      </c>
      <c r="AU27" s="42">
        <v>4</v>
      </c>
      <c r="AV27" s="63">
        <f t="shared" si="17"/>
        <v>20</v>
      </c>
      <c r="AW27" s="42">
        <v>12</v>
      </c>
      <c r="AX27" s="42">
        <v>8</v>
      </c>
      <c r="AY27" s="63">
        <f t="shared" si="18"/>
        <v>38</v>
      </c>
      <c r="AZ27" s="42">
        <v>26</v>
      </c>
      <c r="BA27" s="42">
        <v>12</v>
      </c>
      <c r="BB27" s="63">
        <f t="shared" si="20"/>
        <v>1</v>
      </c>
      <c r="BC27" s="42">
        <v>1</v>
      </c>
      <c r="BD27" s="42"/>
      <c r="BE27" s="63">
        <f t="shared" si="19"/>
        <v>59</v>
      </c>
      <c r="BF27" s="42">
        <v>37</v>
      </c>
      <c r="BG27" s="42">
        <v>22</v>
      </c>
    </row>
    <row r="28" spans="1:59" x14ac:dyDescent="0.2">
      <c r="A28" s="37" t="s">
        <v>48</v>
      </c>
      <c r="B28" s="34">
        <v>19</v>
      </c>
      <c r="C28" s="63">
        <f t="shared" si="0"/>
        <v>9222</v>
      </c>
      <c r="D28" s="63">
        <f t="shared" si="1"/>
        <v>4663</v>
      </c>
      <c r="E28" s="63">
        <f t="shared" si="1"/>
        <v>4559</v>
      </c>
      <c r="F28" s="63">
        <f t="shared" si="4"/>
        <v>7161</v>
      </c>
      <c r="G28" s="42">
        <v>3642</v>
      </c>
      <c r="H28" s="42">
        <v>3519</v>
      </c>
      <c r="I28" s="63">
        <f t="shared" si="5"/>
        <v>2061</v>
      </c>
      <c r="J28" s="42">
        <v>1021</v>
      </c>
      <c r="K28" s="42">
        <v>1040</v>
      </c>
      <c r="L28" s="63">
        <f t="shared" si="6"/>
        <v>4035</v>
      </c>
      <c r="M28" s="42">
        <v>2030</v>
      </c>
      <c r="N28" s="42">
        <v>2005</v>
      </c>
      <c r="O28" s="63">
        <f t="shared" si="7"/>
        <v>0</v>
      </c>
      <c r="P28" s="42"/>
      <c r="Q28" s="42"/>
      <c r="R28" s="63">
        <f t="shared" si="8"/>
        <v>8</v>
      </c>
      <c r="S28" s="42">
        <v>3</v>
      </c>
      <c r="T28" s="42">
        <v>5</v>
      </c>
      <c r="U28" s="63">
        <f t="shared" si="9"/>
        <v>327</v>
      </c>
      <c r="V28" s="42">
        <v>166</v>
      </c>
      <c r="W28" s="42">
        <v>161</v>
      </c>
      <c r="X28" s="63">
        <f t="shared" si="10"/>
        <v>112</v>
      </c>
      <c r="Y28" s="42">
        <v>70</v>
      </c>
      <c r="Z28" s="42">
        <v>42</v>
      </c>
      <c r="AA28" s="63">
        <f t="shared" si="11"/>
        <v>9</v>
      </c>
      <c r="AB28" s="42">
        <v>6</v>
      </c>
      <c r="AC28" s="42">
        <v>3</v>
      </c>
      <c r="AD28" s="63">
        <f t="shared" si="12"/>
        <v>2</v>
      </c>
      <c r="AE28" s="42">
        <v>1</v>
      </c>
      <c r="AF28" s="42">
        <v>1</v>
      </c>
      <c r="AG28" s="63">
        <f t="shared" si="13"/>
        <v>5</v>
      </c>
      <c r="AH28" s="42">
        <v>4</v>
      </c>
      <c r="AI28" s="42">
        <v>1</v>
      </c>
      <c r="AJ28" s="63">
        <f t="shared" si="2"/>
        <v>35</v>
      </c>
      <c r="AK28" s="63">
        <f t="shared" si="3"/>
        <v>26</v>
      </c>
      <c r="AL28" s="63">
        <f t="shared" si="3"/>
        <v>9</v>
      </c>
      <c r="AM28" s="63">
        <f t="shared" si="14"/>
        <v>26</v>
      </c>
      <c r="AN28" s="42">
        <v>17</v>
      </c>
      <c r="AO28" s="42">
        <v>9</v>
      </c>
      <c r="AP28" s="63">
        <f t="shared" si="15"/>
        <v>9</v>
      </c>
      <c r="AQ28" s="42">
        <v>9</v>
      </c>
      <c r="AR28" s="42"/>
      <c r="AS28" s="63">
        <f t="shared" si="16"/>
        <v>9</v>
      </c>
      <c r="AT28" s="42">
        <v>3</v>
      </c>
      <c r="AU28" s="42">
        <v>6</v>
      </c>
      <c r="AV28" s="63">
        <f t="shared" si="17"/>
        <v>20</v>
      </c>
      <c r="AW28" s="42">
        <v>13</v>
      </c>
      <c r="AX28" s="42">
        <v>7</v>
      </c>
      <c r="AY28" s="63">
        <f t="shared" si="18"/>
        <v>32</v>
      </c>
      <c r="AZ28" s="42">
        <v>17</v>
      </c>
      <c r="BA28" s="42">
        <v>15</v>
      </c>
      <c r="BB28" s="63">
        <f t="shared" si="20"/>
        <v>0</v>
      </c>
      <c r="BC28" s="42"/>
      <c r="BD28" s="42"/>
      <c r="BE28" s="63">
        <f t="shared" si="19"/>
        <v>39</v>
      </c>
      <c r="BF28" s="42">
        <v>28</v>
      </c>
      <c r="BG28" s="42">
        <v>11</v>
      </c>
    </row>
    <row r="29" spans="1:59" x14ac:dyDescent="0.2">
      <c r="A29" s="37" t="s">
        <v>49</v>
      </c>
      <c r="B29" s="34">
        <v>20</v>
      </c>
      <c r="C29" s="63">
        <f t="shared" si="0"/>
        <v>18283</v>
      </c>
      <c r="D29" s="63">
        <f t="shared" si="1"/>
        <v>9175</v>
      </c>
      <c r="E29" s="63">
        <f t="shared" si="1"/>
        <v>9108</v>
      </c>
      <c r="F29" s="63">
        <f t="shared" si="4"/>
        <v>13332</v>
      </c>
      <c r="G29" s="42">
        <v>6684</v>
      </c>
      <c r="H29" s="42">
        <v>6648</v>
      </c>
      <c r="I29" s="63">
        <f t="shared" si="5"/>
        <v>4951</v>
      </c>
      <c r="J29" s="42">
        <v>2491</v>
      </c>
      <c r="K29" s="42">
        <v>2460</v>
      </c>
      <c r="L29" s="63">
        <f t="shared" si="6"/>
        <v>3498</v>
      </c>
      <c r="M29" s="42">
        <v>1743</v>
      </c>
      <c r="N29" s="42">
        <v>1755</v>
      </c>
      <c r="O29" s="63">
        <f t="shared" si="7"/>
        <v>1</v>
      </c>
      <c r="P29" s="42"/>
      <c r="Q29" s="42">
        <v>1</v>
      </c>
      <c r="R29" s="63">
        <f t="shared" si="8"/>
        <v>27</v>
      </c>
      <c r="S29" s="42">
        <v>13</v>
      </c>
      <c r="T29" s="42">
        <v>14</v>
      </c>
      <c r="U29" s="63">
        <f t="shared" si="9"/>
        <v>614</v>
      </c>
      <c r="V29" s="42">
        <v>300</v>
      </c>
      <c r="W29" s="42">
        <v>314</v>
      </c>
      <c r="X29" s="63">
        <f t="shared" si="10"/>
        <v>159</v>
      </c>
      <c r="Y29" s="42">
        <v>92</v>
      </c>
      <c r="Z29" s="42">
        <v>67</v>
      </c>
      <c r="AA29" s="63">
        <f t="shared" si="11"/>
        <v>17</v>
      </c>
      <c r="AB29" s="42">
        <v>7</v>
      </c>
      <c r="AC29" s="42">
        <v>10</v>
      </c>
      <c r="AD29" s="63">
        <f t="shared" si="12"/>
        <v>7</v>
      </c>
      <c r="AE29" s="42">
        <v>5</v>
      </c>
      <c r="AF29" s="42">
        <v>2</v>
      </c>
      <c r="AG29" s="63">
        <f t="shared" si="13"/>
        <v>5</v>
      </c>
      <c r="AH29" s="42">
        <v>2</v>
      </c>
      <c r="AI29" s="42">
        <v>3</v>
      </c>
      <c r="AJ29" s="63">
        <f t="shared" si="2"/>
        <v>34</v>
      </c>
      <c r="AK29" s="63">
        <f t="shared" si="3"/>
        <v>24</v>
      </c>
      <c r="AL29" s="63">
        <f t="shared" si="3"/>
        <v>10</v>
      </c>
      <c r="AM29" s="63">
        <f t="shared" si="14"/>
        <v>26</v>
      </c>
      <c r="AN29" s="42">
        <v>18</v>
      </c>
      <c r="AO29" s="42">
        <v>8</v>
      </c>
      <c r="AP29" s="63">
        <f t="shared" si="15"/>
        <v>8</v>
      </c>
      <c r="AQ29" s="42">
        <v>6</v>
      </c>
      <c r="AR29" s="42">
        <v>2</v>
      </c>
      <c r="AS29" s="63">
        <f t="shared" si="16"/>
        <v>8</v>
      </c>
      <c r="AT29" s="42">
        <v>4</v>
      </c>
      <c r="AU29" s="42">
        <v>4</v>
      </c>
      <c r="AV29" s="63">
        <f t="shared" si="17"/>
        <v>46</v>
      </c>
      <c r="AW29" s="42">
        <v>23</v>
      </c>
      <c r="AX29" s="42">
        <v>23</v>
      </c>
      <c r="AY29" s="63">
        <f t="shared" si="18"/>
        <v>42</v>
      </c>
      <c r="AZ29" s="42">
        <v>27</v>
      </c>
      <c r="BA29" s="42">
        <v>15</v>
      </c>
      <c r="BB29" s="63">
        <f t="shared" si="20"/>
        <v>6</v>
      </c>
      <c r="BC29" s="42">
        <v>4</v>
      </c>
      <c r="BD29" s="42">
        <v>2</v>
      </c>
      <c r="BE29" s="63">
        <f t="shared" si="19"/>
        <v>14</v>
      </c>
      <c r="BF29" s="42">
        <v>7</v>
      </c>
      <c r="BG29" s="42">
        <v>7</v>
      </c>
    </row>
    <row r="30" spans="1:59" x14ac:dyDescent="0.2">
      <c r="A30" s="37" t="s">
        <v>50</v>
      </c>
      <c r="B30" s="34">
        <v>21</v>
      </c>
      <c r="C30" s="63">
        <f t="shared" si="0"/>
        <v>22900</v>
      </c>
      <c r="D30" s="63">
        <f t="shared" si="1"/>
        <v>11535</v>
      </c>
      <c r="E30" s="63">
        <f t="shared" si="1"/>
        <v>11365</v>
      </c>
      <c r="F30" s="63">
        <f t="shared" si="4"/>
        <v>18313</v>
      </c>
      <c r="G30" s="42">
        <v>9248</v>
      </c>
      <c r="H30" s="42">
        <v>9065</v>
      </c>
      <c r="I30" s="63">
        <f t="shared" si="5"/>
        <v>4587</v>
      </c>
      <c r="J30" s="42">
        <v>2287</v>
      </c>
      <c r="K30" s="42">
        <v>2300</v>
      </c>
      <c r="L30" s="63">
        <f t="shared" si="6"/>
        <v>3429</v>
      </c>
      <c r="M30" s="42">
        <v>1722</v>
      </c>
      <c r="N30" s="42">
        <v>1707</v>
      </c>
      <c r="O30" s="63">
        <f t="shared" si="7"/>
        <v>11</v>
      </c>
      <c r="P30" s="42">
        <v>5</v>
      </c>
      <c r="Q30" s="42">
        <v>6</v>
      </c>
      <c r="R30" s="63">
        <f t="shared" si="8"/>
        <v>56</v>
      </c>
      <c r="S30" s="42">
        <v>32</v>
      </c>
      <c r="T30" s="42">
        <v>24</v>
      </c>
      <c r="U30" s="63">
        <f t="shared" si="9"/>
        <v>724</v>
      </c>
      <c r="V30" s="42">
        <v>345</v>
      </c>
      <c r="W30" s="42">
        <v>379</v>
      </c>
      <c r="X30" s="63">
        <f t="shared" si="10"/>
        <v>175</v>
      </c>
      <c r="Y30" s="42">
        <v>106</v>
      </c>
      <c r="Z30" s="42">
        <v>69</v>
      </c>
      <c r="AA30" s="63">
        <f t="shared" si="11"/>
        <v>11</v>
      </c>
      <c r="AB30" s="42">
        <v>5</v>
      </c>
      <c r="AC30" s="42">
        <v>6</v>
      </c>
      <c r="AD30" s="63">
        <f t="shared" si="12"/>
        <v>10</v>
      </c>
      <c r="AE30" s="42">
        <v>5</v>
      </c>
      <c r="AF30" s="42">
        <v>5</v>
      </c>
      <c r="AG30" s="63">
        <f t="shared" si="13"/>
        <v>3</v>
      </c>
      <c r="AH30" s="42">
        <v>1</v>
      </c>
      <c r="AI30" s="42">
        <v>2</v>
      </c>
      <c r="AJ30" s="63">
        <f t="shared" si="2"/>
        <v>68</v>
      </c>
      <c r="AK30" s="63">
        <f t="shared" si="3"/>
        <v>45</v>
      </c>
      <c r="AL30" s="63">
        <f t="shared" si="3"/>
        <v>23</v>
      </c>
      <c r="AM30" s="63">
        <f t="shared" si="14"/>
        <v>43</v>
      </c>
      <c r="AN30" s="42">
        <v>24</v>
      </c>
      <c r="AO30" s="42">
        <v>19</v>
      </c>
      <c r="AP30" s="63">
        <f t="shared" si="15"/>
        <v>25</v>
      </c>
      <c r="AQ30" s="42">
        <v>21</v>
      </c>
      <c r="AR30" s="42">
        <v>4</v>
      </c>
      <c r="AS30" s="63">
        <f t="shared" si="16"/>
        <v>6</v>
      </c>
      <c r="AT30" s="42">
        <v>3</v>
      </c>
      <c r="AU30" s="42">
        <v>3</v>
      </c>
      <c r="AV30" s="63">
        <f t="shared" si="17"/>
        <v>29</v>
      </c>
      <c r="AW30" s="42">
        <v>17</v>
      </c>
      <c r="AX30" s="42">
        <v>12</v>
      </c>
      <c r="AY30" s="63">
        <f t="shared" si="18"/>
        <v>48</v>
      </c>
      <c r="AZ30" s="42">
        <v>30</v>
      </c>
      <c r="BA30" s="42">
        <v>18</v>
      </c>
      <c r="BB30" s="63">
        <f t="shared" si="20"/>
        <v>4</v>
      </c>
      <c r="BC30" s="42"/>
      <c r="BD30" s="42">
        <v>4</v>
      </c>
      <c r="BE30" s="63">
        <f t="shared" si="19"/>
        <v>76</v>
      </c>
      <c r="BF30" s="42">
        <v>53</v>
      </c>
      <c r="BG30" s="42">
        <v>23</v>
      </c>
    </row>
    <row r="31" spans="1:59" x14ac:dyDescent="0.2">
      <c r="A31" s="37" t="s">
        <v>51</v>
      </c>
      <c r="B31" s="34">
        <v>22</v>
      </c>
      <c r="C31" s="63">
        <f t="shared" si="0"/>
        <v>20323</v>
      </c>
      <c r="D31" s="63">
        <f t="shared" si="1"/>
        <v>10473</v>
      </c>
      <c r="E31" s="63">
        <f t="shared" si="1"/>
        <v>9850</v>
      </c>
      <c r="F31" s="63">
        <f t="shared" si="4"/>
        <v>12961</v>
      </c>
      <c r="G31" s="42">
        <v>6558</v>
      </c>
      <c r="H31" s="42">
        <v>6403</v>
      </c>
      <c r="I31" s="63">
        <f t="shared" si="5"/>
        <v>7362</v>
      </c>
      <c r="J31" s="42">
        <v>3915</v>
      </c>
      <c r="K31" s="42">
        <v>3447</v>
      </c>
      <c r="L31" s="63">
        <f t="shared" si="6"/>
        <v>6627</v>
      </c>
      <c r="M31" s="42">
        <v>3389</v>
      </c>
      <c r="N31" s="42">
        <v>3238</v>
      </c>
      <c r="O31" s="63">
        <f t="shared" si="7"/>
        <v>3</v>
      </c>
      <c r="P31" s="42">
        <v>2</v>
      </c>
      <c r="Q31" s="42">
        <v>1</v>
      </c>
      <c r="R31" s="63">
        <f t="shared" si="8"/>
        <v>43</v>
      </c>
      <c r="S31" s="42">
        <v>25</v>
      </c>
      <c r="T31" s="42">
        <v>18</v>
      </c>
      <c r="U31" s="63">
        <f t="shared" si="9"/>
        <v>602</v>
      </c>
      <c r="V31" s="42">
        <v>300</v>
      </c>
      <c r="W31" s="42">
        <v>302</v>
      </c>
      <c r="X31" s="63">
        <f t="shared" si="10"/>
        <v>106</v>
      </c>
      <c r="Y31" s="42">
        <v>57</v>
      </c>
      <c r="Z31" s="42">
        <v>49</v>
      </c>
      <c r="AA31" s="63">
        <f t="shared" si="11"/>
        <v>6</v>
      </c>
      <c r="AB31" s="42">
        <v>4</v>
      </c>
      <c r="AC31" s="42">
        <v>2</v>
      </c>
      <c r="AD31" s="63">
        <f t="shared" si="12"/>
        <v>6</v>
      </c>
      <c r="AE31" s="42">
        <v>1</v>
      </c>
      <c r="AF31" s="42">
        <v>5</v>
      </c>
      <c r="AG31" s="63">
        <f t="shared" si="13"/>
        <v>2</v>
      </c>
      <c r="AH31" s="42">
        <v>2</v>
      </c>
      <c r="AI31" s="42"/>
      <c r="AJ31" s="63">
        <f t="shared" si="2"/>
        <v>29</v>
      </c>
      <c r="AK31" s="63">
        <f t="shared" si="3"/>
        <v>17</v>
      </c>
      <c r="AL31" s="63">
        <f t="shared" si="3"/>
        <v>12</v>
      </c>
      <c r="AM31" s="63">
        <f t="shared" si="14"/>
        <v>17</v>
      </c>
      <c r="AN31" s="42">
        <v>8</v>
      </c>
      <c r="AO31" s="42">
        <v>9</v>
      </c>
      <c r="AP31" s="63">
        <f t="shared" si="15"/>
        <v>12</v>
      </c>
      <c r="AQ31" s="42">
        <v>9</v>
      </c>
      <c r="AR31" s="42">
        <v>3</v>
      </c>
      <c r="AS31" s="63">
        <f t="shared" si="16"/>
        <v>7</v>
      </c>
      <c r="AT31" s="63">
        <v>3</v>
      </c>
      <c r="AU31" s="63">
        <v>4</v>
      </c>
      <c r="AV31" s="63">
        <f t="shared" si="17"/>
        <v>23</v>
      </c>
      <c r="AW31" s="42">
        <v>8</v>
      </c>
      <c r="AX31" s="42">
        <v>15</v>
      </c>
      <c r="AY31" s="63">
        <f t="shared" si="18"/>
        <v>33</v>
      </c>
      <c r="AZ31" s="42">
        <v>22</v>
      </c>
      <c r="BA31" s="42">
        <v>11</v>
      </c>
      <c r="BB31" s="63">
        <f t="shared" si="20"/>
        <v>29</v>
      </c>
      <c r="BC31" s="42">
        <v>15</v>
      </c>
      <c r="BD31" s="42">
        <v>14</v>
      </c>
      <c r="BE31" s="63">
        <f t="shared" si="19"/>
        <v>2</v>
      </c>
      <c r="BF31" s="42">
        <v>1</v>
      </c>
      <c r="BG31" s="42">
        <v>1</v>
      </c>
    </row>
    <row r="32" spans="1:59" x14ac:dyDescent="0.2">
      <c r="A32" s="33" t="s">
        <v>52</v>
      </c>
      <c r="B32" s="34">
        <v>23</v>
      </c>
      <c r="C32" s="63">
        <f t="shared" si="0"/>
        <v>53224</v>
      </c>
      <c r="D32" s="63">
        <f t="shared" si="1"/>
        <v>26634</v>
      </c>
      <c r="E32" s="63">
        <f t="shared" si="1"/>
        <v>26590</v>
      </c>
      <c r="F32" s="63">
        <f t="shared" si="4"/>
        <v>38182</v>
      </c>
      <c r="G32" s="63">
        <f>SUM(G33:G35)</f>
        <v>19222</v>
      </c>
      <c r="H32" s="63">
        <f>SUM(H33:H35)</f>
        <v>18960</v>
      </c>
      <c r="I32" s="63">
        <f t="shared" si="5"/>
        <v>15042</v>
      </c>
      <c r="J32" s="63">
        <f>SUM(J33:J35)</f>
        <v>7412</v>
      </c>
      <c r="K32" s="63">
        <f>SUM(K33:K35)</f>
        <v>7630</v>
      </c>
      <c r="L32" s="63">
        <f t="shared" si="6"/>
        <v>16769</v>
      </c>
      <c r="M32" s="63">
        <f>SUM(M33:M35)</f>
        <v>8318</v>
      </c>
      <c r="N32" s="63">
        <f>SUM(N33:N35)</f>
        <v>8451</v>
      </c>
      <c r="O32" s="63">
        <f t="shared" si="7"/>
        <v>11</v>
      </c>
      <c r="P32" s="63">
        <f>SUM(P33:P35)</f>
        <v>6</v>
      </c>
      <c r="Q32" s="63">
        <f>SUM(Q33:Q35)</f>
        <v>5</v>
      </c>
      <c r="R32" s="63">
        <f t="shared" si="8"/>
        <v>110</v>
      </c>
      <c r="S32" s="63">
        <f>SUM(S33:S35)</f>
        <v>55</v>
      </c>
      <c r="T32" s="63">
        <f>SUM(T33:T35)</f>
        <v>55</v>
      </c>
      <c r="U32" s="63">
        <f t="shared" si="9"/>
        <v>1896</v>
      </c>
      <c r="V32" s="63">
        <f>SUM(V33:V35)</f>
        <v>977</v>
      </c>
      <c r="W32" s="63">
        <f>SUM(W33:W35)</f>
        <v>919</v>
      </c>
      <c r="X32" s="63">
        <f t="shared" si="10"/>
        <v>437</v>
      </c>
      <c r="Y32" s="63">
        <f>SUM(Y33:Y35)</f>
        <v>266</v>
      </c>
      <c r="Z32" s="63">
        <f>SUM(Z33:Z35)</f>
        <v>171</v>
      </c>
      <c r="AA32" s="63">
        <f t="shared" si="11"/>
        <v>29</v>
      </c>
      <c r="AB32" s="63">
        <f>SUM(AB33:AB35)</f>
        <v>17</v>
      </c>
      <c r="AC32" s="63">
        <f>SUM(AC33:AC35)</f>
        <v>12</v>
      </c>
      <c r="AD32" s="63">
        <f t="shared" si="12"/>
        <v>23</v>
      </c>
      <c r="AE32" s="63">
        <f>SUM(AE33:AE35)</f>
        <v>10</v>
      </c>
      <c r="AF32" s="63">
        <f>SUM(AF33:AF35)</f>
        <v>13</v>
      </c>
      <c r="AG32" s="63">
        <f t="shared" si="13"/>
        <v>25</v>
      </c>
      <c r="AH32" s="63">
        <f>SUM(AH33:AH35)</f>
        <v>14</v>
      </c>
      <c r="AI32" s="63">
        <f>SUM(AI33:AI35)</f>
        <v>11</v>
      </c>
      <c r="AJ32" s="63">
        <f t="shared" si="2"/>
        <v>122</v>
      </c>
      <c r="AK32" s="63">
        <f t="shared" si="3"/>
        <v>90</v>
      </c>
      <c r="AL32" s="63">
        <f t="shared" si="3"/>
        <v>32</v>
      </c>
      <c r="AM32" s="63">
        <f t="shared" si="14"/>
        <v>84</v>
      </c>
      <c r="AN32" s="63">
        <f>SUM(AN33:AN35)</f>
        <v>58</v>
      </c>
      <c r="AO32" s="63">
        <f>SUM(AO33:AO35)</f>
        <v>26</v>
      </c>
      <c r="AP32" s="63">
        <f t="shared" si="15"/>
        <v>38</v>
      </c>
      <c r="AQ32" s="63">
        <f>SUM(AQ33:AQ35)</f>
        <v>32</v>
      </c>
      <c r="AR32" s="63">
        <f>SUM(AR33:AR35)</f>
        <v>6</v>
      </c>
      <c r="AS32" s="63">
        <f t="shared" si="16"/>
        <v>11</v>
      </c>
      <c r="AT32" s="63">
        <f>SUM(AT33:AT35)</f>
        <v>6</v>
      </c>
      <c r="AU32" s="63">
        <f>SUM(AU33:AU35)</f>
        <v>5</v>
      </c>
      <c r="AV32" s="63">
        <f t="shared" si="17"/>
        <v>70</v>
      </c>
      <c r="AW32" s="63">
        <f>SUM(AW33:AW35)</f>
        <v>37</v>
      </c>
      <c r="AX32" s="63">
        <f>SUM(AX33:AX35)</f>
        <v>33</v>
      </c>
      <c r="AY32" s="63">
        <f t="shared" si="18"/>
        <v>157</v>
      </c>
      <c r="AZ32" s="63">
        <f>SUM(AZ33:AZ35)</f>
        <v>92</v>
      </c>
      <c r="BA32" s="63">
        <f>SUM(BA33:BA35)</f>
        <v>65</v>
      </c>
      <c r="BB32" s="63">
        <f t="shared" si="20"/>
        <v>10</v>
      </c>
      <c r="BC32" s="63">
        <f>SUM(BC33:BC35)</f>
        <v>5</v>
      </c>
      <c r="BD32" s="63">
        <f>SUM(BD33:BD35)</f>
        <v>5</v>
      </c>
      <c r="BE32" s="63">
        <f t="shared" si="19"/>
        <v>41</v>
      </c>
      <c r="BF32" s="63">
        <f>SUM(BF33:BF35)</f>
        <v>29</v>
      </c>
      <c r="BG32" s="63">
        <f>SUM(BG33:BG35)</f>
        <v>12</v>
      </c>
    </row>
    <row r="33" spans="1:59" x14ac:dyDescent="0.2">
      <c r="A33" s="37" t="s">
        <v>53</v>
      </c>
      <c r="B33" s="34">
        <v>24</v>
      </c>
      <c r="C33" s="63">
        <f t="shared" si="0"/>
        <v>20786</v>
      </c>
      <c r="D33" s="63">
        <f t="shared" si="1"/>
        <v>10408</v>
      </c>
      <c r="E33" s="63">
        <f t="shared" si="1"/>
        <v>10378</v>
      </c>
      <c r="F33" s="63">
        <f t="shared" si="4"/>
        <v>13075</v>
      </c>
      <c r="G33" s="42">
        <v>6601</v>
      </c>
      <c r="H33" s="42">
        <v>6474</v>
      </c>
      <c r="I33" s="63">
        <f t="shared" si="5"/>
        <v>7711</v>
      </c>
      <c r="J33" s="42">
        <v>3807</v>
      </c>
      <c r="K33" s="42">
        <v>3904</v>
      </c>
      <c r="L33" s="63">
        <f t="shared" si="6"/>
        <v>4412</v>
      </c>
      <c r="M33" s="42">
        <v>2184</v>
      </c>
      <c r="N33" s="42">
        <v>2228</v>
      </c>
      <c r="O33" s="63">
        <f t="shared" si="7"/>
        <v>10</v>
      </c>
      <c r="P33" s="42">
        <v>6</v>
      </c>
      <c r="Q33" s="42">
        <v>4</v>
      </c>
      <c r="R33" s="63">
        <f t="shared" si="8"/>
        <v>39</v>
      </c>
      <c r="S33" s="42">
        <v>25</v>
      </c>
      <c r="T33" s="42">
        <v>14</v>
      </c>
      <c r="U33" s="63">
        <f t="shared" si="9"/>
        <v>710</v>
      </c>
      <c r="V33" s="42">
        <v>367</v>
      </c>
      <c r="W33" s="42">
        <v>343</v>
      </c>
      <c r="X33" s="63">
        <f t="shared" si="10"/>
        <v>176</v>
      </c>
      <c r="Y33" s="42">
        <v>115</v>
      </c>
      <c r="Z33" s="42">
        <v>61</v>
      </c>
      <c r="AA33" s="63">
        <f t="shared" si="11"/>
        <v>13</v>
      </c>
      <c r="AB33" s="42">
        <v>8</v>
      </c>
      <c r="AC33" s="42">
        <v>5</v>
      </c>
      <c r="AD33" s="63">
        <f t="shared" si="12"/>
        <v>7</v>
      </c>
      <c r="AE33" s="42">
        <v>3</v>
      </c>
      <c r="AF33" s="42">
        <v>4</v>
      </c>
      <c r="AG33" s="63">
        <f t="shared" si="13"/>
        <v>11</v>
      </c>
      <c r="AH33" s="42">
        <v>6</v>
      </c>
      <c r="AI33" s="42">
        <v>5</v>
      </c>
      <c r="AJ33" s="63">
        <f t="shared" si="2"/>
        <v>54</v>
      </c>
      <c r="AK33" s="63">
        <f t="shared" si="3"/>
        <v>44</v>
      </c>
      <c r="AL33" s="63">
        <f t="shared" si="3"/>
        <v>10</v>
      </c>
      <c r="AM33" s="63">
        <f t="shared" si="14"/>
        <v>39</v>
      </c>
      <c r="AN33" s="42">
        <v>33</v>
      </c>
      <c r="AO33" s="42">
        <v>6</v>
      </c>
      <c r="AP33" s="63">
        <f t="shared" si="15"/>
        <v>15</v>
      </c>
      <c r="AQ33" s="42">
        <v>11</v>
      </c>
      <c r="AR33" s="42">
        <v>4</v>
      </c>
      <c r="AS33" s="63">
        <f t="shared" si="16"/>
        <v>5</v>
      </c>
      <c r="AT33" s="42">
        <v>4</v>
      </c>
      <c r="AU33" s="42">
        <v>1</v>
      </c>
      <c r="AV33" s="63">
        <f t="shared" si="17"/>
        <v>23</v>
      </c>
      <c r="AW33" s="42">
        <v>13</v>
      </c>
      <c r="AX33" s="42">
        <v>10</v>
      </c>
      <c r="AY33" s="63">
        <f t="shared" si="18"/>
        <v>63</v>
      </c>
      <c r="AZ33" s="42">
        <v>37</v>
      </c>
      <c r="BA33" s="42">
        <v>26</v>
      </c>
      <c r="BB33" s="63">
        <f t="shared" si="20"/>
        <v>6</v>
      </c>
      <c r="BC33" s="42">
        <v>3</v>
      </c>
      <c r="BD33" s="42">
        <v>3</v>
      </c>
      <c r="BE33" s="63">
        <f t="shared" si="19"/>
        <v>19</v>
      </c>
      <c r="BF33" s="42">
        <v>14</v>
      </c>
      <c r="BG33" s="42">
        <v>5</v>
      </c>
    </row>
    <row r="34" spans="1:59" x14ac:dyDescent="0.2">
      <c r="A34" s="37" t="s">
        <v>54</v>
      </c>
      <c r="B34" s="34">
        <v>25</v>
      </c>
      <c r="C34" s="63">
        <f t="shared" si="0"/>
        <v>14761</v>
      </c>
      <c r="D34" s="63">
        <f t="shared" si="1"/>
        <v>7380</v>
      </c>
      <c r="E34" s="63">
        <f t="shared" si="1"/>
        <v>7381</v>
      </c>
      <c r="F34" s="63">
        <f t="shared" si="4"/>
        <v>13498</v>
      </c>
      <c r="G34" s="42">
        <v>6764</v>
      </c>
      <c r="H34" s="42">
        <v>6734</v>
      </c>
      <c r="I34" s="63">
        <f t="shared" si="5"/>
        <v>1263</v>
      </c>
      <c r="J34" s="42">
        <v>616</v>
      </c>
      <c r="K34" s="42">
        <v>647</v>
      </c>
      <c r="L34" s="63">
        <f t="shared" si="6"/>
        <v>6378</v>
      </c>
      <c r="M34" s="42">
        <v>3168</v>
      </c>
      <c r="N34" s="42">
        <v>3210</v>
      </c>
      <c r="O34" s="63">
        <f t="shared" si="7"/>
        <v>1</v>
      </c>
      <c r="P34" s="42"/>
      <c r="Q34" s="42">
        <v>1</v>
      </c>
      <c r="R34" s="63">
        <f t="shared" si="8"/>
        <v>24</v>
      </c>
      <c r="S34" s="42">
        <v>11</v>
      </c>
      <c r="T34" s="42">
        <v>13</v>
      </c>
      <c r="U34" s="63">
        <f t="shared" si="9"/>
        <v>569</v>
      </c>
      <c r="V34" s="42">
        <v>300</v>
      </c>
      <c r="W34" s="42">
        <v>269</v>
      </c>
      <c r="X34" s="63">
        <f t="shared" si="10"/>
        <v>131</v>
      </c>
      <c r="Y34" s="42">
        <v>73</v>
      </c>
      <c r="Z34" s="42">
        <v>58</v>
      </c>
      <c r="AA34" s="63">
        <f t="shared" si="11"/>
        <v>9</v>
      </c>
      <c r="AB34" s="42">
        <v>4</v>
      </c>
      <c r="AC34" s="42">
        <v>5</v>
      </c>
      <c r="AD34" s="63">
        <f t="shared" si="12"/>
        <v>3</v>
      </c>
      <c r="AE34" s="42">
        <v>1</v>
      </c>
      <c r="AF34" s="42">
        <v>2</v>
      </c>
      <c r="AG34" s="63">
        <f t="shared" si="13"/>
        <v>7</v>
      </c>
      <c r="AH34" s="42">
        <v>3</v>
      </c>
      <c r="AI34" s="42">
        <v>4</v>
      </c>
      <c r="AJ34" s="63">
        <f t="shared" si="2"/>
        <v>28</v>
      </c>
      <c r="AK34" s="63">
        <f t="shared" si="3"/>
        <v>21</v>
      </c>
      <c r="AL34" s="63">
        <f t="shared" si="3"/>
        <v>7</v>
      </c>
      <c r="AM34" s="63">
        <f t="shared" si="14"/>
        <v>19</v>
      </c>
      <c r="AN34" s="42">
        <v>13</v>
      </c>
      <c r="AO34" s="42">
        <v>6</v>
      </c>
      <c r="AP34" s="63">
        <f t="shared" si="15"/>
        <v>9</v>
      </c>
      <c r="AQ34" s="42">
        <v>8</v>
      </c>
      <c r="AR34" s="42">
        <v>1</v>
      </c>
      <c r="AS34" s="63">
        <f t="shared" si="16"/>
        <v>2</v>
      </c>
      <c r="AT34" s="42">
        <v>1</v>
      </c>
      <c r="AU34" s="42">
        <v>1</v>
      </c>
      <c r="AV34" s="63">
        <f t="shared" si="17"/>
        <v>22</v>
      </c>
      <c r="AW34" s="42">
        <v>12</v>
      </c>
      <c r="AX34" s="42">
        <v>10</v>
      </c>
      <c r="AY34" s="63">
        <f t="shared" si="18"/>
        <v>60</v>
      </c>
      <c r="AZ34" s="42">
        <v>31</v>
      </c>
      <c r="BA34" s="42">
        <v>29</v>
      </c>
      <c r="BB34" s="63">
        <f t="shared" si="20"/>
        <v>0</v>
      </c>
      <c r="BC34" s="42"/>
      <c r="BD34" s="42"/>
      <c r="BE34" s="63">
        <f t="shared" si="19"/>
        <v>2</v>
      </c>
      <c r="BF34" s="42">
        <v>1</v>
      </c>
      <c r="BG34" s="42">
        <v>1</v>
      </c>
    </row>
    <row r="35" spans="1:59" x14ac:dyDescent="0.2">
      <c r="A35" s="37" t="s">
        <v>55</v>
      </c>
      <c r="B35" s="34">
        <v>26</v>
      </c>
      <c r="C35" s="63">
        <f t="shared" si="0"/>
        <v>17677</v>
      </c>
      <c r="D35" s="63">
        <f t="shared" si="1"/>
        <v>8846</v>
      </c>
      <c r="E35" s="63">
        <f t="shared" si="1"/>
        <v>8831</v>
      </c>
      <c r="F35" s="63">
        <f t="shared" si="4"/>
        <v>11609</v>
      </c>
      <c r="G35" s="42">
        <v>5857</v>
      </c>
      <c r="H35" s="42">
        <v>5752</v>
      </c>
      <c r="I35" s="63">
        <f t="shared" si="5"/>
        <v>6068</v>
      </c>
      <c r="J35" s="42">
        <v>2989</v>
      </c>
      <c r="K35" s="42">
        <v>3079</v>
      </c>
      <c r="L35" s="63">
        <f t="shared" si="6"/>
        <v>5979</v>
      </c>
      <c r="M35" s="42">
        <v>2966</v>
      </c>
      <c r="N35" s="42">
        <v>3013</v>
      </c>
      <c r="O35" s="63">
        <f t="shared" si="7"/>
        <v>0</v>
      </c>
      <c r="P35" s="42"/>
      <c r="Q35" s="42"/>
      <c r="R35" s="63">
        <f t="shared" si="8"/>
        <v>47</v>
      </c>
      <c r="S35" s="42">
        <v>19</v>
      </c>
      <c r="T35" s="42">
        <v>28</v>
      </c>
      <c r="U35" s="63">
        <f t="shared" si="9"/>
        <v>617</v>
      </c>
      <c r="V35" s="42">
        <v>310</v>
      </c>
      <c r="W35" s="42">
        <v>307</v>
      </c>
      <c r="X35" s="63">
        <f t="shared" si="10"/>
        <v>130</v>
      </c>
      <c r="Y35" s="42">
        <v>78</v>
      </c>
      <c r="Z35" s="42">
        <v>52</v>
      </c>
      <c r="AA35" s="63">
        <f t="shared" si="11"/>
        <v>7</v>
      </c>
      <c r="AB35" s="42">
        <v>5</v>
      </c>
      <c r="AC35" s="42">
        <v>2</v>
      </c>
      <c r="AD35" s="63">
        <f t="shared" si="12"/>
        <v>13</v>
      </c>
      <c r="AE35" s="42">
        <v>6</v>
      </c>
      <c r="AF35" s="42">
        <v>7</v>
      </c>
      <c r="AG35" s="63">
        <f t="shared" si="13"/>
        <v>7</v>
      </c>
      <c r="AH35" s="42">
        <v>5</v>
      </c>
      <c r="AI35" s="42">
        <v>2</v>
      </c>
      <c r="AJ35" s="63">
        <f t="shared" si="2"/>
        <v>40</v>
      </c>
      <c r="AK35" s="63">
        <f t="shared" si="3"/>
        <v>25</v>
      </c>
      <c r="AL35" s="63">
        <f t="shared" si="3"/>
        <v>15</v>
      </c>
      <c r="AM35" s="63">
        <f t="shared" si="14"/>
        <v>26</v>
      </c>
      <c r="AN35" s="42">
        <v>12</v>
      </c>
      <c r="AO35" s="42">
        <v>14</v>
      </c>
      <c r="AP35" s="63">
        <f t="shared" si="15"/>
        <v>14</v>
      </c>
      <c r="AQ35" s="42">
        <v>13</v>
      </c>
      <c r="AR35" s="42">
        <v>1</v>
      </c>
      <c r="AS35" s="63">
        <f t="shared" si="16"/>
        <v>4</v>
      </c>
      <c r="AT35" s="42">
        <v>1</v>
      </c>
      <c r="AU35" s="42">
        <v>3</v>
      </c>
      <c r="AV35" s="63">
        <f t="shared" si="17"/>
        <v>25</v>
      </c>
      <c r="AW35" s="42">
        <v>12</v>
      </c>
      <c r="AX35" s="42">
        <v>13</v>
      </c>
      <c r="AY35" s="63">
        <f t="shared" si="18"/>
        <v>34</v>
      </c>
      <c r="AZ35" s="42">
        <v>24</v>
      </c>
      <c r="BA35" s="42">
        <v>10</v>
      </c>
      <c r="BB35" s="63">
        <f t="shared" si="20"/>
        <v>4</v>
      </c>
      <c r="BC35" s="42">
        <v>2</v>
      </c>
      <c r="BD35" s="42">
        <v>2</v>
      </c>
      <c r="BE35" s="63">
        <f t="shared" si="19"/>
        <v>20</v>
      </c>
      <c r="BF35" s="42">
        <v>14</v>
      </c>
      <c r="BG35" s="42">
        <v>6</v>
      </c>
    </row>
    <row r="36" spans="1:59" x14ac:dyDescent="0.2">
      <c r="A36" s="33" t="s">
        <v>56</v>
      </c>
      <c r="B36" s="34">
        <v>27</v>
      </c>
      <c r="C36" s="63">
        <f t="shared" si="0"/>
        <v>411296</v>
      </c>
      <c r="D36" s="63">
        <f t="shared" si="1"/>
        <v>207159</v>
      </c>
      <c r="E36" s="63">
        <f t="shared" si="1"/>
        <v>204137</v>
      </c>
      <c r="F36" s="63">
        <f t="shared" si="4"/>
        <v>260056</v>
      </c>
      <c r="G36" s="63">
        <f>SUM(G37:G45)</f>
        <v>131513</v>
      </c>
      <c r="H36" s="63">
        <f>SUM(H37:H45)</f>
        <v>128543</v>
      </c>
      <c r="I36" s="63">
        <f t="shared" si="5"/>
        <v>151240</v>
      </c>
      <c r="J36" s="63">
        <f>SUM(J37:J45)</f>
        <v>75646</v>
      </c>
      <c r="K36" s="63">
        <f>SUM(K37:K45)</f>
        <v>75594</v>
      </c>
      <c r="L36" s="63">
        <f t="shared" si="6"/>
        <v>10197</v>
      </c>
      <c r="M36" s="63">
        <f>SUM(M37:M45)</f>
        <v>4850</v>
      </c>
      <c r="N36" s="63">
        <f>SUM(N37:N45)</f>
        <v>5347</v>
      </c>
      <c r="O36" s="63">
        <f t="shared" si="7"/>
        <v>750</v>
      </c>
      <c r="P36" s="63">
        <f>SUM(P37:P45)</f>
        <v>408</v>
      </c>
      <c r="Q36" s="63">
        <f>SUM(Q37:Q45)</f>
        <v>342</v>
      </c>
      <c r="R36" s="63">
        <f t="shared" si="8"/>
        <v>717</v>
      </c>
      <c r="S36" s="63">
        <f>SUM(S37:S45)</f>
        <v>347</v>
      </c>
      <c r="T36" s="63">
        <f>SUM(T37:T45)</f>
        <v>370</v>
      </c>
      <c r="U36" s="63">
        <f t="shared" si="9"/>
        <v>12767</v>
      </c>
      <c r="V36" s="63">
        <f>SUM(V37:V45)</f>
        <v>6294</v>
      </c>
      <c r="W36" s="63">
        <f>SUM(W37:W45)</f>
        <v>6473</v>
      </c>
      <c r="X36" s="63">
        <f t="shared" si="10"/>
        <v>3526</v>
      </c>
      <c r="Y36" s="63">
        <f>SUM(Y37:Y45)</f>
        <v>2317</v>
      </c>
      <c r="Z36" s="63">
        <f>SUM(Z37:Z45)</f>
        <v>1209</v>
      </c>
      <c r="AA36" s="63">
        <f t="shared" si="11"/>
        <v>240</v>
      </c>
      <c r="AB36" s="63">
        <f>SUM(AB37:AB45)</f>
        <v>143</v>
      </c>
      <c r="AC36" s="63">
        <f>SUM(AC37:AC45)</f>
        <v>97</v>
      </c>
      <c r="AD36" s="63">
        <f t="shared" si="12"/>
        <v>287</v>
      </c>
      <c r="AE36" s="63">
        <f>SUM(AE37:AE45)</f>
        <v>165</v>
      </c>
      <c r="AF36" s="63">
        <f>SUM(AF37:AF45)</f>
        <v>122</v>
      </c>
      <c r="AG36" s="63">
        <f t="shared" si="13"/>
        <v>149</v>
      </c>
      <c r="AH36" s="63">
        <f>SUM(AH37:AH45)</f>
        <v>111</v>
      </c>
      <c r="AI36" s="63">
        <f>SUM(AI37:AI45)</f>
        <v>38</v>
      </c>
      <c r="AJ36" s="63">
        <f t="shared" si="2"/>
        <v>1536</v>
      </c>
      <c r="AK36" s="63">
        <f t="shared" si="3"/>
        <v>1095</v>
      </c>
      <c r="AL36" s="63">
        <f t="shared" si="3"/>
        <v>441</v>
      </c>
      <c r="AM36" s="63">
        <f t="shared" si="14"/>
        <v>576</v>
      </c>
      <c r="AN36" s="63">
        <f>SUM(AN37:AN45)</f>
        <v>346</v>
      </c>
      <c r="AO36" s="63">
        <f>SUM(AO37:AO45)</f>
        <v>230</v>
      </c>
      <c r="AP36" s="63">
        <f t="shared" si="15"/>
        <v>960</v>
      </c>
      <c r="AQ36" s="63">
        <f>SUM(AQ37:AQ45)</f>
        <v>749</v>
      </c>
      <c r="AR36" s="63">
        <f>SUM(AR37:AR45)</f>
        <v>211</v>
      </c>
      <c r="AS36" s="63">
        <f t="shared" si="16"/>
        <v>189</v>
      </c>
      <c r="AT36" s="63">
        <f>SUM(AT37:AT45)</f>
        <v>114</v>
      </c>
      <c r="AU36" s="63">
        <f>SUM(AU37:AU45)</f>
        <v>75</v>
      </c>
      <c r="AV36" s="63">
        <f t="shared" si="17"/>
        <v>422</v>
      </c>
      <c r="AW36" s="63">
        <f>SUM(AW37:AW45)</f>
        <v>247</v>
      </c>
      <c r="AX36" s="63">
        <f>SUM(AX37:AX45)</f>
        <v>175</v>
      </c>
      <c r="AY36" s="63">
        <f t="shared" si="18"/>
        <v>703</v>
      </c>
      <c r="AZ36" s="63">
        <f>SUM(AZ37:AZ45)</f>
        <v>442</v>
      </c>
      <c r="BA36" s="63">
        <f>SUM(BA37:BA45)</f>
        <v>261</v>
      </c>
      <c r="BB36" s="63">
        <f t="shared" si="20"/>
        <v>16</v>
      </c>
      <c r="BC36" s="63">
        <f>SUM(BC37:BC45)</f>
        <v>10</v>
      </c>
      <c r="BD36" s="63">
        <f>SUM(BD37:BD45)</f>
        <v>6</v>
      </c>
      <c r="BE36" s="63">
        <f t="shared" si="19"/>
        <v>680</v>
      </c>
      <c r="BF36" s="63">
        <f>SUM(BF37:BF45)</f>
        <v>468</v>
      </c>
      <c r="BG36" s="63">
        <f>SUM(BG37:BG45)</f>
        <v>212</v>
      </c>
    </row>
    <row r="37" spans="1:59" x14ac:dyDescent="0.2">
      <c r="A37" s="41" t="s">
        <v>57</v>
      </c>
      <c r="B37" s="34">
        <v>28</v>
      </c>
      <c r="C37" s="63">
        <f t="shared" si="0"/>
        <v>7370</v>
      </c>
      <c r="D37" s="63">
        <f t="shared" si="1"/>
        <v>3698</v>
      </c>
      <c r="E37" s="63">
        <f t="shared" si="1"/>
        <v>3672</v>
      </c>
      <c r="F37" s="63">
        <f t="shared" si="4"/>
        <v>5206</v>
      </c>
      <c r="G37" s="42">
        <v>2621</v>
      </c>
      <c r="H37" s="42">
        <v>2585</v>
      </c>
      <c r="I37" s="63">
        <f t="shared" si="5"/>
        <v>2164</v>
      </c>
      <c r="J37" s="42">
        <v>1077</v>
      </c>
      <c r="K37" s="42">
        <v>1087</v>
      </c>
      <c r="L37" s="63">
        <f t="shared" si="6"/>
        <v>958</v>
      </c>
      <c r="M37" s="42">
        <v>461</v>
      </c>
      <c r="N37" s="42">
        <v>497</v>
      </c>
      <c r="O37" s="63">
        <f t="shared" si="7"/>
        <v>2</v>
      </c>
      <c r="P37" s="42">
        <v>2</v>
      </c>
      <c r="Q37" s="42"/>
      <c r="R37" s="63">
        <f t="shared" si="8"/>
        <v>17</v>
      </c>
      <c r="S37" s="42">
        <v>7</v>
      </c>
      <c r="T37" s="42">
        <v>10</v>
      </c>
      <c r="U37" s="63">
        <f t="shared" si="9"/>
        <v>276</v>
      </c>
      <c r="V37" s="42">
        <v>129</v>
      </c>
      <c r="W37" s="42">
        <v>147</v>
      </c>
      <c r="X37" s="63">
        <f t="shared" si="10"/>
        <v>74</v>
      </c>
      <c r="Y37" s="42">
        <v>50</v>
      </c>
      <c r="Z37" s="42">
        <v>24</v>
      </c>
      <c r="AA37" s="63">
        <f t="shared" si="11"/>
        <v>5</v>
      </c>
      <c r="AB37" s="42">
        <v>3</v>
      </c>
      <c r="AC37" s="42">
        <v>2</v>
      </c>
      <c r="AD37" s="63">
        <f t="shared" si="12"/>
        <v>2</v>
      </c>
      <c r="AE37" s="42">
        <v>1</v>
      </c>
      <c r="AF37" s="42">
        <v>1</v>
      </c>
      <c r="AG37" s="63">
        <f t="shared" si="13"/>
        <v>2</v>
      </c>
      <c r="AH37" s="42">
        <v>1</v>
      </c>
      <c r="AI37" s="42">
        <v>1</v>
      </c>
      <c r="AJ37" s="63">
        <f t="shared" si="2"/>
        <v>29</v>
      </c>
      <c r="AK37" s="63">
        <f t="shared" si="3"/>
        <v>21</v>
      </c>
      <c r="AL37" s="63">
        <f t="shared" si="3"/>
        <v>8</v>
      </c>
      <c r="AM37" s="63">
        <f t="shared" si="14"/>
        <v>15</v>
      </c>
      <c r="AN37" s="42">
        <v>9</v>
      </c>
      <c r="AO37" s="42">
        <v>6</v>
      </c>
      <c r="AP37" s="63">
        <f t="shared" si="15"/>
        <v>14</v>
      </c>
      <c r="AQ37" s="42">
        <v>12</v>
      </c>
      <c r="AR37" s="42">
        <v>2</v>
      </c>
      <c r="AS37" s="63">
        <f t="shared" si="16"/>
        <v>3</v>
      </c>
      <c r="AT37" s="42">
        <v>3</v>
      </c>
      <c r="AU37" s="42"/>
      <c r="AV37" s="63">
        <f t="shared" si="17"/>
        <v>9</v>
      </c>
      <c r="AW37" s="42">
        <v>4</v>
      </c>
      <c r="AX37" s="42">
        <v>5</v>
      </c>
      <c r="AY37" s="63">
        <f t="shared" si="18"/>
        <v>24</v>
      </c>
      <c r="AZ37" s="42">
        <v>17</v>
      </c>
      <c r="BA37" s="42">
        <v>7</v>
      </c>
      <c r="BB37" s="63">
        <f t="shared" si="20"/>
        <v>0</v>
      </c>
      <c r="BC37" s="42"/>
      <c r="BD37" s="42"/>
      <c r="BE37" s="63">
        <f t="shared" si="19"/>
        <v>46</v>
      </c>
      <c r="BF37" s="42">
        <v>34</v>
      </c>
      <c r="BG37" s="42">
        <v>12</v>
      </c>
    </row>
    <row r="38" spans="1:59" x14ac:dyDescent="0.2">
      <c r="A38" s="41" t="s">
        <v>58</v>
      </c>
      <c r="B38" s="34">
        <v>29</v>
      </c>
      <c r="C38" s="63">
        <f t="shared" si="0"/>
        <v>897</v>
      </c>
      <c r="D38" s="63">
        <f t="shared" si="1"/>
        <v>456</v>
      </c>
      <c r="E38" s="63">
        <f t="shared" si="1"/>
        <v>441</v>
      </c>
      <c r="F38" s="63">
        <f t="shared" si="4"/>
        <v>874</v>
      </c>
      <c r="G38" s="42">
        <v>446</v>
      </c>
      <c r="H38" s="42">
        <v>428</v>
      </c>
      <c r="I38" s="63">
        <f t="shared" si="5"/>
        <v>23</v>
      </c>
      <c r="J38" s="42">
        <v>10</v>
      </c>
      <c r="K38" s="42">
        <v>13</v>
      </c>
      <c r="L38" s="63">
        <f t="shared" si="6"/>
        <v>99</v>
      </c>
      <c r="M38" s="42">
        <v>55</v>
      </c>
      <c r="N38" s="42">
        <v>44</v>
      </c>
      <c r="O38" s="63">
        <f t="shared" si="7"/>
        <v>0</v>
      </c>
      <c r="P38" s="42"/>
      <c r="Q38" s="42"/>
      <c r="R38" s="63">
        <f t="shared" si="8"/>
        <v>1</v>
      </c>
      <c r="S38" s="42"/>
      <c r="T38" s="42">
        <v>1</v>
      </c>
      <c r="U38" s="63">
        <f t="shared" si="9"/>
        <v>46</v>
      </c>
      <c r="V38" s="42">
        <v>29</v>
      </c>
      <c r="W38" s="42">
        <v>17</v>
      </c>
      <c r="X38" s="63">
        <f t="shared" si="10"/>
        <v>10</v>
      </c>
      <c r="Y38" s="42">
        <v>7</v>
      </c>
      <c r="Z38" s="42">
        <v>3</v>
      </c>
      <c r="AA38" s="63">
        <f t="shared" si="11"/>
        <v>1</v>
      </c>
      <c r="AB38" s="42"/>
      <c r="AC38" s="42">
        <v>1</v>
      </c>
      <c r="AD38" s="63">
        <f t="shared" si="12"/>
        <v>1</v>
      </c>
      <c r="AE38" s="42">
        <v>1</v>
      </c>
      <c r="AF38" s="42"/>
      <c r="AG38" s="63">
        <f t="shared" si="13"/>
        <v>0</v>
      </c>
      <c r="AH38" s="42"/>
      <c r="AI38" s="42"/>
      <c r="AJ38" s="63">
        <f t="shared" si="2"/>
        <v>3</v>
      </c>
      <c r="AK38" s="63">
        <f t="shared" si="3"/>
        <v>2</v>
      </c>
      <c r="AL38" s="63">
        <f t="shared" si="3"/>
        <v>1</v>
      </c>
      <c r="AM38" s="63">
        <f t="shared" si="14"/>
        <v>1</v>
      </c>
      <c r="AN38" s="42">
        <v>1</v>
      </c>
      <c r="AO38" s="42"/>
      <c r="AP38" s="63">
        <f t="shared" si="15"/>
        <v>2</v>
      </c>
      <c r="AQ38" s="42">
        <v>1</v>
      </c>
      <c r="AR38" s="42">
        <v>1</v>
      </c>
      <c r="AS38" s="63">
        <f t="shared" si="16"/>
        <v>2</v>
      </c>
      <c r="AT38" s="42">
        <v>1</v>
      </c>
      <c r="AU38" s="42">
        <v>1</v>
      </c>
      <c r="AV38" s="63">
        <f t="shared" si="17"/>
        <v>2</v>
      </c>
      <c r="AW38" s="42">
        <v>2</v>
      </c>
      <c r="AX38" s="42"/>
      <c r="AY38" s="63">
        <f t="shared" si="18"/>
        <v>1</v>
      </c>
      <c r="AZ38" s="42">
        <v>1</v>
      </c>
      <c r="BA38" s="42"/>
      <c r="BB38" s="63">
        <f t="shared" si="20"/>
        <v>0</v>
      </c>
      <c r="BC38" s="42"/>
      <c r="BD38" s="42"/>
      <c r="BE38" s="63">
        <f t="shared" si="19"/>
        <v>3</v>
      </c>
      <c r="BF38" s="42">
        <v>3</v>
      </c>
      <c r="BG38" s="42"/>
    </row>
    <row r="39" spans="1:59" x14ac:dyDescent="0.2">
      <c r="A39" s="41" t="s">
        <v>59</v>
      </c>
      <c r="B39" s="34">
        <v>30</v>
      </c>
      <c r="C39" s="63">
        <f t="shared" si="0"/>
        <v>63841</v>
      </c>
      <c r="D39" s="63">
        <f t="shared" si="1"/>
        <v>32407</v>
      </c>
      <c r="E39" s="63">
        <f t="shared" si="1"/>
        <v>31434</v>
      </c>
      <c r="F39" s="63">
        <f t="shared" si="4"/>
        <v>41654</v>
      </c>
      <c r="G39" s="42">
        <v>21188</v>
      </c>
      <c r="H39" s="42">
        <v>20466</v>
      </c>
      <c r="I39" s="63">
        <f t="shared" si="5"/>
        <v>22187</v>
      </c>
      <c r="J39" s="42">
        <v>11219</v>
      </c>
      <c r="K39" s="42">
        <v>10968</v>
      </c>
      <c r="L39" s="63">
        <f t="shared" si="6"/>
        <v>1031</v>
      </c>
      <c r="M39" s="42">
        <v>456</v>
      </c>
      <c r="N39" s="42">
        <v>575</v>
      </c>
      <c r="O39" s="63">
        <f t="shared" si="7"/>
        <v>38</v>
      </c>
      <c r="P39" s="42">
        <v>22</v>
      </c>
      <c r="Q39" s="42">
        <v>16</v>
      </c>
      <c r="R39" s="63">
        <f t="shared" si="8"/>
        <v>72</v>
      </c>
      <c r="S39" s="42">
        <v>38</v>
      </c>
      <c r="T39" s="42">
        <v>34</v>
      </c>
      <c r="U39" s="63">
        <f t="shared" si="9"/>
        <v>1688</v>
      </c>
      <c r="V39" s="42">
        <v>840</v>
      </c>
      <c r="W39" s="42">
        <v>848</v>
      </c>
      <c r="X39" s="63">
        <f t="shared" si="10"/>
        <v>556</v>
      </c>
      <c r="Y39" s="42">
        <v>369</v>
      </c>
      <c r="Z39" s="42">
        <v>187</v>
      </c>
      <c r="AA39" s="63">
        <f t="shared" si="11"/>
        <v>14</v>
      </c>
      <c r="AB39" s="42">
        <v>10</v>
      </c>
      <c r="AC39" s="42">
        <v>4</v>
      </c>
      <c r="AD39" s="63">
        <f t="shared" si="12"/>
        <v>19</v>
      </c>
      <c r="AE39" s="42">
        <v>10</v>
      </c>
      <c r="AF39" s="42">
        <v>9</v>
      </c>
      <c r="AG39" s="63">
        <f t="shared" si="13"/>
        <v>23</v>
      </c>
      <c r="AH39" s="42">
        <v>17</v>
      </c>
      <c r="AI39" s="42">
        <v>6</v>
      </c>
      <c r="AJ39" s="63">
        <f t="shared" si="2"/>
        <v>210</v>
      </c>
      <c r="AK39" s="63">
        <f t="shared" si="3"/>
        <v>156</v>
      </c>
      <c r="AL39" s="63">
        <f t="shared" si="3"/>
        <v>54</v>
      </c>
      <c r="AM39" s="63">
        <f t="shared" si="14"/>
        <v>66</v>
      </c>
      <c r="AN39" s="42">
        <v>42</v>
      </c>
      <c r="AO39" s="42">
        <v>24</v>
      </c>
      <c r="AP39" s="63">
        <f t="shared" si="15"/>
        <v>144</v>
      </c>
      <c r="AQ39" s="42">
        <v>114</v>
      </c>
      <c r="AR39" s="42">
        <v>30</v>
      </c>
      <c r="AS39" s="63">
        <f t="shared" si="16"/>
        <v>13</v>
      </c>
      <c r="AT39" s="42">
        <v>7</v>
      </c>
      <c r="AU39" s="42">
        <v>6</v>
      </c>
      <c r="AV39" s="63">
        <f t="shared" si="17"/>
        <v>56</v>
      </c>
      <c r="AW39" s="42">
        <v>32</v>
      </c>
      <c r="AX39" s="42">
        <v>24</v>
      </c>
      <c r="AY39" s="63">
        <f t="shared" si="18"/>
        <v>221</v>
      </c>
      <c r="AZ39" s="42">
        <v>137</v>
      </c>
      <c r="BA39" s="42">
        <v>84</v>
      </c>
      <c r="BB39" s="63">
        <f t="shared" si="20"/>
        <v>6</v>
      </c>
      <c r="BC39" s="42">
        <v>5</v>
      </c>
      <c r="BD39" s="42">
        <v>1</v>
      </c>
      <c r="BE39" s="63">
        <f t="shared" si="19"/>
        <v>92</v>
      </c>
      <c r="BF39" s="42">
        <v>59</v>
      </c>
      <c r="BG39" s="42">
        <v>33</v>
      </c>
    </row>
    <row r="40" spans="1:59" x14ac:dyDescent="0.2">
      <c r="A40" s="41" t="s">
        <v>60</v>
      </c>
      <c r="B40" s="34">
        <v>31</v>
      </c>
      <c r="C40" s="63">
        <f t="shared" si="0"/>
        <v>105293</v>
      </c>
      <c r="D40" s="63">
        <f t="shared" si="1"/>
        <v>53188</v>
      </c>
      <c r="E40" s="63">
        <f t="shared" si="1"/>
        <v>52105</v>
      </c>
      <c r="F40" s="63">
        <f t="shared" si="4"/>
        <v>63961</v>
      </c>
      <c r="G40" s="42">
        <v>32417</v>
      </c>
      <c r="H40" s="42">
        <v>31544</v>
      </c>
      <c r="I40" s="63">
        <f t="shared" si="5"/>
        <v>41332</v>
      </c>
      <c r="J40" s="42">
        <v>20771</v>
      </c>
      <c r="K40" s="42">
        <v>20561</v>
      </c>
      <c r="L40" s="63">
        <f t="shared" si="6"/>
        <v>2369</v>
      </c>
      <c r="M40" s="42">
        <v>1092</v>
      </c>
      <c r="N40" s="42">
        <v>1277</v>
      </c>
      <c r="O40" s="63">
        <f t="shared" si="7"/>
        <v>325</v>
      </c>
      <c r="P40" s="42">
        <v>160</v>
      </c>
      <c r="Q40" s="42">
        <v>165</v>
      </c>
      <c r="R40" s="63">
        <f t="shared" si="8"/>
        <v>193</v>
      </c>
      <c r="S40" s="42">
        <v>90</v>
      </c>
      <c r="T40" s="42">
        <v>103</v>
      </c>
      <c r="U40" s="63">
        <f t="shared" si="9"/>
        <v>3148</v>
      </c>
      <c r="V40" s="42">
        <v>1526</v>
      </c>
      <c r="W40" s="42">
        <v>1622</v>
      </c>
      <c r="X40" s="63">
        <f t="shared" si="10"/>
        <v>865</v>
      </c>
      <c r="Y40" s="42">
        <v>569</v>
      </c>
      <c r="Z40" s="42">
        <v>296</v>
      </c>
      <c r="AA40" s="63">
        <f t="shared" si="11"/>
        <v>34</v>
      </c>
      <c r="AB40" s="42">
        <v>18</v>
      </c>
      <c r="AC40" s="42">
        <v>16</v>
      </c>
      <c r="AD40" s="63">
        <f t="shared" si="12"/>
        <v>22</v>
      </c>
      <c r="AE40" s="42">
        <v>13</v>
      </c>
      <c r="AF40" s="42">
        <v>9</v>
      </c>
      <c r="AG40" s="63">
        <f t="shared" si="13"/>
        <v>27</v>
      </c>
      <c r="AH40" s="42">
        <v>21</v>
      </c>
      <c r="AI40" s="42">
        <v>6</v>
      </c>
      <c r="AJ40" s="63">
        <f t="shared" si="2"/>
        <v>497</v>
      </c>
      <c r="AK40" s="63">
        <f t="shared" si="3"/>
        <v>345</v>
      </c>
      <c r="AL40" s="63">
        <f t="shared" si="3"/>
        <v>152</v>
      </c>
      <c r="AM40" s="63">
        <f t="shared" si="14"/>
        <v>217</v>
      </c>
      <c r="AN40" s="42">
        <v>131</v>
      </c>
      <c r="AO40" s="42">
        <v>86</v>
      </c>
      <c r="AP40" s="63">
        <f t="shared" si="15"/>
        <v>280</v>
      </c>
      <c r="AQ40" s="42">
        <v>214</v>
      </c>
      <c r="AR40" s="42">
        <v>66</v>
      </c>
      <c r="AS40" s="63">
        <f t="shared" si="16"/>
        <v>62</v>
      </c>
      <c r="AT40" s="42">
        <v>35</v>
      </c>
      <c r="AU40" s="42">
        <v>27</v>
      </c>
      <c r="AV40" s="63">
        <f t="shared" si="17"/>
        <v>108</v>
      </c>
      <c r="AW40" s="42">
        <v>64</v>
      </c>
      <c r="AX40" s="42">
        <v>44</v>
      </c>
      <c r="AY40" s="63">
        <f t="shared" si="18"/>
        <v>115</v>
      </c>
      <c r="AZ40" s="42">
        <v>73</v>
      </c>
      <c r="BA40" s="42">
        <v>42</v>
      </c>
      <c r="BB40" s="63">
        <f t="shared" si="20"/>
        <v>2</v>
      </c>
      <c r="BC40" s="42">
        <v>1</v>
      </c>
      <c r="BD40" s="42">
        <v>1</v>
      </c>
      <c r="BE40" s="63">
        <f t="shared" si="19"/>
        <v>142</v>
      </c>
      <c r="BF40" s="42">
        <v>105</v>
      </c>
      <c r="BG40" s="42">
        <v>37</v>
      </c>
    </row>
    <row r="41" spans="1:59" x14ac:dyDescent="0.2">
      <c r="A41" s="41" t="s">
        <v>61</v>
      </c>
      <c r="B41" s="34">
        <v>32</v>
      </c>
      <c r="C41" s="63">
        <f t="shared" si="0"/>
        <v>9559</v>
      </c>
      <c r="D41" s="63">
        <f t="shared" si="1"/>
        <v>4709</v>
      </c>
      <c r="E41" s="63">
        <f t="shared" si="1"/>
        <v>4850</v>
      </c>
      <c r="F41" s="63">
        <f t="shared" si="4"/>
        <v>7254</v>
      </c>
      <c r="G41" s="42">
        <v>3575</v>
      </c>
      <c r="H41" s="42">
        <v>3679</v>
      </c>
      <c r="I41" s="63">
        <f t="shared" si="5"/>
        <v>2305</v>
      </c>
      <c r="J41" s="42">
        <v>1134</v>
      </c>
      <c r="K41" s="42">
        <v>1171</v>
      </c>
      <c r="L41" s="63">
        <f t="shared" si="6"/>
        <v>575</v>
      </c>
      <c r="M41" s="42">
        <v>279</v>
      </c>
      <c r="N41" s="42">
        <v>296</v>
      </c>
      <c r="O41" s="63">
        <f t="shared" si="7"/>
        <v>8</v>
      </c>
      <c r="P41" s="42">
        <v>5</v>
      </c>
      <c r="Q41" s="42">
        <v>3</v>
      </c>
      <c r="R41" s="63">
        <f t="shared" si="8"/>
        <v>51</v>
      </c>
      <c r="S41" s="42">
        <v>27</v>
      </c>
      <c r="T41" s="42">
        <v>24</v>
      </c>
      <c r="U41" s="63">
        <f t="shared" si="9"/>
        <v>553</v>
      </c>
      <c r="V41" s="42">
        <v>277</v>
      </c>
      <c r="W41" s="42">
        <v>276</v>
      </c>
      <c r="X41" s="63">
        <f t="shared" si="10"/>
        <v>63</v>
      </c>
      <c r="Y41" s="42">
        <v>34</v>
      </c>
      <c r="Z41" s="42">
        <v>29</v>
      </c>
      <c r="AA41" s="63">
        <f t="shared" si="11"/>
        <v>2</v>
      </c>
      <c r="AB41" s="42">
        <v>1</v>
      </c>
      <c r="AC41" s="42">
        <v>1</v>
      </c>
      <c r="AD41" s="63">
        <f t="shared" si="12"/>
        <v>4</v>
      </c>
      <c r="AE41" s="42">
        <v>2</v>
      </c>
      <c r="AF41" s="42">
        <v>2</v>
      </c>
      <c r="AG41" s="63">
        <f t="shared" si="13"/>
        <v>6</v>
      </c>
      <c r="AH41" s="42">
        <v>4</v>
      </c>
      <c r="AI41" s="42">
        <v>2</v>
      </c>
      <c r="AJ41" s="63">
        <f t="shared" si="2"/>
        <v>23</v>
      </c>
      <c r="AK41" s="63">
        <f t="shared" si="3"/>
        <v>12</v>
      </c>
      <c r="AL41" s="63">
        <f t="shared" si="3"/>
        <v>11</v>
      </c>
      <c r="AM41" s="63">
        <f t="shared" si="14"/>
        <v>9</v>
      </c>
      <c r="AN41" s="42">
        <v>6</v>
      </c>
      <c r="AO41" s="42">
        <v>3</v>
      </c>
      <c r="AP41" s="63">
        <f t="shared" si="15"/>
        <v>14</v>
      </c>
      <c r="AQ41" s="42">
        <v>6</v>
      </c>
      <c r="AR41" s="42">
        <v>8</v>
      </c>
      <c r="AS41" s="63">
        <f t="shared" si="16"/>
        <v>1</v>
      </c>
      <c r="AT41" s="42"/>
      <c r="AU41" s="42">
        <v>1</v>
      </c>
      <c r="AV41" s="63">
        <f t="shared" si="17"/>
        <v>10</v>
      </c>
      <c r="AW41" s="42">
        <v>7</v>
      </c>
      <c r="AX41" s="42">
        <v>3</v>
      </c>
      <c r="AY41" s="63">
        <f t="shared" si="18"/>
        <v>17</v>
      </c>
      <c r="AZ41" s="42">
        <v>8</v>
      </c>
      <c r="BA41" s="42">
        <v>9</v>
      </c>
      <c r="BB41" s="63">
        <f t="shared" si="20"/>
        <v>0</v>
      </c>
      <c r="BC41" s="42"/>
      <c r="BD41" s="42"/>
      <c r="BE41" s="63">
        <f t="shared" si="19"/>
        <v>17</v>
      </c>
      <c r="BF41" s="42">
        <v>8</v>
      </c>
      <c r="BG41" s="42">
        <v>9</v>
      </c>
    </row>
    <row r="42" spans="1:59" x14ac:dyDescent="0.2">
      <c r="A42" s="41" t="s">
        <v>62</v>
      </c>
      <c r="B42" s="34">
        <v>33</v>
      </c>
      <c r="C42" s="63">
        <f t="shared" si="0"/>
        <v>68862</v>
      </c>
      <c r="D42" s="63">
        <f t="shared" si="1"/>
        <v>34514</v>
      </c>
      <c r="E42" s="63">
        <f t="shared" si="1"/>
        <v>34348</v>
      </c>
      <c r="F42" s="63">
        <f t="shared" si="4"/>
        <v>59276</v>
      </c>
      <c r="G42" s="42">
        <v>29748</v>
      </c>
      <c r="H42" s="42">
        <v>29528</v>
      </c>
      <c r="I42" s="63">
        <f t="shared" si="5"/>
        <v>9586</v>
      </c>
      <c r="J42" s="42">
        <v>4766</v>
      </c>
      <c r="K42" s="42">
        <v>4820</v>
      </c>
      <c r="L42" s="63">
        <f t="shared" si="6"/>
        <v>2436</v>
      </c>
      <c r="M42" s="42">
        <v>1159</v>
      </c>
      <c r="N42" s="42">
        <v>1277</v>
      </c>
      <c r="O42" s="63">
        <f t="shared" si="7"/>
        <v>20</v>
      </c>
      <c r="P42" s="42">
        <v>13</v>
      </c>
      <c r="Q42" s="42">
        <v>7</v>
      </c>
      <c r="R42" s="63">
        <f t="shared" si="8"/>
        <v>158</v>
      </c>
      <c r="S42" s="42">
        <v>63</v>
      </c>
      <c r="T42" s="42">
        <v>95</v>
      </c>
      <c r="U42" s="63">
        <f t="shared" si="9"/>
        <v>2505</v>
      </c>
      <c r="V42" s="42">
        <v>1205</v>
      </c>
      <c r="W42" s="42">
        <v>1300</v>
      </c>
      <c r="X42" s="63">
        <f t="shared" si="10"/>
        <v>398</v>
      </c>
      <c r="Y42" s="42">
        <v>258</v>
      </c>
      <c r="Z42" s="42">
        <v>140</v>
      </c>
      <c r="AA42" s="63">
        <f t="shared" si="11"/>
        <v>18</v>
      </c>
      <c r="AB42" s="42">
        <v>11</v>
      </c>
      <c r="AC42" s="42">
        <v>7</v>
      </c>
      <c r="AD42" s="63">
        <f t="shared" si="12"/>
        <v>25</v>
      </c>
      <c r="AE42" s="42">
        <v>16</v>
      </c>
      <c r="AF42" s="42">
        <v>9</v>
      </c>
      <c r="AG42" s="63">
        <f t="shared" si="13"/>
        <v>25</v>
      </c>
      <c r="AH42" s="42">
        <v>17</v>
      </c>
      <c r="AI42" s="42">
        <v>8</v>
      </c>
      <c r="AJ42" s="63">
        <f t="shared" si="2"/>
        <v>162</v>
      </c>
      <c r="AK42" s="63">
        <f t="shared" si="3"/>
        <v>109</v>
      </c>
      <c r="AL42" s="63">
        <f t="shared" si="3"/>
        <v>53</v>
      </c>
      <c r="AM42" s="63">
        <f t="shared" si="14"/>
        <v>70</v>
      </c>
      <c r="AN42" s="42">
        <v>40</v>
      </c>
      <c r="AO42" s="42">
        <v>30</v>
      </c>
      <c r="AP42" s="63">
        <f t="shared" si="15"/>
        <v>92</v>
      </c>
      <c r="AQ42" s="42">
        <v>69</v>
      </c>
      <c r="AR42" s="42">
        <v>23</v>
      </c>
      <c r="AS42" s="63">
        <f t="shared" si="16"/>
        <v>11</v>
      </c>
      <c r="AT42" s="42">
        <v>9</v>
      </c>
      <c r="AU42" s="42">
        <v>2</v>
      </c>
      <c r="AV42" s="63">
        <f t="shared" si="17"/>
        <v>66</v>
      </c>
      <c r="AW42" s="42">
        <v>37</v>
      </c>
      <c r="AX42" s="42">
        <v>29</v>
      </c>
      <c r="AY42" s="63">
        <f t="shared" si="18"/>
        <v>91</v>
      </c>
      <c r="AZ42" s="42">
        <v>59</v>
      </c>
      <c r="BA42" s="42">
        <v>32</v>
      </c>
      <c r="BB42" s="63">
        <f t="shared" si="20"/>
        <v>0</v>
      </c>
      <c r="BC42" s="42"/>
      <c r="BD42" s="42"/>
      <c r="BE42" s="63">
        <f t="shared" si="19"/>
        <v>185</v>
      </c>
      <c r="BF42" s="42">
        <v>121</v>
      </c>
      <c r="BG42" s="42">
        <v>64</v>
      </c>
    </row>
    <row r="43" spans="1:59" x14ac:dyDescent="0.2">
      <c r="A43" s="41" t="s">
        <v>63</v>
      </c>
      <c r="B43" s="34">
        <v>34</v>
      </c>
      <c r="C43" s="63">
        <f t="shared" si="0"/>
        <v>50567</v>
      </c>
      <c r="D43" s="63">
        <f t="shared" si="1"/>
        <v>25708</v>
      </c>
      <c r="E43" s="63">
        <f t="shared" si="1"/>
        <v>24859</v>
      </c>
      <c r="F43" s="63">
        <f t="shared" si="4"/>
        <v>20688</v>
      </c>
      <c r="G43" s="42">
        <v>10556</v>
      </c>
      <c r="H43" s="42">
        <v>10132</v>
      </c>
      <c r="I43" s="63">
        <f t="shared" si="5"/>
        <v>29879</v>
      </c>
      <c r="J43" s="42">
        <v>15152</v>
      </c>
      <c r="K43" s="42">
        <v>14727</v>
      </c>
      <c r="L43" s="63">
        <f t="shared" si="6"/>
        <v>655</v>
      </c>
      <c r="M43" s="42">
        <v>324</v>
      </c>
      <c r="N43" s="42">
        <v>331</v>
      </c>
      <c r="O43" s="63">
        <f t="shared" si="7"/>
        <v>162</v>
      </c>
      <c r="P43" s="42">
        <v>93</v>
      </c>
      <c r="Q43" s="42">
        <v>69</v>
      </c>
      <c r="R43" s="63">
        <f t="shared" si="8"/>
        <v>60</v>
      </c>
      <c r="S43" s="42">
        <v>34</v>
      </c>
      <c r="T43" s="42">
        <v>26</v>
      </c>
      <c r="U43" s="63">
        <f t="shared" si="9"/>
        <v>1328</v>
      </c>
      <c r="V43" s="42">
        <v>661</v>
      </c>
      <c r="W43" s="42">
        <v>667</v>
      </c>
      <c r="X43" s="63">
        <f t="shared" si="10"/>
        <v>740</v>
      </c>
      <c r="Y43" s="42">
        <v>470</v>
      </c>
      <c r="Z43" s="42">
        <v>270</v>
      </c>
      <c r="AA43" s="63">
        <f t="shared" si="11"/>
        <v>138</v>
      </c>
      <c r="AB43" s="42">
        <v>81</v>
      </c>
      <c r="AC43" s="42">
        <v>57</v>
      </c>
      <c r="AD43" s="63">
        <f t="shared" si="12"/>
        <v>191</v>
      </c>
      <c r="AE43" s="42">
        <v>110</v>
      </c>
      <c r="AF43" s="42">
        <v>81</v>
      </c>
      <c r="AG43" s="63">
        <f t="shared" si="13"/>
        <v>31</v>
      </c>
      <c r="AH43" s="42">
        <v>25</v>
      </c>
      <c r="AI43" s="42">
        <v>6</v>
      </c>
      <c r="AJ43" s="63">
        <f t="shared" si="2"/>
        <v>188</v>
      </c>
      <c r="AK43" s="63">
        <f t="shared" si="3"/>
        <v>134</v>
      </c>
      <c r="AL43" s="63">
        <f t="shared" si="3"/>
        <v>54</v>
      </c>
      <c r="AM43" s="63">
        <f t="shared" si="14"/>
        <v>72</v>
      </c>
      <c r="AN43" s="42">
        <v>40</v>
      </c>
      <c r="AO43" s="42">
        <v>32</v>
      </c>
      <c r="AP43" s="63">
        <f t="shared" si="15"/>
        <v>116</v>
      </c>
      <c r="AQ43" s="42">
        <v>94</v>
      </c>
      <c r="AR43" s="42">
        <v>22</v>
      </c>
      <c r="AS43" s="63">
        <f t="shared" si="16"/>
        <v>44</v>
      </c>
      <c r="AT43" s="42">
        <v>27</v>
      </c>
      <c r="AU43" s="42">
        <v>17</v>
      </c>
      <c r="AV43" s="63">
        <f t="shared" si="17"/>
        <v>43</v>
      </c>
      <c r="AW43" s="42">
        <v>26</v>
      </c>
      <c r="AX43" s="42">
        <v>17</v>
      </c>
      <c r="AY43" s="63">
        <f t="shared" si="18"/>
        <v>105</v>
      </c>
      <c r="AZ43" s="42">
        <v>67</v>
      </c>
      <c r="BA43" s="42">
        <v>38</v>
      </c>
      <c r="BB43" s="63">
        <f t="shared" si="20"/>
        <v>8</v>
      </c>
      <c r="BC43" s="42">
        <v>4</v>
      </c>
      <c r="BD43" s="42">
        <v>4</v>
      </c>
      <c r="BE43" s="63">
        <f t="shared" si="19"/>
        <v>79</v>
      </c>
      <c r="BF43" s="42">
        <v>57</v>
      </c>
      <c r="BG43" s="42">
        <v>22</v>
      </c>
    </row>
    <row r="44" spans="1:59" x14ac:dyDescent="0.2">
      <c r="A44" s="41" t="s">
        <v>64</v>
      </c>
      <c r="B44" s="34">
        <v>35</v>
      </c>
      <c r="C44" s="63">
        <f t="shared" si="0"/>
        <v>28595</v>
      </c>
      <c r="D44" s="63">
        <f t="shared" si="1"/>
        <v>14177</v>
      </c>
      <c r="E44" s="63">
        <f t="shared" si="1"/>
        <v>14418</v>
      </c>
      <c r="F44" s="63">
        <f t="shared" si="4"/>
        <v>16473</v>
      </c>
      <c r="G44" s="42">
        <v>8289</v>
      </c>
      <c r="H44" s="42">
        <v>8184</v>
      </c>
      <c r="I44" s="63">
        <f t="shared" si="5"/>
        <v>12122</v>
      </c>
      <c r="J44" s="42">
        <v>5888</v>
      </c>
      <c r="K44" s="42">
        <v>6234</v>
      </c>
      <c r="L44" s="63">
        <f t="shared" si="6"/>
        <v>588</v>
      </c>
      <c r="M44" s="42">
        <v>272</v>
      </c>
      <c r="N44" s="42">
        <v>316</v>
      </c>
      <c r="O44" s="63">
        <f t="shared" si="7"/>
        <v>12</v>
      </c>
      <c r="P44" s="42">
        <v>10</v>
      </c>
      <c r="Q44" s="42">
        <v>2</v>
      </c>
      <c r="R44" s="63">
        <f t="shared" si="8"/>
        <v>63</v>
      </c>
      <c r="S44" s="42">
        <v>28</v>
      </c>
      <c r="T44" s="42">
        <v>35</v>
      </c>
      <c r="U44" s="63">
        <f t="shared" si="9"/>
        <v>1201</v>
      </c>
      <c r="V44" s="42">
        <v>595</v>
      </c>
      <c r="W44" s="42">
        <v>606</v>
      </c>
      <c r="X44" s="63">
        <f t="shared" si="10"/>
        <v>148</v>
      </c>
      <c r="Y44" s="42">
        <v>94</v>
      </c>
      <c r="Z44" s="42">
        <v>54</v>
      </c>
      <c r="AA44" s="63">
        <f t="shared" si="11"/>
        <v>13</v>
      </c>
      <c r="AB44" s="42">
        <v>10</v>
      </c>
      <c r="AC44" s="42">
        <v>3</v>
      </c>
      <c r="AD44" s="63">
        <f t="shared" si="12"/>
        <v>6</v>
      </c>
      <c r="AE44" s="42">
        <v>4</v>
      </c>
      <c r="AF44" s="42">
        <v>2</v>
      </c>
      <c r="AG44" s="63">
        <f t="shared" si="13"/>
        <v>10</v>
      </c>
      <c r="AH44" s="42">
        <v>8</v>
      </c>
      <c r="AI44" s="42">
        <v>2</v>
      </c>
      <c r="AJ44" s="63">
        <f t="shared" si="2"/>
        <v>51</v>
      </c>
      <c r="AK44" s="63">
        <f t="shared" si="3"/>
        <v>33</v>
      </c>
      <c r="AL44" s="63">
        <f t="shared" si="3"/>
        <v>18</v>
      </c>
      <c r="AM44" s="63">
        <f t="shared" si="14"/>
        <v>31</v>
      </c>
      <c r="AN44" s="42">
        <v>17</v>
      </c>
      <c r="AO44" s="42">
        <v>14</v>
      </c>
      <c r="AP44" s="63">
        <f t="shared" si="15"/>
        <v>20</v>
      </c>
      <c r="AQ44" s="42">
        <v>16</v>
      </c>
      <c r="AR44" s="42">
        <v>4</v>
      </c>
      <c r="AS44" s="63">
        <f t="shared" si="16"/>
        <v>5</v>
      </c>
      <c r="AT44" s="42">
        <v>3</v>
      </c>
      <c r="AU44" s="42">
        <v>2</v>
      </c>
      <c r="AV44" s="63">
        <f t="shared" si="17"/>
        <v>32</v>
      </c>
      <c r="AW44" s="42">
        <v>17</v>
      </c>
      <c r="AX44" s="42">
        <v>15</v>
      </c>
      <c r="AY44" s="63">
        <f t="shared" si="18"/>
        <v>31</v>
      </c>
      <c r="AZ44" s="42">
        <v>19</v>
      </c>
      <c r="BA44" s="42">
        <v>12</v>
      </c>
      <c r="BB44" s="63">
        <f t="shared" si="20"/>
        <v>0</v>
      </c>
      <c r="BC44" s="42"/>
      <c r="BD44" s="42"/>
      <c r="BE44" s="63">
        <f t="shared" si="19"/>
        <v>33</v>
      </c>
      <c r="BF44" s="42">
        <v>23</v>
      </c>
      <c r="BG44" s="42">
        <v>10</v>
      </c>
    </row>
    <row r="45" spans="1:59" x14ac:dyDescent="0.2">
      <c r="A45" s="41" t="s">
        <v>65</v>
      </c>
      <c r="B45" s="34">
        <v>36</v>
      </c>
      <c r="C45" s="63">
        <f t="shared" si="0"/>
        <v>76312</v>
      </c>
      <c r="D45" s="63">
        <f t="shared" si="1"/>
        <v>38302</v>
      </c>
      <c r="E45" s="63">
        <f t="shared" si="1"/>
        <v>38010</v>
      </c>
      <c r="F45" s="63">
        <f t="shared" si="4"/>
        <v>44670</v>
      </c>
      <c r="G45" s="42">
        <v>22673</v>
      </c>
      <c r="H45" s="42">
        <v>21997</v>
      </c>
      <c r="I45" s="63">
        <f t="shared" si="5"/>
        <v>31642</v>
      </c>
      <c r="J45" s="42">
        <v>15629</v>
      </c>
      <c r="K45" s="42">
        <v>16013</v>
      </c>
      <c r="L45" s="63">
        <f t="shared" si="6"/>
        <v>1486</v>
      </c>
      <c r="M45" s="42">
        <v>752</v>
      </c>
      <c r="N45" s="42">
        <v>734</v>
      </c>
      <c r="O45" s="63">
        <f t="shared" si="7"/>
        <v>183</v>
      </c>
      <c r="P45" s="42">
        <v>103</v>
      </c>
      <c r="Q45" s="42">
        <v>80</v>
      </c>
      <c r="R45" s="63">
        <f t="shared" si="8"/>
        <v>102</v>
      </c>
      <c r="S45" s="42">
        <v>60</v>
      </c>
      <c r="T45" s="42">
        <v>42</v>
      </c>
      <c r="U45" s="63">
        <f t="shared" si="9"/>
        <v>2022</v>
      </c>
      <c r="V45" s="42">
        <v>1032</v>
      </c>
      <c r="W45" s="42">
        <v>990</v>
      </c>
      <c r="X45" s="63">
        <f t="shared" si="10"/>
        <v>672</v>
      </c>
      <c r="Y45" s="42">
        <v>466</v>
      </c>
      <c r="Z45" s="42">
        <v>206</v>
      </c>
      <c r="AA45" s="63">
        <f t="shared" si="11"/>
        <v>15</v>
      </c>
      <c r="AB45" s="42">
        <v>9</v>
      </c>
      <c r="AC45" s="42">
        <v>6</v>
      </c>
      <c r="AD45" s="63">
        <f t="shared" si="12"/>
        <v>17</v>
      </c>
      <c r="AE45" s="42">
        <v>8</v>
      </c>
      <c r="AF45" s="42">
        <v>9</v>
      </c>
      <c r="AG45" s="63">
        <f>SUM(AH45:AI45)</f>
        <v>25</v>
      </c>
      <c r="AH45" s="42">
        <v>18</v>
      </c>
      <c r="AI45" s="42">
        <v>7</v>
      </c>
      <c r="AJ45" s="63">
        <f t="shared" si="2"/>
        <v>373</v>
      </c>
      <c r="AK45" s="63">
        <f t="shared" si="3"/>
        <v>283</v>
      </c>
      <c r="AL45" s="63">
        <f t="shared" si="3"/>
        <v>90</v>
      </c>
      <c r="AM45" s="63">
        <f t="shared" si="14"/>
        <v>95</v>
      </c>
      <c r="AN45" s="42">
        <v>60</v>
      </c>
      <c r="AO45" s="42">
        <v>35</v>
      </c>
      <c r="AP45" s="63">
        <f t="shared" si="15"/>
        <v>278</v>
      </c>
      <c r="AQ45" s="42">
        <v>223</v>
      </c>
      <c r="AR45" s="42">
        <v>55</v>
      </c>
      <c r="AS45" s="63">
        <f t="shared" si="16"/>
        <v>48</v>
      </c>
      <c r="AT45" s="42">
        <v>29</v>
      </c>
      <c r="AU45" s="42">
        <v>19</v>
      </c>
      <c r="AV45" s="63">
        <f t="shared" si="17"/>
        <v>96</v>
      </c>
      <c r="AW45" s="42">
        <v>58</v>
      </c>
      <c r="AX45" s="42">
        <v>38</v>
      </c>
      <c r="AY45" s="63">
        <f t="shared" si="18"/>
        <v>98</v>
      </c>
      <c r="AZ45" s="42">
        <v>61</v>
      </c>
      <c r="BA45" s="42">
        <v>37</v>
      </c>
      <c r="BB45" s="63">
        <f t="shared" si="20"/>
        <v>0</v>
      </c>
      <c r="BC45" s="42"/>
      <c r="BD45" s="42"/>
      <c r="BE45" s="63">
        <f t="shared" si="19"/>
        <v>83</v>
      </c>
      <c r="BF45" s="42">
        <v>58</v>
      </c>
      <c r="BG45" s="42">
        <v>25</v>
      </c>
    </row>
    <row r="46" spans="1:59" x14ac:dyDescent="0.2">
      <c r="A46" s="45" t="s">
        <v>68</v>
      </c>
      <c r="B46" s="34">
        <v>37</v>
      </c>
      <c r="C46" s="63">
        <f t="shared" ref="C46" si="21">SUM(D46:E46)</f>
        <v>1393</v>
      </c>
      <c r="D46" s="63">
        <f t="shared" ref="D46:E48" si="22">SUM(G46+J46)</f>
        <v>781</v>
      </c>
      <c r="E46" s="63">
        <f t="shared" si="22"/>
        <v>612</v>
      </c>
      <c r="F46" s="63">
        <f t="shared" ref="F46" si="23">SUM(G46:H46)</f>
        <v>150</v>
      </c>
      <c r="G46" s="42">
        <v>87</v>
      </c>
      <c r="H46" s="42">
        <v>63</v>
      </c>
      <c r="I46" s="63">
        <f t="shared" si="5"/>
        <v>1243</v>
      </c>
      <c r="J46" s="42">
        <v>694</v>
      </c>
      <c r="K46" s="42">
        <v>549</v>
      </c>
      <c r="L46" s="63">
        <f t="shared" si="6"/>
        <v>0</v>
      </c>
      <c r="M46" s="42"/>
      <c r="N46" s="42"/>
      <c r="O46" s="63">
        <f t="shared" si="7"/>
        <v>4</v>
      </c>
      <c r="P46" s="42">
        <v>3</v>
      </c>
      <c r="Q46" s="42">
        <v>1</v>
      </c>
      <c r="R46" s="63">
        <f t="shared" si="8"/>
        <v>0</v>
      </c>
      <c r="S46" s="42"/>
      <c r="T46" s="42"/>
      <c r="U46" s="63">
        <f t="shared" si="9"/>
        <v>33</v>
      </c>
      <c r="V46" s="42">
        <v>17</v>
      </c>
      <c r="W46" s="42">
        <v>16</v>
      </c>
      <c r="X46" s="63">
        <f t="shared" si="10"/>
        <v>0</v>
      </c>
      <c r="Y46" s="42"/>
      <c r="Z46" s="42"/>
      <c r="AA46" s="63">
        <f t="shared" si="11"/>
        <v>0</v>
      </c>
      <c r="AB46" s="42"/>
      <c r="AC46" s="42"/>
      <c r="AD46" s="63">
        <f t="shared" si="12"/>
        <v>0</v>
      </c>
      <c r="AE46" s="42"/>
      <c r="AF46" s="42"/>
      <c r="AG46" s="63">
        <f>SUM(AH46:AI46)</f>
        <v>0</v>
      </c>
      <c r="AH46" s="42"/>
      <c r="AI46" s="42"/>
      <c r="AJ46" s="63">
        <f t="shared" si="2"/>
        <v>0</v>
      </c>
      <c r="AK46" s="63">
        <f t="shared" ref="AK46:AL48" si="24">SUM(AN46+AQ46)</f>
        <v>0</v>
      </c>
      <c r="AL46" s="63">
        <f t="shared" si="24"/>
        <v>0</v>
      </c>
      <c r="AM46" s="63">
        <f t="shared" ref="AM46" si="25">SUM(AN46:AO46)</f>
        <v>0</v>
      </c>
      <c r="AN46" s="42"/>
      <c r="AO46" s="42"/>
      <c r="AP46" s="63">
        <f t="shared" si="15"/>
        <v>0</v>
      </c>
      <c r="AQ46" s="42"/>
      <c r="AR46" s="42"/>
      <c r="AS46" s="63">
        <f t="shared" si="16"/>
        <v>0</v>
      </c>
      <c r="AT46" s="42"/>
      <c r="AU46" s="42"/>
      <c r="AV46" s="63">
        <f t="shared" si="17"/>
        <v>0</v>
      </c>
      <c r="AW46" s="42"/>
      <c r="AX46" s="42"/>
      <c r="AY46" s="63">
        <f t="shared" si="18"/>
        <v>0</v>
      </c>
      <c r="AZ46" s="42"/>
      <c r="BA46" s="42"/>
      <c r="BB46" s="63">
        <f t="shared" si="20"/>
        <v>0</v>
      </c>
      <c r="BC46" s="42"/>
      <c r="BD46" s="42"/>
      <c r="BE46" s="63">
        <f t="shared" si="19"/>
        <v>0</v>
      </c>
      <c r="BF46" s="42"/>
      <c r="BG46" s="42"/>
    </row>
    <row r="47" spans="1:59" x14ac:dyDescent="0.2">
      <c r="A47" s="45" t="s">
        <v>66</v>
      </c>
      <c r="B47" s="34">
        <v>38</v>
      </c>
      <c r="C47" s="63">
        <f t="shared" si="0"/>
        <v>739382</v>
      </c>
      <c r="D47" s="63">
        <f t="shared" si="22"/>
        <v>372423</v>
      </c>
      <c r="E47" s="63">
        <f t="shared" si="22"/>
        <v>366959</v>
      </c>
      <c r="F47" s="63">
        <f t="shared" si="4"/>
        <v>519563</v>
      </c>
      <c r="G47" s="42">
        <v>262661</v>
      </c>
      <c r="H47" s="42">
        <v>256902</v>
      </c>
      <c r="I47" s="63">
        <f t="shared" si="5"/>
        <v>219819</v>
      </c>
      <c r="J47" s="42">
        <v>109762</v>
      </c>
      <c r="K47" s="42">
        <v>110057</v>
      </c>
      <c r="L47" s="63">
        <f>SUM(M47:N47)</f>
        <v>129464</v>
      </c>
      <c r="M47" s="42">
        <v>64520</v>
      </c>
      <c r="N47" s="42">
        <v>64944</v>
      </c>
      <c r="O47" s="63">
        <f t="shared" si="7"/>
        <v>224</v>
      </c>
      <c r="P47" s="42">
        <v>124</v>
      </c>
      <c r="Q47" s="42">
        <v>100</v>
      </c>
      <c r="R47" s="63">
        <f>SUM(S47:T47)</f>
        <v>1418</v>
      </c>
      <c r="S47" s="42">
        <v>707</v>
      </c>
      <c r="T47" s="42">
        <v>711</v>
      </c>
      <c r="U47" s="63">
        <f t="shared" si="9"/>
        <v>24370</v>
      </c>
      <c r="V47" s="42">
        <v>12173</v>
      </c>
      <c r="W47" s="42">
        <v>12197</v>
      </c>
      <c r="X47" s="63">
        <f t="shared" si="10"/>
        <v>6620</v>
      </c>
      <c r="Y47" s="42">
        <v>4155</v>
      </c>
      <c r="Z47" s="42">
        <v>2465</v>
      </c>
      <c r="AA47" s="63">
        <f t="shared" si="11"/>
        <v>514</v>
      </c>
      <c r="AB47" s="42">
        <v>292</v>
      </c>
      <c r="AC47" s="42">
        <v>222</v>
      </c>
      <c r="AD47" s="63">
        <f t="shared" si="12"/>
        <v>467</v>
      </c>
      <c r="AE47" s="42">
        <v>268</v>
      </c>
      <c r="AF47" s="42">
        <v>199</v>
      </c>
      <c r="AG47" s="63">
        <f t="shared" ref="AG47:AG48" si="26">SUM(AH47:AI47)</f>
        <v>331</v>
      </c>
      <c r="AH47" s="42">
        <v>226</v>
      </c>
      <c r="AI47" s="42">
        <v>105</v>
      </c>
      <c r="AJ47" s="63">
        <f t="shared" si="2"/>
        <v>2403</v>
      </c>
      <c r="AK47" s="63">
        <f t="shared" si="24"/>
        <v>1656</v>
      </c>
      <c r="AL47" s="63">
        <f t="shared" si="24"/>
        <v>747</v>
      </c>
      <c r="AM47" s="63">
        <f t="shared" si="14"/>
        <v>1169</v>
      </c>
      <c r="AN47" s="42">
        <v>702</v>
      </c>
      <c r="AO47" s="42">
        <v>467</v>
      </c>
      <c r="AP47" s="63">
        <f t="shared" si="15"/>
        <v>1234</v>
      </c>
      <c r="AQ47" s="42">
        <v>954</v>
      </c>
      <c r="AR47" s="42">
        <v>280</v>
      </c>
      <c r="AS47" s="63">
        <f t="shared" si="16"/>
        <v>285</v>
      </c>
      <c r="AT47" s="42">
        <v>169</v>
      </c>
      <c r="AU47" s="42">
        <v>116</v>
      </c>
      <c r="AV47" s="63">
        <f t="shared" si="17"/>
        <v>999</v>
      </c>
      <c r="AW47" s="42">
        <v>550</v>
      </c>
      <c r="AX47" s="42">
        <v>449</v>
      </c>
      <c r="AY47" s="63">
        <f t="shared" si="18"/>
        <v>1621</v>
      </c>
      <c r="AZ47" s="42">
        <v>994</v>
      </c>
      <c r="BA47" s="42">
        <v>627</v>
      </c>
      <c r="BB47" s="63">
        <f t="shared" si="20"/>
        <v>240</v>
      </c>
      <c r="BC47" s="42">
        <v>122</v>
      </c>
      <c r="BD47" s="42">
        <v>118</v>
      </c>
      <c r="BE47" s="63">
        <f t="shared" si="19"/>
        <v>1252</v>
      </c>
      <c r="BF47" s="42">
        <v>840</v>
      </c>
      <c r="BG47" s="42">
        <v>412</v>
      </c>
    </row>
    <row r="48" spans="1:59" x14ac:dyDescent="0.2">
      <c r="A48" s="45" t="s">
        <v>67</v>
      </c>
      <c r="B48" s="34">
        <v>39</v>
      </c>
      <c r="C48" s="63">
        <f t="shared" si="0"/>
        <v>80525</v>
      </c>
      <c r="D48" s="63">
        <f t="shared" si="22"/>
        <v>40387</v>
      </c>
      <c r="E48" s="63">
        <f t="shared" si="22"/>
        <v>40138</v>
      </c>
      <c r="F48" s="63">
        <f t="shared" si="4"/>
        <v>1861</v>
      </c>
      <c r="G48" s="42">
        <v>921</v>
      </c>
      <c r="H48" s="42">
        <v>940</v>
      </c>
      <c r="I48" s="63">
        <f t="shared" si="5"/>
        <v>78664</v>
      </c>
      <c r="J48" s="42">
        <v>39466</v>
      </c>
      <c r="K48" s="42">
        <v>39198</v>
      </c>
      <c r="L48" s="63">
        <f t="shared" si="6"/>
        <v>647</v>
      </c>
      <c r="M48" s="42">
        <v>348</v>
      </c>
      <c r="N48" s="42">
        <v>299</v>
      </c>
      <c r="O48" s="63">
        <f t="shared" si="7"/>
        <v>629</v>
      </c>
      <c r="P48" s="42">
        <v>329</v>
      </c>
      <c r="Q48" s="42">
        <v>300</v>
      </c>
      <c r="R48" s="63">
        <f t="shared" si="8"/>
        <v>38</v>
      </c>
      <c r="S48" s="42">
        <v>27</v>
      </c>
      <c r="T48" s="42">
        <v>11</v>
      </c>
      <c r="U48" s="63">
        <f t="shared" si="9"/>
        <v>1180</v>
      </c>
      <c r="V48" s="42">
        <v>588</v>
      </c>
      <c r="W48" s="42">
        <v>592</v>
      </c>
      <c r="X48" s="63">
        <f t="shared" si="10"/>
        <v>115</v>
      </c>
      <c r="Y48" s="42">
        <v>83</v>
      </c>
      <c r="Z48" s="42">
        <v>32</v>
      </c>
      <c r="AA48" s="63">
        <f t="shared" si="11"/>
        <v>6</v>
      </c>
      <c r="AB48" s="42">
        <v>2</v>
      </c>
      <c r="AC48" s="42">
        <v>4</v>
      </c>
      <c r="AD48" s="63">
        <f t="shared" si="12"/>
        <v>7</v>
      </c>
      <c r="AE48" s="42">
        <v>5</v>
      </c>
      <c r="AF48" s="42">
        <v>2</v>
      </c>
      <c r="AG48" s="63">
        <f t="shared" si="26"/>
        <v>10</v>
      </c>
      <c r="AH48" s="42">
        <v>9</v>
      </c>
      <c r="AI48" s="42">
        <v>1</v>
      </c>
      <c r="AJ48" s="63">
        <f t="shared" si="2"/>
        <v>53</v>
      </c>
      <c r="AK48" s="63">
        <f t="shared" si="24"/>
        <v>45</v>
      </c>
      <c r="AL48" s="63">
        <f t="shared" si="24"/>
        <v>8</v>
      </c>
      <c r="AM48" s="63">
        <f t="shared" si="14"/>
        <v>12</v>
      </c>
      <c r="AN48" s="42">
        <v>11</v>
      </c>
      <c r="AO48" s="42">
        <v>1</v>
      </c>
      <c r="AP48" s="63">
        <f t="shared" si="15"/>
        <v>41</v>
      </c>
      <c r="AQ48" s="42">
        <v>34</v>
      </c>
      <c r="AR48" s="42">
        <v>7</v>
      </c>
      <c r="AS48" s="63">
        <f t="shared" si="16"/>
        <v>3</v>
      </c>
      <c r="AT48" s="42">
        <v>1</v>
      </c>
      <c r="AU48" s="42">
        <v>2</v>
      </c>
      <c r="AV48" s="63">
        <f t="shared" si="17"/>
        <v>21</v>
      </c>
      <c r="AW48" s="42">
        <v>15</v>
      </c>
      <c r="AX48" s="42">
        <v>6</v>
      </c>
      <c r="AY48" s="63">
        <f t="shared" si="18"/>
        <v>15</v>
      </c>
      <c r="AZ48" s="42">
        <v>6</v>
      </c>
      <c r="BA48" s="42">
        <v>9</v>
      </c>
      <c r="BB48" s="63">
        <f t="shared" si="20"/>
        <v>2</v>
      </c>
      <c r="BC48" s="42">
        <v>2</v>
      </c>
      <c r="BD48" s="42"/>
      <c r="BE48" s="63">
        <f t="shared" si="19"/>
        <v>15</v>
      </c>
      <c r="BF48" s="42">
        <v>12</v>
      </c>
      <c r="BG48" s="42">
        <v>3</v>
      </c>
    </row>
  </sheetData>
  <mergeCells count="58">
    <mergeCell ref="AW7:AW8"/>
    <mergeCell ref="AX7:AX8"/>
    <mergeCell ref="Y6:Y8"/>
    <mergeCell ref="Z6:Z8"/>
    <mergeCell ref="AL7:AL8"/>
    <mergeCell ref="AM7:AM8"/>
    <mergeCell ref="AP7:AP8"/>
    <mergeCell ref="AT7:AT8"/>
    <mergeCell ref="AU7:AU8"/>
    <mergeCell ref="AH7:AH8"/>
    <mergeCell ref="AI7:AI8"/>
    <mergeCell ref="AK7:AK8"/>
    <mergeCell ref="AC7:AC8"/>
    <mergeCell ref="AE7:AE8"/>
    <mergeCell ref="AF7:AF8"/>
    <mergeCell ref="A5:A8"/>
    <mergeCell ref="B5:B8"/>
    <mergeCell ref="C5:C8"/>
    <mergeCell ref="D5:K5"/>
    <mergeCell ref="L5:W5"/>
    <mergeCell ref="W7:W8"/>
    <mergeCell ref="BC6:BC8"/>
    <mergeCell ref="BD6:BD8"/>
    <mergeCell ref="BF6:BF8"/>
    <mergeCell ref="AZ7:AZ8"/>
    <mergeCell ref="BA7:BA8"/>
    <mergeCell ref="BG6:BG8"/>
    <mergeCell ref="G7:G8"/>
    <mergeCell ref="H7:H8"/>
    <mergeCell ref="J7:J8"/>
    <mergeCell ref="K7:K8"/>
    <mergeCell ref="M7:M8"/>
    <mergeCell ref="N7:N8"/>
    <mergeCell ref="P7:P8"/>
    <mergeCell ref="Q7:Q8"/>
    <mergeCell ref="S7:S8"/>
    <mergeCell ref="AS6:AS8"/>
    <mergeCell ref="AV6:AV8"/>
    <mergeCell ref="AY6:AY8"/>
    <mergeCell ref="U6:U8"/>
    <mergeCell ref="T7:T8"/>
    <mergeCell ref="V7:V8"/>
    <mergeCell ref="Y5:Z5"/>
    <mergeCell ref="BB5:BB8"/>
    <mergeCell ref="BE5:BE8"/>
    <mergeCell ref="D6:D8"/>
    <mergeCell ref="E6:E8"/>
    <mergeCell ref="F6:F8"/>
    <mergeCell ref="I6:I8"/>
    <mergeCell ref="L6:L8"/>
    <mergeCell ref="O6:O8"/>
    <mergeCell ref="R6:R8"/>
    <mergeCell ref="X5:X8"/>
    <mergeCell ref="AA6:AA8"/>
    <mergeCell ref="AD6:AD8"/>
    <mergeCell ref="AG6:AG8"/>
    <mergeCell ref="AJ6:AJ8"/>
    <mergeCell ref="AB7:AB8"/>
  </mergeCells>
  <pageMargins left="0.81" right="0.25" top="1.35" bottom="0.17" header="0.3" footer="0.17"/>
  <pageSetup scale="67" orientation="landscape" r:id="rId1"/>
  <colBreaks count="2" manualBreakCount="2">
    <brk id="23" max="57" man="1"/>
    <brk id="50" max="57" man="1"/>
  </col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CB3C6-36FD-40A3-9FF9-F7E0E67ECFD6}">
  <dimension ref="A1:BB58"/>
  <sheetViews>
    <sheetView zoomScaleNormal="100" workbookViewId="0">
      <selection activeCell="C4" sqref="C4"/>
    </sheetView>
  </sheetViews>
  <sheetFormatPr defaultRowHeight="12.75" x14ac:dyDescent="0.2"/>
  <cols>
    <col min="1" max="1" width="14.140625" style="80" customWidth="1"/>
    <col min="2" max="2" width="4.28515625" style="80" customWidth="1"/>
    <col min="3" max="11" width="7.5703125" style="80" customWidth="1"/>
    <col min="12" max="23" width="7.140625" style="80" customWidth="1"/>
    <col min="24" max="24" width="8.7109375" style="80" customWidth="1"/>
    <col min="25" max="32" width="7.42578125" style="80" customWidth="1"/>
    <col min="33" max="38" width="7.42578125" style="79" customWidth="1"/>
    <col min="39" max="39" width="10.28515625" style="79" customWidth="1"/>
    <col min="40" max="41" width="6.7109375" style="79" customWidth="1"/>
    <col min="42" max="44" width="7.140625" style="79" customWidth="1"/>
    <col min="45" max="50" width="6.85546875" style="79" customWidth="1"/>
    <col min="51" max="16384" width="9.140625" style="79"/>
  </cols>
  <sheetData>
    <row r="1" spans="1:50" s="77" customFormat="1" ht="12" customHeight="1" x14ac:dyDescent="0.2">
      <c r="A1" s="75"/>
      <c r="B1" s="76"/>
      <c r="C1" s="76"/>
      <c r="D1" s="76"/>
      <c r="E1" s="76"/>
      <c r="F1" s="76"/>
      <c r="G1" s="76"/>
      <c r="H1" s="76"/>
      <c r="T1" s="76"/>
      <c r="W1" s="78" t="s">
        <v>170</v>
      </c>
      <c r="X1" s="76"/>
      <c r="Y1" s="76"/>
      <c r="Z1" s="76"/>
      <c r="AA1" s="76"/>
      <c r="AB1" s="76"/>
      <c r="AC1" s="76"/>
      <c r="AV1" s="78" t="s">
        <v>171</v>
      </c>
    </row>
    <row r="2" spans="1:50" ht="12.75" customHeight="1" x14ac:dyDescent="0.2">
      <c r="A2" s="77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2"/>
      <c r="S2" s="2"/>
      <c r="T2" s="2"/>
      <c r="U2" s="79"/>
      <c r="V2" s="79"/>
      <c r="W2" s="2"/>
      <c r="X2" s="2"/>
      <c r="Y2" s="2"/>
      <c r="Z2" s="2"/>
      <c r="AA2" s="2"/>
      <c r="AB2" s="2"/>
      <c r="AC2" s="2"/>
      <c r="AD2" s="79"/>
      <c r="AE2" s="79"/>
      <c r="AF2" s="79"/>
    </row>
    <row r="3" spans="1:50" ht="18" customHeight="1" x14ac:dyDescent="0.2">
      <c r="A3" s="3"/>
      <c r="B3" s="1"/>
      <c r="C3" s="1"/>
      <c r="D3" s="1"/>
      <c r="E3" s="1"/>
      <c r="F3" s="1"/>
      <c r="G3" s="1"/>
      <c r="H3" s="79"/>
      <c r="I3" s="79"/>
      <c r="J3" s="79"/>
      <c r="K3" s="79"/>
      <c r="L3" s="1"/>
      <c r="M3" s="1"/>
      <c r="N3" s="1"/>
      <c r="O3" s="1"/>
      <c r="P3" s="1"/>
      <c r="Q3" s="1"/>
      <c r="R3" s="1"/>
      <c r="S3" s="1"/>
      <c r="T3" s="79"/>
      <c r="U3" s="79"/>
      <c r="V3" s="79"/>
      <c r="W3" s="79"/>
      <c r="X3" s="79"/>
      <c r="Y3" s="79"/>
      <c r="Z3" s="79"/>
      <c r="AA3" s="79"/>
      <c r="AB3" s="79"/>
      <c r="AC3" s="79"/>
      <c r="AD3" s="1"/>
      <c r="AE3" s="1"/>
      <c r="AF3" s="1"/>
      <c r="AI3" s="1"/>
      <c r="AJ3" s="2"/>
      <c r="AK3" s="2"/>
    </row>
    <row r="4" spans="1:50" ht="17.25" customHeight="1" x14ac:dyDescent="0.2">
      <c r="A4" s="3"/>
      <c r="B4" s="3"/>
      <c r="C4" s="174" t="s">
        <v>257</v>
      </c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"/>
      <c r="R4" s="1"/>
      <c r="S4" s="1"/>
      <c r="T4" s="79"/>
      <c r="U4" s="79"/>
      <c r="V4" s="79"/>
      <c r="W4" s="79"/>
      <c r="X4" s="79"/>
      <c r="Y4" s="79"/>
      <c r="Z4" s="79"/>
      <c r="AA4" s="79"/>
      <c r="AB4" s="79"/>
      <c r="AC4" s="79"/>
      <c r="AD4" s="1"/>
      <c r="AE4" s="1"/>
      <c r="AF4" s="1"/>
      <c r="AI4" s="1"/>
      <c r="AJ4" s="2"/>
      <c r="AK4" s="2"/>
    </row>
    <row r="5" spans="1:50" ht="15.75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1"/>
      <c r="P5" s="1"/>
      <c r="Q5" s="1"/>
      <c r="R5" s="1"/>
      <c r="S5" s="1"/>
      <c r="T5" s="79"/>
      <c r="U5" s="79"/>
      <c r="V5" s="79"/>
      <c r="W5" s="79"/>
      <c r="X5" s="79"/>
      <c r="Y5" s="79"/>
      <c r="Z5" s="79"/>
      <c r="AA5" s="79"/>
      <c r="AB5" s="79"/>
      <c r="AC5" s="79"/>
      <c r="AD5" s="1"/>
      <c r="AE5" s="1"/>
      <c r="AF5" s="1"/>
      <c r="AI5" s="1"/>
      <c r="AJ5" s="2"/>
      <c r="AK5" s="2"/>
    </row>
    <row r="6" spans="1:50" x14ac:dyDescent="0.2">
      <c r="A6" s="251" t="s">
        <v>1</v>
      </c>
      <c r="B6" s="285" t="s">
        <v>2</v>
      </c>
      <c r="C6" s="301" t="s">
        <v>172</v>
      </c>
      <c r="D6" s="302"/>
      <c r="E6" s="303"/>
      <c r="F6" s="254" t="s">
        <v>173</v>
      </c>
      <c r="G6" s="304"/>
      <c r="H6" s="305"/>
      <c r="I6" s="268" t="s">
        <v>174</v>
      </c>
      <c r="J6" s="268"/>
      <c r="K6" s="268"/>
      <c r="L6" s="268" t="s">
        <v>175</v>
      </c>
      <c r="M6" s="268"/>
      <c r="N6" s="268"/>
      <c r="O6" s="268" t="s">
        <v>176</v>
      </c>
      <c r="P6" s="268"/>
      <c r="Q6" s="268"/>
      <c r="R6" s="268" t="s">
        <v>177</v>
      </c>
      <c r="S6" s="268"/>
      <c r="T6" s="268"/>
      <c r="U6" s="268" t="s">
        <v>178</v>
      </c>
      <c r="V6" s="268"/>
      <c r="W6" s="268"/>
      <c r="X6" s="254" t="s">
        <v>179</v>
      </c>
      <c r="Y6" s="302"/>
      <c r="Z6" s="303"/>
      <c r="AA6" s="268" t="s">
        <v>180</v>
      </c>
      <c r="AB6" s="268"/>
      <c r="AC6" s="268"/>
      <c r="AD6" s="268" t="s">
        <v>181</v>
      </c>
      <c r="AE6" s="268"/>
      <c r="AF6" s="268"/>
      <c r="AG6" s="268" t="s">
        <v>182</v>
      </c>
      <c r="AH6" s="268"/>
      <c r="AI6" s="268"/>
      <c r="AJ6" s="268" t="s">
        <v>183</v>
      </c>
      <c r="AK6" s="268"/>
      <c r="AL6" s="268"/>
      <c r="AM6" s="254" t="s">
        <v>184</v>
      </c>
      <c r="AN6" s="304"/>
      <c r="AO6" s="305"/>
      <c r="AP6" s="268" t="s">
        <v>185</v>
      </c>
      <c r="AQ6" s="268"/>
      <c r="AR6" s="268"/>
      <c r="AS6" s="268" t="s">
        <v>186</v>
      </c>
      <c r="AT6" s="268"/>
      <c r="AU6" s="268"/>
      <c r="AV6" s="268" t="s">
        <v>187</v>
      </c>
      <c r="AW6" s="268"/>
      <c r="AX6" s="268"/>
    </row>
    <row r="7" spans="1:50" ht="36.75" customHeight="1" x14ac:dyDescent="0.2">
      <c r="A7" s="253"/>
      <c r="B7" s="287"/>
      <c r="C7" s="236"/>
      <c r="D7" s="54" t="s">
        <v>105</v>
      </c>
      <c r="E7" s="54" t="s">
        <v>106</v>
      </c>
      <c r="F7" s="253"/>
      <c r="G7" s="54" t="s">
        <v>105</v>
      </c>
      <c r="H7" s="54" t="s">
        <v>106</v>
      </c>
      <c r="I7" s="54" t="s">
        <v>103</v>
      </c>
      <c r="J7" s="54" t="s">
        <v>105</v>
      </c>
      <c r="K7" s="54" t="s">
        <v>106</v>
      </c>
      <c r="L7" s="54" t="s">
        <v>103</v>
      </c>
      <c r="M7" s="54" t="s">
        <v>105</v>
      </c>
      <c r="N7" s="54" t="s">
        <v>106</v>
      </c>
      <c r="O7" s="54" t="s">
        <v>103</v>
      </c>
      <c r="P7" s="54" t="s">
        <v>105</v>
      </c>
      <c r="Q7" s="54" t="s">
        <v>106</v>
      </c>
      <c r="R7" s="54" t="s">
        <v>103</v>
      </c>
      <c r="S7" s="54" t="s">
        <v>105</v>
      </c>
      <c r="T7" s="54" t="s">
        <v>106</v>
      </c>
      <c r="U7" s="54" t="s">
        <v>103</v>
      </c>
      <c r="V7" s="54" t="s">
        <v>105</v>
      </c>
      <c r="W7" s="54" t="s">
        <v>106</v>
      </c>
      <c r="X7" s="253"/>
      <c r="Y7" s="54" t="s">
        <v>105</v>
      </c>
      <c r="Z7" s="54" t="s">
        <v>106</v>
      </c>
      <c r="AA7" s="54" t="s">
        <v>103</v>
      </c>
      <c r="AB7" s="54" t="s">
        <v>105</v>
      </c>
      <c r="AC7" s="54" t="s">
        <v>106</v>
      </c>
      <c r="AD7" s="54" t="s">
        <v>103</v>
      </c>
      <c r="AE7" s="54" t="s">
        <v>105</v>
      </c>
      <c r="AF7" s="54" t="s">
        <v>106</v>
      </c>
      <c r="AG7" s="54" t="s">
        <v>103</v>
      </c>
      <c r="AH7" s="54" t="s">
        <v>105</v>
      </c>
      <c r="AI7" s="54" t="s">
        <v>106</v>
      </c>
      <c r="AJ7" s="54" t="s">
        <v>103</v>
      </c>
      <c r="AK7" s="54" t="s">
        <v>105</v>
      </c>
      <c r="AL7" s="54" t="s">
        <v>106</v>
      </c>
      <c r="AM7" s="253"/>
      <c r="AN7" s="54" t="s">
        <v>105</v>
      </c>
      <c r="AO7" s="54" t="s">
        <v>106</v>
      </c>
      <c r="AP7" s="54" t="s">
        <v>103</v>
      </c>
      <c r="AQ7" s="54" t="s">
        <v>105</v>
      </c>
      <c r="AR7" s="54" t="s">
        <v>106</v>
      </c>
      <c r="AS7" s="54" t="s">
        <v>103</v>
      </c>
      <c r="AT7" s="54" t="s">
        <v>105</v>
      </c>
      <c r="AU7" s="54" t="s">
        <v>106</v>
      </c>
      <c r="AV7" s="54" t="s">
        <v>103</v>
      </c>
      <c r="AW7" s="54" t="s">
        <v>105</v>
      </c>
      <c r="AX7" s="54" t="s">
        <v>106</v>
      </c>
    </row>
    <row r="8" spans="1:50" x14ac:dyDescent="0.2">
      <c r="A8" s="56" t="s">
        <v>12</v>
      </c>
      <c r="B8" s="56" t="s">
        <v>13</v>
      </c>
      <c r="C8" s="56" t="s">
        <v>14</v>
      </c>
      <c r="D8" s="56" t="s">
        <v>15</v>
      </c>
      <c r="E8" s="56" t="s">
        <v>16</v>
      </c>
      <c r="F8" s="56" t="s">
        <v>17</v>
      </c>
      <c r="G8" s="56" t="s">
        <v>18</v>
      </c>
      <c r="H8" s="56" t="s">
        <v>19</v>
      </c>
      <c r="I8" s="56" t="s">
        <v>20</v>
      </c>
      <c r="J8" s="56" t="s">
        <v>21</v>
      </c>
      <c r="K8" s="56" t="s">
        <v>22</v>
      </c>
      <c r="L8" s="56" t="s">
        <v>23</v>
      </c>
      <c r="M8" s="56" t="s">
        <v>24</v>
      </c>
      <c r="N8" s="56" t="s">
        <v>25</v>
      </c>
      <c r="O8" s="56" t="s">
        <v>26</v>
      </c>
      <c r="P8" s="56" t="s">
        <v>27</v>
      </c>
      <c r="Q8" s="56" t="s">
        <v>28</v>
      </c>
      <c r="R8" s="56" t="s">
        <v>29</v>
      </c>
      <c r="S8" s="56" t="s">
        <v>94</v>
      </c>
      <c r="T8" s="56" t="s">
        <v>95</v>
      </c>
      <c r="U8" s="56" t="s">
        <v>96</v>
      </c>
      <c r="V8" s="56" t="s">
        <v>97</v>
      </c>
      <c r="W8" s="56" t="s">
        <v>98</v>
      </c>
      <c r="X8" s="56" t="s">
        <v>99</v>
      </c>
      <c r="Y8" s="56" t="s">
        <v>108</v>
      </c>
      <c r="Z8" s="56" t="s">
        <v>109</v>
      </c>
      <c r="AA8" s="56" t="s">
        <v>110</v>
      </c>
      <c r="AB8" s="56" t="s">
        <v>111</v>
      </c>
      <c r="AC8" s="56" t="s">
        <v>112</v>
      </c>
      <c r="AD8" s="56" t="s">
        <v>113</v>
      </c>
      <c r="AE8" s="56" t="s">
        <v>114</v>
      </c>
      <c r="AF8" s="56" t="s">
        <v>115</v>
      </c>
      <c r="AG8" s="56" t="s">
        <v>116</v>
      </c>
      <c r="AH8" s="56" t="s">
        <v>117</v>
      </c>
      <c r="AI8" s="56" t="s">
        <v>118</v>
      </c>
      <c r="AJ8" s="56" t="s">
        <v>119</v>
      </c>
      <c r="AK8" s="56" t="s">
        <v>120</v>
      </c>
      <c r="AL8" s="56" t="s">
        <v>121</v>
      </c>
      <c r="AM8" s="56" t="s">
        <v>122</v>
      </c>
      <c r="AN8" s="56" t="s">
        <v>123</v>
      </c>
      <c r="AO8" s="56" t="s">
        <v>124</v>
      </c>
      <c r="AP8" s="56" t="s">
        <v>125</v>
      </c>
      <c r="AQ8" s="56" t="s">
        <v>126</v>
      </c>
      <c r="AR8" s="56" t="s">
        <v>127</v>
      </c>
      <c r="AS8" s="56" t="s">
        <v>128</v>
      </c>
      <c r="AT8" s="56" t="s">
        <v>129</v>
      </c>
      <c r="AU8" s="56" t="s">
        <v>130</v>
      </c>
      <c r="AV8" s="56" t="s">
        <v>131</v>
      </c>
      <c r="AW8" s="56" t="s">
        <v>132</v>
      </c>
      <c r="AX8" s="56" t="s">
        <v>133</v>
      </c>
    </row>
    <row r="9" spans="1:50" ht="13.5" customHeight="1" x14ac:dyDescent="0.2">
      <c r="A9" s="33" t="s">
        <v>30</v>
      </c>
      <c r="B9" s="34">
        <v>1</v>
      </c>
      <c r="C9" s="63">
        <f>SUM(D9:E9)</f>
        <v>819907</v>
      </c>
      <c r="D9" s="63">
        <f>SUM(G9+Y9+AN9)</f>
        <v>412810</v>
      </c>
      <c r="E9" s="63">
        <f t="shared" ref="D9:E15" si="0">SUM(H9+Z9+AO9)</f>
        <v>407097</v>
      </c>
      <c r="F9" s="63">
        <f>SUM(G9:H9)</f>
        <v>378408</v>
      </c>
      <c r="G9" s="63">
        <f>SUM(J9+M9+P9+S9+V9)</f>
        <v>194307</v>
      </c>
      <c r="H9" s="63">
        <f t="shared" ref="G9:H15" si="1">SUM(K9+N9+Q9+T9+W9)</f>
        <v>184101</v>
      </c>
      <c r="I9" s="63">
        <f>SUM(J9:K9)</f>
        <v>76878</v>
      </c>
      <c r="J9" s="63">
        <f>SUM(J10+J16+J23+J31+J35+J45)</f>
        <v>39383</v>
      </c>
      <c r="K9" s="63">
        <f>SUM(K10+K16+K23+K31+K35+K45)</f>
        <v>37495</v>
      </c>
      <c r="L9" s="63">
        <f>SUM(M9:N9)</f>
        <v>75615</v>
      </c>
      <c r="M9" s="63">
        <f>SUM(M10+M16+M23+M31+M35+M45)</f>
        <v>38780</v>
      </c>
      <c r="N9" s="63">
        <f>SUM(N10+N16+N23+N31+N35+N45)</f>
        <v>36835</v>
      </c>
      <c r="O9" s="63">
        <f>SUM(P9:Q9)</f>
        <v>72859</v>
      </c>
      <c r="P9" s="63">
        <f>SUM(P10+P16+P23+P31+P35+P45)</f>
        <v>37714</v>
      </c>
      <c r="Q9" s="63">
        <f>SUM(Q10+Q16+Q23+Q31+Q35+Q45)</f>
        <v>35145</v>
      </c>
      <c r="R9" s="63">
        <f>SUM(S9:T9)</f>
        <v>78485</v>
      </c>
      <c r="S9" s="63">
        <f>SUM(S10+S16+S23+S31+S35+S45)</f>
        <v>40539</v>
      </c>
      <c r="T9" s="63">
        <f>SUM(T10+T16+T23+T31+T35+T45)</f>
        <v>37946</v>
      </c>
      <c r="U9" s="63">
        <f>SUM(V9:W9)</f>
        <v>74571</v>
      </c>
      <c r="V9" s="63">
        <f>SUM(V10+V16+V23+V31+V35+V45)</f>
        <v>37891</v>
      </c>
      <c r="W9" s="63">
        <f>SUM(W10+W16+W23+W31+W35+W45)</f>
        <v>36680</v>
      </c>
      <c r="X9" s="63">
        <f>SUM(Y9:Z9)</f>
        <v>290628</v>
      </c>
      <c r="Y9" s="63">
        <f t="shared" ref="Y9:Z15" si="2">SUM(AB9+AE9+AH9+AK9)</f>
        <v>148272</v>
      </c>
      <c r="Z9" s="63">
        <f t="shared" si="2"/>
        <v>142356</v>
      </c>
      <c r="AA9" s="63">
        <f>SUM(AB9:AC9)</f>
        <v>77229</v>
      </c>
      <c r="AB9" s="63">
        <f>SUM(AB10+AB16+AB23+AB31+AB35+AB45)</f>
        <v>39449</v>
      </c>
      <c r="AC9" s="63">
        <f>SUM(AC10+AC16+AC23+AC31+AC35+AC45)</f>
        <v>37780</v>
      </c>
      <c r="AD9" s="63">
        <f>SUM(AE9:AF9)</f>
        <v>75890</v>
      </c>
      <c r="AE9" s="63">
        <f>SUM(AE10+AE16+AE23+AE31+AE35+AE45)</f>
        <v>38840</v>
      </c>
      <c r="AF9" s="63">
        <f>SUM(AF10+AF16+AF23+AF31+AF35+AF45)</f>
        <v>37050</v>
      </c>
      <c r="AG9" s="63">
        <f>SUM(AH9:AI9)</f>
        <v>71007</v>
      </c>
      <c r="AH9" s="63">
        <f>SUM(AH10+AH16+AH23+AH31+AH35+AH45)</f>
        <v>35968</v>
      </c>
      <c r="AI9" s="63">
        <f>SUM(AI10+AI16+AI23+AI31+AI35+AI45)</f>
        <v>35039</v>
      </c>
      <c r="AJ9" s="63">
        <f>SUM(AK9:AL9)</f>
        <v>66502</v>
      </c>
      <c r="AK9" s="63">
        <f>SUM(AK10+AK16+AK23+AK31+AK35+AK45)</f>
        <v>34015</v>
      </c>
      <c r="AL9" s="63">
        <f>SUM(AL10+AL16+AL23+AL31+AL35+AL45)</f>
        <v>32487</v>
      </c>
      <c r="AM9" s="63">
        <f>SUM(AN9:AO9)</f>
        <v>150871</v>
      </c>
      <c r="AN9" s="63">
        <f t="shared" ref="AN9:AO15" si="3">SUM(AQ9+AT9+AW9)</f>
        <v>70231</v>
      </c>
      <c r="AO9" s="63">
        <f t="shared" si="3"/>
        <v>80640</v>
      </c>
      <c r="AP9" s="63">
        <f>SUM(AQ9:AR9)</f>
        <v>50574</v>
      </c>
      <c r="AQ9" s="63">
        <f>SUM(AQ10+AQ16+AQ23+AQ31+AQ35+AQ45)</f>
        <v>23721</v>
      </c>
      <c r="AR9" s="63">
        <f>SUM(AR10+AR16+AR23+AR31+AR35+AR45)</f>
        <v>26853</v>
      </c>
      <c r="AS9" s="63">
        <f>SUM(AT9:AU9)</f>
        <v>51973</v>
      </c>
      <c r="AT9" s="63">
        <f>SUM(AT10+AT16+AT23+AT31+AT35+AT45)</f>
        <v>24126</v>
      </c>
      <c r="AU9" s="63">
        <f>SUM(AU10+AU16+AU23+AU31+AU35+AU45)</f>
        <v>27847</v>
      </c>
      <c r="AV9" s="63">
        <f>SUM(AW9:AX9)</f>
        <v>48324</v>
      </c>
      <c r="AW9" s="63">
        <f>SUM(AW10+AW16+AW23+AW31+AW35+AW45)</f>
        <v>22384</v>
      </c>
      <c r="AX9" s="63">
        <f>SUM(AX10+AX16+AX23+AX31+AX35+AX45)</f>
        <v>25940</v>
      </c>
    </row>
    <row r="10" spans="1:50" ht="13.5" customHeight="1" x14ac:dyDescent="0.2">
      <c r="A10" s="33" t="s">
        <v>31</v>
      </c>
      <c r="B10" s="34">
        <v>2</v>
      </c>
      <c r="C10" s="63">
        <f>SUM(D10:E10)</f>
        <v>97754</v>
      </c>
      <c r="D10" s="63">
        <f t="shared" si="0"/>
        <v>49421</v>
      </c>
      <c r="E10" s="63">
        <f t="shared" si="0"/>
        <v>48333</v>
      </c>
      <c r="F10" s="63">
        <f>SUM(G10:H10)</f>
        <v>45468</v>
      </c>
      <c r="G10" s="63">
        <f t="shared" si="1"/>
        <v>23501</v>
      </c>
      <c r="H10" s="63">
        <f t="shared" si="1"/>
        <v>21967</v>
      </c>
      <c r="I10" s="63">
        <f>SUM(J10:K10)</f>
        <v>9369</v>
      </c>
      <c r="J10" s="63">
        <f>SUM(J11:J15)</f>
        <v>4842</v>
      </c>
      <c r="K10" s="63">
        <f>SUM(K11:K15)</f>
        <v>4527</v>
      </c>
      <c r="L10" s="63">
        <f>SUM(M10:N10)</f>
        <v>9341</v>
      </c>
      <c r="M10" s="63">
        <f>SUM(M11:M15)</f>
        <v>4782</v>
      </c>
      <c r="N10" s="63">
        <f>SUM(N11:N15)</f>
        <v>4559</v>
      </c>
      <c r="O10" s="63">
        <f>SUM(P10:Q10)</f>
        <v>9032</v>
      </c>
      <c r="P10" s="63">
        <f>SUM(P11:P15)</f>
        <v>4797</v>
      </c>
      <c r="Q10" s="63">
        <f>SUM(Q11:Q15)</f>
        <v>4235</v>
      </c>
      <c r="R10" s="63">
        <f>SUM(S10:T10)</f>
        <v>9566</v>
      </c>
      <c r="S10" s="63">
        <f>SUM(S11:S15)</f>
        <v>4954</v>
      </c>
      <c r="T10" s="63">
        <f>SUM(T11:T15)</f>
        <v>4612</v>
      </c>
      <c r="U10" s="63">
        <f>SUM(V10:W10)</f>
        <v>8160</v>
      </c>
      <c r="V10" s="63">
        <f>SUM(V11:V15)</f>
        <v>4126</v>
      </c>
      <c r="W10" s="63">
        <f>SUM(W11:W15)</f>
        <v>4034</v>
      </c>
      <c r="X10" s="63">
        <f>SUM(Y10:Z10)</f>
        <v>33438</v>
      </c>
      <c r="Y10" s="63">
        <f t="shared" si="2"/>
        <v>17057</v>
      </c>
      <c r="Z10" s="63">
        <f t="shared" si="2"/>
        <v>16381</v>
      </c>
      <c r="AA10" s="63">
        <f>SUM(AB10:AC10)</f>
        <v>8598</v>
      </c>
      <c r="AB10" s="63">
        <f>SUM(AB11:AB15)</f>
        <v>4394</v>
      </c>
      <c r="AC10" s="63">
        <f>SUM(AC11:AC15)</f>
        <v>4204</v>
      </c>
      <c r="AD10" s="63">
        <f>SUM(AE10:AF10)</f>
        <v>8535</v>
      </c>
      <c r="AE10" s="63">
        <f>SUM(AE11:AE15)</f>
        <v>4321</v>
      </c>
      <c r="AF10" s="63">
        <f>SUM(AF11:AF15)</f>
        <v>4214</v>
      </c>
      <c r="AG10" s="63">
        <f>SUM(AH10:AI10)</f>
        <v>8373</v>
      </c>
      <c r="AH10" s="63">
        <f>SUM(AH11:AH15)</f>
        <v>4287</v>
      </c>
      <c r="AI10" s="63">
        <f>SUM(AI11:AI15)</f>
        <v>4086</v>
      </c>
      <c r="AJ10" s="63">
        <f>SUM(AK10:AL10)</f>
        <v>7932</v>
      </c>
      <c r="AK10" s="63">
        <f>SUM(AK11:AK15)</f>
        <v>4055</v>
      </c>
      <c r="AL10" s="63">
        <f>SUM(AL11:AL15)</f>
        <v>3877</v>
      </c>
      <c r="AM10" s="63">
        <f>SUM(AN10:AO10)</f>
        <v>18848</v>
      </c>
      <c r="AN10" s="63">
        <f t="shared" si="3"/>
        <v>8863</v>
      </c>
      <c r="AO10" s="63">
        <f t="shared" si="3"/>
        <v>9985</v>
      </c>
      <c r="AP10" s="63">
        <f>SUM(AQ10:AR10)</f>
        <v>6087</v>
      </c>
      <c r="AQ10" s="63">
        <f>SUM(AQ11:AQ15)</f>
        <v>2910</v>
      </c>
      <c r="AR10" s="63">
        <f>SUM(AR11:AR15)</f>
        <v>3177</v>
      </c>
      <c r="AS10" s="63">
        <f>SUM(AT10:AU10)</f>
        <v>6505</v>
      </c>
      <c r="AT10" s="63">
        <f>SUM(AT11:AT15)</f>
        <v>3020</v>
      </c>
      <c r="AU10" s="63">
        <f>SUM(AU11:AU15)</f>
        <v>3485</v>
      </c>
      <c r="AV10" s="63">
        <f>SUM(AW10:AX10)</f>
        <v>6256</v>
      </c>
      <c r="AW10" s="63">
        <f>SUM(AW11:AW15)</f>
        <v>2933</v>
      </c>
      <c r="AX10" s="63">
        <f>SUM(AX11:AX15)</f>
        <v>3323</v>
      </c>
    </row>
    <row r="11" spans="1:50" ht="13.5" customHeight="1" x14ac:dyDescent="0.2">
      <c r="A11" s="37" t="s">
        <v>32</v>
      </c>
      <c r="B11" s="34">
        <v>3</v>
      </c>
      <c r="C11" s="63">
        <f>SUM(D11:E11)</f>
        <v>27732</v>
      </c>
      <c r="D11" s="63">
        <f t="shared" si="0"/>
        <v>13946</v>
      </c>
      <c r="E11" s="63">
        <f t="shared" si="0"/>
        <v>13786</v>
      </c>
      <c r="F11" s="63">
        <f>SUM(G11:H11)</f>
        <v>13499</v>
      </c>
      <c r="G11" s="63">
        <f t="shared" si="1"/>
        <v>6905</v>
      </c>
      <c r="H11" s="63">
        <f t="shared" si="1"/>
        <v>6594</v>
      </c>
      <c r="I11" s="63">
        <f>SUM(J11:K11)</f>
        <v>2912</v>
      </c>
      <c r="J11" s="152">
        <v>1459</v>
      </c>
      <c r="K11" s="152">
        <v>1453</v>
      </c>
      <c r="L11" s="63">
        <f>SUM(M11:N11)</f>
        <v>2797</v>
      </c>
      <c r="M11" s="152">
        <v>1421</v>
      </c>
      <c r="N11" s="152">
        <v>1376</v>
      </c>
      <c r="O11" s="63">
        <f>SUM(P11:Q11)</f>
        <v>2731</v>
      </c>
      <c r="P11" s="152">
        <v>1438</v>
      </c>
      <c r="Q11" s="152">
        <v>1293</v>
      </c>
      <c r="R11" s="63">
        <f>SUM(S11:T11)</f>
        <v>2746</v>
      </c>
      <c r="S11" s="152">
        <v>1429</v>
      </c>
      <c r="T11" s="152">
        <v>1317</v>
      </c>
      <c r="U11" s="63">
        <f>SUM(V11:W11)</f>
        <v>2313</v>
      </c>
      <c r="V11" s="152">
        <v>1158</v>
      </c>
      <c r="W11" s="152">
        <v>1155</v>
      </c>
      <c r="X11" s="63">
        <f>SUM(Y11:Z11)</f>
        <v>8936</v>
      </c>
      <c r="Y11" s="63">
        <f t="shared" si="2"/>
        <v>4493</v>
      </c>
      <c r="Z11" s="63">
        <f t="shared" si="2"/>
        <v>4443</v>
      </c>
      <c r="AA11" s="63">
        <f>SUM(AB11:AC11)</f>
        <v>2364</v>
      </c>
      <c r="AB11" s="152">
        <v>1160</v>
      </c>
      <c r="AC11" s="152">
        <v>1204</v>
      </c>
      <c r="AD11" s="63">
        <f>SUM(AE11:AF11)</f>
        <v>2267</v>
      </c>
      <c r="AE11" s="152">
        <v>1176</v>
      </c>
      <c r="AF11" s="152">
        <v>1091</v>
      </c>
      <c r="AG11" s="63">
        <f>SUM(AH11:AI11)</f>
        <v>2203</v>
      </c>
      <c r="AH11" s="152">
        <v>1130</v>
      </c>
      <c r="AI11" s="152">
        <v>1073</v>
      </c>
      <c r="AJ11" s="63">
        <f>SUM(AK11:AL11)</f>
        <v>2102</v>
      </c>
      <c r="AK11" s="152">
        <v>1027</v>
      </c>
      <c r="AL11" s="152">
        <v>1075</v>
      </c>
      <c r="AM11" s="63">
        <f>SUM(AN11:AO11)</f>
        <v>5297</v>
      </c>
      <c r="AN11" s="63">
        <f t="shared" si="3"/>
        <v>2548</v>
      </c>
      <c r="AO11" s="63">
        <f t="shared" si="3"/>
        <v>2749</v>
      </c>
      <c r="AP11" s="63">
        <f>SUM(AQ11:AR11)</f>
        <v>1810</v>
      </c>
      <c r="AQ11" s="152">
        <v>904</v>
      </c>
      <c r="AR11" s="152">
        <v>906</v>
      </c>
      <c r="AS11" s="63">
        <f>SUM(AT11:AU11)</f>
        <v>1792</v>
      </c>
      <c r="AT11" s="152">
        <v>856</v>
      </c>
      <c r="AU11" s="152">
        <v>936</v>
      </c>
      <c r="AV11" s="63">
        <f>SUM(AW11:AX11)</f>
        <v>1695</v>
      </c>
      <c r="AW11" s="152">
        <v>788</v>
      </c>
      <c r="AX11" s="152">
        <v>907</v>
      </c>
    </row>
    <row r="12" spans="1:50" ht="13.5" customHeight="1" x14ac:dyDescent="0.2">
      <c r="A12" s="37" t="s">
        <v>33</v>
      </c>
      <c r="B12" s="34">
        <v>4</v>
      </c>
      <c r="C12" s="63">
        <f t="shared" ref="C12:C15" si="4">SUM(D12:E12)</f>
        <v>11842</v>
      </c>
      <c r="D12" s="63">
        <f t="shared" si="0"/>
        <v>6065</v>
      </c>
      <c r="E12" s="63">
        <f t="shared" si="0"/>
        <v>5777</v>
      </c>
      <c r="F12" s="63">
        <f t="shared" ref="F12:F15" si="5">SUM(G12:H12)</f>
        <v>5416</v>
      </c>
      <c r="G12" s="63">
        <f t="shared" si="1"/>
        <v>2832</v>
      </c>
      <c r="H12" s="63">
        <f t="shared" si="1"/>
        <v>2584</v>
      </c>
      <c r="I12" s="63">
        <f t="shared" ref="I12:I15" si="6">SUM(J12:K12)</f>
        <v>1170</v>
      </c>
      <c r="J12" s="152">
        <v>618</v>
      </c>
      <c r="K12" s="152">
        <v>552</v>
      </c>
      <c r="L12" s="63">
        <f t="shared" ref="L12:L15" si="7">SUM(M12:N12)</f>
        <v>1125</v>
      </c>
      <c r="M12" s="152">
        <v>603</v>
      </c>
      <c r="N12" s="152">
        <v>522</v>
      </c>
      <c r="O12" s="63">
        <f t="shared" ref="O12:O15" si="8">SUM(P12:Q12)</f>
        <v>1061</v>
      </c>
      <c r="P12" s="152">
        <v>572</v>
      </c>
      <c r="Q12" s="152">
        <v>489</v>
      </c>
      <c r="R12" s="63">
        <f t="shared" ref="R12:R15" si="9">SUM(S12:T12)</f>
        <v>1054</v>
      </c>
      <c r="S12" s="152">
        <v>538</v>
      </c>
      <c r="T12" s="152">
        <v>516</v>
      </c>
      <c r="U12" s="63">
        <f t="shared" ref="U12:U15" si="10">SUM(V12:W12)</f>
        <v>1006</v>
      </c>
      <c r="V12" s="152">
        <v>501</v>
      </c>
      <c r="W12" s="152">
        <v>505</v>
      </c>
      <c r="X12" s="63">
        <f t="shared" ref="X12:X15" si="11">SUM(Y12:Z12)</f>
        <v>4195</v>
      </c>
      <c r="Y12" s="63">
        <f t="shared" si="2"/>
        <v>2194</v>
      </c>
      <c r="Z12" s="63">
        <f t="shared" si="2"/>
        <v>2001</v>
      </c>
      <c r="AA12" s="63">
        <f t="shared" ref="AA12:AA15" si="12">SUM(AB12:AC12)</f>
        <v>1040</v>
      </c>
      <c r="AB12" s="152">
        <v>571</v>
      </c>
      <c r="AC12" s="152">
        <v>469</v>
      </c>
      <c r="AD12" s="63">
        <f t="shared" ref="AD12:AD15" si="13">SUM(AE12:AF12)</f>
        <v>1120</v>
      </c>
      <c r="AE12" s="152">
        <v>561</v>
      </c>
      <c r="AF12" s="152">
        <v>559</v>
      </c>
      <c r="AG12" s="63">
        <f t="shared" ref="AG12:AG15" si="14">SUM(AH12:AI12)</f>
        <v>1075</v>
      </c>
      <c r="AH12" s="152">
        <v>565</v>
      </c>
      <c r="AI12" s="152">
        <v>510</v>
      </c>
      <c r="AJ12" s="63">
        <f t="shared" ref="AJ12:AJ15" si="15">SUM(AK12:AL12)</f>
        <v>960</v>
      </c>
      <c r="AK12" s="152">
        <v>497</v>
      </c>
      <c r="AL12" s="152">
        <v>463</v>
      </c>
      <c r="AM12" s="63">
        <f t="shared" ref="AM12:AM15" si="16">SUM(AN12:AO12)</f>
        <v>2231</v>
      </c>
      <c r="AN12" s="63">
        <f t="shared" si="3"/>
        <v>1039</v>
      </c>
      <c r="AO12" s="63">
        <f t="shared" si="3"/>
        <v>1192</v>
      </c>
      <c r="AP12" s="63">
        <f t="shared" ref="AP12:AP15" si="17">SUM(AQ12:AR12)</f>
        <v>713</v>
      </c>
      <c r="AQ12" s="152">
        <v>323</v>
      </c>
      <c r="AR12" s="152">
        <v>390</v>
      </c>
      <c r="AS12" s="63">
        <f t="shared" ref="AS12:AS15" si="18">SUM(AT12:AU12)</f>
        <v>757</v>
      </c>
      <c r="AT12" s="152">
        <v>342</v>
      </c>
      <c r="AU12" s="152">
        <v>415</v>
      </c>
      <c r="AV12" s="63">
        <f t="shared" ref="AV12:AV15" si="19">SUM(AW12:AX12)</f>
        <v>761</v>
      </c>
      <c r="AW12" s="152">
        <v>374</v>
      </c>
      <c r="AX12" s="152">
        <v>387</v>
      </c>
    </row>
    <row r="13" spans="1:50" ht="13.5" customHeight="1" x14ac:dyDescent="0.2">
      <c r="A13" s="37" t="s">
        <v>34</v>
      </c>
      <c r="B13" s="34">
        <v>5</v>
      </c>
      <c r="C13" s="63">
        <f t="shared" si="4"/>
        <v>15629</v>
      </c>
      <c r="D13" s="63">
        <f t="shared" si="0"/>
        <v>7922</v>
      </c>
      <c r="E13" s="63">
        <f t="shared" si="0"/>
        <v>7707</v>
      </c>
      <c r="F13" s="63">
        <f t="shared" si="5"/>
        <v>6954</v>
      </c>
      <c r="G13" s="63">
        <f t="shared" si="1"/>
        <v>3621</v>
      </c>
      <c r="H13" s="63">
        <f t="shared" si="1"/>
        <v>3333</v>
      </c>
      <c r="I13" s="63">
        <f t="shared" si="6"/>
        <v>1381</v>
      </c>
      <c r="J13" s="152">
        <v>738</v>
      </c>
      <c r="K13" s="152">
        <v>643</v>
      </c>
      <c r="L13" s="63">
        <f t="shared" si="7"/>
        <v>1443</v>
      </c>
      <c r="M13" s="152">
        <v>730</v>
      </c>
      <c r="N13" s="152">
        <v>713</v>
      </c>
      <c r="O13" s="63">
        <f t="shared" si="8"/>
        <v>1317</v>
      </c>
      <c r="P13" s="152">
        <v>718</v>
      </c>
      <c r="Q13" s="152">
        <v>599</v>
      </c>
      <c r="R13" s="63">
        <f t="shared" si="9"/>
        <v>1477</v>
      </c>
      <c r="S13" s="152">
        <v>764</v>
      </c>
      <c r="T13" s="152">
        <v>713</v>
      </c>
      <c r="U13" s="63">
        <f t="shared" si="10"/>
        <v>1336</v>
      </c>
      <c r="V13" s="152">
        <v>671</v>
      </c>
      <c r="W13" s="152">
        <v>665</v>
      </c>
      <c r="X13" s="63">
        <f t="shared" si="11"/>
        <v>5343</v>
      </c>
      <c r="Y13" s="63">
        <f t="shared" si="2"/>
        <v>2752</v>
      </c>
      <c r="Z13" s="63">
        <f t="shared" si="2"/>
        <v>2591</v>
      </c>
      <c r="AA13" s="63">
        <f t="shared" si="12"/>
        <v>1391</v>
      </c>
      <c r="AB13" s="152">
        <v>731</v>
      </c>
      <c r="AC13" s="152">
        <v>660</v>
      </c>
      <c r="AD13" s="63">
        <f t="shared" si="13"/>
        <v>1361</v>
      </c>
      <c r="AE13" s="152">
        <v>677</v>
      </c>
      <c r="AF13" s="152">
        <v>684</v>
      </c>
      <c r="AG13" s="63">
        <f t="shared" si="14"/>
        <v>1332</v>
      </c>
      <c r="AH13" s="152">
        <v>691</v>
      </c>
      <c r="AI13" s="152">
        <v>641</v>
      </c>
      <c r="AJ13" s="63">
        <f t="shared" si="15"/>
        <v>1259</v>
      </c>
      <c r="AK13" s="152">
        <v>653</v>
      </c>
      <c r="AL13" s="152">
        <v>606</v>
      </c>
      <c r="AM13" s="63">
        <f t="shared" si="16"/>
        <v>3332</v>
      </c>
      <c r="AN13" s="63">
        <f t="shared" si="3"/>
        <v>1549</v>
      </c>
      <c r="AO13" s="63">
        <f t="shared" si="3"/>
        <v>1783</v>
      </c>
      <c r="AP13" s="63">
        <f t="shared" si="17"/>
        <v>1038</v>
      </c>
      <c r="AQ13" s="152">
        <v>491</v>
      </c>
      <c r="AR13" s="152">
        <v>547</v>
      </c>
      <c r="AS13" s="63">
        <f t="shared" si="18"/>
        <v>1155</v>
      </c>
      <c r="AT13" s="152">
        <v>530</v>
      </c>
      <c r="AU13" s="152">
        <v>625</v>
      </c>
      <c r="AV13" s="63">
        <f t="shared" si="19"/>
        <v>1139</v>
      </c>
      <c r="AW13" s="152">
        <v>528</v>
      </c>
      <c r="AX13" s="152">
        <v>611</v>
      </c>
    </row>
    <row r="14" spans="1:50" ht="13.5" customHeight="1" x14ac:dyDescent="0.2">
      <c r="A14" s="37" t="s">
        <v>35</v>
      </c>
      <c r="B14" s="34">
        <v>6</v>
      </c>
      <c r="C14" s="63">
        <f t="shared" si="4"/>
        <v>20227</v>
      </c>
      <c r="D14" s="63">
        <f t="shared" si="0"/>
        <v>10221</v>
      </c>
      <c r="E14" s="63">
        <f t="shared" si="0"/>
        <v>10006</v>
      </c>
      <c r="F14" s="63">
        <f t="shared" si="5"/>
        <v>9442</v>
      </c>
      <c r="G14" s="63">
        <f t="shared" si="1"/>
        <v>4934</v>
      </c>
      <c r="H14" s="63">
        <f t="shared" si="1"/>
        <v>4508</v>
      </c>
      <c r="I14" s="63">
        <f t="shared" si="6"/>
        <v>1828</v>
      </c>
      <c r="J14" s="152">
        <v>960</v>
      </c>
      <c r="K14" s="152">
        <v>868</v>
      </c>
      <c r="L14" s="63">
        <f t="shared" si="7"/>
        <v>1869</v>
      </c>
      <c r="M14" s="152">
        <v>940</v>
      </c>
      <c r="N14" s="152">
        <v>929</v>
      </c>
      <c r="O14" s="63">
        <f t="shared" si="8"/>
        <v>1943</v>
      </c>
      <c r="P14" s="152">
        <v>1045</v>
      </c>
      <c r="Q14" s="152">
        <v>898</v>
      </c>
      <c r="R14" s="63">
        <f t="shared" si="9"/>
        <v>2161</v>
      </c>
      <c r="S14" s="152">
        <v>1127</v>
      </c>
      <c r="T14" s="152">
        <v>1034</v>
      </c>
      <c r="U14" s="63">
        <f t="shared" si="10"/>
        <v>1641</v>
      </c>
      <c r="V14" s="152">
        <v>862</v>
      </c>
      <c r="W14" s="152">
        <v>779</v>
      </c>
      <c r="X14" s="63">
        <f t="shared" si="11"/>
        <v>7005</v>
      </c>
      <c r="Y14" s="63">
        <f t="shared" si="2"/>
        <v>3579</v>
      </c>
      <c r="Z14" s="63">
        <f t="shared" si="2"/>
        <v>3426</v>
      </c>
      <c r="AA14" s="63">
        <f t="shared" si="12"/>
        <v>1801</v>
      </c>
      <c r="AB14" s="152">
        <v>932</v>
      </c>
      <c r="AC14" s="152">
        <v>869</v>
      </c>
      <c r="AD14" s="63">
        <f t="shared" si="13"/>
        <v>1756</v>
      </c>
      <c r="AE14" s="152">
        <v>877</v>
      </c>
      <c r="AF14" s="152">
        <v>879</v>
      </c>
      <c r="AG14" s="63">
        <f t="shared" si="14"/>
        <v>1770</v>
      </c>
      <c r="AH14" s="152">
        <v>909</v>
      </c>
      <c r="AI14" s="152">
        <v>861</v>
      </c>
      <c r="AJ14" s="63">
        <f t="shared" si="15"/>
        <v>1678</v>
      </c>
      <c r="AK14" s="152">
        <v>861</v>
      </c>
      <c r="AL14" s="152">
        <v>817</v>
      </c>
      <c r="AM14" s="63">
        <f t="shared" si="16"/>
        <v>3780</v>
      </c>
      <c r="AN14" s="63">
        <f t="shared" si="3"/>
        <v>1708</v>
      </c>
      <c r="AO14" s="63">
        <f t="shared" si="3"/>
        <v>2072</v>
      </c>
      <c r="AP14" s="63">
        <f t="shared" si="17"/>
        <v>1162</v>
      </c>
      <c r="AQ14" s="152">
        <v>534</v>
      </c>
      <c r="AR14" s="152">
        <v>628</v>
      </c>
      <c r="AS14" s="63">
        <f t="shared" si="18"/>
        <v>1320</v>
      </c>
      <c r="AT14" s="152">
        <v>583</v>
      </c>
      <c r="AU14" s="152">
        <v>737</v>
      </c>
      <c r="AV14" s="63">
        <f t="shared" si="19"/>
        <v>1298</v>
      </c>
      <c r="AW14" s="152">
        <v>591</v>
      </c>
      <c r="AX14" s="152">
        <v>707</v>
      </c>
    </row>
    <row r="15" spans="1:50" ht="13.5" customHeight="1" x14ac:dyDescent="0.2">
      <c r="A15" s="37" t="s">
        <v>36</v>
      </c>
      <c r="B15" s="34">
        <v>7</v>
      </c>
      <c r="C15" s="63">
        <f t="shared" si="4"/>
        <v>22324</v>
      </c>
      <c r="D15" s="63">
        <f t="shared" si="0"/>
        <v>11267</v>
      </c>
      <c r="E15" s="63">
        <f t="shared" si="0"/>
        <v>11057</v>
      </c>
      <c r="F15" s="63">
        <f t="shared" si="5"/>
        <v>10157</v>
      </c>
      <c r="G15" s="63">
        <f t="shared" si="1"/>
        <v>5209</v>
      </c>
      <c r="H15" s="63">
        <f t="shared" si="1"/>
        <v>4948</v>
      </c>
      <c r="I15" s="63">
        <f t="shared" si="6"/>
        <v>2078</v>
      </c>
      <c r="J15" s="152">
        <v>1067</v>
      </c>
      <c r="K15" s="152">
        <v>1011</v>
      </c>
      <c r="L15" s="63">
        <f t="shared" si="7"/>
        <v>2107</v>
      </c>
      <c r="M15" s="152">
        <v>1088</v>
      </c>
      <c r="N15" s="152">
        <v>1019</v>
      </c>
      <c r="O15" s="63">
        <f t="shared" si="8"/>
        <v>1980</v>
      </c>
      <c r="P15" s="152">
        <v>1024</v>
      </c>
      <c r="Q15" s="152">
        <v>956</v>
      </c>
      <c r="R15" s="63">
        <f t="shared" si="9"/>
        <v>2128</v>
      </c>
      <c r="S15" s="152">
        <v>1096</v>
      </c>
      <c r="T15" s="152">
        <v>1032</v>
      </c>
      <c r="U15" s="63">
        <f t="shared" si="10"/>
        <v>1864</v>
      </c>
      <c r="V15" s="152">
        <v>934</v>
      </c>
      <c r="W15" s="152">
        <v>930</v>
      </c>
      <c r="X15" s="63">
        <f t="shared" si="11"/>
        <v>7959</v>
      </c>
      <c r="Y15" s="63">
        <f t="shared" si="2"/>
        <v>4039</v>
      </c>
      <c r="Z15" s="63">
        <f t="shared" si="2"/>
        <v>3920</v>
      </c>
      <c r="AA15" s="63">
        <f t="shared" si="12"/>
        <v>2002</v>
      </c>
      <c r="AB15" s="152">
        <v>1000</v>
      </c>
      <c r="AC15" s="152">
        <v>1002</v>
      </c>
      <c r="AD15" s="63">
        <f t="shared" si="13"/>
        <v>2031</v>
      </c>
      <c r="AE15" s="152">
        <v>1030</v>
      </c>
      <c r="AF15" s="152">
        <v>1001</v>
      </c>
      <c r="AG15" s="63">
        <f t="shared" si="14"/>
        <v>1993</v>
      </c>
      <c r="AH15" s="152">
        <v>992</v>
      </c>
      <c r="AI15" s="152">
        <v>1001</v>
      </c>
      <c r="AJ15" s="63">
        <f t="shared" si="15"/>
        <v>1933</v>
      </c>
      <c r="AK15" s="152">
        <v>1017</v>
      </c>
      <c r="AL15" s="152">
        <v>916</v>
      </c>
      <c r="AM15" s="63">
        <f t="shared" si="16"/>
        <v>4208</v>
      </c>
      <c r="AN15" s="63">
        <f t="shared" si="3"/>
        <v>2019</v>
      </c>
      <c r="AO15" s="63">
        <f t="shared" si="3"/>
        <v>2189</v>
      </c>
      <c r="AP15" s="63">
        <f t="shared" si="17"/>
        <v>1364</v>
      </c>
      <c r="AQ15" s="152">
        <v>658</v>
      </c>
      <c r="AR15" s="152">
        <v>706</v>
      </c>
      <c r="AS15" s="63">
        <f t="shared" si="18"/>
        <v>1481</v>
      </c>
      <c r="AT15" s="152">
        <v>709</v>
      </c>
      <c r="AU15" s="152">
        <v>772</v>
      </c>
      <c r="AV15" s="63">
        <f t="shared" si="19"/>
        <v>1363</v>
      </c>
      <c r="AW15" s="152">
        <v>652</v>
      </c>
      <c r="AX15" s="152">
        <v>711</v>
      </c>
    </row>
    <row r="16" spans="1:50" ht="13.5" customHeight="1" x14ac:dyDescent="0.2">
      <c r="A16" s="33" t="s">
        <v>37</v>
      </c>
      <c r="B16" s="34">
        <v>8</v>
      </c>
      <c r="C16" s="63">
        <f>SUM(D16:E16)</f>
        <v>136200</v>
      </c>
      <c r="D16" s="63">
        <f>SUM(G16+Y16+AN16)</f>
        <v>68349</v>
      </c>
      <c r="E16" s="63">
        <f>SUM(H16+Z16+AO16)</f>
        <v>67851</v>
      </c>
      <c r="F16" s="63">
        <f>SUM(G16:H16)</f>
        <v>62054</v>
      </c>
      <c r="G16" s="63">
        <f>SUM(J16+M16+P16+S16+V16)</f>
        <v>31865</v>
      </c>
      <c r="H16" s="63">
        <f>SUM(K16+N16+Q16+T16+W16)</f>
        <v>30189</v>
      </c>
      <c r="I16" s="63">
        <f>SUM(J16:K16)</f>
        <v>12589</v>
      </c>
      <c r="J16" s="63">
        <f>SUM(J17:J22)</f>
        <v>6540</v>
      </c>
      <c r="K16" s="63">
        <f>SUM(K17:K22)</f>
        <v>6049</v>
      </c>
      <c r="L16" s="63">
        <f>SUM(M16:N16)</f>
        <v>12323</v>
      </c>
      <c r="M16" s="63">
        <f>SUM(M17:M22)</f>
        <v>6346</v>
      </c>
      <c r="N16" s="63">
        <f>SUM(N17:N22)</f>
        <v>5977</v>
      </c>
      <c r="O16" s="63">
        <f>SUM(P16:Q16)</f>
        <v>12085</v>
      </c>
      <c r="P16" s="63">
        <f>SUM(P17:P22)</f>
        <v>6202</v>
      </c>
      <c r="Q16" s="63">
        <f>SUM(Q17:Q22)</f>
        <v>5883</v>
      </c>
      <c r="R16" s="63">
        <f>SUM(S16:T16)</f>
        <v>12972</v>
      </c>
      <c r="S16" s="63">
        <f>SUM(S17:S22)</f>
        <v>6734</v>
      </c>
      <c r="T16" s="63">
        <f>SUM(T17:T22)</f>
        <v>6238</v>
      </c>
      <c r="U16" s="63">
        <f>SUM(V16:W16)</f>
        <v>12085</v>
      </c>
      <c r="V16" s="63">
        <f>SUM(V17:V22)</f>
        <v>6043</v>
      </c>
      <c r="W16" s="63">
        <f>SUM(W17:W22)</f>
        <v>6042</v>
      </c>
      <c r="X16" s="63">
        <f>SUM(Y16:Z16)</f>
        <v>48815</v>
      </c>
      <c r="Y16" s="63">
        <f>SUM(AB16+AE16+AH16+AK16)</f>
        <v>24863</v>
      </c>
      <c r="Z16" s="63">
        <f>SUM(AC16+AF16+AI16+AL16)</f>
        <v>23952</v>
      </c>
      <c r="AA16" s="63">
        <f>SUM(AB16:AC16)</f>
        <v>12702</v>
      </c>
      <c r="AB16" s="63">
        <f>SUM(AB17:AB22)</f>
        <v>6507</v>
      </c>
      <c r="AC16" s="63">
        <f>SUM(AC17:AC22)</f>
        <v>6195</v>
      </c>
      <c r="AD16" s="63">
        <f>SUM(AE16:AF16)</f>
        <v>12816</v>
      </c>
      <c r="AE16" s="63">
        <f>SUM(AE17:AE22)</f>
        <v>6541</v>
      </c>
      <c r="AF16" s="63">
        <f>SUM(AF17:AF22)</f>
        <v>6275</v>
      </c>
      <c r="AG16" s="63">
        <f>SUM(AH16:AI16)</f>
        <v>11826</v>
      </c>
      <c r="AH16" s="63">
        <f>SUM(AH17:AH22)</f>
        <v>5987</v>
      </c>
      <c r="AI16" s="63">
        <f>SUM(AI17:AI22)</f>
        <v>5839</v>
      </c>
      <c r="AJ16" s="63">
        <f>SUM(AK16:AL16)</f>
        <v>11471</v>
      </c>
      <c r="AK16" s="63">
        <f>SUM(AK17:AK22)</f>
        <v>5828</v>
      </c>
      <c r="AL16" s="63">
        <f>SUM(AL17:AL22)</f>
        <v>5643</v>
      </c>
      <c r="AM16" s="63">
        <f>SUM(AN16:AO16)</f>
        <v>25331</v>
      </c>
      <c r="AN16" s="63">
        <f>SUM(AQ16+AT16+AW16)</f>
        <v>11621</v>
      </c>
      <c r="AO16" s="63">
        <f>SUM(AR16+AU16+AX16)</f>
        <v>13710</v>
      </c>
      <c r="AP16" s="63">
        <f>SUM(AQ16:AR16)</f>
        <v>8391</v>
      </c>
      <c r="AQ16" s="63">
        <f>SUM(AQ17:AQ22)</f>
        <v>3889</v>
      </c>
      <c r="AR16" s="63">
        <f>SUM(AR17:AR22)</f>
        <v>4502</v>
      </c>
      <c r="AS16" s="63">
        <f>SUM(AT16:AU16)</f>
        <v>8632</v>
      </c>
      <c r="AT16" s="63">
        <f>SUM(AT17:AT22)</f>
        <v>3877</v>
      </c>
      <c r="AU16" s="63">
        <f>SUM(AU17:AU22)</f>
        <v>4755</v>
      </c>
      <c r="AV16" s="63">
        <f>SUM(AW16:AX16)</f>
        <v>8308</v>
      </c>
      <c r="AW16" s="63">
        <f>SUM(AW17:AW22)</f>
        <v>3855</v>
      </c>
      <c r="AX16" s="63">
        <f>SUM(AX17:AX22)</f>
        <v>4453</v>
      </c>
    </row>
    <row r="17" spans="1:50" ht="13.5" customHeight="1" x14ac:dyDescent="0.2">
      <c r="A17" s="37" t="s">
        <v>38</v>
      </c>
      <c r="B17" s="34">
        <v>9</v>
      </c>
      <c r="C17" s="63">
        <f>SUM(D17:E17)</f>
        <v>19818</v>
      </c>
      <c r="D17" s="63">
        <f>SUM(G17+Y17+AN17)</f>
        <v>10003</v>
      </c>
      <c r="E17" s="63">
        <f>SUM(H17+Z17+AO17)</f>
        <v>9815</v>
      </c>
      <c r="F17" s="63">
        <f>SUM(G17:H17)</f>
        <v>9054</v>
      </c>
      <c r="G17" s="63">
        <f>SUM(J17+M17+P17+S17+V17)</f>
        <v>4720</v>
      </c>
      <c r="H17" s="63">
        <f>SUM(K17+N17+Q17+T17+W17)</f>
        <v>4334</v>
      </c>
      <c r="I17" s="63">
        <f>SUM(J17:K17)</f>
        <v>1765</v>
      </c>
      <c r="J17" s="152">
        <v>968</v>
      </c>
      <c r="K17" s="152">
        <v>797</v>
      </c>
      <c r="L17" s="63">
        <f>SUM(M17:N17)</f>
        <v>1719</v>
      </c>
      <c r="M17" s="152">
        <v>864</v>
      </c>
      <c r="N17" s="152">
        <v>855</v>
      </c>
      <c r="O17" s="63">
        <f>SUM(P17:Q17)</f>
        <v>1853</v>
      </c>
      <c r="P17" s="152">
        <v>974</v>
      </c>
      <c r="Q17" s="152">
        <v>879</v>
      </c>
      <c r="R17" s="63">
        <f>SUM(S17:T17)</f>
        <v>1948</v>
      </c>
      <c r="S17" s="152">
        <v>1042</v>
      </c>
      <c r="T17" s="152">
        <v>906</v>
      </c>
      <c r="U17" s="63">
        <f>SUM(V17:W17)</f>
        <v>1769</v>
      </c>
      <c r="V17" s="152">
        <v>872</v>
      </c>
      <c r="W17" s="152">
        <v>897</v>
      </c>
      <c r="X17" s="63">
        <f>SUM(Y17:Z17)</f>
        <v>7091</v>
      </c>
      <c r="Y17" s="63">
        <f>SUM(AB17+AE17+AH17+AK17)</f>
        <v>3608</v>
      </c>
      <c r="Z17" s="63">
        <f>SUM(AC17+AF17+AI17+AL17)</f>
        <v>3483</v>
      </c>
      <c r="AA17" s="63">
        <f>SUM(AB17:AC17)</f>
        <v>1873</v>
      </c>
      <c r="AB17" s="152">
        <v>974</v>
      </c>
      <c r="AC17" s="152">
        <v>899</v>
      </c>
      <c r="AD17" s="63">
        <f>SUM(AE17:AF17)</f>
        <v>1830</v>
      </c>
      <c r="AE17" s="152">
        <v>948</v>
      </c>
      <c r="AF17" s="152">
        <v>882</v>
      </c>
      <c r="AG17" s="63">
        <f>SUM(AH17:AI17)</f>
        <v>1706</v>
      </c>
      <c r="AH17" s="152">
        <v>846</v>
      </c>
      <c r="AI17" s="152">
        <v>860</v>
      </c>
      <c r="AJ17" s="63">
        <f>SUM(AK17:AL17)</f>
        <v>1682</v>
      </c>
      <c r="AK17" s="152">
        <v>840</v>
      </c>
      <c r="AL17" s="152">
        <v>842</v>
      </c>
      <c r="AM17" s="63">
        <f>SUM(AN17:AO17)</f>
        <v>3673</v>
      </c>
      <c r="AN17" s="63">
        <f>SUM(AQ17+AT17+AW17)</f>
        <v>1675</v>
      </c>
      <c r="AO17" s="63">
        <f>SUM(AR17+AU17+AX17)</f>
        <v>1998</v>
      </c>
      <c r="AP17" s="63">
        <f>SUM(AQ17:AR17)</f>
        <v>1236</v>
      </c>
      <c r="AQ17" s="152">
        <v>576</v>
      </c>
      <c r="AR17" s="152">
        <v>660</v>
      </c>
      <c r="AS17" s="63">
        <f>SUM(AT17:AU17)</f>
        <v>1236</v>
      </c>
      <c r="AT17" s="152">
        <v>554</v>
      </c>
      <c r="AU17" s="152">
        <v>682</v>
      </c>
      <c r="AV17" s="63">
        <f>SUM(AW17:AX17)</f>
        <v>1201</v>
      </c>
      <c r="AW17" s="152">
        <v>545</v>
      </c>
      <c r="AX17" s="152">
        <v>656</v>
      </c>
    </row>
    <row r="18" spans="1:50" ht="13.5" customHeight="1" x14ac:dyDescent="0.2">
      <c r="A18" s="37" t="s">
        <v>39</v>
      </c>
      <c r="B18" s="34">
        <v>10</v>
      </c>
      <c r="C18" s="63">
        <f t="shared" ref="C18:C22" si="20">SUM(D18:E18)</f>
        <v>19964</v>
      </c>
      <c r="D18" s="63">
        <f t="shared" ref="D18:E22" si="21">SUM(G18+Y18+AN18)</f>
        <v>9797</v>
      </c>
      <c r="E18" s="63">
        <f t="shared" si="21"/>
        <v>10167</v>
      </c>
      <c r="F18" s="63">
        <f t="shared" ref="F18:F22" si="22">SUM(G18:H18)</f>
        <v>9330</v>
      </c>
      <c r="G18" s="63">
        <f t="shared" ref="G18:H22" si="23">SUM(J18+M18+P18+S18+V18)</f>
        <v>4600</v>
      </c>
      <c r="H18" s="63">
        <f t="shared" si="23"/>
        <v>4730</v>
      </c>
      <c r="I18" s="63">
        <f t="shared" ref="I18:I22" si="24">SUM(J18:K18)</f>
        <v>1985</v>
      </c>
      <c r="J18" s="152">
        <v>993</v>
      </c>
      <c r="K18" s="152">
        <v>992</v>
      </c>
      <c r="L18" s="63">
        <f t="shared" ref="L18:L22" si="25">SUM(M18:N18)</f>
        <v>1888</v>
      </c>
      <c r="M18" s="152">
        <v>929</v>
      </c>
      <c r="N18" s="152">
        <v>959</v>
      </c>
      <c r="O18" s="63">
        <f t="shared" ref="O18:O22" si="26">SUM(P18:Q18)</f>
        <v>1847</v>
      </c>
      <c r="P18" s="152">
        <v>909</v>
      </c>
      <c r="Q18" s="152">
        <v>938</v>
      </c>
      <c r="R18" s="63">
        <f t="shared" ref="R18:R22" si="27">SUM(S18:T18)</f>
        <v>1861</v>
      </c>
      <c r="S18" s="152">
        <v>918</v>
      </c>
      <c r="T18" s="152">
        <v>943</v>
      </c>
      <c r="U18" s="63">
        <f t="shared" ref="U18:U22" si="28">SUM(V18:W18)</f>
        <v>1749</v>
      </c>
      <c r="V18" s="152">
        <v>851</v>
      </c>
      <c r="W18" s="152">
        <v>898</v>
      </c>
      <c r="X18" s="63">
        <f t="shared" ref="X18:X22" si="29">SUM(Y18:Z18)</f>
        <v>7343</v>
      </c>
      <c r="Y18" s="63">
        <f t="shared" ref="Y18:Z22" si="30">SUM(AB18+AE18+AH18+AK18)</f>
        <v>3714</v>
      </c>
      <c r="Z18" s="63">
        <f t="shared" si="30"/>
        <v>3629</v>
      </c>
      <c r="AA18" s="63">
        <f t="shared" ref="AA18:AA22" si="31">SUM(AB18:AC18)</f>
        <v>1862</v>
      </c>
      <c r="AB18" s="152">
        <v>936</v>
      </c>
      <c r="AC18" s="152">
        <v>926</v>
      </c>
      <c r="AD18" s="63">
        <f t="shared" ref="AD18:AD22" si="32">SUM(AE18:AF18)</f>
        <v>1980</v>
      </c>
      <c r="AE18" s="152">
        <v>1015</v>
      </c>
      <c r="AF18" s="152">
        <v>965</v>
      </c>
      <c r="AG18" s="63">
        <f t="shared" ref="AG18:AG22" si="33">SUM(AH18:AI18)</f>
        <v>1778</v>
      </c>
      <c r="AH18" s="152">
        <v>898</v>
      </c>
      <c r="AI18" s="152">
        <v>880</v>
      </c>
      <c r="AJ18" s="63">
        <f t="shared" ref="AJ18:AJ22" si="34">SUM(AK18:AL18)</f>
        <v>1723</v>
      </c>
      <c r="AK18" s="152">
        <v>865</v>
      </c>
      <c r="AL18" s="152">
        <v>858</v>
      </c>
      <c r="AM18" s="63">
        <f t="shared" ref="AM18:AM22" si="35">SUM(AN18:AO18)</f>
        <v>3291</v>
      </c>
      <c r="AN18" s="63">
        <f t="shared" ref="AN18:AO22" si="36">SUM(AQ18+AT18+AW18)</f>
        <v>1483</v>
      </c>
      <c r="AO18" s="63">
        <f t="shared" si="36"/>
        <v>1808</v>
      </c>
      <c r="AP18" s="63">
        <f t="shared" ref="AP18:AP22" si="37">SUM(AQ18:AR18)</f>
        <v>1072</v>
      </c>
      <c r="AQ18" s="152">
        <v>479</v>
      </c>
      <c r="AR18" s="152">
        <v>593</v>
      </c>
      <c r="AS18" s="63">
        <f t="shared" ref="AS18:AS22" si="38">SUM(AT18:AU18)</f>
        <v>1113</v>
      </c>
      <c r="AT18" s="152">
        <v>495</v>
      </c>
      <c r="AU18" s="152">
        <v>618</v>
      </c>
      <c r="AV18" s="63">
        <f t="shared" ref="AV18:AV22" si="39">SUM(AW18:AX18)</f>
        <v>1106</v>
      </c>
      <c r="AW18" s="152">
        <v>509</v>
      </c>
      <c r="AX18" s="152">
        <v>597</v>
      </c>
    </row>
    <row r="19" spans="1:50" ht="13.5" customHeight="1" x14ac:dyDescent="0.2">
      <c r="A19" s="37" t="s">
        <v>40</v>
      </c>
      <c r="B19" s="34">
        <v>11</v>
      </c>
      <c r="C19" s="63">
        <f t="shared" si="20"/>
        <v>11391</v>
      </c>
      <c r="D19" s="63">
        <f t="shared" si="21"/>
        <v>5856</v>
      </c>
      <c r="E19" s="63">
        <f t="shared" si="21"/>
        <v>5535</v>
      </c>
      <c r="F19" s="63">
        <f t="shared" si="22"/>
        <v>5117</v>
      </c>
      <c r="G19" s="63">
        <f t="shared" si="23"/>
        <v>2703</v>
      </c>
      <c r="H19" s="63">
        <f t="shared" si="23"/>
        <v>2414</v>
      </c>
      <c r="I19" s="63">
        <f t="shared" si="24"/>
        <v>984</v>
      </c>
      <c r="J19" s="152">
        <v>532</v>
      </c>
      <c r="K19" s="152">
        <v>452</v>
      </c>
      <c r="L19" s="63">
        <f t="shared" si="25"/>
        <v>1047</v>
      </c>
      <c r="M19" s="152">
        <v>552</v>
      </c>
      <c r="N19" s="152">
        <v>495</v>
      </c>
      <c r="O19" s="63">
        <f t="shared" si="26"/>
        <v>992</v>
      </c>
      <c r="P19" s="152">
        <v>514</v>
      </c>
      <c r="Q19" s="152">
        <v>478</v>
      </c>
      <c r="R19" s="63">
        <f t="shared" si="27"/>
        <v>1079</v>
      </c>
      <c r="S19" s="152">
        <v>577</v>
      </c>
      <c r="T19" s="152">
        <v>502</v>
      </c>
      <c r="U19" s="63">
        <f t="shared" si="28"/>
        <v>1015</v>
      </c>
      <c r="V19" s="152">
        <v>528</v>
      </c>
      <c r="W19" s="152">
        <v>487</v>
      </c>
      <c r="X19" s="63">
        <f t="shared" si="29"/>
        <v>4201</v>
      </c>
      <c r="Y19" s="63">
        <f t="shared" si="30"/>
        <v>2197</v>
      </c>
      <c r="Z19" s="63">
        <f t="shared" si="30"/>
        <v>2004</v>
      </c>
      <c r="AA19" s="63">
        <f t="shared" si="31"/>
        <v>1145</v>
      </c>
      <c r="AB19" s="152">
        <v>595</v>
      </c>
      <c r="AC19" s="152">
        <v>550</v>
      </c>
      <c r="AD19" s="63">
        <f t="shared" si="32"/>
        <v>1101</v>
      </c>
      <c r="AE19" s="152">
        <v>576</v>
      </c>
      <c r="AF19" s="152">
        <v>525</v>
      </c>
      <c r="AG19" s="63">
        <f t="shared" si="33"/>
        <v>1007</v>
      </c>
      <c r="AH19" s="152">
        <v>536</v>
      </c>
      <c r="AI19" s="152">
        <v>471</v>
      </c>
      <c r="AJ19" s="63">
        <f t="shared" si="34"/>
        <v>948</v>
      </c>
      <c r="AK19" s="152">
        <v>490</v>
      </c>
      <c r="AL19" s="152">
        <v>458</v>
      </c>
      <c r="AM19" s="63">
        <f t="shared" si="35"/>
        <v>2073</v>
      </c>
      <c r="AN19" s="63">
        <f t="shared" si="36"/>
        <v>956</v>
      </c>
      <c r="AO19" s="63">
        <f t="shared" si="36"/>
        <v>1117</v>
      </c>
      <c r="AP19" s="63">
        <f t="shared" si="37"/>
        <v>654</v>
      </c>
      <c r="AQ19" s="152">
        <v>302</v>
      </c>
      <c r="AR19" s="152">
        <v>352</v>
      </c>
      <c r="AS19" s="63">
        <f t="shared" si="38"/>
        <v>729</v>
      </c>
      <c r="AT19" s="152">
        <v>333</v>
      </c>
      <c r="AU19" s="152">
        <v>396</v>
      </c>
      <c r="AV19" s="63">
        <f t="shared" si="39"/>
        <v>690</v>
      </c>
      <c r="AW19" s="152">
        <v>321</v>
      </c>
      <c r="AX19" s="152">
        <v>369</v>
      </c>
    </row>
    <row r="20" spans="1:50" ht="13.5" customHeight="1" x14ac:dyDescent="0.2">
      <c r="A20" s="37" t="s">
        <v>41</v>
      </c>
      <c r="B20" s="34">
        <v>12</v>
      </c>
      <c r="C20" s="63">
        <f t="shared" si="20"/>
        <v>27926</v>
      </c>
      <c r="D20" s="63">
        <f t="shared" si="21"/>
        <v>14064</v>
      </c>
      <c r="E20" s="63">
        <f t="shared" si="21"/>
        <v>13862</v>
      </c>
      <c r="F20" s="63">
        <f t="shared" si="22"/>
        <v>12640</v>
      </c>
      <c r="G20" s="63">
        <f t="shared" si="23"/>
        <v>6510</v>
      </c>
      <c r="H20" s="63">
        <f t="shared" si="23"/>
        <v>6130</v>
      </c>
      <c r="I20" s="63">
        <f t="shared" si="24"/>
        <v>2598</v>
      </c>
      <c r="J20" s="152">
        <v>1327</v>
      </c>
      <c r="K20" s="152">
        <v>1271</v>
      </c>
      <c r="L20" s="63">
        <f t="shared" si="25"/>
        <v>2566</v>
      </c>
      <c r="M20" s="152">
        <v>1345</v>
      </c>
      <c r="N20" s="152">
        <v>1221</v>
      </c>
      <c r="O20" s="63">
        <f t="shared" si="26"/>
        <v>2457</v>
      </c>
      <c r="P20" s="152">
        <v>1263</v>
      </c>
      <c r="Q20" s="152">
        <v>1194</v>
      </c>
      <c r="R20" s="63">
        <f t="shared" si="27"/>
        <v>2550</v>
      </c>
      <c r="S20" s="152">
        <v>1329</v>
      </c>
      <c r="T20" s="152">
        <v>1221</v>
      </c>
      <c r="U20" s="63">
        <f t="shared" si="28"/>
        <v>2469</v>
      </c>
      <c r="V20" s="152">
        <v>1246</v>
      </c>
      <c r="W20" s="152">
        <v>1223</v>
      </c>
      <c r="X20" s="63">
        <f t="shared" si="29"/>
        <v>9775</v>
      </c>
      <c r="Y20" s="63">
        <f t="shared" si="30"/>
        <v>4946</v>
      </c>
      <c r="Z20" s="63">
        <f t="shared" si="30"/>
        <v>4829</v>
      </c>
      <c r="AA20" s="63">
        <f t="shared" si="31"/>
        <v>2546</v>
      </c>
      <c r="AB20" s="152">
        <v>1282</v>
      </c>
      <c r="AC20" s="152">
        <v>1264</v>
      </c>
      <c r="AD20" s="63">
        <f t="shared" si="32"/>
        <v>2532</v>
      </c>
      <c r="AE20" s="152">
        <v>1276</v>
      </c>
      <c r="AF20" s="152">
        <v>1256</v>
      </c>
      <c r="AG20" s="63">
        <f t="shared" si="33"/>
        <v>2389</v>
      </c>
      <c r="AH20" s="152">
        <v>1223</v>
      </c>
      <c r="AI20" s="152">
        <v>1166</v>
      </c>
      <c r="AJ20" s="63">
        <f t="shared" si="34"/>
        <v>2308</v>
      </c>
      <c r="AK20" s="152">
        <v>1165</v>
      </c>
      <c r="AL20" s="152">
        <v>1143</v>
      </c>
      <c r="AM20" s="63">
        <f t="shared" si="35"/>
        <v>5511</v>
      </c>
      <c r="AN20" s="63">
        <f t="shared" si="36"/>
        <v>2608</v>
      </c>
      <c r="AO20" s="63">
        <f t="shared" si="36"/>
        <v>2903</v>
      </c>
      <c r="AP20" s="63">
        <f t="shared" si="37"/>
        <v>1881</v>
      </c>
      <c r="AQ20" s="152">
        <v>913</v>
      </c>
      <c r="AR20" s="152">
        <v>968</v>
      </c>
      <c r="AS20" s="63">
        <f t="shared" si="38"/>
        <v>1862</v>
      </c>
      <c r="AT20" s="152">
        <v>855</v>
      </c>
      <c r="AU20" s="152">
        <v>1007</v>
      </c>
      <c r="AV20" s="63">
        <f t="shared" si="39"/>
        <v>1768</v>
      </c>
      <c r="AW20" s="152">
        <v>840</v>
      </c>
      <c r="AX20" s="152">
        <v>928</v>
      </c>
    </row>
    <row r="21" spans="1:50" ht="13.5" customHeight="1" x14ac:dyDescent="0.2">
      <c r="A21" s="37" t="s">
        <v>42</v>
      </c>
      <c r="B21" s="34">
        <v>13</v>
      </c>
      <c r="C21" s="63">
        <f t="shared" si="20"/>
        <v>25665</v>
      </c>
      <c r="D21" s="63">
        <f t="shared" si="21"/>
        <v>12730</v>
      </c>
      <c r="E21" s="63">
        <f t="shared" si="21"/>
        <v>12935</v>
      </c>
      <c r="F21" s="63">
        <f t="shared" si="22"/>
        <v>12097</v>
      </c>
      <c r="G21" s="63">
        <f t="shared" si="23"/>
        <v>6208</v>
      </c>
      <c r="H21" s="63">
        <f t="shared" si="23"/>
        <v>5889</v>
      </c>
      <c r="I21" s="63">
        <f t="shared" si="24"/>
        <v>2528</v>
      </c>
      <c r="J21" s="152">
        <v>1295</v>
      </c>
      <c r="K21" s="152">
        <v>1233</v>
      </c>
      <c r="L21" s="63">
        <f t="shared" si="25"/>
        <v>2307</v>
      </c>
      <c r="M21" s="152">
        <v>1199</v>
      </c>
      <c r="N21" s="152">
        <v>1108</v>
      </c>
      <c r="O21" s="63">
        <f t="shared" si="26"/>
        <v>2296</v>
      </c>
      <c r="P21" s="152">
        <v>1164</v>
      </c>
      <c r="Q21" s="152">
        <v>1132</v>
      </c>
      <c r="R21" s="63">
        <f t="shared" si="27"/>
        <v>2516</v>
      </c>
      <c r="S21" s="152">
        <v>1309</v>
      </c>
      <c r="T21" s="152">
        <v>1207</v>
      </c>
      <c r="U21" s="63">
        <f t="shared" si="28"/>
        <v>2450</v>
      </c>
      <c r="V21" s="152">
        <v>1241</v>
      </c>
      <c r="W21" s="152">
        <v>1209</v>
      </c>
      <c r="X21" s="63">
        <f t="shared" si="29"/>
        <v>9088</v>
      </c>
      <c r="Y21" s="63">
        <f t="shared" si="30"/>
        <v>4550</v>
      </c>
      <c r="Z21" s="63">
        <f t="shared" si="30"/>
        <v>4538</v>
      </c>
      <c r="AA21" s="63">
        <f t="shared" si="31"/>
        <v>2368</v>
      </c>
      <c r="AB21" s="152">
        <v>1182</v>
      </c>
      <c r="AC21" s="152">
        <v>1186</v>
      </c>
      <c r="AD21" s="63">
        <f t="shared" si="32"/>
        <v>2417</v>
      </c>
      <c r="AE21" s="152">
        <v>1217</v>
      </c>
      <c r="AF21" s="152">
        <v>1200</v>
      </c>
      <c r="AG21" s="63">
        <f t="shared" si="33"/>
        <v>2159</v>
      </c>
      <c r="AH21" s="152">
        <v>1075</v>
      </c>
      <c r="AI21" s="152">
        <v>1084</v>
      </c>
      <c r="AJ21" s="63">
        <f t="shared" si="34"/>
        <v>2144</v>
      </c>
      <c r="AK21" s="152">
        <v>1076</v>
      </c>
      <c r="AL21" s="152">
        <v>1068</v>
      </c>
      <c r="AM21" s="63">
        <f t="shared" si="35"/>
        <v>4480</v>
      </c>
      <c r="AN21" s="63">
        <f t="shared" si="36"/>
        <v>1972</v>
      </c>
      <c r="AO21" s="63">
        <f t="shared" si="36"/>
        <v>2508</v>
      </c>
      <c r="AP21" s="63">
        <f t="shared" si="37"/>
        <v>1477</v>
      </c>
      <c r="AQ21" s="152">
        <v>627</v>
      </c>
      <c r="AR21" s="152">
        <v>850</v>
      </c>
      <c r="AS21" s="63">
        <f t="shared" si="38"/>
        <v>1543</v>
      </c>
      <c r="AT21" s="152">
        <v>683</v>
      </c>
      <c r="AU21" s="152">
        <v>860</v>
      </c>
      <c r="AV21" s="63">
        <f t="shared" si="39"/>
        <v>1460</v>
      </c>
      <c r="AW21" s="152">
        <v>662</v>
      </c>
      <c r="AX21" s="152">
        <v>798</v>
      </c>
    </row>
    <row r="22" spans="1:50" ht="13.5" customHeight="1" x14ac:dyDescent="0.2">
      <c r="A22" s="37" t="s">
        <v>43</v>
      </c>
      <c r="B22" s="34">
        <v>14</v>
      </c>
      <c r="C22" s="63">
        <f t="shared" si="20"/>
        <v>31436</v>
      </c>
      <c r="D22" s="63">
        <f t="shared" si="21"/>
        <v>15899</v>
      </c>
      <c r="E22" s="63">
        <f t="shared" si="21"/>
        <v>15537</v>
      </c>
      <c r="F22" s="63">
        <f t="shared" si="22"/>
        <v>13816</v>
      </c>
      <c r="G22" s="63">
        <f t="shared" si="23"/>
        <v>7124</v>
      </c>
      <c r="H22" s="63">
        <f t="shared" si="23"/>
        <v>6692</v>
      </c>
      <c r="I22" s="63">
        <f t="shared" si="24"/>
        <v>2729</v>
      </c>
      <c r="J22" s="152">
        <v>1425</v>
      </c>
      <c r="K22" s="152">
        <v>1304</v>
      </c>
      <c r="L22" s="63">
        <f t="shared" si="25"/>
        <v>2796</v>
      </c>
      <c r="M22" s="152">
        <v>1457</v>
      </c>
      <c r="N22" s="152">
        <v>1339</v>
      </c>
      <c r="O22" s="63">
        <f t="shared" si="26"/>
        <v>2640</v>
      </c>
      <c r="P22" s="152">
        <v>1378</v>
      </c>
      <c r="Q22" s="152">
        <v>1262</v>
      </c>
      <c r="R22" s="63">
        <f t="shared" si="27"/>
        <v>3018</v>
      </c>
      <c r="S22" s="152">
        <v>1559</v>
      </c>
      <c r="T22" s="152">
        <v>1459</v>
      </c>
      <c r="U22" s="63">
        <f t="shared" si="28"/>
        <v>2633</v>
      </c>
      <c r="V22" s="152">
        <v>1305</v>
      </c>
      <c r="W22" s="152">
        <v>1328</v>
      </c>
      <c r="X22" s="63">
        <f t="shared" si="29"/>
        <v>11317</v>
      </c>
      <c r="Y22" s="63">
        <f t="shared" si="30"/>
        <v>5848</v>
      </c>
      <c r="Z22" s="63">
        <f t="shared" si="30"/>
        <v>5469</v>
      </c>
      <c r="AA22" s="63">
        <f t="shared" si="31"/>
        <v>2908</v>
      </c>
      <c r="AB22" s="152">
        <v>1538</v>
      </c>
      <c r="AC22" s="152">
        <v>1370</v>
      </c>
      <c r="AD22" s="63">
        <f t="shared" si="32"/>
        <v>2956</v>
      </c>
      <c r="AE22" s="152">
        <v>1509</v>
      </c>
      <c r="AF22" s="152">
        <v>1447</v>
      </c>
      <c r="AG22" s="63">
        <f t="shared" si="33"/>
        <v>2787</v>
      </c>
      <c r="AH22" s="152">
        <v>1409</v>
      </c>
      <c r="AI22" s="152">
        <v>1378</v>
      </c>
      <c r="AJ22" s="63">
        <f t="shared" si="34"/>
        <v>2666</v>
      </c>
      <c r="AK22" s="152">
        <v>1392</v>
      </c>
      <c r="AL22" s="152">
        <v>1274</v>
      </c>
      <c r="AM22" s="63">
        <f t="shared" si="35"/>
        <v>6303</v>
      </c>
      <c r="AN22" s="63">
        <f t="shared" si="36"/>
        <v>2927</v>
      </c>
      <c r="AO22" s="63">
        <f t="shared" si="36"/>
        <v>3376</v>
      </c>
      <c r="AP22" s="63">
        <f t="shared" si="37"/>
        <v>2071</v>
      </c>
      <c r="AQ22" s="152">
        <v>992</v>
      </c>
      <c r="AR22" s="152">
        <v>1079</v>
      </c>
      <c r="AS22" s="63">
        <f t="shared" si="38"/>
        <v>2149</v>
      </c>
      <c r="AT22" s="152">
        <v>957</v>
      </c>
      <c r="AU22" s="152">
        <v>1192</v>
      </c>
      <c r="AV22" s="63">
        <f t="shared" si="39"/>
        <v>2083</v>
      </c>
      <c r="AW22" s="152">
        <v>978</v>
      </c>
      <c r="AX22" s="152">
        <v>1105</v>
      </c>
    </row>
    <row r="23" spans="1:50" ht="13.5" customHeight="1" x14ac:dyDescent="0.2">
      <c r="A23" s="33" t="s">
        <v>44</v>
      </c>
      <c r="B23" s="34">
        <v>15</v>
      </c>
      <c r="C23" s="63">
        <f>SUM(D23:E23)</f>
        <v>120040</v>
      </c>
      <c r="D23" s="63">
        <f>SUM(G23+Y23+AN23)</f>
        <v>60466</v>
      </c>
      <c r="E23" s="63">
        <f>SUM(H23+Z23+AO23)</f>
        <v>59574</v>
      </c>
      <c r="F23" s="63">
        <f>SUM(G23:H23)</f>
        <v>56694</v>
      </c>
      <c r="G23" s="63">
        <f>SUM(J23+M23+P23+S23+V23)</f>
        <v>29220</v>
      </c>
      <c r="H23" s="63">
        <f>SUM(K23+N23+Q23+T23+W23)</f>
        <v>27474</v>
      </c>
      <c r="I23" s="63">
        <f>SUM(J23:K23)</f>
        <v>11657</v>
      </c>
      <c r="J23" s="63">
        <f>SUM(J24:J30)</f>
        <v>6012</v>
      </c>
      <c r="K23" s="63">
        <f>SUM(K24:K30)</f>
        <v>5645</v>
      </c>
      <c r="L23" s="63">
        <f>SUM(M23:N23)</f>
        <v>11609</v>
      </c>
      <c r="M23" s="63">
        <f>SUM(M24:M30)</f>
        <v>6002</v>
      </c>
      <c r="N23" s="63">
        <f>SUM(N24:N30)</f>
        <v>5607</v>
      </c>
      <c r="O23" s="63">
        <f>SUM(P23:Q23)</f>
        <v>10700</v>
      </c>
      <c r="P23" s="63">
        <f>SUM(P24:P30)</f>
        <v>5521</v>
      </c>
      <c r="Q23" s="63">
        <f>SUM(Q24:Q30)</f>
        <v>5179</v>
      </c>
      <c r="R23" s="63">
        <f>SUM(S23:T23)</f>
        <v>11490</v>
      </c>
      <c r="S23" s="63">
        <f>SUM(S24:S30)</f>
        <v>5963</v>
      </c>
      <c r="T23" s="63">
        <f>SUM(T24:T30)</f>
        <v>5527</v>
      </c>
      <c r="U23" s="63">
        <f>SUM(V23:W23)</f>
        <v>11238</v>
      </c>
      <c r="V23" s="63">
        <f>SUM(V24:V30)</f>
        <v>5722</v>
      </c>
      <c r="W23" s="63">
        <f>SUM(W24:W30)</f>
        <v>5516</v>
      </c>
      <c r="X23" s="63">
        <f>SUM(Y23:Z23)</f>
        <v>42605</v>
      </c>
      <c r="Y23" s="63">
        <f>SUM(AB23+AE23+AH23+AK23)</f>
        <v>22040</v>
      </c>
      <c r="Z23" s="63">
        <f>SUM(AC23+AF23+AI23+AL23)</f>
        <v>20565</v>
      </c>
      <c r="AA23" s="63">
        <f>SUM(AB23:AC23)</f>
        <v>11356</v>
      </c>
      <c r="AB23" s="63">
        <f>SUM(AB24:AB30)</f>
        <v>5915</v>
      </c>
      <c r="AC23" s="63">
        <f>SUM(AC24:AC30)</f>
        <v>5441</v>
      </c>
      <c r="AD23" s="63">
        <f>SUM(AE23:AF23)</f>
        <v>11057</v>
      </c>
      <c r="AE23" s="63">
        <f>SUM(AE24:AE30)</f>
        <v>5727</v>
      </c>
      <c r="AF23" s="63">
        <f>SUM(AF24:AF30)</f>
        <v>5330</v>
      </c>
      <c r="AG23" s="63">
        <f>SUM(AH23:AI23)</f>
        <v>10356</v>
      </c>
      <c r="AH23" s="63">
        <f>SUM(AH24:AH30)</f>
        <v>5291</v>
      </c>
      <c r="AI23" s="63">
        <f>SUM(AI24:AI30)</f>
        <v>5065</v>
      </c>
      <c r="AJ23" s="63">
        <f>SUM(AK23:AL23)</f>
        <v>9836</v>
      </c>
      <c r="AK23" s="63">
        <f>SUM(AK24:AK30)</f>
        <v>5107</v>
      </c>
      <c r="AL23" s="63">
        <f>SUM(AL24:AL30)</f>
        <v>4729</v>
      </c>
      <c r="AM23" s="63">
        <f>SUM(AN23:AO23)</f>
        <v>20741</v>
      </c>
      <c r="AN23" s="63">
        <f>SUM(AQ23+AT23+AW23)</f>
        <v>9206</v>
      </c>
      <c r="AO23" s="63">
        <f>SUM(AR23+AU23+AX23)</f>
        <v>11535</v>
      </c>
      <c r="AP23" s="63">
        <f>SUM(AQ23:AR23)</f>
        <v>6853</v>
      </c>
      <c r="AQ23" s="63">
        <f>SUM(AQ24:AQ30)</f>
        <v>3086</v>
      </c>
      <c r="AR23" s="63">
        <f>SUM(AR24:AR30)</f>
        <v>3767</v>
      </c>
      <c r="AS23" s="63">
        <f>SUM(AT23:AU23)</f>
        <v>7183</v>
      </c>
      <c r="AT23" s="63">
        <f>SUM(AT24:AT30)</f>
        <v>3189</v>
      </c>
      <c r="AU23" s="63">
        <f>SUM(AU24:AU30)</f>
        <v>3994</v>
      </c>
      <c r="AV23" s="63">
        <f>SUM(AW23:AX23)</f>
        <v>6705</v>
      </c>
      <c r="AW23" s="63">
        <f>SUM(AW24:AW30)</f>
        <v>2931</v>
      </c>
      <c r="AX23" s="63">
        <f>SUM(AX24:AX30)</f>
        <v>3774</v>
      </c>
    </row>
    <row r="24" spans="1:50" ht="13.5" customHeight="1" x14ac:dyDescent="0.2">
      <c r="A24" s="37" t="s">
        <v>45</v>
      </c>
      <c r="B24" s="34">
        <v>16</v>
      </c>
      <c r="C24" s="63">
        <f t="shared" ref="C24:C30" si="40">SUM(D24:E24)</f>
        <v>4620</v>
      </c>
      <c r="D24" s="63">
        <f t="shared" ref="D24:E30" si="41">SUM(G24+Y24+AN24)</f>
        <v>2286</v>
      </c>
      <c r="E24" s="63">
        <f t="shared" si="41"/>
        <v>2334</v>
      </c>
      <c r="F24" s="63">
        <f t="shared" ref="F24:F30" si="42">SUM(G24:H24)</f>
        <v>2196</v>
      </c>
      <c r="G24" s="63">
        <f t="shared" ref="G24:H30" si="43">SUM(J24+M24+P24+S24+V24)</f>
        <v>1130</v>
      </c>
      <c r="H24" s="63">
        <f t="shared" si="43"/>
        <v>1066</v>
      </c>
      <c r="I24" s="63">
        <f t="shared" ref="I24:I30" si="44">SUM(J24:K24)</f>
        <v>435</v>
      </c>
      <c r="J24" s="152">
        <v>220</v>
      </c>
      <c r="K24" s="152">
        <v>215</v>
      </c>
      <c r="L24" s="63">
        <f t="shared" ref="L24:L30" si="45">SUM(M24:N24)</f>
        <v>467</v>
      </c>
      <c r="M24" s="152">
        <v>241</v>
      </c>
      <c r="N24" s="152">
        <v>226</v>
      </c>
      <c r="O24" s="63">
        <f t="shared" ref="O24:O30" si="46">SUM(P24:Q24)</f>
        <v>407</v>
      </c>
      <c r="P24" s="152">
        <v>222</v>
      </c>
      <c r="Q24" s="152">
        <v>185</v>
      </c>
      <c r="R24" s="63">
        <f t="shared" ref="R24:R30" si="47">SUM(S24:T24)</f>
        <v>452</v>
      </c>
      <c r="S24" s="152">
        <v>237</v>
      </c>
      <c r="T24" s="152">
        <v>215</v>
      </c>
      <c r="U24" s="63">
        <f t="shared" ref="U24:U30" si="48">SUM(V24:W24)</f>
        <v>435</v>
      </c>
      <c r="V24" s="152">
        <v>210</v>
      </c>
      <c r="W24" s="152">
        <v>225</v>
      </c>
      <c r="X24" s="63">
        <f t="shared" ref="X24:X30" si="49">SUM(Y24:Z24)</f>
        <v>1646</v>
      </c>
      <c r="Y24" s="63">
        <f t="shared" ref="Y24:Z30" si="50">SUM(AB24+AE24+AH24+AK24)</f>
        <v>837</v>
      </c>
      <c r="Z24" s="63">
        <f t="shared" si="50"/>
        <v>809</v>
      </c>
      <c r="AA24" s="63">
        <f t="shared" ref="AA24:AA30" si="51">SUM(AB24:AC24)</f>
        <v>454</v>
      </c>
      <c r="AB24" s="152">
        <v>224</v>
      </c>
      <c r="AC24" s="152">
        <v>230</v>
      </c>
      <c r="AD24" s="63">
        <f t="shared" ref="AD24:AD30" si="52">SUM(AE24:AF24)</f>
        <v>449</v>
      </c>
      <c r="AE24" s="152">
        <v>221</v>
      </c>
      <c r="AF24" s="152">
        <v>228</v>
      </c>
      <c r="AG24" s="63">
        <f t="shared" ref="AG24:AG30" si="53">SUM(AH24:AI24)</f>
        <v>401</v>
      </c>
      <c r="AH24" s="152">
        <v>212</v>
      </c>
      <c r="AI24" s="152">
        <v>189</v>
      </c>
      <c r="AJ24" s="63">
        <f t="shared" ref="AJ24:AJ30" si="54">SUM(AK24:AL24)</f>
        <v>342</v>
      </c>
      <c r="AK24" s="152">
        <v>180</v>
      </c>
      <c r="AL24" s="152">
        <v>162</v>
      </c>
      <c r="AM24" s="63">
        <f t="shared" ref="AM24:AM30" si="55">SUM(AN24:AO24)</f>
        <v>778</v>
      </c>
      <c r="AN24" s="63">
        <f t="shared" ref="AN24:AO30" si="56">SUM(AQ24+AT24+AW24)</f>
        <v>319</v>
      </c>
      <c r="AO24" s="63">
        <f t="shared" si="56"/>
        <v>459</v>
      </c>
      <c r="AP24" s="63">
        <f t="shared" ref="AP24:AP30" si="57">SUM(AQ24:AR24)</f>
        <v>258</v>
      </c>
      <c r="AQ24" s="152">
        <v>103</v>
      </c>
      <c r="AR24" s="152">
        <v>155</v>
      </c>
      <c r="AS24" s="63">
        <f t="shared" ref="AS24:AS30" si="58">SUM(AT24:AU24)</f>
        <v>257</v>
      </c>
      <c r="AT24" s="152">
        <v>112</v>
      </c>
      <c r="AU24" s="152">
        <v>145</v>
      </c>
      <c r="AV24" s="63">
        <f t="shared" ref="AV24:AV30" si="59">SUM(AW24:AX24)</f>
        <v>263</v>
      </c>
      <c r="AW24" s="152">
        <v>104</v>
      </c>
      <c r="AX24" s="152">
        <v>159</v>
      </c>
    </row>
    <row r="25" spans="1:50" ht="13.5" customHeight="1" x14ac:dyDescent="0.2">
      <c r="A25" s="37" t="s">
        <v>46</v>
      </c>
      <c r="B25" s="34">
        <v>17</v>
      </c>
      <c r="C25" s="63">
        <f t="shared" si="40"/>
        <v>28315</v>
      </c>
      <c r="D25" s="63">
        <f t="shared" si="41"/>
        <v>14089</v>
      </c>
      <c r="E25" s="63">
        <f t="shared" si="41"/>
        <v>14226</v>
      </c>
      <c r="F25" s="63">
        <f t="shared" si="42"/>
        <v>12887</v>
      </c>
      <c r="G25" s="63">
        <f t="shared" si="43"/>
        <v>6621</v>
      </c>
      <c r="H25" s="63">
        <f t="shared" si="43"/>
        <v>6266</v>
      </c>
      <c r="I25" s="63">
        <f t="shared" si="44"/>
        <v>2630</v>
      </c>
      <c r="J25" s="152">
        <v>1345</v>
      </c>
      <c r="K25" s="152">
        <v>1285</v>
      </c>
      <c r="L25" s="63">
        <f t="shared" si="45"/>
        <v>2627</v>
      </c>
      <c r="M25" s="152">
        <v>1367</v>
      </c>
      <c r="N25" s="152">
        <v>1260</v>
      </c>
      <c r="O25" s="63">
        <f t="shared" si="46"/>
        <v>2393</v>
      </c>
      <c r="P25" s="152">
        <v>1198</v>
      </c>
      <c r="Q25" s="152">
        <v>1195</v>
      </c>
      <c r="R25" s="63">
        <f t="shared" si="47"/>
        <v>2714</v>
      </c>
      <c r="S25" s="152">
        <v>1447</v>
      </c>
      <c r="T25" s="152">
        <v>1267</v>
      </c>
      <c r="U25" s="63">
        <f t="shared" si="48"/>
        <v>2523</v>
      </c>
      <c r="V25" s="152">
        <v>1264</v>
      </c>
      <c r="W25" s="152">
        <v>1259</v>
      </c>
      <c r="X25" s="63">
        <f t="shared" si="49"/>
        <v>9949</v>
      </c>
      <c r="Y25" s="63">
        <f t="shared" si="50"/>
        <v>5033</v>
      </c>
      <c r="Z25" s="63">
        <f t="shared" si="50"/>
        <v>4916</v>
      </c>
      <c r="AA25" s="63">
        <f t="shared" si="51"/>
        <v>2696</v>
      </c>
      <c r="AB25" s="152">
        <v>1358</v>
      </c>
      <c r="AC25" s="152">
        <v>1338</v>
      </c>
      <c r="AD25" s="63">
        <f t="shared" si="52"/>
        <v>2562</v>
      </c>
      <c r="AE25" s="152">
        <v>1305</v>
      </c>
      <c r="AF25" s="152">
        <v>1257</v>
      </c>
      <c r="AG25" s="63">
        <f t="shared" si="53"/>
        <v>2426</v>
      </c>
      <c r="AH25" s="152">
        <v>1228</v>
      </c>
      <c r="AI25" s="152">
        <v>1198</v>
      </c>
      <c r="AJ25" s="63">
        <f t="shared" si="54"/>
        <v>2265</v>
      </c>
      <c r="AK25" s="152">
        <v>1142</v>
      </c>
      <c r="AL25" s="152">
        <v>1123</v>
      </c>
      <c r="AM25" s="63">
        <f t="shared" si="55"/>
        <v>5479</v>
      </c>
      <c r="AN25" s="63">
        <f t="shared" si="56"/>
        <v>2435</v>
      </c>
      <c r="AO25" s="63">
        <f t="shared" si="56"/>
        <v>3044</v>
      </c>
      <c r="AP25" s="63">
        <f t="shared" si="57"/>
        <v>1739</v>
      </c>
      <c r="AQ25" s="152">
        <v>781</v>
      </c>
      <c r="AR25" s="152">
        <v>958</v>
      </c>
      <c r="AS25" s="63">
        <f t="shared" si="58"/>
        <v>1944</v>
      </c>
      <c r="AT25" s="152">
        <v>863</v>
      </c>
      <c r="AU25" s="152">
        <v>1081</v>
      </c>
      <c r="AV25" s="63">
        <f t="shared" si="59"/>
        <v>1796</v>
      </c>
      <c r="AW25" s="152">
        <v>791</v>
      </c>
      <c r="AX25" s="152">
        <v>1005</v>
      </c>
    </row>
    <row r="26" spans="1:50" ht="13.5" customHeight="1" x14ac:dyDescent="0.2">
      <c r="A26" s="37" t="s">
        <v>47</v>
      </c>
      <c r="B26" s="34">
        <v>18</v>
      </c>
      <c r="C26" s="63">
        <f t="shared" si="40"/>
        <v>16377</v>
      </c>
      <c r="D26" s="63">
        <f t="shared" si="41"/>
        <v>8245</v>
      </c>
      <c r="E26" s="63">
        <f t="shared" si="41"/>
        <v>8132</v>
      </c>
      <c r="F26" s="63">
        <f t="shared" si="42"/>
        <v>7715</v>
      </c>
      <c r="G26" s="63">
        <f t="shared" si="43"/>
        <v>3946</v>
      </c>
      <c r="H26" s="63">
        <f t="shared" si="43"/>
        <v>3769</v>
      </c>
      <c r="I26" s="63">
        <f t="shared" si="44"/>
        <v>1493</v>
      </c>
      <c r="J26" s="152">
        <v>747</v>
      </c>
      <c r="K26" s="152">
        <v>746</v>
      </c>
      <c r="L26" s="63">
        <f t="shared" si="45"/>
        <v>1548</v>
      </c>
      <c r="M26" s="152">
        <v>803</v>
      </c>
      <c r="N26" s="152">
        <v>745</v>
      </c>
      <c r="O26" s="63">
        <f t="shared" si="46"/>
        <v>1485</v>
      </c>
      <c r="P26" s="152">
        <v>756</v>
      </c>
      <c r="Q26" s="152">
        <v>729</v>
      </c>
      <c r="R26" s="63">
        <f t="shared" si="47"/>
        <v>1548</v>
      </c>
      <c r="S26" s="152">
        <v>812</v>
      </c>
      <c r="T26" s="152">
        <v>736</v>
      </c>
      <c r="U26" s="63">
        <f t="shared" si="48"/>
        <v>1641</v>
      </c>
      <c r="V26" s="152">
        <v>828</v>
      </c>
      <c r="W26" s="152">
        <v>813</v>
      </c>
      <c r="X26" s="63">
        <f t="shared" si="49"/>
        <v>5977</v>
      </c>
      <c r="Y26" s="63">
        <f t="shared" si="50"/>
        <v>3120</v>
      </c>
      <c r="Z26" s="63">
        <f t="shared" si="50"/>
        <v>2857</v>
      </c>
      <c r="AA26" s="63">
        <f t="shared" si="51"/>
        <v>1573</v>
      </c>
      <c r="AB26" s="152">
        <v>840</v>
      </c>
      <c r="AC26" s="152">
        <v>733</v>
      </c>
      <c r="AD26" s="63">
        <f t="shared" si="52"/>
        <v>1511</v>
      </c>
      <c r="AE26" s="152">
        <v>802</v>
      </c>
      <c r="AF26" s="152">
        <v>709</v>
      </c>
      <c r="AG26" s="63">
        <f t="shared" si="53"/>
        <v>1473</v>
      </c>
      <c r="AH26" s="152">
        <v>751</v>
      </c>
      <c r="AI26" s="152">
        <v>722</v>
      </c>
      <c r="AJ26" s="63">
        <f t="shared" si="54"/>
        <v>1420</v>
      </c>
      <c r="AK26" s="152">
        <v>727</v>
      </c>
      <c r="AL26" s="152">
        <v>693</v>
      </c>
      <c r="AM26" s="63">
        <f t="shared" si="55"/>
        <v>2685</v>
      </c>
      <c r="AN26" s="63">
        <f t="shared" si="56"/>
        <v>1179</v>
      </c>
      <c r="AO26" s="63">
        <f t="shared" si="56"/>
        <v>1506</v>
      </c>
      <c r="AP26" s="63">
        <f t="shared" si="57"/>
        <v>915</v>
      </c>
      <c r="AQ26" s="152">
        <v>398</v>
      </c>
      <c r="AR26" s="152">
        <v>517</v>
      </c>
      <c r="AS26" s="63">
        <f t="shared" si="58"/>
        <v>904</v>
      </c>
      <c r="AT26" s="152">
        <v>399</v>
      </c>
      <c r="AU26" s="152">
        <v>505</v>
      </c>
      <c r="AV26" s="63">
        <f t="shared" si="59"/>
        <v>866</v>
      </c>
      <c r="AW26" s="152">
        <v>382</v>
      </c>
      <c r="AX26" s="152">
        <v>484</v>
      </c>
    </row>
    <row r="27" spans="1:50" ht="13.5" customHeight="1" x14ac:dyDescent="0.2">
      <c r="A27" s="37" t="s">
        <v>48</v>
      </c>
      <c r="B27" s="34">
        <v>19</v>
      </c>
      <c r="C27" s="63">
        <f t="shared" si="40"/>
        <v>9222</v>
      </c>
      <c r="D27" s="63">
        <f t="shared" si="41"/>
        <v>4663</v>
      </c>
      <c r="E27" s="63">
        <f t="shared" si="41"/>
        <v>4559</v>
      </c>
      <c r="F27" s="63">
        <f t="shared" si="42"/>
        <v>4663</v>
      </c>
      <c r="G27" s="63">
        <f t="shared" si="43"/>
        <v>2408</v>
      </c>
      <c r="H27" s="63">
        <f t="shared" si="43"/>
        <v>2255</v>
      </c>
      <c r="I27" s="63">
        <f t="shared" si="44"/>
        <v>972</v>
      </c>
      <c r="J27" s="152">
        <v>511</v>
      </c>
      <c r="K27" s="152">
        <v>461</v>
      </c>
      <c r="L27" s="63">
        <f t="shared" si="45"/>
        <v>959</v>
      </c>
      <c r="M27" s="152">
        <v>495</v>
      </c>
      <c r="N27" s="152">
        <v>464</v>
      </c>
      <c r="O27" s="63">
        <f t="shared" si="46"/>
        <v>863</v>
      </c>
      <c r="P27" s="152">
        <v>466</v>
      </c>
      <c r="Q27" s="152">
        <v>397</v>
      </c>
      <c r="R27" s="63">
        <f t="shared" si="47"/>
        <v>924</v>
      </c>
      <c r="S27" s="152">
        <v>458</v>
      </c>
      <c r="T27" s="152">
        <v>466</v>
      </c>
      <c r="U27" s="63">
        <f t="shared" si="48"/>
        <v>945</v>
      </c>
      <c r="V27" s="152">
        <v>478</v>
      </c>
      <c r="W27" s="152">
        <v>467</v>
      </c>
      <c r="X27" s="63">
        <f t="shared" si="49"/>
        <v>3074</v>
      </c>
      <c r="Y27" s="63">
        <f t="shared" si="50"/>
        <v>1623</v>
      </c>
      <c r="Z27" s="63">
        <f t="shared" si="50"/>
        <v>1451</v>
      </c>
      <c r="AA27" s="63">
        <f t="shared" si="51"/>
        <v>819</v>
      </c>
      <c r="AB27" s="152">
        <v>457</v>
      </c>
      <c r="AC27" s="152">
        <v>362</v>
      </c>
      <c r="AD27" s="63">
        <f t="shared" si="52"/>
        <v>831</v>
      </c>
      <c r="AE27" s="152">
        <v>441</v>
      </c>
      <c r="AF27" s="152">
        <v>390</v>
      </c>
      <c r="AG27" s="63">
        <f t="shared" si="53"/>
        <v>731</v>
      </c>
      <c r="AH27" s="152">
        <v>375</v>
      </c>
      <c r="AI27" s="152">
        <v>356</v>
      </c>
      <c r="AJ27" s="63">
        <f t="shared" si="54"/>
        <v>693</v>
      </c>
      <c r="AK27" s="152">
        <v>350</v>
      </c>
      <c r="AL27" s="152">
        <v>343</v>
      </c>
      <c r="AM27" s="63">
        <f t="shared" si="55"/>
        <v>1485</v>
      </c>
      <c r="AN27" s="63">
        <f t="shared" si="56"/>
        <v>632</v>
      </c>
      <c r="AO27" s="63">
        <f>SUM(AR27+AU27+AX27)</f>
        <v>853</v>
      </c>
      <c r="AP27" s="63">
        <f t="shared" si="57"/>
        <v>478</v>
      </c>
      <c r="AQ27" s="152">
        <v>221</v>
      </c>
      <c r="AR27" s="152">
        <v>257</v>
      </c>
      <c r="AS27" s="63">
        <f t="shared" si="58"/>
        <v>533</v>
      </c>
      <c r="AT27" s="152">
        <v>224</v>
      </c>
      <c r="AU27" s="152">
        <v>309</v>
      </c>
      <c r="AV27" s="63">
        <f t="shared" si="59"/>
        <v>474</v>
      </c>
      <c r="AW27" s="152">
        <v>187</v>
      </c>
      <c r="AX27" s="152">
        <v>287</v>
      </c>
    </row>
    <row r="28" spans="1:50" ht="13.5" customHeight="1" x14ac:dyDescent="0.2">
      <c r="A28" s="37" t="s">
        <v>49</v>
      </c>
      <c r="B28" s="34">
        <v>20</v>
      </c>
      <c r="C28" s="63">
        <f t="shared" si="40"/>
        <v>18283</v>
      </c>
      <c r="D28" s="63">
        <f t="shared" si="41"/>
        <v>9175</v>
      </c>
      <c r="E28" s="63">
        <f t="shared" si="41"/>
        <v>9108</v>
      </c>
      <c r="F28" s="63">
        <f t="shared" si="42"/>
        <v>9088</v>
      </c>
      <c r="G28" s="63">
        <f t="shared" si="43"/>
        <v>4651</v>
      </c>
      <c r="H28" s="63">
        <f t="shared" si="43"/>
        <v>4437</v>
      </c>
      <c r="I28" s="63">
        <f t="shared" si="44"/>
        <v>1983</v>
      </c>
      <c r="J28" s="152">
        <v>1039</v>
      </c>
      <c r="K28" s="152">
        <v>944</v>
      </c>
      <c r="L28" s="63">
        <f t="shared" si="45"/>
        <v>1948</v>
      </c>
      <c r="M28" s="152">
        <v>974</v>
      </c>
      <c r="N28" s="152">
        <v>974</v>
      </c>
      <c r="O28" s="63">
        <f t="shared" si="46"/>
        <v>1617</v>
      </c>
      <c r="P28" s="152">
        <v>836</v>
      </c>
      <c r="Q28" s="152">
        <v>781</v>
      </c>
      <c r="R28" s="63">
        <f t="shared" si="47"/>
        <v>1826</v>
      </c>
      <c r="S28" s="152">
        <v>922</v>
      </c>
      <c r="T28" s="152">
        <v>904</v>
      </c>
      <c r="U28" s="63">
        <f t="shared" si="48"/>
        <v>1714</v>
      </c>
      <c r="V28" s="152">
        <v>880</v>
      </c>
      <c r="W28" s="152">
        <v>834</v>
      </c>
      <c r="X28" s="63">
        <f t="shared" si="49"/>
        <v>6340</v>
      </c>
      <c r="Y28" s="63">
        <f t="shared" si="50"/>
        <v>3272</v>
      </c>
      <c r="Z28" s="63">
        <f t="shared" si="50"/>
        <v>3068</v>
      </c>
      <c r="AA28" s="63">
        <f t="shared" si="51"/>
        <v>1693</v>
      </c>
      <c r="AB28" s="152">
        <v>872</v>
      </c>
      <c r="AC28" s="152">
        <v>821</v>
      </c>
      <c r="AD28" s="63">
        <f t="shared" si="52"/>
        <v>1723</v>
      </c>
      <c r="AE28" s="152">
        <v>902</v>
      </c>
      <c r="AF28" s="152">
        <v>821</v>
      </c>
      <c r="AG28" s="63">
        <f t="shared" si="53"/>
        <v>1526</v>
      </c>
      <c r="AH28" s="152">
        <v>761</v>
      </c>
      <c r="AI28" s="152">
        <v>765</v>
      </c>
      <c r="AJ28" s="63">
        <f t="shared" si="54"/>
        <v>1398</v>
      </c>
      <c r="AK28" s="152">
        <v>737</v>
      </c>
      <c r="AL28" s="152">
        <v>661</v>
      </c>
      <c r="AM28" s="63">
        <f t="shared" si="55"/>
        <v>2855</v>
      </c>
      <c r="AN28" s="63">
        <f t="shared" si="56"/>
        <v>1252</v>
      </c>
      <c r="AO28" s="63">
        <f t="shared" si="56"/>
        <v>1603</v>
      </c>
      <c r="AP28" s="63">
        <f t="shared" si="57"/>
        <v>958</v>
      </c>
      <c r="AQ28" s="152">
        <v>432</v>
      </c>
      <c r="AR28" s="152">
        <v>526</v>
      </c>
      <c r="AS28" s="63">
        <f t="shared" si="58"/>
        <v>1007</v>
      </c>
      <c r="AT28" s="152">
        <v>452</v>
      </c>
      <c r="AU28" s="152">
        <v>555</v>
      </c>
      <c r="AV28" s="63">
        <f t="shared" si="59"/>
        <v>890</v>
      </c>
      <c r="AW28" s="152">
        <v>368</v>
      </c>
      <c r="AX28" s="152">
        <v>522</v>
      </c>
    </row>
    <row r="29" spans="1:50" ht="13.5" customHeight="1" x14ac:dyDescent="0.2">
      <c r="A29" s="37" t="s">
        <v>50</v>
      </c>
      <c r="B29" s="34">
        <v>21</v>
      </c>
      <c r="C29" s="63">
        <f t="shared" si="40"/>
        <v>22900</v>
      </c>
      <c r="D29" s="63">
        <f t="shared" si="41"/>
        <v>11535</v>
      </c>
      <c r="E29" s="63">
        <f t="shared" si="41"/>
        <v>11365</v>
      </c>
      <c r="F29" s="63">
        <f t="shared" si="42"/>
        <v>10423</v>
      </c>
      <c r="G29" s="63">
        <f t="shared" si="43"/>
        <v>5333</v>
      </c>
      <c r="H29" s="63">
        <f t="shared" si="43"/>
        <v>5090</v>
      </c>
      <c r="I29" s="63">
        <f t="shared" si="44"/>
        <v>2242</v>
      </c>
      <c r="J29" s="152">
        <v>1165</v>
      </c>
      <c r="K29" s="152">
        <v>1077</v>
      </c>
      <c r="L29" s="63">
        <f t="shared" si="45"/>
        <v>2130</v>
      </c>
      <c r="M29" s="152">
        <v>1100</v>
      </c>
      <c r="N29" s="152">
        <v>1030</v>
      </c>
      <c r="O29" s="63">
        <f t="shared" si="46"/>
        <v>1992</v>
      </c>
      <c r="P29" s="152">
        <v>1010</v>
      </c>
      <c r="Q29" s="152">
        <v>982</v>
      </c>
      <c r="R29" s="63">
        <f t="shared" si="47"/>
        <v>2057</v>
      </c>
      <c r="S29" s="152">
        <v>1041</v>
      </c>
      <c r="T29" s="152">
        <v>1016</v>
      </c>
      <c r="U29" s="63">
        <f t="shared" si="48"/>
        <v>2002</v>
      </c>
      <c r="V29" s="152">
        <v>1017</v>
      </c>
      <c r="W29" s="152">
        <v>985</v>
      </c>
      <c r="X29" s="63">
        <f t="shared" si="49"/>
        <v>8189</v>
      </c>
      <c r="Y29" s="63">
        <f t="shared" si="50"/>
        <v>4257</v>
      </c>
      <c r="Z29" s="63">
        <f t="shared" si="50"/>
        <v>3932</v>
      </c>
      <c r="AA29" s="63">
        <f t="shared" si="51"/>
        <v>2191</v>
      </c>
      <c r="AB29" s="152">
        <v>1147</v>
      </c>
      <c r="AC29" s="152">
        <v>1044</v>
      </c>
      <c r="AD29" s="63">
        <f t="shared" si="52"/>
        <v>2090</v>
      </c>
      <c r="AE29" s="152">
        <v>1075</v>
      </c>
      <c r="AF29" s="152">
        <v>1015</v>
      </c>
      <c r="AG29" s="63">
        <f t="shared" si="53"/>
        <v>1975</v>
      </c>
      <c r="AH29" s="152">
        <v>1020</v>
      </c>
      <c r="AI29" s="152">
        <v>955</v>
      </c>
      <c r="AJ29" s="63">
        <f t="shared" si="54"/>
        <v>1933</v>
      </c>
      <c r="AK29" s="152">
        <v>1015</v>
      </c>
      <c r="AL29" s="152">
        <v>918</v>
      </c>
      <c r="AM29" s="63">
        <f t="shared" si="55"/>
        <v>4288</v>
      </c>
      <c r="AN29" s="63">
        <f t="shared" si="56"/>
        <v>1945</v>
      </c>
      <c r="AO29" s="63">
        <f t="shared" si="56"/>
        <v>2343</v>
      </c>
      <c r="AP29" s="63">
        <f t="shared" si="57"/>
        <v>1483</v>
      </c>
      <c r="AQ29" s="152">
        <v>678</v>
      </c>
      <c r="AR29" s="152">
        <v>805</v>
      </c>
      <c r="AS29" s="63">
        <f t="shared" si="58"/>
        <v>1457</v>
      </c>
      <c r="AT29" s="152">
        <v>642</v>
      </c>
      <c r="AU29" s="152">
        <v>815</v>
      </c>
      <c r="AV29" s="63">
        <f t="shared" si="59"/>
        <v>1348</v>
      </c>
      <c r="AW29" s="152">
        <v>625</v>
      </c>
      <c r="AX29" s="152">
        <v>723</v>
      </c>
    </row>
    <row r="30" spans="1:50" ht="13.5" customHeight="1" x14ac:dyDescent="0.2">
      <c r="A30" s="37" t="s">
        <v>51</v>
      </c>
      <c r="B30" s="34">
        <v>22</v>
      </c>
      <c r="C30" s="63">
        <f t="shared" si="40"/>
        <v>20323</v>
      </c>
      <c r="D30" s="63">
        <f t="shared" si="41"/>
        <v>10473</v>
      </c>
      <c r="E30" s="63">
        <f t="shared" si="41"/>
        <v>9850</v>
      </c>
      <c r="F30" s="63">
        <f t="shared" si="42"/>
        <v>9722</v>
      </c>
      <c r="G30" s="63">
        <f t="shared" si="43"/>
        <v>5131</v>
      </c>
      <c r="H30" s="63">
        <f t="shared" si="43"/>
        <v>4591</v>
      </c>
      <c r="I30" s="63">
        <f t="shared" si="44"/>
        <v>1902</v>
      </c>
      <c r="J30" s="152">
        <v>985</v>
      </c>
      <c r="K30" s="152">
        <v>917</v>
      </c>
      <c r="L30" s="63">
        <f t="shared" si="45"/>
        <v>1930</v>
      </c>
      <c r="M30" s="152">
        <v>1022</v>
      </c>
      <c r="N30" s="152">
        <v>908</v>
      </c>
      <c r="O30" s="63">
        <f t="shared" si="46"/>
        <v>1943</v>
      </c>
      <c r="P30" s="152">
        <v>1033</v>
      </c>
      <c r="Q30" s="152">
        <v>910</v>
      </c>
      <c r="R30" s="63">
        <f t="shared" si="47"/>
        <v>1969</v>
      </c>
      <c r="S30" s="152">
        <v>1046</v>
      </c>
      <c r="T30" s="152">
        <v>923</v>
      </c>
      <c r="U30" s="63">
        <f t="shared" si="48"/>
        <v>1978</v>
      </c>
      <c r="V30" s="152">
        <v>1045</v>
      </c>
      <c r="W30" s="152">
        <v>933</v>
      </c>
      <c r="X30" s="63">
        <f t="shared" si="49"/>
        <v>7430</v>
      </c>
      <c r="Y30" s="63">
        <f t="shared" si="50"/>
        <v>3898</v>
      </c>
      <c r="Z30" s="63">
        <f t="shared" si="50"/>
        <v>3532</v>
      </c>
      <c r="AA30" s="63">
        <f t="shared" si="51"/>
        <v>1930</v>
      </c>
      <c r="AB30" s="152">
        <v>1017</v>
      </c>
      <c r="AC30" s="152">
        <v>913</v>
      </c>
      <c r="AD30" s="63">
        <f t="shared" si="52"/>
        <v>1891</v>
      </c>
      <c r="AE30" s="152">
        <v>981</v>
      </c>
      <c r="AF30" s="152">
        <v>910</v>
      </c>
      <c r="AG30" s="63">
        <f t="shared" si="53"/>
        <v>1824</v>
      </c>
      <c r="AH30" s="152">
        <v>944</v>
      </c>
      <c r="AI30" s="152">
        <v>880</v>
      </c>
      <c r="AJ30" s="63">
        <f t="shared" si="54"/>
        <v>1785</v>
      </c>
      <c r="AK30" s="152">
        <v>956</v>
      </c>
      <c r="AL30" s="152">
        <v>829</v>
      </c>
      <c r="AM30" s="63">
        <f t="shared" si="55"/>
        <v>3171</v>
      </c>
      <c r="AN30" s="63">
        <f t="shared" si="56"/>
        <v>1444</v>
      </c>
      <c r="AO30" s="63">
        <f t="shared" si="56"/>
        <v>1727</v>
      </c>
      <c r="AP30" s="63">
        <f t="shared" si="57"/>
        <v>1022</v>
      </c>
      <c r="AQ30" s="152">
        <v>473</v>
      </c>
      <c r="AR30" s="152">
        <v>549</v>
      </c>
      <c r="AS30" s="63">
        <f t="shared" si="58"/>
        <v>1081</v>
      </c>
      <c r="AT30" s="152">
        <v>497</v>
      </c>
      <c r="AU30" s="152">
        <v>584</v>
      </c>
      <c r="AV30" s="63">
        <f t="shared" si="59"/>
        <v>1068</v>
      </c>
      <c r="AW30" s="152">
        <v>474</v>
      </c>
      <c r="AX30" s="152">
        <v>594</v>
      </c>
    </row>
    <row r="31" spans="1:50" ht="13.5" customHeight="1" x14ac:dyDescent="0.2">
      <c r="A31" s="33" t="s">
        <v>52</v>
      </c>
      <c r="B31" s="34">
        <v>23</v>
      </c>
      <c r="C31" s="63">
        <f>SUM(D31:E31)</f>
        <v>53224</v>
      </c>
      <c r="D31" s="63">
        <f>SUM(G31+Y31+AN31)</f>
        <v>26634</v>
      </c>
      <c r="E31" s="63">
        <f>SUM(H31+Z31+AO31)</f>
        <v>26590</v>
      </c>
      <c r="F31" s="63">
        <f>SUM(G31:H31)</f>
        <v>25254</v>
      </c>
      <c r="G31" s="63">
        <f>SUM(J31+M31+P31+S31+V31)</f>
        <v>12920</v>
      </c>
      <c r="H31" s="63">
        <f>SUM(K31+N31+Q31+T31+W31)</f>
        <v>12334</v>
      </c>
      <c r="I31" s="63">
        <f>SUM(J31:K31)</f>
        <v>5066</v>
      </c>
      <c r="J31" s="63">
        <f>SUM(J32:J34)</f>
        <v>2575</v>
      </c>
      <c r="K31" s="63">
        <f>SUM(K32:K34)</f>
        <v>2491</v>
      </c>
      <c r="L31" s="63">
        <f>SUM(M31:N31)</f>
        <v>5028</v>
      </c>
      <c r="M31" s="63">
        <f>SUM(M32:M34)</f>
        <v>2523</v>
      </c>
      <c r="N31" s="63">
        <f>SUM(N32:N34)</f>
        <v>2505</v>
      </c>
      <c r="O31" s="63">
        <f>SUM(P31:Q31)</f>
        <v>4916</v>
      </c>
      <c r="P31" s="63">
        <f>SUM(P32:P34)</f>
        <v>2548</v>
      </c>
      <c r="Q31" s="63">
        <f>SUM(Q32:Q34)</f>
        <v>2368</v>
      </c>
      <c r="R31" s="63">
        <f>SUM(S31:T31)</f>
        <v>5261</v>
      </c>
      <c r="S31" s="63">
        <f>SUM(S32:S34)</f>
        <v>2689</v>
      </c>
      <c r="T31" s="63">
        <f>SUM(T32:T34)</f>
        <v>2572</v>
      </c>
      <c r="U31" s="63">
        <f>SUM(V31:W31)</f>
        <v>4983</v>
      </c>
      <c r="V31" s="63">
        <f>SUM(V32:V34)</f>
        <v>2585</v>
      </c>
      <c r="W31" s="63">
        <f>SUM(W32:W34)</f>
        <v>2398</v>
      </c>
      <c r="X31" s="63">
        <f>SUM(Y31:Z31)</f>
        <v>19088</v>
      </c>
      <c r="Y31" s="63">
        <f>SUM(AB31+AE31+AH31+AK31)</f>
        <v>9748</v>
      </c>
      <c r="Z31" s="63">
        <f>SUM(AC31+AF31+AI31+AL31)</f>
        <v>9340</v>
      </c>
      <c r="AA31" s="63">
        <f>SUM(AB31:AC31)</f>
        <v>4981</v>
      </c>
      <c r="AB31" s="63">
        <f>SUM(AB32:AB34)</f>
        <v>2521</v>
      </c>
      <c r="AC31" s="63">
        <f>SUM(AC32:AC34)</f>
        <v>2460</v>
      </c>
      <c r="AD31" s="63">
        <f>SUM(AE31:AF31)</f>
        <v>4903</v>
      </c>
      <c r="AE31" s="63">
        <f>SUM(AE32:AE34)</f>
        <v>2494</v>
      </c>
      <c r="AF31" s="63">
        <f>SUM(AF32:AF34)</f>
        <v>2409</v>
      </c>
      <c r="AG31" s="63">
        <f>SUM(AH31:AI31)</f>
        <v>4609</v>
      </c>
      <c r="AH31" s="63">
        <f>SUM(AH32:AH34)</f>
        <v>2375</v>
      </c>
      <c r="AI31" s="63">
        <f>SUM(AI32:AI34)</f>
        <v>2234</v>
      </c>
      <c r="AJ31" s="63">
        <f>SUM(AK31:AL31)</f>
        <v>4595</v>
      </c>
      <c r="AK31" s="63">
        <f>SUM(AK32:AK34)</f>
        <v>2358</v>
      </c>
      <c r="AL31" s="63">
        <f>SUM(AL32:AL34)</f>
        <v>2237</v>
      </c>
      <c r="AM31" s="63">
        <f>SUM(AN31:AO31)</f>
        <v>8882</v>
      </c>
      <c r="AN31" s="63">
        <f>SUM(AQ31+AT31+AW31)</f>
        <v>3966</v>
      </c>
      <c r="AO31" s="63">
        <f>SUM(AR31+AU31+AX31)</f>
        <v>4916</v>
      </c>
      <c r="AP31" s="63">
        <f>SUM(AQ31:AR31)</f>
        <v>3029</v>
      </c>
      <c r="AQ31" s="63">
        <f>SUM(AQ32:AQ34)</f>
        <v>1375</v>
      </c>
      <c r="AR31" s="63">
        <f>SUM(AR32:AR34)</f>
        <v>1654</v>
      </c>
      <c r="AS31" s="63">
        <f>SUM(AT31:AU31)</f>
        <v>3038</v>
      </c>
      <c r="AT31" s="63">
        <f>SUM(AT32:AT34)</f>
        <v>1349</v>
      </c>
      <c r="AU31" s="63">
        <f>SUM(AU32:AU34)</f>
        <v>1689</v>
      </c>
      <c r="AV31" s="63">
        <f>SUM(AW31:AX31)</f>
        <v>2815</v>
      </c>
      <c r="AW31" s="63">
        <f>SUM(AW32:AW34)</f>
        <v>1242</v>
      </c>
      <c r="AX31" s="63">
        <f>SUM(AX32:AX34)</f>
        <v>1573</v>
      </c>
    </row>
    <row r="32" spans="1:50" ht="13.5" customHeight="1" x14ac:dyDescent="0.2">
      <c r="A32" s="37" t="s">
        <v>53</v>
      </c>
      <c r="B32" s="34">
        <v>24</v>
      </c>
      <c r="C32" s="63">
        <f t="shared" ref="C32:C34" si="60">SUM(D32:E32)</f>
        <v>20786</v>
      </c>
      <c r="D32" s="63">
        <f t="shared" ref="D32:E34" si="61">SUM(G32+Y32+AN32)</f>
        <v>10408</v>
      </c>
      <c r="E32" s="63">
        <f t="shared" si="61"/>
        <v>10378</v>
      </c>
      <c r="F32" s="63">
        <f t="shared" ref="F32:F34" si="62">SUM(G32:H32)</f>
        <v>9794</v>
      </c>
      <c r="G32" s="63">
        <f t="shared" ref="G32:H34" si="63">SUM(J32+M32+P32+S32+V32)</f>
        <v>5031</v>
      </c>
      <c r="H32" s="63">
        <f t="shared" si="63"/>
        <v>4763</v>
      </c>
      <c r="I32" s="63">
        <f t="shared" ref="I32:I34" si="64">SUM(J32:K32)</f>
        <v>1902</v>
      </c>
      <c r="J32" s="152">
        <v>974</v>
      </c>
      <c r="K32" s="152">
        <v>928</v>
      </c>
      <c r="L32" s="63">
        <f t="shared" ref="L32:L34" si="65">SUM(M32:N32)</f>
        <v>1960</v>
      </c>
      <c r="M32" s="152">
        <v>982</v>
      </c>
      <c r="N32" s="152">
        <v>978</v>
      </c>
      <c r="O32" s="63">
        <f t="shared" ref="O32:O34" si="66">SUM(P32:Q32)</f>
        <v>1952</v>
      </c>
      <c r="P32" s="152">
        <v>1015</v>
      </c>
      <c r="Q32" s="152">
        <v>937</v>
      </c>
      <c r="R32" s="63">
        <f t="shared" ref="R32:R34" si="67">SUM(S32:T32)</f>
        <v>2079</v>
      </c>
      <c r="S32" s="152">
        <v>1064</v>
      </c>
      <c r="T32" s="152">
        <v>1015</v>
      </c>
      <c r="U32" s="63">
        <f t="shared" ref="U32:U34" si="68">SUM(V32:W32)</f>
        <v>1901</v>
      </c>
      <c r="V32" s="152">
        <v>996</v>
      </c>
      <c r="W32" s="152">
        <v>905</v>
      </c>
      <c r="X32" s="63">
        <f t="shared" ref="X32:X34" si="69">SUM(Y32:Z32)</f>
        <v>7389</v>
      </c>
      <c r="Y32" s="63">
        <f t="shared" ref="Y32:Z34" si="70">SUM(AB32+AE32+AH32+AK32)</f>
        <v>3754</v>
      </c>
      <c r="Z32" s="63">
        <f t="shared" si="70"/>
        <v>3635</v>
      </c>
      <c r="AA32" s="63">
        <f t="shared" ref="AA32:AA34" si="71">SUM(AB32:AC32)</f>
        <v>1921</v>
      </c>
      <c r="AB32" s="152">
        <v>967</v>
      </c>
      <c r="AC32" s="152">
        <v>954</v>
      </c>
      <c r="AD32" s="63">
        <f t="shared" ref="AD32:AD34" si="72">SUM(AE32:AF32)</f>
        <v>1877</v>
      </c>
      <c r="AE32" s="152">
        <v>945</v>
      </c>
      <c r="AF32" s="152">
        <v>932</v>
      </c>
      <c r="AG32" s="63">
        <f t="shared" ref="AG32:AG34" si="73">SUM(AH32:AI32)</f>
        <v>1812</v>
      </c>
      <c r="AH32" s="152">
        <v>954</v>
      </c>
      <c r="AI32" s="152">
        <v>858</v>
      </c>
      <c r="AJ32" s="63">
        <f t="shared" ref="AJ32:AJ34" si="74">SUM(AK32:AL32)</f>
        <v>1779</v>
      </c>
      <c r="AK32" s="152">
        <v>888</v>
      </c>
      <c r="AL32" s="152">
        <v>891</v>
      </c>
      <c r="AM32" s="63">
        <f t="shared" ref="AM32:AM34" si="75">SUM(AN32:AO32)</f>
        <v>3603</v>
      </c>
      <c r="AN32" s="63">
        <f t="shared" ref="AN32:AO34" si="76">SUM(AQ32+AT32+AW32)</f>
        <v>1623</v>
      </c>
      <c r="AO32" s="63">
        <f t="shared" si="76"/>
        <v>1980</v>
      </c>
      <c r="AP32" s="63">
        <f t="shared" ref="AP32:AP34" si="77">SUM(AQ32:AR32)</f>
        <v>1225</v>
      </c>
      <c r="AQ32" s="152">
        <v>575</v>
      </c>
      <c r="AR32" s="152">
        <v>650</v>
      </c>
      <c r="AS32" s="63">
        <f t="shared" ref="AS32:AS34" si="78">SUM(AT32:AU32)</f>
        <v>1218</v>
      </c>
      <c r="AT32" s="152">
        <v>538</v>
      </c>
      <c r="AU32" s="152">
        <v>680</v>
      </c>
      <c r="AV32" s="63">
        <f t="shared" ref="AV32:AV34" si="79">SUM(AW32:AX32)</f>
        <v>1160</v>
      </c>
      <c r="AW32" s="152">
        <v>510</v>
      </c>
      <c r="AX32" s="152">
        <v>650</v>
      </c>
    </row>
    <row r="33" spans="1:50" ht="13.5" customHeight="1" x14ac:dyDescent="0.2">
      <c r="A33" s="37" t="s">
        <v>54</v>
      </c>
      <c r="B33" s="34">
        <v>25</v>
      </c>
      <c r="C33" s="63">
        <f t="shared" si="60"/>
        <v>14761</v>
      </c>
      <c r="D33" s="63">
        <f t="shared" si="61"/>
        <v>7380</v>
      </c>
      <c r="E33" s="63">
        <f t="shared" si="61"/>
        <v>7381</v>
      </c>
      <c r="F33" s="63">
        <f t="shared" si="62"/>
        <v>7073</v>
      </c>
      <c r="G33" s="63">
        <f t="shared" si="63"/>
        <v>3597</v>
      </c>
      <c r="H33" s="63">
        <f t="shared" si="63"/>
        <v>3476</v>
      </c>
      <c r="I33" s="63">
        <f t="shared" si="64"/>
        <v>1484</v>
      </c>
      <c r="J33" s="152">
        <v>745</v>
      </c>
      <c r="K33" s="152">
        <v>739</v>
      </c>
      <c r="L33" s="63">
        <f t="shared" si="65"/>
        <v>1393</v>
      </c>
      <c r="M33" s="152">
        <v>731</v>
      </c>
      <c r="N33" s="152">
        <v>662</v>
      </c>
      <c r="O33" s="63">
        <f t="shared" si="66"/>
        <v>1378</v>
      </c>
      <c r="P33" s="152">
        <v>706</v>
      </c>
      <c r="Q33" s="152">
        <v>672</v>
      </c>
      <c r="R33" s="63">
        <f t="shared" si="67"/>
        <v>1393</v>
      </c>
      <c r="S33" s="152">
        <v>711</v>
      </c>
      <c r="T33" s="152">
        <v>682</v>
      </c>
      <c r="U33" s="63">
        <f t="shared" si="68"/>
        <v>1425</v>
      </c>
      <c r="V33" s="152">
        <v>704</v>
      </c>
      <c r="W33" s="152">
        <v>721</v>
      </c>
      <c r="X33" s="63">
        <f t="shared" si="69"/>
        <v>5300</v>
      </c>
      <c r="Y33" s="63">
        <f t="shared" si="70"/>
        <v>2726</v>
      </c>
      <c r="Z33" s="63">
        <f t="shared" si="70"/>
        <v>2574</v>
      </c>
      <c r="AA33" s="63">
        <f t="shared" si="71"/>
        <v>1379</v>
      </c>
      <c r="AB33" s="152">
        <v>689</v>
      </c>
      <c r="AC33" s="152">
        <v>690</v>
      </c>
      <c r="AD33" s="63">
        <f t="shared" si="72"/>
        <v>1311</v>
      </c>
      <c r="AE33" s="152">
        <v>685</v>
      </c>
      <c r="AF33" s="152">
        <v>626</v>
      </c>
      <c r="AG33" s="63">
        <f t="shared" si="73"/>
        <v>1271</v>
      </c>
      <c r="AH33" s="152">
        <v>651</v>
      </c>
      <c r="AI33" s="152">
        <v>620</v>
      </c>
      <c r="AJ33" s="63">
        <f t="shared" si="74"/>
        <v>1339</v>
      </c>
      <c r="AK33" s="152">
        <v>701</v>
      </c>
      <c r="AL33" s="152">
        <v>638</v>
      </c>
      <c r="AM33" s="63">
        <f t="shared" si="75"/>
        <v>2388</v>
      </c>
      <c r="AN33" s="63">
        <f t="shared" si="76"/>
        <v>1057</v>
      </c>
      <c r="AO33" s="63">
        <f t="shared" si="76"/>
        <v>1331</v>
      </c>
      <c r="AP33" s="63">
        <f t="shared" si="77"/>
        <v>835</v>
      </c>
      <c r="AQ33" s="152">
        <v>372</v>
      </c>
      <c r="AR33" s="152">
        <v>463</v>
      </c>
      <c r="AS33" s="63">
        <f t="shared" si="78"/>
        <v>828</v>
      </c>
      <c r="AT33" s="152">
        <v>368</v>
      </c>
      <c r="AU33" s="152">
        <v>460</v>
      </c>
      <c r="AV33" s="63">
        <f t="shared" si="79"/>
        <v>725</v>
      </c>
      <c r="AW33" s="152">
        <v>317</v>
      </c>
      <c r="AX33" s="152">
        <v>408</v>
      </c>
    </row>
    <row r="34" spans="1:50" ht="13.5" customHeight="1" x14ac:dyDescent="0.2">
      <c r="A34" s="37" t="s">
        <v>55</v>
      </c>
      <c r="B34" s="34">
        <v>26</v>
      </c>
      <c r="C34" s="63">
        <f t="shared" si="60"/>
        <v>17677</v>
      </c>
      <c r="D34" s="63">
        <f t="shared" si="61"/>
        <v>8846</v>
      </c>
      <c r="E34" s="63">
        <f t="shared" si="61"/>
        <v>8831</v>
      </c>
      <c r="F34" s="63">
        <f t="shared" si="62"/>
        <v>8387</v>
      </c>
      <c r="G34" s="63">
        <f t="shared" si="63"/>
        <v>4292</v>
      </c>
      <c r="H34" s="63">
        <f t="shared" si="63"/>
        <v>4095</v>
      </c>
      <c r="I34" s="63">
        <f t="shared" si="64"/>
        <v>1680</v>
      </c>
      <c r="J34" s="152">
        <v>856</v>
      </c>
      <c r="K34" s="152">
        <v>824</v>
      </c>
      <c r="L34" s="63">
        <f t="shared" si="65"/>
        <v>1675</v>
      </c>
      <c r="M34" s="152">
        <v>810</v>
      </c>
      <c r="N34" s="152">
        <v>865</v>
      </c>
      <c r="O34" s="63">
        <f t="shared" si="66"/>
        <v>1586</v>
      </c>
      <c r="P34" s="152">
        <v>827</v>
      </c>
      <c r="Q34" s="152">
        <v>759</v>
      </c>
      <c r="R34" s="63">
        <f t="shared" si="67"/>
        <v>1789</v>
      </c>
      <c r="S34" s="152">
        <v>914</v>
      </c>
      <c r="T34" s="152">
        <v>875</v>
      </c>
      <c r="U34" s="63">
        <f t="shared" si="68"/>
        <v>1657</v>
      </c>
      <c r="V34" s="152">
        <v>885</v>
      </c>
      <c r="W34" s="152">
        <v>772</v>
      </c>
      <c r="X34" s="63">
        <f t="shared" si="69"/>
        <v>6399</v>
      </c>
      <c r="Y34" s="63">
        <f t="shared" si="70"/>
        <v>3268</v>
      </c>
      <c r="Z34" s="63">
        <f t="shared" si="70"/>
        <v>3131</v>
      </c>
      <c r="AA34" s="63">
        <f t="shared" si="71"/>
        <v>1681</v>
      </c>
      <c r="AB34" s="152">
        <v>865</v>
      </c>
      <c r="AC34" s="152">
        <v>816</v>
      </c>
      <c r="AD34" s="63">
        <f t="shared" si="72"/>
        <v>1715</v>
      </c>
      <c r="AE34" s="152">
        <v>864</v>
      </c>
      <c r="AF34" s="152">
        <v>851</v>
      </c>
      <c r="AG34" s="63">
        <f t="shared" si="73"/>
        <v>1526</v>
      </c>
      <c r="AH34" s="152">
        <v>770</v>
      </c>
      <c r="AI34" s="152">
        <v>756</v>
      </c>
      <c r="AJ34" s="63">
        <f t="shared" si="74"/>
        <v>1477</v>
      </c>
      <c r="AK34" s="152">
        <v>769</v>
      </c>
      <c r="AL34" s="152">
        <v>708</v>
      </c>
      <c r="AM34" s="63">
        <f t="shared" si="75"/>
        <v>2891</v>
      </c>
      <c r="AN34" s="63">
        <f t="shared" si="76"/>
        <v>1286</v>
      </c>
      <c r="AO34" s="63">
        <f t="shared" si="76"/>
        <v>1605</v>
      </c>
      <c r="AP34" s="63">
        <f t="shared" si="77"/>
        <v>969</v>
      </c>
      <c r="AQ34" s="152">
        <v>428</v>
      </c>
      <c r="AR34" s="152">
        <v>541</v>
      </c>
      <c r="AS34" s="63">
        <f t="shared" si="78"/>
        <v>992</v>
      </c>
      <c r="AT34" s="152">
        <v>443</v>
      </c>
      <c r="AU34" s="152">
        <v>549</v>
      </c>
      <c r="AV34" s="63">
        <f t="shared" si="79"/>
        <v>930</v>
      </c>
      <c r="AW34" s="152">
        <v>415</v>
      </c>
      <c r="AX34" s="152">
        <v>515</v>
      </c>
    </row>
    <row r="35" spans="1:50" ht="13.5" customHeight="1" x14ac:dyDescent="0.2">
      <c r="A35" s="33" t="s">
        <v>56</v>
      </c>
      <c r="B35" s="34">
        <v>27</v>
      </c>
      <c r="C35" s="63">
        <f>SUM(D35:E35)</f>
        <v>411296</v>
      </c>
      <c r="D35" s="63">
        <f>SUM(G35+Y35+AN35)</f>
        <v>207159</v>
      </c>
      <c r="E35" s="63">
        <f>SUM(H35+Z35+AO35)</f>
        <v>204137</v>
      </c>
      <c r="F35" s="63">
        <f>SUM(G35:H35)</f>
        <v>188874</v>
      </c>
      <c r="G35" s="63">
        <f>SUM(J35+M35+P35+S35+V35)</f>
        <v>96766</v>
      </c>
      <c r="H35" s="63">
        <f>SUM(K35+N35+Q35+T35+W35)</f>
        <v>92108</v>
      </c>
      <c r="I35" s="63">
        <f>SUM(J35:K35)</f>
        <v>38181</v>
      </c>
      <c r="J35" s="63">
        <f>SUM(J36:J44)</f>
        <v>19403</v>
      </c>
      <c r="K35" s="63">
        <f>SUM(K36:K44)</f>
        <v>18778</v>
      </c>
      <c r="L35" s="63">
        <f>SUM(M35:N35)</f>
        <v>37306</v>
      </c>
      <c r="M35" s="63">
        <f>SUM(M36:M44)</f>
        <v>19123</v>
      </c>
      <c r="N35" s="63">
        <f>SUM(N36:N44)</f>
        <v>18183</v>
      </c>
      <c r="O35" s="63">
        <f>SUM(P35:Q35)</f>
        <v>36120</v>
      </c>
      <c r="P35" s="63">
        <f>SUM(P36:P44)</f>
        <v>18645</v>
      </c>
      <c r="Q35" s="63">
        <f>SUM(Q36:Q44)</f>
        <v>17475</v>
      </c>
      <c r="R35" s="63">
        <f>SUM(S35:T35)</f>
        <v>39179</v>
      </c>
      <c r="S35" s="63">
        <f>SUM(S36:S44)</f>
        <v>20190</v>
      </c>
      <c r="T35" s="63">
        <f>SUM(T36:T44)</f>
        <v>18989</v>
      </c>
      <c r="U35" s="63">
        <f>SUM(V35:W35)</f>
        <v>38088</v>
      </c>
      <c r="V35" s="63">
        <f>SUM(V36:V44)</f>
        <v>19405</v>
      </c>
      <c r="W35" s="63">
        <f>SUM(W36:W44)</f>
        <v>18683</v>
      </c>
      <c r="X35" s="63">
        <f>SUM(Y35:Z35)</f>
        <v>146061</v>
      </c>
      <c r="Y35" s="63">
        <f>SUM(AB35+AE35+AH35+AK35)</f>
        <v>74189</v>
      </c>
      <c r="Z35" s="63">
        <f>SUM(AC35+AF35+AI35+AL35)</f>
        <v>71872</v>
      </c>
      <c r="AA35" s="63">
        <f>SUM(AB35:AC35)</f>
        <v>39463</v>
      </c>
      <c r="AB35" s="63">
        <f>SUM(AB36:AB44)</f>
        <v>20027</v>
      </c>
      <c r="AC35" s="63">
        <f>SUM(AC36:AC44)</f>
        <v>19436</v>
      </c>
      <c r="AD35" s="63">
        <f>SUM(AE35:AF35)</f>
        <v>38447</v>
      </c>
      <c r="AE35" s="63">
        <f>SUM(AE36:AE44)</f>
        <v>19675</v>
      </c>
      <c r="AF35" s="63">
        <f>SUM(AF36:AF44)</f>
        <v>18772</v>
      </c>
      <c r="AG35" s="63">
        <f>SUM(AH35:AI35)</f>
        <v>35710</v>
      </c>
      <c r="AH35" s="63">
        <f>SUM(AH36:AH44)</f>
        <v>17954</v>
      </c>
      <c r="AI35" s="63">
        <f>SUM(AI36:AI44)</f>
        <v>17756</v>
      </c>
      <c r="AJ35" s="63">
        <f>SUM(AK35:AL35)</f>
        <v>32441</v>
      </c>
      <c r="AK35" s="63">
        <f>SUM(AK36:AK44)</f>
        <v>16533</v>
      </c>
      <c r="AL35" s="63">
        <f>SUM(AL36:AL44)</f>
        <v>15908</v>
      </c>
      <c r="AM35" s="63">
        <f>SUM(AN35:AO35)</f>
        <v>76361</v>
      </c>
      <c r="AN35" s="63">
        <f>SUM(AQ35+AT35+AW35)</f>
        <v>36204</v>
      </c>
      <c r="AO35" s="63">
        <f>SUM(AR35+AU35+AX35)</f>
        <v>40157</v>
      </c>
      <c r="AP35" s="63">
        <f>SUM(AQ35:AR35)</f>
        <v>25985</v>
      </c>
      <c r="AQ35" s="63">
        <f>SUM(AQ36:AQ44)</f>
        <v>12336</v>
      </c>
      <c r="AR35" s="63">
        <f>SUM(AR36:AR44)</f>
        <v>13649</v>
      </c>
      <c r="AS35" s="63">
        <f>SUM(AT35:AU35)</f>
        <v>26386</v>
      </c>
      <c r="AT35" s="63">
        <f>SUM(AT36:AT44)</f>
        <v>12585</v>
      </c>
      <c r="AU35" s="63">
        <f>SUM(AU36:AU44)</f>
        <v>13801</v>
      </c>
      <c r="AV35" s="63">
        <f>SUM(AW35:AX35)</f>
        <v>23990</v>
      </c>
      <c r="AW35" s="63">
        <f>SUM(AW36:AW44)</f>
        <v>11283</v>
      </c>
      <c r="AX35" s="63">
        <f>SUM(AX36:AX44)</f>
        <v>12707</v>
      </c>
    </row>
    <row r="36" spans="1:50" ht="13.5" customHeight="1" x14ac:dyDescent="0.2">
      <c r="A36" s="41" t="s">
        <v>57</v>
      </c>
      <c r="B36" s="34">
        <v>28</v>
      </c>
      <c r="C36" s="63">
        <f t="shared" ref="C36:C47" si="80">SUM(D36:E36)</f>
        <v>7370</v>
      </c>
      <c r="D36" s="63">
        <f t="shared" ref="D36:E47" si="81">SUM(G36+Y36+AN36)</f>
        <v>3698</v>
      </c>
      <c r="E36" s="63">
        <f t="shared" si="81"/>
        <v>3672</v>
      </c>
      <c r="F36" s="63">
        <f t="shared" ref="F36:F47" si="82">SUM(G36:H36)</f>
        <v>3110</v>
      </c>
      <c r="G36" s="63">
        <f t="shared" ref="G36:H47" si="83">SUM(J36+M36+P36+S36+V36)</f>
        <v>1607</v>
      </c>
      <c r="H36" s="63">
        <f t="shared" si="83"/>
        <v>1503</v>
      </c>
      <c r="I36" s="63">
        <f t="shared" ref="I36:I47" si="84">SUM(J36:K36)</f>
        <v>642</v>
      </c>
      <c r="J36" s="152">
        <v>333</v>
      </c>
      <c r="K36" s="152">
        <v>309</v>
      </c>
      <c r="L36" s="63">
        <f t="shared" ref="L36:L47" si="85">SUM(M36:N36)</f>
        <v>655</v>
      </c>
      <c r="M36" s="152">
        <v>343</v>
      </c>
      <c r="N36" s="152">
        <v>312</v>
      </c>
      <c r="O36" s="63">
        <f t="shared" ref="O36:O47" si="86">SUM(P36:Q36)</f>
        <v>592</v>
      </c>
      <c r="P36" s="152">
        <v>310</v>
      </c>
      <c r="Q36" s="152">
        <v>282</v>
      </c>
      <c r="R36" s="63">
        <f t="shared" ref="R36:R47" si="87">SUM(S36:T36)</f>
        <v>623</v>
      </c>
      <c r="S36" s="152">
        <v>323</v>
      </c>
      <c r="T36" s="152">
        <v>300</v>
      </c>
      <c r="U36" s="63">
        <f t="shared" ref="U36:U47" si="88">SUM(V36:W36)</f>
        <v>598</v>
      </c>
      <c r="V36" s="152">
        <v>298</v>
      </c>
      <c r="W36" s="152">
        <v>300</v>
      </c>
      <c r="X36" s="63">
        <f t="shared" ref="X36:X47" si="89">SUM(Y36:Z36)</f>
        <v>2740</v>
      </c>
      <c r="Y36" s="63">
        <f t="shared" ref="Y36:Z47" si="90">SUM(AB36+AE36+AH36+AK36)</f>
        <v>1376</v>
      </c>
      <c r="Z36" s="63">
        <f t="shared" si="90"/>
        <v>1364</v>
      </c>
      <c r="AA36" s="63">
        <f t="shared" ref="AA36:AA47" si="91">SUM(AB36:AC36)</f>
        <v>700</v>
      </c>
      <c r="AB36" s="152">
        <v>360</v>
      </c>
      <c r="AC36" s="152">
        <v>340</v>
      </c>
      <c r="AD36" s="63">
        <f t="shared" ref="AD36:AD47" si="92">SUM(AE36:AF36)</f>
        <v>753</v>
      </c>
      <c r="AE36" s="152">
        <v>383</v>
      </c>
      <c r="AF36" s="152">
        <v>370</v>
      </c>
      <c r="AG36" s="63">
        <f t="shared" ref="AG36:AG47" si="93">SUM(AH36:AI36)</f>
        <v>690</v>
      </c>
      <c r="AH36" s="152">
        <v>332</v>
      </c>
      <c r="AI36" s="152">
        <v>358</v>
      </c>
      <c r="AJ36" s="63">
        <f t="shared" ref="AJ36:AJ47" si="94">SUM(AK36:AL36)</f>
        <v>597</v>
      </c>
      <c r="AK36" s="152">
        <v>301</v>
      </c>
      <c r="AL36" s="152">
        <v>296</v>
      </c>
      <c r="AM36" s="63">
        <f t="shared" ref="AM36:AM47" si="95">SUM(AN36:AO36)</f>
        <v>1520</v>
      </c>
      <c r="AN36" s="63">
        <f t="shared" ref="AN36:AO47" si="96">SUM(AQ36+AT36+AW36)</f>
        <v>715</v>
      </c>
      <c r="AO36" s="63">
        <f t="shared" si="96"/>
        <v>805</v>
      </c>
      <c r="AP36" s="63">
        <f t="shared" ref="AP36:AP47" si="97">SUM(AQ36:AR36)</f>
        <v>511</v>
      </c>
      <c r="AQ36" s="152">
        <v>250</v>
      </c>
      <c r="AR36" s="152">
        <v>261</v>
      </c>
      <c r="AS36" s="63">
        <f t="shared" ref="AS36:AS47" si="98">SUM(AT36:AU36)</f>
        <v>534</v>
      </c>
      <c r="AT36" s="152">
        <v>248</v>
      </c>
      <c r="AU36" s="152">
        <v>286</v>
      </c>
      <c r="AV36" s="63">
        <f t="shared" ref="AV36:AV47" si="99">SUM(AW36:AX36)</f>
        <v>475</v>
      </c>
      <c r="AW36" s="152">
        <v>217</v>
      </c>
      <c r="AX36" s="152">
        <v>258</v>
      </c>
    </row>
    <row r="37" spans="1:50" ht="13.5" customHeight="1" x14ac:dyDescent="0.2">
      <c r="A37" s="41" t="s">
        <v>58</v>
      </c>
      <c r="B37" s="34">
        <v>29</v>
      </c>
      <c r="C37" s="63">
        <f t="shared" si="80"/>
        <v>897</v>
      </c>
      <c r="D37" s="63">
        <f t="shared" si="81"/>
        <v>456</v>
      </c>
      <c r="E37" s="63">
        <f t="shared" si="81"/>
        <v>441</v>
      </c>
      <c r="F37" s="63">
        <f t="shared" si="82"/>
        <v>428</v>
      </c>
      <c r="G37" s="63">
        <f t="shared" si="83"/>
        <v>210</v>
      </c>
      <c r="H37" s="63">
        <f t="shared" si="83"/>
        <v>218</v>
      </c>
      <c r="I37" s="63">
        <f t="shared" si="84"/>
        <v>90</v>
      </c>
      <c r="J37" s="152">
        <v>41</v>
      </c>
      <c r="K37" s="152">
        <v>49</v>
      </c>
      <c r="L37" s="63">
        <f t="shared" si="85"/>
        <v>85</v>
      </c>
      <c r="M37" s="152">
        <v>38</v>
      </c>
      <c r="N37" s="152">
        <v>47</v>
      </c>
      <c r="O37" s="63">
        <f t="shared" si="86"/>
        <v>94</v>
      </c>
      <c r="P37" s="152">
        <v>47</v>
      </c>
      <c r="Q37" s="152">
        <v>47</v>
      </c>
      <c r="R37" s="63">
        <f t="shared" si="87"/>
        <v>82</v>
      </c>
      <c r="S37" s="152">
        <v>44</v>
      </c>
      <c r="T37" s="152">
        <v>38</v>
      </c>
      <c r="U37" s="63">
        <f t="shared" si="88"/>
        <v>77</v>
      </c>
      <c r="V37" s="152">
        <v>40</v>
      </c>
      <c r="W37" s="152">
        <v>37</v>
      </c>
      <c r="X37" s="63">
        <f t="shared" si="89"/>
        <v>330</v>
      </c>
      <c r="Y37" s="63">
        <f t="shared" si="90"/>
        <v>171</v>
      </c>
      <c r="Z37" s="63">
        <f t="shared" si="90"/>
        <v>159</v>
      </c>
      <c r="AA37" s="63">
        <f t="shared" si="91"/>
        <v>90</v>
      </c>
      <c r="AB37" s="152">
        <v>47</v>
      </c>
      <c r="AC37" s="152">
        <v>43</v>
      </c>
      <c r="AD37" s="63">
        <f t="shared" si="92"/>
        <v>89</v>
      </c>
      <c r="AE37" s="152">
        <v>48</v>
      </c>
      <c r="AF37" s="152">
        <v>41</v>
      </c>
      <c r="AG37" s="63">
        <f t="shared" si="93"/>
        <v>78</v>
      </c>
      <c r="AH37" s="152">
        <v>36</v>
      </c>
      <c r="AI37" s="152">
        <v>42</v>
      </c>
      <c r="AJ37" s="63">
        <f t="shared" si="94"/>
        <v>73</v>
      </c>
      <c r="AK37" s="152">
        <v>40</v>
      </c>
      <c r="AL37" s="152">
        <v>33</v>
      </c>
      <c r="AM37" s="63">
        <f t="shared" si="95"/>
        <v>139</v>
      </c>
      <c r="AN37" s="63">
        <f t="shared" si="96"/>
        <v>75</v>
      </c>
      <c r="AO37" s="63">
        <f t="shared" si="96"/>
        <v>64</v>
      </c>
      <c r="AP37" s="63">
        <f t="shared" si="97"/>
        <v>52</v>
      </c>
      <c r="AQ37" s="152">
        <v>27</v>
      </c>
      <c r="AR37" s="152">
        <v>25</v>
      </c>
      <c r="AS37" s="63">
        <f t="shared" si="98"/>
        <v>38</v>
      </c>
      <c r="AT37" s="152">
        <v>19</v>
      </c>
      <c r="AU37" s="152">
        <v>19</v>
      </c>
      <c r="AV37" s="63">
        <f t="shared" si="99"/>
        <v>49</v>
      </c>
      <c r="AW37" s="152">
        <v>29</v>
      </c>
      <c r="AX37" s="152">
        <v>20</v>
      </c>
    </row>
    <row r="38" spans="1:50" ht="13.5" customHeight="1" x14ac:dyDescent="0.2">
      <c r="A38" s="41" t="s">
        <v>59</v>
      </c>
      <c r="B38" s="34">
        <v>30</v>
      </c>
      <c r="C38" s="63">
        <f t="shared" si="80"/>
        <v>63340</v>
      </c>
      <c r="D38" s="63">
        <f t="shared" si="81"/>
        <v>32171</v>
      </c>
      <c r="E38" s="63">
        <f t="shared" si="81"/>
        <v>31169</v>
      </c>
      <c r="F38" s="63">
        <f t="shared" si="82"/>
        <v>28721</v>
      </c>
      <c r="G38" s="63">
        <f t="shared" si="83"/>
        <v>14754</v>
      </c>
      <c r="H38" s="63">
        <f t="shared" si="83"/>
        <v>13967</v>
      </c>
      <c r="I38" s="63">
        <f t="shared" si="84"/>
        <v>5807</v>
      </c>
      <c r="J38" s="152">
        <v>2981</v>
      </c>
      <c r="K38" s="152">
        <v>2826</v>
      </c>
      <c r="L38" s="63">
        <f t="shared" si="85"/>
        <v>5510</v>
      </c>
      <c r="M38" s="152">
        <v>2863</v>
      </c>
      <c r="N38" s="152">
        <v>2647</v>
      </c>
      <c r="O38" s="63">
        <f t="shared" si="86"/>
        <v>5462</v>
      </c>
      <c r="P38" s="152">
        <v>2808</v>
      </c>
      <c r="Q38" s="152">
        <v>2654</v>
      </c>
      <c r="R38" s="63">
        <f t="shared" si="87"/>
        <v>6006</v>
      </c>
      <c r="S38" s="152">
        <v>3052</v>
      </c>
      <c r="T38" s="152">
        <v>2954</v>
      </c>
      <c r="U38" s="63">
        <f t="shared" si="88"/>
        <v>5936</v>
      </c>
      <c r="V38" s="152">
        <v>3050</v>
      </c>
      <c r="W38" s="152">
        <v>2886</v>
      </c>
      <c r="X38" s="63">
        <f t="shared" si="89"/>
        <v>22383</v>
      </c>
      <c r="Y38" s="63">
        <f t="shared" si="90"/>
        <v>11462</v>
      </c>
      <c r="Z38" s="63">
        <f t="shared" si="90"/>
        <v>10921</v>
      </c>
      <c r="AA38" s="63">
        <f t="shared" si="91"/>
        <v>6017</v>
      </c>
      <c r="AB38" s="152">
        <v>3065</v>
      </c>
      <c r="AC38" s="152">
        <v>2952</v>
      </c>
      <c r="AD38" s="63">
        <f t="shared" si="92"/>
        <v>5890</v>
      </c>
      <c r="AE38" s="152">
        <v>3112</v>
      </c>
      <c r="AF38" s="152">
        <v>2778</v>
      </c>
      <c r="AG38" s="63">
        <f t="shared" si="93"/>
        <v>5652</v>
      </c>
      <c r="AH38" s="152">
        <v>2819</v>
      </c>
      <c r="AI38" s="152">
        <v>2833</v>
      </c>
      <c r="AJ38" s="63">
        <f t="shared" si="94"/>
        <v>4824</v>
      </c>
      <c r="AK38" s="152">
        <v>2466</v>
      </c>
      <c r="AL38" s="152">
        <v>2358</v>
      </c>
      <c r="AM38" s="63">
        <f t="shared" si="95"/>
        <v>12236</v>
      </c>
      <c r="AN38" s="63">
        <f t="shared" si="96"/>
        <v>5955</v>
      </c>
      <c r="AO38" s="63">
        <f t="shared" si="96"/>
        <v>6281</v>
      </c>
      <c r="AP38" s="63">
        <f t="shared" si="97"/>
        <v>4169</v>
      </c>
      <c r="AQ38" s="152">
        <v>2062</v>
      </c>
      <c r="AR38" s="152">
        <v>2107</v>
      </c>
      <c r="AS38" s="63">
        <f t="shared" si="98"/>
        <v>4216</v>
      </c>
      <c r="AT38" s="152">
        <v>2041</v>
      </c>
      <c r="AU38" s="152">
        <v>2175</v>
      </c>
      <c r="AV38" s="63">
        <f t="shared" si="99"/>
        <v>3851</v>
      </c>
      <c r="AW38" s="152">
        <v>1852</v>
      </c>
      <c r="AX38" s="152">
        <v>1999</v>
      </c>
    </row>
    <row r="39" spans="1:50" ht="13.5" customHeight="1" x14ac:dyDescent="0.2">
      <c r="A39" s="41" t="s">
        <v>60</v>
      </c>
      <c r="B39" s="34">
        <v>31</v>
      </c>
      <c r="C39" s="63">
        <f t="shared" si="80"/>
        <v>105237</v>
      </c>
      <c r="D39" s="63">
        <f t="shared" si="81"/>
        <v>53152</v>
      </c>
      <c r="E39" s="63">
        <f t="shared" si="81"/>
        <v>52085</v>
      </c>
      <c r="F39" s="63">
        <f t="shared" si="82"/>
        <v>48638</v>
      </c>
      <c r="G39" s="63">
        <f t="shared" si="83"/>
        <v>24962</v>
      </c>
      <c r="H39" s="63">
        <f t="shared" si="83"/>
        <v>23676</v>
      </c>
      <c r="I39" s="63">
        <f t="shared" si="84"/>
        <v>9794</v>
      </c>
      <c r="J39" s="152">
        <v>5015</v>
      </c>
      <c r="K39" s="152">
        <v>4779</v>
      </c>
      <c r="L39" s="63">
        <f t="shared" si="85"/>
        <v>9676</v>
      </c>
      <c r="M39" s="152">
        <v>4900</v>
      </c>
      <c r="N39" s="152">
        <v>4776</v>
      </c>
      <c r="O39" s="63">
        <f t="shared" si="86"/>
        <v>9423</v>
      </c>
      <c r="P39" s="152">
        <v>4865</v>
      </c>
      <c r="Q39" s="152">
        <v>4558</v>
      </c>
      <c r="R39" s="63">
        <f t="shared" si="87"/>
        <v>10065</v>
      </c>
      <c r="S39" s="152">
        <v>5192</v>
      </c>
      <c r="T39" s="152">
        <v>4873</v>
      </c>
      <c r="U39" s="63">
        <f t="shared" si="88"/>
        <v>9680</v>
      </c>
      <c r="V39" s="152">
        <v>4990</v>
      </c>
      <c r="W39" s="152">
        <v>4690</v>
      </c>
      <c r="X39" s="63">
        <f t="shared" si="89"/>
        <v>37089</v>
      </c>
      <c r="Y39" s="63">
        <f t="shared" si="90"/>
        <v>18757</v>
      </c>
      <c r="Z39" s="63">
        <f t="shared" si="90"/>
        <v>18332</v>
      </c>
      <c r="AA39" s="63">
        <f t="shared" si="91"/>
        <v>10178</v>
      </c>
      <c r="AB39" s="152">
        <v>5111</v>
      </c>
      <c r="AC39" s="152">
        <v>5067</v>
      </c>
      <c r="AD39" s="63">
        <f t="shared" si="92"/>
        <v>9872</v>
      </c>
      <c r="AE39" s="152">
        <v>4975</v>
      </c>
      <c r="AF39" s="152">
        <v>4897</v>
      </c>
      <c r="AG39" s="63">
        <f t="shared" si="93"/>
        <v>8881</v>
      </c>
      <c r="AH39" s="152">
        <v>4430</v>
      </c>
      <c r="AI39" s="152">
        <v>4451</v>
      </c>
      <c r="AJ39" s="63">
        <f t="shared" si="94"/>
        <v>8158</v>
      </c>
      <c r="AK39" s="152">
        <v>4241</v>
      </c>
      <c r="AL39" s="152">
        <v>3917</v>
      </c>
      <c r="AM39" s="63">
        <f t="shared" si="95"/>
        <v>19510</v>
      </c>
      <c r="AN39" s="63">
        <f t="shared" si="96"/>
        <v>9433</v>
      </c>
      <c r="AO39" s="63">
        <f t="shared" si="96"/>
        <v>10077</v>
      </c>
      <c r="AP39" s="63">
        <f t="shared" si="97"/>
        <v>6478</v>
      </c>
      <c r="AQ39" s="152">
        <v>3122</v>
      </c>
      <c r="AR39" s="152">
        <v>3356</v>
      </c>
      <c r="AS39" s="63">
        <f t="shared" si="98"/>
        <v>6889</v>
      </c>
      <c r="AT39" s="152">
        <v>3328</v>
      </c>
      <c r="AU39" s="152">
        <v>3561</v>
      </c>
      <c r="AV39" s="63">
        <f t="shared" si="99"/>
        <v>6143</v>
      </c>
      <c r="AW39" s="152">
        <v>2983</v>
      </c>
      <c r="AX39" s="152">
        <v>3160</v>
      </c>
    </row>
    <row r="40" spans="1:50" ht="13.5" customHeight="1" x14ac:dyDescent="0.2">
      <c r="A40" s="41" t="s">
        <v>61</v>
      </c>
      <c r="B40" s="34">
        <v>32</v>
      </c>
      <c r="C40" s="63">
        <f t="shared" si="80"/>
        <v>9559</v>
      </c>
      <c r="D40" s="63">
        <f t="shared" si="81"/>
        <v>4709</v>
      </c>
      <c r="E40" s="63">
        <f t="shared" si="81"/>
        <v>4850</v>
      </c>
      <c r="F40" s="63">
        <f t="shared" si="82"/>
        <v>4370</v>
      </c>
      <c r="G40" s="63">
        <f t="shared" si="83"/>
        <v>2204</v>
      </c>
      <c r="H40" s="63">
        <f t="shared" si="83"/>
        <v>2166</v>
      </c>
      <c r="I40" s="63">
        <f t="shared" si="84"/>
        <v>869</v>
      </c>
      <c r="J40" s="152">
        <v>428</v>
      </c>
      <c r="K40" s="152">
        <v>441</v>
      </c>
      <c r="L40" s="63">
        <f t="shared" si="85"/>
        <v>898</v>
      </c>
      <c r="M40" s="152">
        <v>459</v>
      </c>
      <c r="N40" s="152">
        <v>439</v>
      </c>
      <c r="O40" s="63">
        <f t="shared" si="86"/>
        <v>807</v>
      </c>
      <c r="P40" s="152">
        <v>428</v>
      </c>
      <c r="Q40" s="152">
        <v>379</v>
      </c>
      <c r="R40" s="63">
        <f t="shared" si="87"/>
        <v>903</v>
      </c>
      <c r="S40" s="152">
        <v>438</v>
      </c>
      <c r="T40" s="152">
        <v>465</v>
      </c>
      <c r="U40" s="63">
        <f t="shared" si="88"/>
        <v>893</v>
      </c>
      <c r="V40" s="152">
        <v>451</v>
      </c>
      <c r="W40" s="152">
        <v>442</v>
      </c>
      <c r="X40" s="63">
        <f t="shared" si="89"/>
        <v>3630</v>
      </c>
      <c r="Y40" s="63">
        <f t="shared" si="90"/>
        <v>1845</v>
      </c>
      <c r="Z40" s="63">
        <f t="shared" si="90"/>
        <v>1785</v>
      </c>
      <c r="AA40" s="63">
        <f t="shared" si="91"/>
        <v>937</v>
      </c>
      <c r="AB40" s="152">
        <v>477</v>
      </c>
      <c r="AC40" s="152">
        <v>460</v>
      </c>
      <c r="AD40" s="63">
        <f t="shared" si="92"/>
        <v>952</v>
      </c>
      <c r="AE40" s="152">
        <v>496</v>
      </c>
      <c r="AF40" s="152">
        <v>456</v>
      </c>
      <c r="AG40" s="63">
        <f t="shared" si="93"/>
        <v>908</v>
      </c>
      <c r="AH40" s="152">
        <v>444</v>
      </c>
      <c r="AI40" s="152">
        <v>464</v>
      </c>
      <c r="AJ40" s="63">
        <f t="shared" si="94"/>
        <v>833</v>
      </c>
      <c r="AK40" s="152">
        <v>428</v>
      </c>
      <c r="AL40" s="152">
        <v>405</v>
      </c>
      <c r="AM40" s="63">
        <f t="shared" si="95"/>
        <v>1559</v>
      </c>
      <c r="AN40" s="63">
        <f t="shared" si="96"/>
        <v>660</v>
      </c>
      <c r="AO40" s="63">
        <f t="shared" si="96"/>
        <v>899</v>
      </c>
      <c r="AP40" s="63">
        <f t="shared" si="97"/>
        <v>526</v>
      </c>
      <c r="AQ40" s="152">
        <v>228</v>
      </c>
      <c r="AR40" s="152">
        <v>298</v>
      </c>
      <c r="AS40" s="63">
        <f t="shared" si="98"/>
        <v>575</v>
      </c>
      <c r="AT40" s="152">
        <v>241</v>
      </c>
      <c r="AU40" s="152">
        <v>334</v>
      </c>
      <c r="AV40" s="63">
        <f t="shared" si="99"/>
        <v>458</v>
      </c>
      <c r="AW40" s="152">
        <v>191</v>
      </c>
      <c r="AX40" s="152">
        <v>267</v>
      </c>
    </row>
    <row r="41" spans="1:50" ht="13.5" customHeight="1" x14ac:dyDescent="0.2">
      <c r="A41" s="41" t="s">
        <v>62</v>
      </c>
      <c r="B41" s="34">
        <v>33</v>
      </c>
      <c r="C41" s="63">
        <f t="shared" si="80"/>
        <v>68862</v>
      </c>
      <c r="D41" s="63">
        <f t="shared" si="81"/>
        <v>34514</v>
      </c>
      <c r="E41" s="63">
        <f t="shared" si="81"/>
        <v>34348</v>
      </c>
      <c r="F41" s="63">
        <f t="shared" si="82"/>
        <v>33286</v>
      </c>
      <c r="G41" s="63">
        <f t="shared" si="83"/>
        <v>17218</v>
      </c>
      <c r="H41" s="63">
        <f t="shared" si="83"/>
        <v>16068</v>
      </c>
      <c r="I41" s="63">
        <f t="shared" si="84"/>
        <v>6698</v>
      </c>
      <c r="J41" s="152">
        <v>3398</v>
      </c>
      <c r="K41" s="152">
        <v>3300</v>
      </c>
      <c r="L41" s="63">
        <f t="shared" si="85"/>
        <v>6587</v>
      </c>
      <c r="M41" s="152">
        <v>3464</v>
      </c>
      <c r="N41" s="152">
        <v>3123</v>
      </c>
      <c r="O41" s="63">
        <f t="shared" si="86"/>
        <v>6192</v>
      </c>
      <c r="P41" s="152">
        <v>3219</v>
      </c>
      <c r="Q41" s="152">
        <v>2973</v>
      </c>
      <c r="R41" s="63">
        <f t="shared" si="87"/>
        <v>7098</v>
      </c>
      <c r="S41" s="152">
        <v>3687</v>
      </c>
      <c r="T41" s="152">
        <v>3411</v>
      </c>
      <c r="U41" s="63">
        <f t="shared" si="88"/>
        <v>6711</v>
      </c>
      <c r="V41" s="152">
        <v>3450</v>
      </c>
      <c r="W41" s="152">
        <v>3261</v>
      </c>
      <c r="X41" s="63">
        <f t="shared" si="89"/>
        <v>24814</v>
      </c>
      <c r="Y41" s="63">
        <f t="shared" si="90"/>
        <v>12608</v>
      </c>
      <c r="Z41" s="63">
        <f t="shared" si="90"/>
        <v>12206</v>
      </c>
      <c r="AA41" s="63">
        <f t="shared" si="91"/>
        <v>6660</v>
      </c>
      <c r="AB41" s="152">
        <v>3382</v>
      </c>
      <c r="AC41" s="152">
        <v>3278</v>
      </c>
      <c r="AD41" s="63">
        <f t="shared" si="92"/>
        <v>6449</v>
      </c>
      <c r="AE41" s="152">
        <v>3307</v>
      </c>
      <c r="AF41" s="152">
        <v>3142</v>
      </c>
      <c r="AG41" s="63">
        <f t="shared" si="93"/>
        <v>6045</v>
      </c>
      <c r="AH41" s="152">
        <v>3029</v>
      </c>
      <c r="AI41" s="152">
        <v>3016</v>
      </c>
      <c r="AJ41" s="63">
        <f t="shared" si="94"/>
        <v>5660</v>
      </c>
      <c r="AK41" s="152">
        <v>2890</v>
      </c>
      <c r="AL41" s="152">
        <v>2770</v>
      </c>
      <c r="AM41" s="63">
        <f t="shared" si="95"/>
        <v>10762</v>
      </c>
      <c r="AN41" s="63">
        <f t="shared" si="96"/>
        <v>4688</v>
      </c>
      <c r="AO41" s="63">
        <f t="shared" si="96"/>
        <v>6074</v>
      </c>
      <c r="AP41" s="63">
        <f t="shared" si="97"/>
        <v>3813</v>
      </c>
      <c r="AQ41" s="152">
        <v>1633</v>
      </c>
      <c r="AR41" s="152">
        <v>2180</v>
      </c>
      <c r="AS41" s="63">
        <f t="shared" si="98"/>
        <v>3571</v>
      </c>
      <c r="AT41" s="152">
        <v>1601</v>
      </c>
      <c r="AU41" s="152">
        <v>1970</v>
      </c>
      <c r="AV41" s="63">
        <f t="shared" si="99"/>
        <v>3378</v>
      </c>
      <c r="AW41" s="152">
        <v>1454</v>
      </c>
      <c r="AX41" s="152">
        <v>1924</v>
      </c>
    </row>
    <row r="42" spans="1:50" ht="13.5" customHeight="1" x14ac:dyDescent="0.2">
      <c r="A42" s="41" t="s">
        <v>63</v>
      </c>
      <c r="B42" s="34">
        <v>34</v>
      </c>
      <c r="C42" s="63">
        <f t="shared" si="80"/>
        <v>50623</v>
      </c>
      <c r="D42" s="63">
        <f t="shared" si="81"/>
        <v>25744</v>
      </c>
      <c r="E42" s="63">
        <f t="shared" si="81"/>
        <v>24879</v>
      </c>
      <c r="F42" s="63">
        <f t="shared" si="82"/>
        <v>20671</v>
      </c>
      <c r="G42" s="63">
        <f t="shared" si="83"/>
        <v>10556</v>
      </c>
      <c r="H42" s="63">
        <f t="shared" si="83"/>
        <v>10115</v>
      </c>
      <c r="I42" s="63">
        <f t="shared" si="84"/>
        <v>4092</v>
      </c>
      <c r="J42" s="152">
        <v>2068</v>
      </c>
      <c r="K42" s="152">
        <v>2024</v>
      </c>
      <c r="L42" s="63">
        <f t="shared" si="85"/>
        <v>4084</v>
      </c>
      <c r="M42" s="152">
        <v>2089</v>
      </c>
      <c r="N42" s="152">
        <v>1995</v>
      </c>
      <c r="O42" s="63">
        <f t="shared" si="86"/>
        <v>4026</v>
      </c>
      <c r="P42" s="152">
        <v>2042</v>
      </c>
      <c r="Q42" s="152">
        <v>1984</v>
      </c>
      <c r="R42" s="63">
        <f t="shared" si="87"/>
        <v>4178</v>
      </c>
      <c r="S42" s="152">
        <v>2166</v>
      </c>
      <c r="T42" s="152">
        <v>2012</v>
      </c>
      <c r="U42" s="63">
        <f t="shared" si="88"/>
        <v>4291</v>
      </c>
      <c r="V42" s="152">
        <v>2191</v>
      </c>
      <c r="W42" s="152">
        <v>2100</v>
      </c>
      <c r="X42" s="63">
        <f t="shared" si="89"/>
        <v>18117</v>
      </c>
      <c r="Y42" s="63">
        <f t="shared" si="90"/>
        <v>9380</v>
      </c>
      <c r="Z42" s="63">
        <f t="shared" si="90"/>
        <v>8737</v>
      </c>
      <c r="AA42" s="63">
        <f t="shared" si="91"/>
        <v>4711</v>
      </c>
      <c r="AB42" s="152">
        <v>2415</v>
      </c>
      <c r="AC42" s="152">
        <v>2296</v>
      </c>
      <c r="AD42" s="63">
        <f t="shared" si="92"/>
        <v>4681</v>
      </c>
      <c r="AE42" s="152">
        <v>2466</v>
      </c>
      <c r="AF42" s="152">
        <v>2215</v>
      </c>
      <c r="AG42" s="63">
        <f t="shared" si="93"/>
        <v>4471</v>
      </c>
      <c r="AH42" s="152">
        <v>2341</v>
      </c>
      <c r="AI42" s="152">
        <v>2130</v>
      </c>
      <c r="AJ42" s="63">
        <f t="shared" si="94"/>
        <v>4254</v>
      </c>
      <c r="AK42" s="152">
        <v>2158</v>
      </c>
      <c r="AL42" s="152">
        <v>2096</v>
      </c>
      <c r="AM42" s="63">
        <f t="shared" si="95"/>
        <v>11835</v>
      </c>
      <c r="AN42" s="63">
        <f t="shared" si="96"/>
        <v>5808</v>
      </c>
      <c r="AO42" s="63">
        <f t="shared" si="96"/>
        <v>6027</v>
      </c>
      <c r="AP42" s="63">
        <f t="shared" si="97"/>
        <v>3971</v>
      </c>
      <c r="AQ42" s="152">
        <v>1944</v>
      </c>
      <c r="AR42" s="152">
        <v>2027</v>
      </c>
      <c r="AS42" s="63">
        <f t="shared" si="98"/>
        <v>4026</v>
      </c>
      <c r="AT42" s="152">
        <v>1973</v>
      </c>
      <c r="AU42" s="152">
        <v>2053</v>
      </c>
      <c r="AV42" s="63">
        <f t="shared" si="99"/>
        <v>3838</v>
      </c>
      <c r="AW42" s="152">
        <v>1891</v>
      </c>
      <c r="AX42" s="152">
        <v>1947</v>
      </c>
    </row>
    <row r="43" spans="1:50" ht="13.5" customHeight="1" x14ac:dyDescent="0.2">
      <c r="A43" s="41" t="s">
        <v>64</v>
      </c>
      <c r="B43" s="34">
        <v>35</v>
      </c>
      <c r="C43" s="63">
        <f t="shared" si="80"/>
        <v>28595</v>
      </c>
      <c r="D43" s="63">
        <f t="shared" si="81"/>
        <v>14177</v>
      </c>
      <c r="E43" s="63">
        <f t="shared" si="81"/>
        <v>14418</v>
      </c>
      <c r="F43" s="63">
        <f t="shared" si="82"/>
        <v>12055</v>
      </c>
      <c r="G43" s="63">
        <f t="shared" si="83"/>
        <v>6114</v>
      </c>
      <c r="H43" s="63">
        <f t="shared" si="83"/>
        <v>5941</v>
      </c>
      <c r="I43" s="63">
        <f t="shared" si="84"/>
        <v>2313</v>
      </c>
      <c r="J43" s="152">
        <v>1164</v>
      </c>
      <c r="K43" s="152">
        <v>1149</v>
      </c>
      <c r="L43" s="63">
        <f t="shared" si="85"/>
        <v>2297</v>
      </c>
      <c r="M43" s="152">
        <v>1137</v>
      </c>
      <c r="N43" s="152">
        <v>1160</v>
      </c>
      <c r="O43" s="63">
        <f t="shared" si="86"/>
        <v>2295</v>
      </c>
      <c r="P43" s="152">
        <v>1204</v>
      </c>
      <c r="Q43" s="152">
        <v>1091</v>
      </c>
      <c r="R43" s="63">
        <f t="shared" si="87"/>
        <v>2522</v>
      </c>
      <c r="S43" s="152">
        <v>1303</v>
      </c>
      <c r="T43" s="152">
        <v>1219</v>
      </c>
      <c r="U43" s="63">
        <f t="shared" si="88"/>
        <v>2628</v>
      </c>
      <c r="V43" s="152">
        <v>1306</v>
      </c>
      <c r="W43" s="152">
        <v>1322</v>
      </c>
      <c r="X43" s="63">
        <f t="shared" si="89"/>
        <v>10561</v>
      </c>
      <c r="Y43" s="63">
        <f t="shared" si="90"/>
        <v>5375</v>
      </c>
      <c r="Z43" s="63">
        <f t="shared" si="90"/>
        <v>5186</v>
      </c>
      <c r="AA43" s="63">
        <f t="shared" si="91"/>
        <v>2729</v>
      </c>
      <c r="AB43" s="152">
        <v>1399</v>
      </c>
      <c r="AC43" s="152">
        <v>1330</v>
      </c>
      <c r="AD43" s="63">
        <f t="shared" si="92"/>
        <v>2705</v>
      </c>
      <c r="AE43" s="152">
        <v>1375</v>
      </c>
      <c r="AF43" s="152">
        <v>1330</v>
      </c>
      <c r="AG43" s="63">
        <f t="shared" si="93"/>
        <v>2632</v>
      </c>
      <c r="AH43" s="152">
        <v>1336</v>
      </c>
      <c r="AI43" s="152">
        <v>1296</v>
      </c>
      <c r="AJ43" s="63">
        <f t="shared" si="94"/>
        <v>2495</v>
      </c>
      <c r="AK43" s="152">
        <v>1265</v>
      </c>
      <c r="AL43" s="152">
        <v>1230</v>
      </c>
      <c r="AM43" s="63">
        <f t="shared" si="95"/>
        <v>5979</v>
      </c>
      <c r="AN43" s="63">
        <f t="shared" si="96"/>
        <v>2688</v>
      </c>
      <c r="AO43" s="63">
        <f t="shared" si="96"/>
        <v>3291</v>
      </c>
      <c r="AP43" s="63">
        <f t="shared" si="97"/>
        <v>1933</v>
      </c>
      <c r="AQ43" s="152">
        <v>888</v>
      </c>
      <c r="AR43" s="152">
        <v>1045</v>
      </c>
      <c r="AS43" s="63">
        <f t="shared" si="98"/>
        <v>2094</v>
      </c>
      <c r="AT43" s="152">
        <v>953</v>
      </c>
      <c r="AU43" s="152">
        <v>1141</v>
      </c>
      <c r="AV43" s="63">
        <f t="shared" si="99"/>
        <v>1952</v>
      </c>
      <c r="AW43" s="152">
        <v>847</v>
      </c>
      <c r="AX43" s="152">
        <v>1105</v>
      </c>
    </row>
    <row r="44" spans="1:50" ht="13.5" customHeight="1" x14ac:dyDescent="0.2">
      <c r="A44" s="41" t="s">
        <v>65</v>
      </c>
      <c r="B44" s="34">
        <v>36</v>
      </c>
      <c r="C44" s="63">
        <f t="shared" si="80"/>
        <v>76813</v>
      </c>
      <c r="D44" s="63">
        <f t="shared" si="81"/>
        <v>38538</v>
      </c>
      <c r="E44" s="63">
        <f t="shared" si="81"/>
        <v>38275</v>
      </c>
      <c r="F44" s="63">
        <f t="shared" si="82"/>
        <v>37595</v>
      </c>
      <c r="G44" s="63">
        <f t="shared" si="83"/>
        <v>19141</v>
      </c>
      <c r="H44" s="63">
        <f t="shared" si="83"/>
        <v>18454</v>
      </c>
      <c r="I44" s="63">
        <f t="shared" si="84"/>
        <v>7876</v>
      </c>
      <c r="J44" s="152">
        <v>3975</v>
      </c>
      <c r="K44" s="152">
        <v>3901</v>
      </c>
      <c r="L44" s="63">
        <f t="shared" si="85"/>
        <v>7514</v>
      </c>
      <c r="M44" s="152">
        <v>3830</v>
      </c>
      <c r="N44" s="152">
        <v>3684</v>
      </c>
      <c r="O44" s="63">
        <f t="shared" si="86"/>
        <v>7229</v>
      </c>
      <c r="P44" s="152">
        <v>3722</v>
      </c>
      <c r="Q44" s="152">
        <v>3507</v>
      </c>
      <c r="R44" s="63">
        <f t="shared" si="87"/>
        <v>7702</v>
      </c>
      <c r="S44" s="152">
        <v>3985</v>
      </c>
      <c r="T44" s="152">
        <v>3717</v>
      </c>
      <c r="U44" s="63">
        <f t="shared" si="88"/>
        <v>7274</v>
      </c>
      <c r="V44" s="152">
        <v>3629</v>
      </c>
      <c r="W44" s="152">
        <v>3645</v>
      </c>
      <c r="X44" s="63">
        <f t="shared" si="89"/>
        <v>26397</v>
      </c>
      <c r="Y44" s="63">
        <f t="shared" si="90"/>
        <v>13215</v>
      </c>
      <c r="Z44" s="63">
        <f t="shared" si="90"/>
        <v>13182</v>
      </c>
      <c r="AA44" s="63">
        <f t="shared" si="91"/>
        <v>7441</v>
      </c>
      <c r="AB44" s="152">
        <v>3771</v>
      </c>
      <c r="AC44" s="152">
        <v>3670</v>
      </c>
      <c r="AD44" s="63">
        <f t="shared" si="92"/>
        <v>7056</v>
      </c>
      <c r="AE44" s="152">
        <v>3513</v>
      </c>
      <c r="AF44" s="152">
        <v>3543</v>
      </c>
      <c r="AG44" s="63">
        <f t="shared" si="93"/>
        <v>6353</v>
      </c>
      <c r="AH44" s="152">
        <v>3187</v>
      </c>
      <c r="AI44" s="152">
        <v>3166</v>
      </c>
      <c r="AJ44" s="63">
        <f t="shared" si="94"/>
        <v>5547</v>
      </c>
      <c r="AK44" s="152">
        <v>2744</v>
      </c>
      <c r="AL44" s="152">
        <v>2803</v>
      </c>
      <c r="AM44" s="63">
        <f t="shared" si="95"/>
        <v>12821</v>
      </c>
      <c r="AN44" s="63">
        <f t="shared" si="96"/>
        <v>6182</v>
      </c>
      <c r="AO44" s="63">
        <f t="shared" si="96"/>
        <v>6639</v>
      </c>
      <c r="AP44" s="63">
        <f t="shared" si="97"/>
        <v>4532</v>
      </c>
      <c r="AQ44" s="152">
        <v>2182</v>
      </c>
      <c r="AR44" s="152">
        <v>2350</v>
      </c>
      <c r="AS44" s="63">
        <f t="shared" si="98"/>
        <v>4443</v>
      </c>
      <c r="AT44" s="152">
        <v>2181</v>
      </c>
      <c r="AU44" s="152">
        <v>2262</v>
      </c>
      <c r="AV44" s="63">
        <f t="shared" si="99"/>
        <v>3846</v>
      </c>
      <c r="AW44" s="152">
        <v>1819</v>
      </c>
      <c r="AX44" s="152">
        <v>2027</v>
      </c>
    </row>
    <row r="45" spans="1:50" ht="13.5" customHeight="1" x14ac:dyDescent="0.2">
      <c r="A45" s="45" t="s">
        <v>68</v>
      </c>
      <c r="B45" s="34">
        <v>37</v>
      </c>
      <c r="C45" s="63">
        <f t="shared" si="80"/>
        <v>1393</v>
      </c>
      <c r="D45" s="63">
        <f t="shared" si="81"/>
        <v>781</v>
      </c>
      <c r="E45" s="63">
        <f t="shared" si="81"/>
        <v>612</v>
      </c>
      <c r="F45" s="63">
        <f t="shared" si="82"/>
        <v>64</v>
      </c>
      <c r="G45" s="63">
        <f t="shared" si="83"/>
        <v>35</v>
      </c>
      <c r="H45" s="63">
        <f t="shared" si="83"/>
        <v>29</v>
      </c>
      <c r="I45" s="63">
        <f t="shared" si="84"/>
        <v>16</v>
      </c>
      <c r="J45" s="152">
        <v>11</v>
      </c>
      <c r="K45" s="152">
        <v>5</v>
      </c>
      <c r="L45" s="63">
        <f t="shared" si="85"/>
        <v>8</v>
      </c>
      <c r="M45" s="152">
        <v>4</v>
      </c>
      <c r="N45" s="152">
        <v>4</v>
      </c>
      <c r="O45" s="63">
        <f t="shared" si="86"/>
        <v>6</v>
      </c>
      <c r="P45" s="152">
        <v>1</v>
      </c>
      <c r="Q45" s="152">
        <v>5</v>
      </c>
      <c r="R45" s="63">
        <f t="shared" si="87"/>
        <v>17</v>
      </c>
      <c r="S45" s="152">
        <v>9</v>
      </c>
      <c r="T45" s="152">
        <v>8</v>
      </c>
      <c r="U45" s="63">
        <f t="shared" si="88"/>
        <v>17</v>
      </c>
      <c r="V45" s="152">
        <v>10</v>
      </c>
      <c r="W45" s="152">
        <v>7</v>
      </c>
      <c r="X45" s="63">
        <f t="shared" si="89"/>
        <v>621</v>
      </c>
      <c r="Y45" s="63">
        <f t="shared" si="90"/>
        <v>375</v>
      </c>
      <c r="Z45" s="63">
        <f t="shared" si="90"/>
        <v>246</v>
      </c>
      <c r="AA45" s="63">
        <f t="shared" si="91"/>
        <v>129</v>
      </c>
      <c r="AB45" s="152">
        <v>85</v>
      </c>
      <c r="AC45" s="152">
        <v>44</v>
      </c>
      <c r="AD45" s="63">
        <f t="shared" si="92"/>
        <v>132</v>
      </c>
      <c r="AE45" s="152">
        <v>82</v>
      </c>
      <c r="AF45" s="152">
        <v>50</v>
      </c>
      <c r="AG45" s="63">
        <f t="shared" si="93"/>
        <v>133</v>
      </c>
      <c r="AH45" s="152">
        <v>74</v>
      </c>
      <c r="AI45" s="152">
        <v>59</v>
      </c>
      <c r="AJ45" s="63">
        <f t="shared" si="94"/>
        <v>227</v>
      </c>
      <c r="AK45" s="152">
        <v>134</v>
      </c>
      <c r="AL45" s="152">
        <v>93</v>
      </c>
      <c r="AM45" s="63">
        <f t="shared" si="95"/>
        <v>708</v>
      </c>
      <c r="AN45" s="63">
        <f t="shared" si="96"/>
        <v>371</v>
      </c>
      <c r="AO45" s="63">
        <f t="shared" si="96"/>
        <v>337</v>
      </c>
      <c r="AP45" s="63">
        <f t="shared" si="97"/>
        <v>229</v>
      </c>
      <c r="AQ45" s="152">
        <v>125</v>
      </c>
      <c r="AR45" s="152">
        <v>104</v>
      </c>
      <c r="AS45" s="63">
        <f t="shared" si="98"/>
        <v>229</v>
      </c>
      <c r="AT45" s="152">
        <v>106</v>
      </c>
      <c r="AU45" s="152">
        <v>123</v>
      </c>
      <c r="AV45" s="63">
        <f t="shared" si="99"/>
        <v>250</v>
      </c>
      <c r="AW45" s="152">
        <v>140</v>
      </c>
      <c r="AX45" s="152">
        <v>110</v>
      </c>
    </row>
    <row r="46" spans="1:50" ht="13.5" customHeight="1" x14ac:dyDescent="0.2">
      <c r="A46" s="45" t="s">
        <v>66</v>
      </c>
      <c r="B46" s="34">
        <v>38</v>
      </c>
      <c r="C46" s="63">
        <f t="shared" si="80"/>
        <v>739382</v>
      </c>
      <c r="D46" s="63">
        <f t="shared" si="81"/>
        <v>372423</v>
      </c>
      <c r="E46" s="63">
        <f t="shared" si="81"/>
        <v>366959</v>
      </c>
      <c r="F46" s="63">
        <f t="shared" si="82"/>
        <v>341083</v>
      </c>
      <c r="G46" s="63">
        <f t="shared" si="83"/>
        <v>175559</v>
      </c>
      <c r="H46" s="63">
        <f t="shared" si="83"/>
        <v>165524</v>
      </c>
      <c r="I46" s="63">
        <f t="shared" si="84"/>
        <v>68999</v>
      </c>
      <c r="J46" s="152">
        <v>35437</v>
      </c>
      <c r="K46" s="152">
        <v>33562</v>
      </c>
      <c r="L46" s="63">
        <f t="shared" si="85"/>
        <v>68058</v>
      </c>
      <c r="M46" s="152">
        <v>35020</v>
      </c>
      <c r="N46" s="152">
        <v>33038</v>
      </c>
      <c r="O46" s="63">
        <f t="shared" si="86"/>
        <v>65478</v>
      </c>
      <c r="P46" s="152">
        <v>33987</v>
      </c>
      <c r="Q46" s="152">
        <v>31491</v>
      </c>
      <c r="R46" s="63">
        <f t="shared" si="87"/>
        <v>70908</v>
      </c>
      <c r="S46" s="152">
        <v>36653</v>
      </c>
      <c r="T46" s="152">
        <v>34255</v>
      </c>
      <c r="U46" s="63">
        <f t="shared" si="88"/>
        <v>67640</v>
      </c>
      <c r="V46" s="152">
        <v>34462</v>
      </c>
      <c r="W46" s="152">
        <v>33178</v>
      </c>
      <c r="X46" s="63">
        <f t="shared" si="89"/>
        <v>263808</v>
      </c>
      <c r="Y46" s="63">
        <f t="shared" si="90"/>
        <v>134864</v>
      </c>
      <c r="Z46" s="63">
        <f t="shared" si="90"/>
        <v>128944</v>
      </c>
      <c r="AA46" s="63">
        <f t="shared" si="91"/>
        <v>69747</v>
      </c>
      <c r="AB46" s="152">
        <v>35738</v>
      </c>
      <c r="AC46" s="152">
        <v>34009</v>
      </c>
      <c r="AD46" s="63">
        <f t="shared" si="92"/>
        <v>68742</v>
      </c>
      <c r="AE46" s="152">
        <v>35209</v>
      </c>
      <c r="AF46" s="152">
        <v>33533</v>
      </c>
      <c r="AG46" s="63">
        <f t="shared" si="93"/>
        <v>64559</v>
      </c>
      <c r="AH46" s="152">
        <v>32750</v>
      </c>
      <c r="AI46" s="152">
        <v>31809</v>
      </c>
      <c r="AJ46" s="63">
        <f t="shared" si="94"/>
        <v>60760</v>
      </c>
      <c r="AK46" s="152">
        <v>31167</v>
      </c>
      <c r="AL46" s="152">
        <v>29593</v>
      </c>
      <c r="AM46" s="63">
        <f t="shared" si="95"/>
        <v>134491</v>
      </c>
      <c r="AN46" s="63">
        <f t="shared" si="96"/>
        <v>62000</v>
      </c>
      <c r="AO46" s="63">
        <f t="shared" si="96"/>
        <v>72491</v>
      </c>
      <c r="AP46" s="63">
        <f t="shared" si="97"/>
        <v>45124</v>
      </c>
      <c r="AQ46" s="152">
        <v>20976</v>
      </c>
      <c r="AR46" s="152">
        <v>24148</v>
      </c>
      <c r="AS46" s="63">
        <f t="shared" si="98"/>
        <v>46337</v>
      </c>
      <c r="AT46" s="152">
        <v>21245</v>
      </c>
      <c r="AU46" s="152">
        <v>25092</v>
      </c>
      <c r="AV46" s="63">
        <f t="shared" si="99"/>
        <v>43030</v>
      </c>
      <c r="AW46" s="152">
        <v>19779</v>
      </c>
      <c r="AX46" s="152">
        <v>23251</v>
      </c>
    </row>
    <row r="47" spans="1:50" ht="13.5" customHeight="1" x14ac:dyDescent="0.2">
      <c r="A47" s="45" t="s">
        <v>67</v>
      </c>
      <c r="B47" s="34">
        <v>39</v>
      </c>
      <c r="C47" s="63">
        <f t="shared" si="80"/>
        <v>80525</v>
      </c>
      <c r="D47" s="63">
        <f t="shared" si="81"/>
        <v>40387</v>
      </c>
      <c r="E47" s="63">
        <f t="shared" si="81"/>
        <v>40138</v>
      </c>
      <c r="F47" s="63">
        <f t="shared" si="82"/>
        <v>37325</v>
      </c>
      <c r="G47" s="63">
        <f t="shared" si="83"/>
        <v>18748</v>
      </c>
      <c r="H47" s="63">
        <f t="shared" si="83"/>
        <v>18577</v>
      </c>
      <c r="I47" s="63">
        <f t="shared" si="84"/>
        <v>7879</v>
      </c>
      <c r="J47" s="152">
        <v>3946</v>
      </c>
      <c r="K47" s="152">
        <v>3933</v>
      </c>
      <c r="L47" s="63">
        <f t="shared" si="85"/>
        <v>7557</v>
      </c>
      <c r="M47" s="152">
        <v>3760</v>
      </c>
      <c r="N47" s="152">
        <v>3797</v>
      </c>
      <c r="O47" s="63">
        <f t="shared" si="86"/>
        <v>7381</v>
      </c>
      <c r="P47" s="152">
        <v>3727</v>
      </c>
      <c r="Q47" s="152">
        <v>3654</v>
      </c>
      <c r="R47" s="63">
        <f t="shared" si="87"/>
        <v>7577</v>
      </c>
      <c r="S47" s="152">
        <v>3886</v>
      </c>
      <c r="T47" s="152">
        <v>3691</v>
      </c>
      <c r="U47" s="63">
        <f t="shared" si="88"/>
        <v>6931</v>
      </c>
      <c r="V47" s="152">
        <v>3429</v>
      </c>
      <c r="W47" s="152">
        <v>3502</v>
      </c>
      <c r="X47" s="63">
        <f t="shared" si="89"/>
        <v>26820</v>
      </c>
      <c r="Y47" s="63">
        <f t="shared" si="90"/>
        <v>13408</v>
      </c>
      <c r="Z47" s="63">
        <f t="shared" si="90"/>
        <v>13412</v>
      </c>
      <c r="AA47" s="63">
        <f t="shared" si="91"/>
        <v>7482</v>
      </c>
      <c r="AB47" s="152">
        <v>3711</v>
      </c>
      <c r="AC47" s="152">
        <v>3771</v>
      </c>
      <c r="AD47" s="63">
        <f t="shared" si="92"/>
        <v>7148</v>
      </c>
      <c r="AE47" s="152">
        <v>3631</v>
      </c>
      <c r="AF47" s="152">
        <v>3517</v>
      </c>
      <c r="AG47" s="63">
        <f t="shared" si="93"/>
        <v>6448</v>
      </c>
      <c r="AH47" s="152">
        <v>3218</v>
      </c>
      <c r="AI47" s="152">
        <v>3230</v>
      </c>
      <c r="AJ47" s="63">
        <f t="shared" si="94"/>
        <v>5742</v>
      </c>
      <c r="AK47" s="152">
        <v>2848</v>
      </c>
      <c r="AL47" s="152">
        <v>2894</v>
      </c>
      <c r="AM47" s="63">
        <f t="shared" si="95"/>
        <v>16380</v>
      </c>
      <c r="AN47" s="63">
        <f t="shared" si="96"/>
        <v>8231</v>
      </c>
      <c r="AO47" s="63">
        <f t="shared" si="96"/>
        <v>8149</v>
      </c>
      <c r="AP47" s="63">
        <f t="shared" si="97"/>
        <v>5450</v>
      </c>
      <c r="AQ47" s="152">
        <v>2745</v>
      </c>
      <c r="AR47" s="152">
        <v>2705</v>
      </c>
      <c r="AS47" s="63">
        <f t="shared" si="98"/>
        <v>5636</v>
      </c>
      <c r="AT47" s="152">
        <v>2881</v>
      </c>
      <c r="AU47" s="152">
        <v>2755</v>
      </c>
      <c r="AV47" s="63">
        <f t="shared" si="99"/>
        <v>5294</v>
      </c>
      <c r="AW47" s="152">
        <v>2605</v>
      </c>
      <c r="AX47" s="152">
        <v>2689</v>
      </c>
    </row>
    <row r="48" spans="1:50" ht="13.5" customHeight="1" x14ac:dyDescent="0.2">
      <c r="A48" s="306"/>
      <c r="B48" s="306"/>
      <c r="C48" s="9"/>
      <c r="D48" s="10"/>
      <c r="E48" s="11"/>
      <c r="F48" s="11"/>
      <c r="G48" s="11"/>
      <c r="H48" s="11"/>
      <c r="I48" s="11"/>
      <c r="J48" s="11"/>
      <c r="K48" s="12"/>
      <c r="L48" s="12"/>
      <c r="M48" s="12"/>
      <c r="N48" s="12"/>
      <c r="O48" s="11"/>
      <c r="P48" s="12"/>
      <c r="Q48" s="12"/>
      <c r="R48" s="12"/>
      <c r="S48" s="12"/>
      <c r="T48" s="12"/>
      <c r="U48" s="12"/>
      <c r="V48" s="12"/>
      <c r="W48" s="12"/>
      <c r="X48" s="2"/>
      <c r="Y48" s="2"/>
      <c r="Z48" s="2"/>
      <c r="AA48" s="2"/>
      <c r="AB48" s="2"/>
      <c r="AC48" s="2"/>
      <c r="AD48" s="79"/>
      <c r="AE48" s="79"/>
      <c r="AF48" s="79"/>
      <c r="AM48" s="2"/>
      <c r="AN48" s="2"/>
      <c r="AO48" s="2"/>
    </row>
    <row r="49" spans="1:54" ht="15.95" customHeight="1" x14ac:dyDescent="0.2">
      <c r="A49" s="307"/>
      <c r="B49" s="307"/>
      <c r="C49" s="308"/>
      <c r="D49" s="308"/>
      <c r="E49" s="308"/>
      <c r="F49" s="308"/>
      <c r="G49" s="308"/>
      <c r="H49" s="308"/>
      <c r="I49" s="308"/>
      <c r="J49" s="308"/>
      <c r="K49" s="308"/>
      <c r="L49" s="308"/>
      <c r="M49" s="308"/>
      <c r="N49" s="308"/>
      <c r="O49" s="308"/>
      <c r="P49" s="308"/>
      <c r="Q49" s="308"/>
      <c r="R49" s="308"/>
      <c r="S49" s="308"/>
      <c r="T49" s="308"/>
      <c r="U49" s="308"/>
      <c r="V49" s="308"/>
      <c r="W49" s="308"/>
      <c r="X49" s="79"/>
      <c r="Y49" s="79"/>
      <c r="Z49" s="79"/>
      <c r="AA49" s="79"/>
      <c r="AB49" s="79"/>
      <c r="AC49" s="79"/>
    </row>
    <row r="50" spans="1:54" ht="24.75" customHeight="1" x14ac:dyDescent="0.2">
      <c r="A50" s="14"/>
      <c r="B50" s="81"/>
      <c r="C50" s="308"/>
      <c r="D50" s="308"/>
      <c r="E50" s="308"/>
      <c r="F50" s="308"/>
      <c r="G50" s="308"/>
      <c r="H50" s="308"/>
      <c r="I50" s="308"/>
      <c r="J50" s="308"/>
      <c r="K50" s="308"/>
      <c r="L50" s="308"/>
      <c r="M50" s="308"/>
      <c r="N50" s="308"/>
      <c r="O50" s="308"/>
      <c r="P50" s="308"/>
      <c r="Q50" s="308"/>
      <c r="R50" s="308"/>
      <c r="S50" s="308"/>
      <c r="T50" s="308"/>
      <c r="U50" s="308"/>
      <c r="V50" s="308"/>
      <c r="W50" s="308"/>
      <c r="X50" s="79"/>
      <c r="Y50" s="79"/>
      <c r="Z50" s="79"/>
      <c r="AA50" s="79"/>
      <c r="AB50" s="79"/>
      <c r="AC50" s="79"/>
      <c r="AD50" s="79"/>
      <c r="AE50" s="79"/>
      <c r="AF50" s="79"/>
    </row>
    <row r="51" spans="1:54" ht="15.95" customHeight="1" x14ac:dyDescent="0.2">
      <c r="A51" s="14"/>
      <c r="B51" s="81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79"/>
      <c r="Y51" s="79"/>
      <c r="Z51" s="79"/>
      <c r="AA51" s="79"/>
      <c r="AB51" s="79"/>
      <c r="AC51" s="79"/>
      <c r="AD51" s="79"/>
      <c r="AE51" s="79"/>
      <c r="AF51" s="79"/>
    </row>
    <row r="52" spans="1:54" s="1" customFormat="1" x14ac:dyDescent="0.2">
      <c r="A52" s="16"/>
      <c r="B52" s="17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</row>
    <row r="53" spans="1:54" s="1" customFormat="1" x14ac:dyDescent="0.2">
      <c r="X53" s="4"/>
      <c r="Y53" s="4"/>
      <c r="Z53" s="4"/>
      <c r="AA53" s="4"/>
      <c r="AB53" s="4"/>
      <c r="AC53" s="4"/>
      <c r="AD53" s="4"/>
      <c r="AE53" s="4"/>
      <c r="AG53" s="4"/>
      <c r="AH53" s="4"/>
      <c r="AI53" s="4"/>
      <c r="AJ53" s="4"/>
      <c r="AK53" s="4"/>
      <c r="AL53" s="4"/>
      <c r="AM53" s="4"/>
      <c r="AN53" s="4"/>
      <c r="AS53" s="4"/>
      <c r="AT53" s="4"/>
      <c r="AZ53" s="4"/>
      <c r="BA53" s="4"/>
      <c r="BB53" s="4"/>
    </row>
    <row r="54" spans="1:54" s="1" customFormat="1" x14ac:dyDescent="0.2"/>
    <row r="55" spans="1:54" s="1" customFormat="1" x14ac:dyDescent="0.2"/>
    <row r="56" spans="1:54" s="1" customFormat="1" x14ac:dyDescent="0.2">
      <c r="A56" s="4"/>
      <c r="B56" s="4"/>
      <c r="X56" s="4"/>
      <c r="Y56" s="4"/>
      <c r="Z56" s="4"/>
      <c r="AA56" s="4"/>
      <c r="AB56" s="4"/>
      <c r="AC56" s="4"/>
      <c r="AD56" s="4"/>
      <c r="AE56" s="4"/>
      <c r="AG56" s="4"/>
      <c r="AH56" s="4"/>
      <c r="AI56" s="4"/>
      <c r="AJ56" s="4"/>
      <c r="AK56" s="4"/>
      <c r="AL56" s="4"/>
      <c r="AS56" s="4"/>
      <c r="AT56" s="4"/>
      <c r="AZ56" s="4"/>
      <c r="BA56" s="4"/>
      <c r="BB56" s="4"/>
    </row>
    <row r="58" spans="1:54" x14ac:dyDescent="0.2">
      <c r="K58" s="1"/>
    </row>
  </sheetData>
  <mergeCells count="24">
    <mergeCell ref="AS6:AU6"/>
    <mergeCell ref="AV6:AX6"/>
    <mergeCell ref="A48:B49"/>
    <mergeCell ref="C49:W50"/>
    <mergeCell ref="AD6:AF6"/>
    <mergeCell ref="AG6:AI6"/>
    <mergeCell ref="AJ6:AL6"/>
    <mergeCell ref="AM6:AM7"/>
    <mergeCell ref="AN6:AO6"/>
    <mergeCell ref="AP6:AR6"/>
    <mergeCell ref="O6:Q6"/>
    <mergeCell ref="R6:T6"/>
    <mergeCell ref="U6:W6"/>
    <mergeCell ref="X6:X7"/>
    <mergeCell ref="Y6:Z6"/>
    <mergeCell ref="AA6:AC6"/>
    <mergeCell ref="A6:A7"/>
    <mergeCell ref="B6:B7"/>
    <mergeCell ref="C6:C7"/>
    <mergeCell ref="D6:E6"/>
    <mergeCell ref="F6:F7"/>
    <mergeCell ref="G6:H6"/>
    <mergeCell ref="I6:K6"/>
    <mergeCell ref="L6:N6"/>
  </mergeCells>
  <pageMargins left="1.72" right="0.25" top="0.9" bottom="0.17" header="0.3" footer="0.17"/>
  <pageSetup paperSize="9" scale="61" orientation="landscape" r:id="rId1"/>
  <colBreaks count="2" manualBreakCount="2">
    <brk id="23" max="1048575" man="1"/>
    <brk id="38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86D4C-C97A-4786-BB78-B81EE1D6846A}">
  <dimension ref="A1:AP48"/>
  <sheetViews>
    <sheetView topLeftCell="A31" zoomScaleNormal="100" workbookViewId="0">
      <selection activeCell="H52" sqref="H52"/>
    </sheetView>
  </sheetViews>
  <sheetFormatPr defaultColWidth="4.140625" defaultRowHeight="12.75" x14ac:dyDescent="0.2"/>
  <cols>
    <col min="1" max="1" width="17.28515625" style="1" customWidth="1"/>
    <col min="2" max="2" width="4.28515625" style="1" customWidth="1"/>
    <col min="3" max="3" width="7.5703125" style="1" customWidth="1"/>
    <col min="4" max="5" width="8.42578125" style="1" customWidth="1"/>
    <col min="6" max="6" width="10.7109375" style="1" customWidth="1"/>
    <col min="7" max="8" width="11.28515625" style="1" customWidth="1"/>
    <col min="9" max="9" width="10.7109375" style="1" customWidth="1"/>
    <col min="10" max="11" width="7.85546875" style="1" customWidth="1"/>
    <col min="12" max="12" width="10.140625" style="1" customWidth="1"/>
    <col min="13" max="14" width="8" style="1" customWidth="1"/>
    <col min="15" max="15" width="21.42578125" style="1" customWidth="1"/>
    <col min="16" max="16384" width="4.140625" style="1"/>
  </cols>
  <sheetData>
    <row r="1" spans="1:42" s="75" customFormat="1" ht="15" x14ac:dyDescent="0.25">
      <c r="K1" s="82"/>
      <c r="N1" s="66" t="s">
        <v>188</v>
      </c>
    </row>
    <row r="2" spans="1:42" s="75" customFormat="1" ht="15" x14ac:dyDescent="0.25">
      <c r="A2" s="77"/>
      <c r="K2" s="82"/>
    </row>
    <row r="3" spans="1:42" s="75" customFormat="1" x14ac:dyDescent="0.2">
      <c r="B3" s="1"/>
      <c r="C3" s="1"/>
      <c r="D3" s="1"/>
      <c r="E3" s="1"/>
      <c r="F3" s="1"/>
      <c r="G3" s="1"/>
      <c r="H3" s="382" t="s">
        <v>189</v>
      </c>
      <c r="I3" s="382"/>
      <c r="J3" s="382"/>
      <c r="K3" s="382"/>
      <c r="L3" s="1"/>
      <c r="M3" s="1"/>
      <c r="N3" s="1"/>
      <c r="O3" s="1"/>
    </row>
    <row r="4" spans="1:42" s="75" customFormat="1" x14ac:dyDescent="0.2">
      <c r="B4" s="1"/>
      <c r="C4" s="1"/>
      <c r="D4" s="142" t="s">
        <v>190</v>
      </c>
      <c r="E4" s="1"/>
      <c r="F4" s="1"/>
      <c r="G4" s="1"/>
      <c r="H4" s="1"/>
      <c r="I4" s="1"/>
      <c r="J4" s="1"/>
      <c r="K4" s="4"/>
      <c r="L4" s="1"/>
      <c r="M4" s="1"/>
      <c r="N4" s="1"/>
      <c r="O4" s="1"/>
    </row>
    <row r="5" spans="1:42" s="75" customFormat="1" x14ac:dyDescent="0.2">
      <c r="H5" s="83"/>
      <c r="K5" s="4"/>
      <c r="AP5" s="75" t="s">
        <v>191</v>
      </c>
    </row>
    <row r="6" spans="1:42" ht="12.75" customHeight="1" x14ac:dyDescent="0.2">
      <c r="A6" s="311" t="s">
        <v>1</v>
      </c>
      <c r="B6" s="311" t="s">
        <v>2</v>
      </c>
      <c r="C6" s="309" t="s">
        <v>103</v>
      </c>
      <c r="D6" s="68"/>
      <c r="E6" s="68"/>
      <c r="F6" s="85"/>
      <c r="G6" s="73"/>
      <c r="H6" s="73"/>
      <c r="I6" s="70"/>
      <c r="J6" s="73"/>
      <c r="K6" s="68"/>
      <c r="L6" s="85"/>
      <c r="M6" s="73"/>
      <c r="N6" s="86"/>
    </row>
    <row r="7" spans="1:42" ht="12.75" customHeight="1" x14ac:dyDescent="0.2">
      <c r="A7" s="312"/>
      <c r="B7" s="312"/>
      <c r="C7" s="314"/>
      <c r="D7" s="315" t="s">
        <v>105</v>
      </c>
      <c r="E7" s="315" t="s">
        <v>106</v>
      </c>
      <c r="F7" s="309" t="s">
        <v>192</v>
      </c>
      <c r="G7" s="68"/>
      <c r="H7" s="69"/>
      <c r="I7" s="309" t="s">
        <v>193</v>
      </c>
      <c r="J7" s="68"/>
      <c r="K7" s="69"/>
      <c r="L7" s="309" t="s">
        <v>194</v>
      </c>
      <c r="M7" s="68"/>
      <c r="N7" s="69"/>
    </row>
    <row r="8" spans="1:42" ht="38.25" customHeight="1" x14ac:dyDescent="0.2">
      <c r="A8" s="313"/>
      <c r="B8" s="313"/>
      <c r="C8" s="310"/>
      <c r="D8" s="315"/>
      <c r="E8" s="315"/>
      <c r="F8" s="310"/>
      <c r="G8" s="72" t="s">
        <v>105</v>
      </c>
      <c r="H8" s="72" t="s">
        <v>106</v>
      </c>
      <c r="I8" s="310"/>
      <c r="J8" s="72" t="s">
        <v>105</v>
      </c>
      <c r="K8" s="72" t="s">
        <v>106</v>
      </c>
      <c r="L8" s="310"/>
      <c r="M8" s="72" t="s">
        <v>105</v>
      </c>
      <c r="N8" s="72" t="s">
        <v>106</v>
      </c>
    </row>
    <row r="9" spans="1:42" s="87" customFormat="1" x14ac:dyDescent="0.25">
      <c r="A9" s="72" t="s">
        <v>12</v>
      </c>
      <c r="B9" s="72" t="s">
        <v>13</v>
      </c>
      <c r="C9" s="72">
        <v>1</v>
      </c>
      <c r="D9" s="72">
        <v>2</v>
      </c>
      <c r="E9" s="72">
        <v>3</v>
      </c>
      <c r="F9" s="72">
        <v>4</v>
      </c>
      <c r="G9" s="72">
        <v>5</v>
      </c>
      <c r="H9" s="72">
        <v>6</v>
      </c>
      <c r="I9" s="72">
        <v>7</v>
      </c>
      <c r="J9" s="72">
        <v>8</v>
      </c>
      <c r="K9" s="72">
        <v>9</v>
      </c>
      <c r="L9" s="72">
        <v>10</v>
      </c>
      <c r="M9" s="72">
        <v>11</v>
      </c>
      <c r="N9" s="72">
        <v>12</v>
      </c>
    </row>
    <row r="10" spans="1:42" s="87" customFormat="1" x14ac:dyDescent="0.25">
      <c r="A10" s="5" t="s">
        <v>30</v>
      </c>
      <c r="B10" s="6">
        <v>1</v>
      </c>
      <c r="C10" s="88">
        <f>SUM(D10:E10)</f>
        <v>75890</v>
      </c>
      <c r="D10" s="88">
        <f>SUM(G10+J10)</f>
        <v>38857</v>
      </c>
      <c r="E10" s="88">
        <f>SUM(H10+K10)</f>
        <v>37033</v>
      </c>
      <c r="F10" s="88">
        <f>SUM(G10:H10)</f>
        <v>68383</v>
      </c>
      <c r="G10" s="89">
        <f>SUM(G11+G17+G24+G32+G36+G46)</f>
        <v>35109</v>
      </c>
      <c r="H10" s="89">
        <f>SUM(H11+H17+H24+H32+H36+H46)</f>
        <v>33274</v>
      </c>
      <c r="I10" s="88">
        <f>SUM(J10:K10)</f>
        <v>7507</v>
      </c>
      <c r="J10" s="89">
        <f>SUM(J11+J17+J24+J32+J36+J46)</f>
        <v>3748</v>
      </c>
      <c r="K10" s="89">
        <f>SUM(K11+K17+K24+K32+K36+K46)</f>
        <v>3759</v>
      </c>
      <c r="L10" s="88">
        <f>SUM(M10:N10)</f>
        <v>74768</v>
      </c>
      <c r="M10" s="89">
        <f>SUM(M11+M17+M24+M32+M36+M46)</f>
        <v>38237</v>
      </c>
      <c r="N10" s="89">
        <f>SUM(N11+N17+N24+N32+N36+N46)</f>
        <v>36531</v>
      </c>
    </row>
    <row r="11" spans="1:42" s="87" customFormat="1" x14ac:dyDescent="0.25">
      <c r="A11" s="5" t="s">
        <v>31</v>
      </c>
      <c r="B11" s="6">
        <v>2</v>
      </c>
      <c r="C11" s="88">
        <f>SUM(D11:E11)</f>
        <v>9369</v>
      </c>
      <c r="D11" s="88">
        <f t="shared" ref="D11:E16" si="0">SUM(G11+J11)</f>
        <v>4842</v>
      </c>
      <c r="E11" s="88">
        <f t="shared" si="0"/>
        <v>4527</v>
      </c>
      <c r="F11" s="88">
        <f>SUM(G11:H11)</f>
        <v>9213</v>
      </c>
      <c r="G11" s="88">
        <f>SUM(G12:G16)</f>
        <v>4756</v>
      </c>
      <c r="H11" s="88">
        <f>SUM(H12:H16)</f>
        <v>4457</v>
      </c>
      <c r="I11" s="88">
        <f>SUM(J11:K11)</f>
        <v>156</v>
      </c>
      <c r="J11" s="88">
        <f>SUM(J12:J16)</f>
        <v>86</v>
      </c>
      <c r="K11" s="88">
        <f>SUM(K12:K16)</f>
        <v>70</v>
      </c>
      <c r="L11" s="88">
        <f>SUM(M11:N11)</f>
        <v>9086</v>
      </c>
      <c r="M11" s="88">
        <f>SUM(M12:M16)</f>
        <v>4704</v>
      </c>
      <c r="N11" s="88">
        <f>SUM(N12:N16)</f>
        <v>4382</v>
      </c>
    </row>
    <row r="12" spans="1:42" s="87" customFormat="1" x14ac:dyDescent="0.25">
      <c r="A12" s="7" t="s">
        <v>32</v>
      </c>
      <c r="B12" s="6">
        <v>3</v>
      </c>
      <c r="C12" s="88">
        <f t="shared" ref="C12:C45" si="1">SUM(D12:E12)</f>
        <v>2912</v>
      </c>
      <c r="D12" s="88">
        <f t="shared" si="0"/>
        <v>1459</v>
      </c>
      <c r="E12" s="88">
        <f t="shared" si="0"/>
        <v>1453</v>
      </c>
      <c r="F12" s="88">
        <f t="shared" ref="F12:F16" si="2">SUM(G12:H12)</f>
        <v>2822</v>
      </c>
      <c r="G12" s="90">
        <v>1412</v>
      </c>
      <c r="H12" s="90">
        <v>1410</v>
      </c>
      <c r="I12" s="88">
        <f t="shared" ref="I12:I46" si="3">SUM(J12:K12)</f>
        <v>90</v>
      </c>
      <c r="J12" s="91">
        <v>47</v>
      </c>
      <c r="K12" s="90">
        <v>43</v>
      </c>
      <c r="L12" s="88">
        <f t="shared" ref="L12:L46" si="4">SUM(M12:N12)</f>
        <v>2697</v>
      </c>
      <c r="M12" s="90">
        <v>1357</v>
      </c>
      <c r="N12" s="90">
        <v>1340</v>
      </c>
    </row>
    <row r="13" spans="1:42" s="87" customFormat="1" x14ac:dyDescent="0.25">
      <c r="A13" s="7" t="s">
        <v>33</v>
      </c>
      <c r="B13" s="6">
        <v>4</v>
      </c>
      <c r="C13" s="88">
        <f t="shared" si="1"/>
        <v>1170</v>
      </c>
      <c r="D13" s="88">
        <f t="shared" si="0"/>
        <v>618</v>
      </c>
      <c r="E13" s="88">
        <f t="shared" si="0"/>
        <v>552</v>
      </c>
      <c r="F13" s="88">
        <f t="shared" si="2"/>
        <v>1170</v>
      </c>
      <c r="G13" s="90">
        <v>618</v>
      </c>
      <c r="H13" s="90">
        <v>552</v>
      </c>
      <c r="I13" s="88">
        <f t="shared" si="3"/>
        <v>0</v>
      </c>
      <c r="J13" s="91"/>
      <c r="K13" s="90"/>
      <c r="L13" s="88">
        <f t="shared" si="4"/>
        <v>1154</v>
      </c>
      <c r="M13" s="90">
        <v>611</v>
      </c>
      <c r="N13" s="90">
        <v>543</v>
      </c>
    </row>
    <row r="14" spans="1:42" s="87" customFormat="1" x14ac:dyDescent="0.25">
      <c r="A14" s="7" t="s">
        <v>34</v>
      </c>
      <c r="B14" s="6">
        <v>5</v>
      </c>
      <c r="C14" s="88">
        <f t="shared" si="1"/>
        <v>1381</v>
      </c>
      <c r="D14" s="88">
        <f t="shared" si="0"/>
        <v>738</v>
      </c>
      <c r="E14" s="88">
        <f t="shared" si="0"/>
        <v>643</v>
      </c>
      <c r="F14" s="88">
        <f t="shared" si="2"/>
        <v>1381</v>
      </c>
      <c r="G14" s="90">
        <v>738</v>
      </c>
      <c r="H14" s="90">
        <v>643</v>
      </c>
      <c r="I14" s="88">
        <f t="shared" si="3"/>
        <v>0</v>
      </c>
      <c r="J14" s="91"/>
      <c r="K14" s="90"/>
      <c r="L14" s="88">
        <f t="shared" si="4"/>
        <v>1375</v>
      </c>
      <c r="M14" s="90">
        <v>732</v>
      </c>
      <c r="N14" s="90">
        <v>643</v>
      </c>
    </row>
    <row r="15" spans="1:42" s="87" customFormat="1" x14ac:dyDescent="0.25">
      <c r="A15" s="7" t="s">
        <v>35</v>
      </c>
      <c r="B15" s="6">
        <v>6</v>
      </c>
      <c r="C15" s="88">
        <f t="shared" si="1"/>
        <v>1828</v>
      </c>
      <c r="D15" s="88">
        <f t="shared" si="0"/>
        <v>960</v>
      </c>
      <c r="E15" s="88">
        <f t="shared" si="0"/>
        <v>868</v>
      </c>
      <c r="F15" s="88">
        <f t="shared" si="2"/>
        <v>1762</v>
      </c>
      <c r="G15" s="90">
        <v>921</v>
      </c>
      <c r="H15" s="90">
        <v>841</v>
      </c>
      <c r="I15" s="88">
        <f t="shared" si="3"/>
        <v>66</v>
      </c>
      <c r="J15" s="91">
        <v>39</v>
      </c>
      <c r="K15" s="90">
        <v>27</v>
      </c>
      <c r="L15" s="88">
        <f t="shared" si="4"/>
        <v>1813</v>
      </c>
      <c r="M15" s="90">
        <v>954</v>
      </c>
      <c r="N15" s="90">
        <v>859</v>
      </c>
    </row>
    <row r="16" spans="1:42" s="87" customFormat="1" x14ac:dyDescent="0.25">
      <c r="A16" s="7" t="s">
        <v>36</v>
      </c>
      <c r="B16" s="6">
        <v>7</v>
      </c>
      <c r="C16" s="88">
        <f t="shared" si="1"/>
        <v>2078</v>
      </c>
      <c r="D16" s="88">
        <f t="shared" si="0"/>
        <v>1067</v>
      </c>
      <c r="E16" s="88">
        <f t="shared" si="0"/>
        <v>1011</v>
      </c>
      <c r="F16" s="88">
        <f t="shared" si="2"/>
        <v>2078</v>
      </c>
      <c r="G16" s="90">
        <v>1067</v>
      </c>
      <c r="H16" s="90">
        <v>1011</v>
      </c>
      <c r="I16" s="88">
        <f t="shared" si="3"/>
        <v>0</v>
      </c>
      <c r="J16" s="91"/>
      <c r="K16" s="90"/>
      <c r="L16" s="88">
        <f t="shared" si="4"/>
        <v>2047</v>
      </c>
      <c r="M16" s="90">
        <v>1050</v>
      </c>
      <c r="N16" s="90">
        <v>997</v>
      </c>
    </row>
    <row r="17" spans="1:14" s="87" customFormat="1" x14ac:dyDescent="0.25">
      <c r="A17" s="5" t="s">
        <v>37</v>
      </c>
      <c r="B17" s="6">
        <v>8</v>
      </c>
      <c r="C17" s="88">
        <f t="shared" si="1"/>
        <v>12542</v>
      </c>
      <c r="D17" s="88">
        <f>SUM(G17+J17)</f>
        <v>6515</v>
      </c>
      <c r="E17" s="88">
        <f>SUM(H17+K17)</f>
        <v>6027</v>
      </c>
      <c r="F17" s="88">
        <f>SUM(G17:H17)</f>
        <v>12193</v>
      </c>
      <c r="G17" s="88">
        <f>SUM(G18:G23)</f>
        <v>6347</v>
      </c>
      <c r="H17" s="88">
        <f>SUM(H18:H23)</f>
        <v>5846</v>
      </c>
      <c r="I17" s="88">
        <f>SUM(J17:K17)</f>
        <v>349</v>
      </c>
      <c r="J17" s="92">
        <f>SUM(J18:J23)</f>
        <v>168</v>
      </c>
      <c r="K17" s="92">
        <f>SUM(K18:K23)</f>
        <v>181</v>
      </c>
      <c r="L17" s="88">
        <f t="shared" si="4"/>
        <v>12220</v>
      </c>
      <c r="M17" s="88">
        <f>SUM(M18:M23)</f>
        <v>6328</v>
      </c>
      <c r="N17" s="88">
        <f>SUM(N18:N23)</f>
        <v>5892</v>
      </c>
    </row>
    <row r="18" spans="1:14" s="87" customFormat="1" x14ac:dyDescent="0.25">
      <c r="A18" s="7" t="s">
        <v>38</v>
      </c>
      <c r="B18" s="6">
        <v>9</v>
      </c>
      <c r="C18" s="88">
        <f t="shared" si="1"/>
        <v>1743</v>
      </c>
      <c r="D18" s="88">
        <f>SUM(G18+J18)</f>
        <v>953</v>
      </c>
      <c r="E18" s="88">
        <f>SUM(H18+K18)</f>
        <v>790</v>
      </c>
      <c r="F18" s="88">
        <f t="shared" ref="F18:F23" si="5">SUM(G18:H18)</f>
        <v>1743</v>
      </c>
      <c r="G18" s="90">
        <v>953</v>
      </c>
      <c r="H18" s="90">
        <v>790</v>
      </c>
      <c r="I18" s="88">
        <f t="shared" si="3"/>
        <v>0</v>
      </c>
      <c r="J18" s="91"/>
      <c r="K18" s="90"/>
      <c r="L18" s="88">
        <f t="shared" si="4"/>
        <v>1681</v>
      </c>
      <c r="M18" s="90">
        <v>910</v>
      </c>
      <c r="N18" s="90">
        <v>771</v>
      </c>
    </row>
    <row r="19" spans="1:14" s="87" customFormat="1" x14ac:dyDescent="0.25">
      <c r="A19" s="7" t="s">
        <v>39</v>
      </c>
      <c r="B19" s="6">
        <v>10</v>
      </c>
      <c r="C19" s="88">
        <f t="shared" si="1"/>
        <v>1985</v>
      </c>
      <c r="D19" s="88">
        <f t="shared" ref="D19:E23" si="6">SUM(G19+J19)</f>
        <v>993</v>
      </c>
      <c r="E19" s="88">
        <f t="shared" si="6"/>
        <v>992</v>
      </c>
      <c r="F19" s="88">
        <f t="shared" si="5"/>
        <v>1913</v>
      </c>
      <c r="G19" s="90">
        <v>957</v>
      </c>
      <c r="H19" s="90">
        <v>956</v>
      </c>
      <c r="I19" s="88">
        <f t="shared" si="3"/>
        <v>72</v>
      </c>
      <c r="J19" s="91">
        <v>36</v>
      </c>
      <c r="K19" s="90">
        <v>36</v>
      </c>
      <c r="L19" s="88">
        <f t="shared" si="4"/>
        <v>1965</v>
      </c>
      <c r="M19" s="90">
        <v>979</v>
      </c>
      <c r="N19" s="90">
        <v>986</v>
      </c>
    </row>
    <row r="20" spans="1:14" s="87" customFormat="1" x14ac:dyDescent="0.25">
      <c r="A20" s="7" t="s">
        <v>40</v>
      </c>
      <c r="B20" s="6">
        <v>11</v>
      </c>
      <c r="C20" s="88">
        <f t="shared" si="1"/>
        <v>984</v>
      </c>
      <c r="D20" s="88">
        <f t="shared" si="6"/>
        <v>532</v>
      </c>
      <c r="E20" s="88">
        <f t="shared" si="6"/>
        <v>452</v>
      </c>
      <c r="F20" s="88">
        <f>SUM(G20:H20)</f>
        <v>984</v>
      </c>
      <c r="G20" s="90">
        <v>532</v>
      </c>
      <c r="H20" s="90">
        <v>452</v>
      </c>
      <c r="I20" s="88">
        <f t="shared" si="3"/>
        <v>0</v>
      </c>
      <c r="J20" s="91"/>
      <c r="K20" s="90"/>
      <c r="L20" s="88">
        <f t="shared" si="4"/>
        <v>978</v>
      </c>
      <c r="M20" s="90">
        <v>528</v>
      </c>
      <c r="N20" s="90">
        <v>450</v>
      </c>
    </row>
    <row r="21" spans="1:14" s="87" customFormat="1" x14ac:dyDescent="0.25">
      <c r="A21" s="7" t="s">
        <v>41</v>
      </c>
      <c r="B21" s="6">
        <v>12</v>
      </c>
      <c r="C21" s="88">
        <f t="shared" si="1"/>
        <v>2573</v>
      </c>
      <c r="D21" s="88">
        <f t="shared" si="6"/>
        <v>1317</v>
      </c>
      <c r="E21" s="88">
        <f t="shared" si="6"/>
        <v>1256</v>
      </c>
      <c r="F21" s="88">
        <f t="shared" si="5"/>
        <v>2296</v>
      </c>
      <c r="G21" s="90">
        <v>1185</v>
      </c>
      <c r="H21" s="90">
        <v>1111</v>
      </c>
      <c r="I21" s="88">
        <f t="shared" si="3"/>
        <v>277</v>
      </c>
      <c r="J21" s="91">
        <v>132</v>
      </c>
      <c r="K21" s="90">
        <v>145</v>
      </c>
      <c r="L21" s="88">
        <f t="shared" si="4"/>
        <v>2550</v>
      </c>
      <c r="M21" s="90">
        <v>1308</v>
      </c>
      <c r="N21" s="90">
        <v>1242</v>
      </c>
    </row>
    <row r="22" spans="1:14" s="87" customFormat="1" x14ac:dyDescent="0.25">
      <c r="A22" s="7" t="s">
        <v>42</v>
      </c>
      <c r="B22" s="6">
        <v>13</v>
      </c>
      <c r="C22" s="88">
        <f t="shared" si="1"/>
        <v>2528</v>
      </c>
      <c r="D22" s="88">
        <f t="shared" si="6"/>
        <v>1295</v>
      </c>
      <c r="E22" s="88">
        <f t="shared" si="6"/>
        <v>1233</v>
      </c>
      <c r="F22" s="88">
        <f t="shared" si="5"/>
        <v>2528</v>
      </c>
      <c r="G22" s="72">
        <v>1295</v>
      </c>
      <c r="H22" s="72">
        <v>1233</v>
      </c>
      <c r="I22" s="88">
        <f t="shared" si="3"/>
        <v>0</v>
      </c>
      <c r="J22" s="67"/>
      <c r="K22" s="72"/>
      <c r="L22" s="88">
        <f t="shared" si="4"/>
        <v>2449</v>
      </c>
      <c r="M22" s="72">
        <v>1250</v>
      </c>
      <c r="N22" s="72">
        <v>1199</v>
      </c>
    </row>
    <row r="23" spans="1:14" s="87" customFormat="1" x14ac:dyDescent="0.25">
      <c r="A23" s="7" t="s">
        <v>43</v>
      </c>
      <c r="B23" s="6">
        <v>14</v>
      </c>
      <c r="C23" s="88">
        <f t="shared" si="1"/>
        <v>2729</v>
      </c>
      <c r="D23" s="88">
        <f t="shared" si="6"/>
        <v>1425</v>
      </c>
      <c r="E23" s="88">
        <f t="shared" si="6"/>
        <v>1304</v>
      </c>
      <c r="F23" s="88">
        <f t="shared" si="5"/>
        <v>2729</v>
      </c>
      <c r="G23" s="72">
        <v>1425</v>
      </c>
      <c r="H23" s="72">
        <v>1304</v>
      </c>
      <c r="I23" s="88">
        <f t="shared" si="3"/>
        <v>0</v>
      </c>
      <c r="J23" s="67"/>
      <c r="K23" s="72"/>
      <c r="L23" s="88">
        <f t="shared" si="4"/>
        <v>2597</v>
      </c>
      <c r="M23" s="72">
        <v>1353</v>
      </c>
      <c r="N23" s="72">
        <v>1244</v>
      </c>
    </row>
    <row r="24" spans="1:14" s="87" customFormat="1" x14ac:dyDescent="0.25">
      <c r="A24" s="5" t="s">
        <v>44</v>
      </c>
      <c r="B24" s="6">
        <v>15</v>
      </c>
      <c r="C24" s="88">
        <f t="shared" si="1"/>
        <v>11650</v>
      </c>
      <c r="D24" s="88">
        <f>SUM(G24+J24)</f>
        <v>6010</v>
      </c>
      <c r="E24" s="88">
        <f>SUM(H24+K24)</f>
        <v>5640</v>
      </c>
      <c r="F24" s="88">
        <f>SUM(G24:H24)</f>
        <v>11310</v>
      </c>
      <c r="G24" s="88">
        <f>SUM(G25:G31)</f>
        <v>5849</v>
      </c>
      <c r="H24" s="88">
        <f>SUM(H25:H31)</f>
        <v>5461</v>
      </c>
      <c r="I24" s="88">
        <f t="shared" si="3"/>
        <v>340</v>
      </c>
      <c r="J24" s="88">
        <f>SUM(J25:J31)</f>
        <v>161</v>
      </c>
      <c r="K24" s="88">
        <f>SUM(K25:K31)</f>
        <v>179</v>
      </c>
      <c r="L24" s="88">
        <f t="shared" si="4"/>
        <v>11502</v>
      </c>
      <c r="M24" s="88">
        <f>SUM(M25:M31)</f>
        <v>5914</v>
      </c>
      <c r="N24" s="88">
        <f>SUM(N25:N31)</f>
        <v>5588</v>
      </c>
    </row>
    <row r="25" spans="1:14" s="87" customFormat="1" x14ac:dyDescent="0.25">
      <c r="A25" s="7" t="s">
        <v>45</v>
      </c>
      <c r="B25" s="6">
        <v>16</v>
      </c>
      <c r="C25" s="88">
        <f t="shared" si="1"/>
        <v>435</v>
      </c>
      <c r="D25" s="88">
        <f t="shared" ref="D25:E31" si="7">SUM(G25+J25)</f>
        <v>220</v>
      </c>
      <c r="E25" s="88">
        <f t="shared" si="7"/>
        <v>215</v>
      </c>
      <c r="F25" s="88">
        <f t="shared" ref="F25:F46" si="8">SUM(G25:H25)</f>
        <v>435</v>
      </c>
      <c r="G25" s="72">
        <v>220</v>
      </c>
      <c r="H25" s="72">
        <v>215</v>
      </c>
      <c r="I25" s="88">
        <f t="shared" si="3"/>
        <v>0</v>
      </c>
      <c r="J25" s="67"/>
      <c r="K25" s="72"/>
      <c r="L25" s="88">
        <f t="shared" si="4"/>
        <v>435</v>
      </c>
      <c r="M25" s="72">
        <v>220</v>
      </c>
      <c r="N25" s="72">
        <v>215</v>
      </c>
    </row>
    <row r="26" spans="1:14" s="87" customFormat="1" x14ac:dyDescent="0.25">
      <c r="A26" s="7" t="s">
        <v>46</v>
      </c>
      <c r="B26" s="6">
        <v>17</v>
      </c>
      <c r="C26" s="88">
        <f t="shared" si="1"/>
        <v>2630</v>
      </c>
      <c r="D26" s="88">
        <f t="shared" si="7"/>
        <v>1345</v>
      </c>
      <c r="E26" s="88">
        <f t="shared" si="7"/>
        <v>1285</v>
      </c>
      <c r="F26" s="88">
        <f t="shared" si="8"/>
        <v>2355</v>
      </c>
      <c r="G26" s="72">
        <v>1216</v>
      </c>
      <c r="H26" s="72">
        <v>1139</v>
      </c>
      <c r="I26" s="88">
        <f t="shared" si="3"/>
        <v>275</v>
      </c>
      <c r="J26" s="67">
        <v>129</v>
      </c>
      <c r="K26" s="72">
        <v>146</v>
      </c>
      <c r="L26" s="88">
        <f t="shared" si="4"/>
        <v>2614</v>
      </c>
      <c r="M26" s="72">
        <v>1338</v>
      </c>
      <c r="N26" s="72">
        <v>1276</v>
      </c>
    </row>
    <row r="27" spans="1:14" s="87" customFormat="1" x14ac:dyDescent="0.25">
      <c r="A27" s="7" t="s">
        <v>47</v>
      </c>
      <c r="B27" s="6">
        <v>18</v>
      </c>
      <c r="C27" s="88">
        <f t="shared" si="1"/>
        <v>1491</v>
      </c>
      <c r="D27" s="88">
        <f t="shared" si="7"/>
        <v>746</v>
      </c>
      <c r="E27" s="88">
        <f t="shared" si="7"/>
        <v>745</v>
      </c>
      <c r="F27" s="88">
        <f t="shared" si="8"/>
        <v>1491</v>
      </c>
      <c r="G27" s="72">
        <v>746</v>
      </c>
      <c r="H27" s="72">
        <v>745</v>
      </c>
      <c r="I27" s="88">
        <f t="shared" si="3"/>
        <v>0</v>
      </c>
      <c r="J27" s="67"/>
      <c r="K27" s="72"/>
      <c r="L27" s="88">
        <f t="shared" si="4"/>
        <v>1458</v>
      </c>
      <c r="M27" s="72">
        <v>722</v>
      </c>
      <c r="N27" s="72">
        <v>736</v>
      </c>
    </row>
    <row r="28" spans="1:14" s="87" customFormat="1" x14ac:dyDescent="0.25">
      <c r="A28" s="7" t="s">
        <v>48</v>
      </c>
      <c r="B28" s="6">
        <v>19</v>
      </c>
      <c r="C28" s="88">
        <f t="shared" si="1"/>
        <v>971</v>
      </c>
      <c r="D28" s="88">
        <f t="shared" si="7"/>
        <v>511</v>
      </c>
      <c r="E28" s="88">
        <f t="shared" si="7"/>
        <v>460</v>
      </c>
      <c r="F28" s="88">
        <f t="shared" si="8"/>
        <v>971</v>
      </c>
      <c r="G28" s="72">
        <v>511</v>
      </c>
      <c r="H28" s="72">
        <v>460</v>
      </c>
      <c r="I28" s="88">
        <f t="shared" si="3"/>
        <v>0</v>
      </c>
      <c r="J28" s="67"/>
      <c r="K28" s="72"/>
      <c r="L28" s="88">
        <f t="shared" si="4"/>
        <v>968</v>
      </c>
      <c r="M28" s="72">
        <v>508</v>
      </c>
      <c r="N28" s="72">
        <v>460</v>
      </c>
    </row>
    <row r="29" spans="1:14" s="87" customFormat="1" x14ac:dyDescent="0.25">
      <c r="A29" s="7" t="s">
        <v>49</v>
      </c>
      <c r="B29" s="6">
        <v>20</v>
      </c>
      <c r="C29" s="88">
        <f t="shared" si="1"/>
        <v>1983</v>
      </c>
      <c r="D29" s="88">
        <f t="shared" si="7"/>
        <v>1039</v>
      </c>
      <c r="E29" s="88">
        <f t="shared" si="7"/>
        <v>944</v>
      </c>
      <c r="F29" s="88">
        <f t="shared" si="8"/>
        <v>1942</v>
      </c>
      <c r="G29" s="72">
        <v>1017</v>
      </c>
      <c r="H29" s="72">
        <v>925</v>
      </c>
      <c r="I29" s="88">
        <f t="shared" si="3"/>
        <v>41</v>
      </c>
      <c r="J29" s="67">
        <v>22</v>
      </c>
      <c r="K29" s="72">
        <v>19</v>
      </c>
      <c r="L29" s="88">
        <f t="shared" si="4"/>
        <v>1962</v>
      </c>
      <c r="M29" s="72">
        <v>1023</v>
      </c>
      <c r="N29" s="72">
        <v>939</v>
      </c>
    </row>
    <row r="30" spans="1:14" s="87" customFormat="1" x14ac:dyDescent="0.25">
      <c r="A30" s="7" t="s">
        <v>50</v>
      </c>
      <c r="B30" s="6">
        <v>21</v>
      </c>
      <c r="C30" s="88">
        <f t="shared" si="1"/>
        <v>2239</v>
      </c>
      <c r="D30" s="88">
        <f t="shared" si="7"/>
        <v>1164</v>
      </c>
      <c r="E30" s="88">
        <f t="shared" si="7"/>
        <v>1075</v>
      </c>
      <c r="F30" s="88">
        <f t="shared" si="8"/>
        <v>2239</v>
      </c>
      <c r="G30" s="72">
        <v>1164</v>
      </c>
      <c r="H30" s="72">
        <v>1075</v>
      </c>
      <c r="I30" s="88">
        <f t="shared" si="3"/>
        <v>0</v>
      </c>
      <c r="J30" s="67"/>
      <c r="K30" s="72"/>
      <c r="L30" s="88">
        <f t="shared" si="4"/>
        <v>2205</v>
      </c>
      <c r="M30" s="72">
        <v>1143</v>
      </c>
      <c r="N30" s="72">
        <v>1062</v>
      </c>
    </row>
    <row r="31" spans="1:14" s="87" customFormat="1" x14ac:dyDescent="0.25">
      <c r="A31" s="7" t="s">
        <v>51</v>
      </c>
      <c r="B31" s="6">
        <v>22</v>
      </c>
      <c r="C31" s="88">
        <f t="shared" si="1"/>
        <v>1901</v>
      </c>
      <c r="D31" s="88">
        <f t="shared" si="7"/>
        <v>985</v>
      </c>
      <c r="E31" s="88">
        <f t="shared" si="7"/>
        <v>916</v>
      </c>
      <c r="F31" s="88">
        <f t="shared" si="8"/>
        <v>1877</v>
      </c>
      <c r="G31" s="72">
        <v>975</v>
      </c>
      <c r="H31" s="72">
        <v>902</v>
      </c>
      <c r="I31" s="88">
        <f t="shared" si="3"/>
        <v>24</v>
      </c>
      <c r="J31" s="67">
        <v>10</v>
      </c>
      <c r="K31" s="72">
        <v>14</v>
      </c>
      <c r="L31" s="88">
        <f t="shared" si="4"/>
        <v>1860</v>
      </c>
      <c r="M31" s="72">
        <v>960</v>
      </c>
      <c r="N31" s="72">
        <v>900</v>
      </c>
    </row>
    <row r="32" spans="1:14" s="87" customFormat="1" x14ac:dyDescent="0.25">
      <c r="A32" s="5" t="s">
        <v>52</v>
      </c>
      <c r="B32" s="6">
        <v>23</v>
      </c>
      <c r="C32" s="88">
        <f t="shared" si="1"/>
        <v>5066</v>
      </c>
      <c r="D32" s="88">
        <f>SUM(G32+J32)</f>
        <v>2575</v>
      </c>
      <c r="E32" s="88">
        <f>SUM(H32+K32)</f>
        <v>2491</v>
      </c>
      <c r="F32" s="88">
        <f t="shared" si="8"/>
        <v>5005</v>
      </c>
      <c r="G32" s="88">
        <f>SUM(G33:G35)</f>
        <v>2538</v>
      </c>
      <c r="H32" s="88">
        <f>SUM(H33:H35)</f>
        <v>2467</v>
      </c>
      <c r="I32" s="88">
        <f t="shared" si="3"/>
        <v>61</v>
      </c>
      <c r="J32" s="88">
        <f>SUM(J33:J35)</f>
        <v>37</v>
      </c>
      <c r="K32" s="88">
        <f>SUM(K33:K35)</f>
        <v>24</v>
      </c>
      <c r="L32" s="88">
        <f t="shared" si="4"/>
        <v>5022</v>
      </c>
      <c r="M32" s="88">
        <f>SUM(M33:M35)</f>
        <v>2552</v>
      </c>
      <c r="N32" s="88">
        <f>SUM(N33:N35)</f>
        <v>2470</v>
      </c>
    </row>
    <row r="33" spans="1:26" x14ac:dyDescent="0.2">
      <c r="A33" s="7" t="s">
        <v>53</v>
      </c>
      <c r="B33" s="6">
        <v>24</v>
      </c>
      <c r="C33" s="88">
        <f t="shared" si="1"/>
        <v>1902</v>
      </c>
      <c r="D33" s="88">
        <f t="shared" ref="D33:E35" si="9">SUM(G33+J33)</f>
        <v>974</v>
      </c>
      <c r="E33" s="88">
        <f t="shared" si="9"/>
        <v>928</v>
      </c>
      <c r="F33" s="88">
        <f t="shared" si="8"/>
        <v>1841</v>
      </c>
      <c r="G33" s="72">
        <v>937</v>
      </c>
      <c r="H33" s="72">
        <v>904</v>
      </c>
      <c r="I33" s="88">
        <f t="shared" si="3"/>
        <v>61</v>
      </c>
      <c r="J33" s="67">
        <v>37</v>
      </c>
      <c r="K33" s="72">
        <v>24</v>
      </c>
      <c r="L33" s="88">
        <f t="shared" si="4"/>
        <v>1888</v>
      </c>
      <c r="M33" s="72">
        <v>965</v>
      </c>
      <c r="N33" s="72">
        <v>923</v>
      </c>
    </row>
    <row r="34" spans="1:26" x14ac:dyDescent="0.2">
      <c r="A34" s="7" t="s">
        <v>54</v>
      </c>
      <c r="B34" s="6">
        <v>25</v>
      </c>
      <c r="C34" s="88">
        <f t="shared" si="1"/>
        <v>1484</v>
      </c>
      <c r="D34" s="88">
        <f t="shared" si="9"/>
        <v>745</v>
      </c>
      <c r="E34" s="88">
        <f t="shared" si="9"/>
        <v>739</v>
      </c>
      <c r="F34" s="88">
        <f t="shared" si="8"/>
        <v>1484</v>
      </c>
      <c r="G34" s="72">
        <v>745</v>
      </c>
      <c r="H34" s="72">
        <v>739</v>
      </c>
      <c r="I34" s="88">
        <f t="shared" si="3"/>
        <v>0</v>
      </c>
      <c r="J34" s="67"/>
      <c r="K34" s="72"/>
      <c r="L34" s="88">
        <f t="shared" si="4"/>
        <v>1483</v>
      </c>
      <c r="M34" s="72">
        <v>745</v>
      </c>
      <c r="N34" s="72">
        <v>738</v>
      </c>
    </row>
    <row r="35" spans="1:26" x14ac:dyDescent="0.2">
      <c r="A35" s="7" t="s">
        <v>55</v>
      </c>
      <c r="B35" s="6">
        <v>26</v>
      </c>
      <c r="C35" s="88">
        <f t="shared" si="1"/>
        <v>1680</v>
      </c>
      <c r="D35" s="88">
        <f>SUM(G35+J35)</f>
        <v>856</v>
      </c>
      <c r="E35" s="88">
        <f t="shared" si="9"/>
        <v>824</v>
      </c>
      <c r="F35" s="88">
        <f t="shared" si="8"/>
        <v>1680</v>
      </c>
      <c r="G35" s="72">
        <v>856</v>
      </c>
      <c r="H35" s="72">
        <v>824</v>
      </c>
      <c r="I35" s="88">
        <f t="shared" si="3"/>
        <v>0</v>
      </c>
      <c r="J35" s="67"/>
      <c r="K35" s="72"/>
      <c r="L35" s="88">
        <f t="shared" si="4"/>
        <v>1651</v>
      </c>
      <c r="M35" s="72">
        <v>842</v>
      </c>
      <c r="N35" s="72">
        <v>809</v>
      </c>
    </row>
    <row r="36" spans="1:26" x14ac:dyDescent="0.2">
      <c r="A36" s="5" t="s">
        <v>56</v>
      </c>
      <c r="B36" s="6">
        <v>27</v>
      </c>
      <c r="C36" s="88">
        <f t="shared" si="1"/>
        <v>37247</v>
      </c>
      <c r="D36" s="88">
        <f>SUM(G36+J36)</f>
        <v>18904</v>
      </c>
      <c r="E36" s="88">
        <f>SUM(H36+K36)</f>
        <v>18343</v>
      </c>
      <c r="F36" s="88">
        <f t="shared" si="8"/>
        <v>30662</v>
      </c>
      <c r="G36" s="88">
        <f>SUM(G37:G45)</f>
        <v>15619</v>
      </c>
      <c r="H36" s="88">
        <f>SUM(H37:H45)</f>
        <v>15043</v>
      </c>
      <c r="I36" s="88">
        <f t="shared" si="3"/>
        <v>6585</v>
      </c>
      <c r="J36" s="88">
        <f>SUM(J37:J45)</f>
        <v>3285</v>
      </c>
      <c r="K36" s="88">
        <f>SUM(K37:K45)</f>
        <v>3300</v>
      </c>
      <c r="L36" s="88">
        <f t="shared" si="4"/>
        <v>36922</v>
      </c>
      <c r="M36" s="88">
        <f>SUM(M37:M45)</f>
        <v>18728</v>
      </c>
      <c r="N36" s="88">
        <f>SUM(N37:N45)</f>
        <v>18194</v>
      </c>
    </row>
    <row r="37" spans="1:26" x14ac:dyDescent="0.2">
      <c r="A37" s="8" t="s">
        <v>57</v>
      </c>
      <c r="B37" s="6">
        <v>28</v>
      </c>
      <c r="C37" s="88">
        <f t="shared" si="1"/>
        <v>642</v>
      </c>
      <c r="D37" s="88">
        <f t="shared" ref="D37:E46" si="10">SUM(G37+J37)</f>
        <v>333</v>
      </c>
      <c r="E37" s="88">
        <f t="shared" si="10"/>
        <v>309</v>
      </c>
      <c r="F37" s="88">
        <f t="shared" si="8"/>
        <v>611</v>
      </c>
      <c r="G37" s="72">
        <v>317</v>
      </c>
      <c r="H37" s="72">
        <v>294</v>
      </c>
      <c r="I37" s="88">
        <f t="shared" si="3"/>
        <v>31</v>
      </c>
      <c r="J37" s="67">
        <v>16</v>
      </c>
      <c r="K37" s="72">
        <v>15</v>
      </c>
      <c r="L37" s="88">
        <f t="shared" si="4"/>
        <v>641</v>
      </c>
      <c r="M37" s="72">
        <v>333</v>
      </c>
      <c r="N37" s="72">
        <v>308</v>
      </c>
    </row>
    <row r="38" spans="1:26" x14ac:dyDescent="0.2">
      <c r="A38" s="8" t="s">
        <v>58</v>
      </c>
      <c r="B38" s="6">
        <v>29</v>
      </c>
      <c r="C38" s="88">
        <f t="shared" si="1"/>
        <v>90</v>
      </c>
      <c r="D38" s="88">
        <f t="shared" si="10"/>
        <v>41</v>
      </c>
      <c r="E38" s="88">
        <f t="shared" si="10"/>
        <v>49</v>
      </c>
      <c r="F38" s="88">
        <f t="shared" si="8"/>
        <v>90</v>
      </c>
      <c r="G38" s="72">
        <v>41</v>
      </c>
      <c r="H38" s="72">
        <v>49</v>
      </c>
      <c r="I38" s="88">
        <f t="shared" si="3"/>
        <v>0</v>
      </c>
      <c r="J38" s="67"/>
      <c r="K38" s="72"/>
      <c r="L38" s="88">
        <f t="shared" si="4"/>
        <v>88</v>
      </c>
      <c r="M38" s="72">
        <v>39</v>
      </c>
      <c r="N38" s="72">
        <v>49</v>
      </c>
    </row>
    <row r="39" spans="1:26" x14ac:dyDescent="0.2">
      <c r="A39" s="8" t="s">
        <v>59</v>
      </c>
      <c r="B39" s="6">
        <v>30</v>
      </c>
      <c r="C39" s="88">
        <f t="shared" si="1"/>
        <v>5801</v>
      </c>
      <c r="D39" s="88">
        <f t="shared" si="10"/>
        <v>2978</v>
      </c>
      <c r="E39" s="88">
        <f t="shared" si="10"/>
        <v>2823</v>
      </c>
      <c r="F39" s="88">
        <f t="shared" si="8"/>
        <v>4994</v>
      </c>
      <c r="G39" s="72">
        <v>2558</v>
      </c>
      <c r="H39" s="72">
        <v>2436</v>
      </c>
      <c r="I39" s="88">
        <f t="shared" si="3"/>
        <v>807</v>
      </c>
      <c r="J39" s="67">
        <v>420</v>
      </c>
      <c r="K39" s="72">
        <v>387</v>
      </c>
      <c r="L39" s="88">
        <f t="shared" si="4"/>
        <v>5782</v>
      </c>
      <c r="M39" s="72">
        <v>2969</v>
      </c>
      <c r="N39" s="72">
        <v>2813</v>
      </c>
    </row>
    <row r="40" spans="1:26" x14ac:dyDescent="0.2">
      <c r="A40" s="8" t="s">
        <v>60</v>
      </c>
      <c r="B40" s="6">
        <v>31</v>
      </c>
      <c r="C40" s="88">
        <f t="shared" si="1"/>
        <v>9139</v>
      </c>
      <c r="D40" s="88">
        <f t="shared" si="10"/>
        <v>4666</v>
      </c>
      <c r="E40" s="88">
        <f t="shared" si="10"/>
        <v>4473</v>
      </c>
      <c r="F40" s="88">
        <f t="shared" si="8"/>
        <v>7641</v>
      </c>
      <c r="G40" s="72">
        <v>3899</v>
      </c>
      <c r="H40" s="72">
        <v>3742</v>
      </c>
      <c r="I40" s="88">
        <f t="shared" si="3"/>
        <v>1498</v>
      </c>
      <c r="J40" s="67">
        <v>767</v>
      </c>
      <c r="K40" s="72">
        <v>731</v>
      </c>
      <c r="L40" s="88">
        <f t="shared" si="4"/>
        <v>9040</v>
      </c>
      <c r="M40" s="72">
        <v>4618</v>
      </c>
      <c r="N40" s="72">
        <v>4422</v>
      </c>
    </row>
    <row r="41" spans="1:26" x14ac:dyDescent="0.2">
      <c r="A41" s="8" t="s">
        <v>61</v>
      </c>
      <c r="B41" s="6">
        <v>32</v>
      </c>
      <c r="C41" s="88">
        <f t="shared" si="1"/>
        <v>869</v>
      </c>
      <c r="D41" s="88">
        <f t="shared" si="10"/>
        <v>428</v>
      </c>
      <c r="E41" s="88">
        <f t="shared" si="10"/>
        <v>441</v>
      </c>
      <c r="F41" s="88">
        <f t="shared" si="8"/>
        <v>838</v>
      </c>
      <c r="G41" s="72">
        <v>410</v>
      </c>
      <c r="H41" s="72">
        <v>428</v>
      </c>
      <c r="I41" s="88">
        <f t="shared" si="3"/>
        <v>31</v>
      </c>
      <c r="J41" s="67">
        <v>18</v>
      </c>
      <c r="K41" s="72">
        <v>13</v>
      </c>
      <c r="L41" s="88">
        <f t="shared" si="4"/>
        <v>856</v>
      </c>
      <c r="M41" s="72">
        <v>420</v>
      </c>
      <c r="N41" s="72">
        <v>436</v>
      </c>
    </row>
    <row r="42" spans="1:26" x14ac:dyDescent="0.2">
      <c r="A42" s="8" t="s">
        <v>62</v>
      </c>
      <c r="B42" s="6">
        <v>33</v>
      </c>
      <c r="C42" s="88">
        <f t="shared" si="1"/>
        <v>6562</v>
      </c>
      <c r="D42" s="88">
        <f t="shared" si="10"/>
        <v>3329</v>
      </c>
      <c r="E42" s="88">
        <f t="shared" si="10"/>
        <v>3233</v>
      </c>
      <c r="F42" s="88">
        <f t="shared" si="8"/>
        <v>6339</v>
      </c>
      <c r="G42" s="72">
        <v>3221</v>
      </c>
      <c r="H42" s="72">
        <v>3118</v>
      </c>
      <c r="I42" s="88">
        <f t="shared" si="3"/>
        <v>223</v>
      </c>
      <c r="J42" s="67">
        <v>108</v>
      </c>
      <c r="K42" s="72">
        <v>115</v>
      </c>
      <c r="L42" s="88">
        <f t="shared" si="4"/>
        <v>6512</v>
      </c>
      <c r="M42" s="72">
        <v>3297</v>
      </c>
      <c r="N42" s="72">
        <v>3215</v>
      </c>
    </row>
    <row r="43" spans="1:26" x14ac:dyDescent="0.2">
      <c r="A43" s="8" t="s">
        <v>63</v>
      </c>
      <c r="B43" s="6">
        <v>34</v>
      </c>
      <c r="C43" s="88">
        <f t="shared" si="1"/>
        <v>4082</v>
      </c>
      <c r="D43" s="88">
        <f t="shared" si="10"/>
        <v>2060</v>
      </c>
      <c r="E43" s="88">
        <f t="shared" si="10"/>
        <v>2022</v>
      </c>
      <c r="F43" s="88">
        <f t="shared" si="8"/>
        <v>2928</v>
      </c>
      <c r="G43" s="72">
        <v>1492</v>
      </c>
      <c r="H43" s="72">
        <v>1436</v>
      </c>
      <c r="I43" s="88">
        <f t="shared" si="3"/>
        <v>1154</v>
      </c>
      <c r="J43" s="67">
        <v>568</v>
      </c>
      <c r="K43" s="72">
        <v>586</v>
      </c>
      <c r="L43" s="88">
        <f t="shared" si="4"/>
        <v>4055</v>
      </c>
      <c r="M43" s="72">
        <v>2045</v>
      </c>
      <c r="N43" s="72">
        <v>2010</v>
      </c>
    </row>
    <row r="44" spans="1:26" x14ac:dyDescent="0.2">
      <c r="A44" s="8" t="s">
        <v>64</v>
      </c>
      <c r="B44" s="6">
        <v>35</v>
      </c>
      <c r="C44" s="88">
        <f t="shared" si="1"/>
        <v>2190</v>
      </c>
      <c r="D44" s="88">
        <f t="shared" si="10"/>
        <v>1097</v>
      </c>
      <c r="E44" s="88">
        <f t="shared" si="10"/>
        <v>1093</v>
      </c>
      <c r="F44" s="88">
        <f t="shared" si="8"/>
        <v>2062</v>
      </c>
      <c r="G44" s="72">
        <v>1041</v>
      </c>
      <c r="H44" s="72">
        <v>1021</v>
      </c>
      <c r="I44" s="88">
        <f t="shared" si="3"/>
        <v>128</v>
      </c>
      <c r="J44" s="67">
        <v>56</v>
      </c>
      <c r="K44" s="72">
        <v>72</v>
      </c>
      <c r="L44" s="88">
        <f t="shared" si="4"/>
        <v>2174</v>
      </c>
      <c r="M44" s="72">
        <v>1086</v>
      </c>
      <c r="N44" s="72">
        <v>1088</v>
      </c>
    </row>
    <row r="45" spans="1:26" x14ac:dyDescent="0.2">
      <c r="A45" s="8" t="s">
        <v>65</v>
      </c>
      <c r="B45" s="6">
        <v>36</v>
      </c>
      <c r="C45" s="88">
        <f t="shared" si="1"/>
        <v>7872</v>
      </c>
      <c r="D45" s="88">
        <f t="shared" si="10"/>
        <v>3972</v>
      </c>
      <c r="E45" s="88">
        <f t="shared" si="10"/>
        <v>3900</v>
      </c>
      <c r="F45" s="88">
        <f t="shared" si="8"/>
        <v>5159</v>
      </c>
      <c r="G45" s="72">
        <v>2640</v>
      </c>
      <c r="H45" s="72">
        <v>2519</v>
      </c>
      <c r="I45" s="88">
        <f t="shared" si="3"/>
        <v>2713</v>
      </c>
      <c r="J45" s="67">
        <v>1332</v>
      </c>
      <c r="K45" s="72">
        <v>1381</v>
      </c>
      <c r="L45" s="88">
        <f t="shared" si="4"/>
        <v>7774</v>
      </c>
      <c r="M45" s="72">
        <v>3921</v>
      </c>
      <c r="N45" s="72">
        <v>3853</v>
      </c>
    </row>
    <row r="46" spans="1:26" x14ac:dyDescent="0.2">
      <c r="A46" s="93" t="s">
        <v>68</v>
      </c>
      <c r="B46" s="6">
        <v>37</v>
      </c>
      <c r="C46" s="88">
        <f t="shared" ref="C46" si="11">SUM(D46:E46)</f>
        <v>16</v>
      </c>
      <c r="D46" s="88">
        <f t="shared" si="10"/>
        <v>11</v>
      </c>
      <c r="E46" s="88">
        <f t="shared" si="10"/>
        <v>5</v>
      </c>
      <c r="F46" s="88">
        <f t="shared" si="8"/>
        <v>0</v>
      </c>
      <c r="G46" s="72"/>
      <c r="H46" s="72"/>
      <c r="I46" s="88">
        <f t="shared" si="3"/>
        <v>16</v>
      </c>
      <c r="J46" s="67">
        <v>11</v>
      </c>
      <c r="K46" s="72">
        <v>5</v>
      </c>
      <c r="L46" s="88">
        <f t="shared" si="4"/>
        <v>16</v>
      </c>
      <c r="M46" s="72">
        <v>11</v>
      </c>
      <c r="N46" s="72">
        <v>5</v>
      </c>
    </row>
    <row r="47" spans="1:26" s="3" customFormat="1" ht="23.25" customHeight="1" x14ac:dyDescent="0.2">
      <c r="A47" s="14"/>
      <c r="B47" s="15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x14ac:dyDescent="0.2">
      <c r="A48" s="16"/>
      <c r="B48" s="17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</sheetData>
  <mergeCells count="8">
    <mergeCell ref="I7:I8"/>
    <mergeCell ref="L7:L8"/>
    <mergeCell ref="A6:A8"/>
    <mergeCell ref="B6:B8"/>
    <mergeCell ref="C6:C8"/>
    <mergeCell ref="D7:D8"/>
    <mergeCell ref="E7:E8"/>
    <mergeCell ref="F7:F8"/>
  </mergeCells>
  <pageMargins left="0.6" right="0.17" top="2.1800000000000002" bottom="0.49" header="0.3" footer="0.3"/>
  <pageSetup paperSize="9" scale="72" orientation="portrait" r:id="rId1"/>
  <rowBreaks count="1" manualBreakCount="1">
    <brk id="51" max="1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8E9FD-D0D7-4E2A-8A75-A73D7DEC807B}">
  <dimension ref="A1:CZ55"/>
  <sheetViews>
    <sheetView topLeftCell="A14" zoomScaleNormal="100" workbookViewId="0">
      <selection activeCell="Y23" sqref="Y23"/>
    </sheetView>
  </sheetViews>
  <sheetFormatPr defaultRowHeight="12.75" x14ac:dyDescent="0.2"/>
  <cols>
    <col min="1" max="1" width="17.85546875" style="96" customWidth="1"/>
    <col min="2" max="2" width="4.85546875" style="96" customWidth="1"/>
    <col min="3" max="3" width="11.140625" style="96" customWidth="1"/>
    <col min="4" max="5" width="7.140625" style="96" customWidth="1"/>
    <col min="6" max="6" width="8.85546875" style="96" customWidth="1"/>
    <col min="7" max="8" width="7.85546875" style="96" customWidth="1"/>
    <col min="9" max="9" width="10.140625" style="96" customWidth="1"/>
    <col min="10" max="11" width="8.42578125" style="96" customWidth="1"/>
    <col min="12" max="23" width="6.7109375" style="96" customWidth="1"/>
    <col min="24" max="24" width="14.85546875" style="96" customWidth="1"/>
    <col min="25" max="25" width="4" style="96" customWidth="1"/>
    <col min="26" max="26" width="7.28515625" style="96" customWidth="1"/>
    <col min="27" max="49" width="8" style="96" customWidth="1"/>
    <col min="50" max="50" width="13.85546875" style="96" customWidth="1"/>
    <col min="51" max="51" width="4.140625" style="96" customWidth="1"/>
    <col min="52" max="52" width="9.85546875" style="96" customWidth="1"/>
    <col min="53" max="54" width="8.5703125" style="96" customWidth="1"/>
    <col min="55" max="55" width="8.140625" style="96" customWidth="1"/>
    <col min="56" max="57" width="5.7109375" style="96" customWidth="1"/>
    <col min="58" max="58" width="6.28515625" style="96" customWidth="1"/>
    <col min="59" max="60" width="4.7109375" style="96" customWidth="1"/>
    <col min="61" max="61" width="5.7109375" style="96" customWidth="1"/>
    <col min="62" max="63" width="4.5703125" style="96" customWidth="1"/>
    <col min="64" max="64" width="4.7109375" style="96" customWidth="1"/>
    <col min="65" max="65" width="4.28515625" style="96" customWidth="1"/>
    <col min="66" max="66" width="6.42578125" style="96" customWidth="1"/>
    <col min="67" max="67" width="15.28515625" style="96" customWidth="1"/>
    <col min="68" max="68" width="4.7109375" style="96" customWidth="1"/>
    <col min="69" max="69" width="6.85546875" style="96" customWidth="1"/>
    <col min="70" max="70" width="3.85546875" style="96" customWidth="1"/>
    <col min="71" max="71" width="6" style="96" customWidth="1"/>
    <col min="72" max="72" width="8.140625" style="96" customWidth="1"/>
    <col min="73" max="73" width="4.5703125" style="96" customWidth="1"/>
    <col min="74" max="74" width="6" style="96" customWidth="1"/>
    <col min="75" max="75" width="7.85546875" style="96" customWidth="1"/>
    <col min="76" max="76" width="3.5703125" style="96" customWidth="1"/>
    <col min="77" max="77" width="6" style="96" customWidth="1"/>
    <col min="78" max="78" width="5.28515625" style="96" customWidth="1"/>
    <col min="79" max="80" width="3.5703125" style="96" customWidth="1"/>
    <col min="81" max="81" width="6.42578125" style="96" customWidth="1"/>
    <col min="82" max="83" width="3.85546875" style="96" customWidth="1"/>
    <col min="84" max="84" width="5.7109375" style="96" customWidth="1"/>
    <col min="85" max="86" width="4.5703125" style="96" customWidth="1"/>
    <col min="87" max="88" width="7.7109375" style="96" customWidth="1"/>
    <col min="89" max="99" width="7.28515625" style="96" customWidth="1"/>
    <col min="100" max="100" width="4.28515625" style="96" customWidth="1"/>
    <col min="101" max="106" width="8.5703125" style="96" customWidth="1"/>
    <col min="107" max="107" width="12.28515625" style="96" customWidth="1"/>
    <col min="108" max="108" width="13.140625" style="96" customWidth="1"/>
    <col min="109" max="115" width="8.5703125" style="96" customWidth="1"/>
    <col min="116" max="116" width="10" style="96" customWidth="1"/>
    <col min="117" max="16384" width="9.140625" style="96"/>
  </cols>
  <sheetData>
    <row r="1" spans="1:104" s="385" customFormat="1" ht="13.5" customHeight="1" x14ac:dyDescent="0.2">
      <c r="A1" s="96"/>
      <c r="C1" s="94"/>
      <c r="D1" s="94"/>
      <c r="AU1" s="386"/>
      <c r="BL1" s="386"/>
      <c r="CF1" s="386"/>
      <c r="CI1" s="94"/>
      <c r="CJ1" s="94"/>
      <c r="CK1" s="94"/>
      <c r="CL1" s="94"/>
      <c r="CM1" s="94"/>
      <c r="CN1" s="94"/>
      <c r="CO1" s="94"/>
      <c r="CP1" s="94"/>
      <c r="CQ1" s="94"/>
      <c r="CR1" s="94"/>
      <c r="CS1" s="94"/>
      <c r="CT1" s="94"/>
      <c r="CU1" s="94"/>
      <c r="CV1" s="94"/>
      <c r="CW1" s="94"/>
    </row>
    <row r="2" spans="1:104" s="385" customFormat="1" ht="12" customHeight="1" x14ac:dyDescent="0.2">
      <c r="J2" s="386" t="s">
        <v>195</v>
      </c>
      <c r="CI2" s="94"/>
      <c r="CJ2" s="94"/>
      <c r="CK2" s="94"/>
      <c r="CL2" s="94"/>
      <c r="CM2" s="94"/>
      <c r="CN2" s="94"/>
      <c r="CO2" s="94"/>
      <c r="CP2" s="94"/>
      <c r="CQ2" s="94"/>
      <c r="CR2" s="94"/>
      <c r="CS2" s="94"/>
      <c r="CT2" s="94"/>
      <c r="CU2" s="94"/>
      <c r="CV2" s="94"/>
      <c r="CW2" s="94"/>
      <c r="CZ2" s="387"/>
    </row>
    <row r="3" spans="1:104" s="385" customFormat="1" x14ac:dyDescent="0.2">
      <c r="A3" s="95"/>
      <c r="B3" s="95"/>
      <c r="C3" s="96"/>
      <c r="D3" s="96"/>
      <c r="E3" s="96"/>
      <c r="F3" s="96"/>
      <c r="G3" s="96"/>
      <c r="H3" s="96"/>
      <c r="I3" s="96"/>
      <c r="J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BC3" s="96"/>
      <c r="BD3" s="96"/>
      <c r="BE3" s="96"/>
      <c r="BF3" s="96"/>
      <c r="BG3" s="96"/>
      <c r="BI3" s="96"/>
      <c r="BJ3" s="96"/>
      <c r="BK3" s="96"/>
      <c r="BL3" s="96"/>
      <c r="BM3" s="96"/>
      <c r="BN3" s="96"/>
      <c r="BO3" s="96"/>
      <c r="BP3" s="96"/>
      <c r="BQ3" s="96"/>
      <c r="BR3" s="96"/>
      <c r="BS3" s="96"/>
      <c r="BT3" s="96"/>
      <c r="BU3" s="96"/>
      <c r="BV3" s="96"/>
      <c r="BW3" s="96"/>
      <c r="BX3" s="96"/>
      <c r="BY3" s="96"/>
      <c r="BZ3" s="96"/>
      <c r="CA3" s="96"/>
      <c r="CB3" s="96"/>
      <c r="CC3" s="96"/>
      <c r="CD3" s="96"/>
      <c r="CE3" s="96"/>
      <c r="CF3" s="96"/>
      <c r="CG3" s="96"/>
      <c r="CH3" s="96"/>
      <c r="CY3" s="96"/>
    </row>
    <row r="4" spans="1:104" s="385" customFormat="1" ht="15" customHeight="1" x14ac:dyDescent="0.2">
      <c r="A4" s="95"/>
      <c r="B4" s="383" t="s">
        <v>260</v>
      </c>
      <c r="C4" s="383"/>
      <c r="D4" s="383"/>
      <c r="E4" s="383"/>
      <c r="F4" s="383"/>
      <c r="G4" s="383"/>
      <c r="H4" s="383"/>
      <c r="I4" s="383"/>
      <c r="J4" s="383"/>
      <c r="K4" s="383"/>
      <c r="L4" s="388"/>
      <c r="M4" s="388"/>
      <c r="N4" s="388"/>
      <c r="O4" s="96"/>
      <c r="P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F4" s="96"/>
      <c r="AG4" s="96"/>
      <c r="BC4" s="96"/>
      <c r="BD4" s="96"/>
      <c r="BE4" s="96"/>
      <c r="BF4" s="96"/>
      <c r="BG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Y4" s="96"/>
    </row>
    <row r="5" spans="1:104" s="385" customFormat="1" x14ac:dyDescent="0.2">
      <c r="A5" s="95"/>
      <c r="B5" s="95"/>
      <c r="C5" s="384" t="s">
        <v>196</v>
      </c>
      <c r="D5" s="384"/>
      <c r="E5" s="384"/>
      <c r="F5" s="384"/>
      <c r="G5" s="384"/>
      <c r="H5" s="384"/>
      <c r="I5" s="384"/>
      <c r="J5" s="384"/>
      <c r="K5" s="384"/>
      <c r="L5" s="97"/>
      <c r="M5" s="97"/>
      <c r="N5" s="96"/>
      <c r="O5" s="387"/>
      <c r="P5" s="387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BC5" s="96"/>
      <c r="BD5" s="96"/>
      <c r="BE5" s="96"/>
      <c r="BF5" s="96"/>
      <c r="BG5" s="96"/>
      <c r="BI5" s="96"/>
      <c r="BJ5" s="96"/>
      <c r="BK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Y5" s="96"/>
    </row>
    <row r="6" spans="1:104" s="385" customFormat="1" x14ac:dyDescent="0.2">
      <c r="A6" s="95"/>
      <c r="B6" s="95"/>
      <c r="I6" s="387"/>
      <c r="J6" s="389" t="s">
        <v>261</v>
      </c>
      <c r="K6" s="389"/>
      <c r="L6" s="97"/>
      <c r="M6" s="97"/>
      <c r="N6" s="96"/>
      <c r="O6" s="387"/>
      <c r="P6" s="387"/>
      <c r="Q6" s="96"/>
      <c r="R6" s="96"/>
      <c r="S6" s="96"/>
      <c r="T6" s="96"/>
      <c r="U6" s="386" t="s">
        <v>265</v>
      </c>
      <c r="V6" s="96"/>
      <c r="W6" s="96"/>
      <c r="X6" s="96"/>
      <c r="Y6" s="96"/>
      <c r="Z6" s="96"/>
      <c r="AA6" s="96"/>
      <c r="AB6" s="96"/>
      <c r="AC6" s="96"/>
      <c r="AD6" s="96"/>
      <c r="AE6" s="96"/>
      <c r="AI6" s="386" t="s">
        <v>265</v>
      </c>
      <c r="AU6" s="386" t="s">
        <v>265</v>
      </c>
      <c r="BC6" s="96"/>
      <c r="BD6" s="96"/>
      <c r="BE6" s="96"/>
      <c r="BF6" s="96"/>
      <c r="BG6" s="96"/>
      <c r="BI6" s="96"/>
      <c r="BJ6" s="386" t="s">
        <v>265</v>
      </c>
      <c r="BK6" s="96"/>
      <c r="BN6" s="96"/>
      <c r="BO6" s="96"/>
      <c r="BP6" s="96"/>
      <c r="BQ6" s="96"/>
      <c r="BR6" s="96"/>
      <c r="BS6" s="96"/>
      <c r="BT6" s="96"/>
      <c r="BU6" s="96"/>
      <c r="BV6" s="96"/>
      <c r="BW6" s="96"/>
      <c r="BX6" s="96"/>
      <c r="BY6" s="96"/>
      <c r="BZ6" s="386"/>
      <c r="CA6" s="96"/>
      <c r="CB6" s="96"/>
      <c r="CC6" s="386" t="s">
        <v>265</v>
      </c>
      <c r="CD6" s="96"/>
      <c r="CE6" s="96"/>
      <c r="CG6" s="386"/>
      <c r="CH6" s="96"/>
      <c r="CY6" s="96"/>
    </row>
    <row r="7" spans="1:104" s="105" customFormat="1" ht="18" customHeight="1" x14ac:dyDescent="0.25">
      <c r="A7" s="316" t="s">
        <v>1</v>
      </c>
      <c r="B7" s="316" t="s">
        <v>2</v>
      </c>
      <c r="C7" s="319" t="s">
        <v>197</v>
      </c>
      <c r="D7" s="99"/>
      <c r="E7" s="99"/>
      <c r="F7" s="100"/>
      <c r="G7" s="322"/>
      <c r="H7" s="322"/>
      <c r="I7" s="101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316" t="s">
        <v>1</v>
      </c>
      <c r="Y7" s="316" t="s">
        <v>2</v>
      </c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  <c r="AO7" s="99"/>
      <c r="AP7" s="99"/>
      <c r="AQ7" s="99"/>
      <c r="AR7" s="99"/>
      <c r="AS7" s="99"/>
      <c r="AT7" s="99"/>
      <c r="AU7" s="99"/>
      <c r="AV7" s="99"/>
      <c r="AW7" s="102"/>
      <c r="AX7" s="316" t="s">
        <v>1</v>
      </c>
      <c r="AY7" s="316" t="s">
        <v>2</v>
      </c>
      <c r="AZ7" s="326" t="s">
        <v>198</v>
      </c>
      <c r="BA7" s="103"/>
      <c r="BB7" s="104"/>
      <c r="BC7" s="326" t="s">
        <v>152</v>
      </c>
      <c r="BD7" s="322"/>
      <c r="BE7" s="322"/>
      <c r="BF7" s="99"/>
      <c r="BG7" s="99"/>
      <c r="BH7" s="99"/>
      <c r="BI7" s="99"/>
      <c r="BJ7" s="99"/>
      <c r="BK7" s="99"/>
      <c r="BL7" s="99"/>
      <c r="BM7" s="99"/>
      <c r="BN7" s="99"/>
      <c r="BO7" s="316" t="s">
        <v>1</v>
      </c>
      <c r="BP7" s="316" t="s">
        <v>2</v>
      </c>
      <c r="BQ7" s="99"/>
      <c r="BR7" s="99"/>
      <c r="BS7" s="99"/>
      <c r="BT7" s="99"/>
      <c r="BU7" s="99"/>
      <c r="BV7" s="99"/>
      <c r="BW7" s="99"/>
      <c r="BX7" s="99"/>
      <c r="BY7" s="99"/>
      <c r="BZ7" s="99"/>
      <c r="CA7" s="99"/>
      <c r="CB7" s="99"/>
      <c r="CC7" s="99"/>
      <c r="CD7" s="99"/>
      <c r="CE7" s="99"/>
      <c r="CF7" s="99"/>
      <c r="CG7" s="99"/>
      <c r="CH7" s="102"/>
    </row>
    <row r="8" spans="1:104" s="105" customFormat="1" ht="12.75" customHeight="1" x14ac:dyDescent="0.25">
      <c r="A8" s="317"/>
      <c r="B8" s="317"/>
      <c r="C8" s="320"/>
      <c r="D8" s="329" t="s">
        <v>105</v>
      </c>
      <c r="E8" s="329" t="s">
        <v>106</v>
      </c>
      <c r="F8" s="319" t="s">
        <v>157</v>
      </c>
      <c r="I8" s="340" t="s">
        <v>199</v>
      </c>
      <c r="J8" s="106"/>
      <c r="K8" s="106"/>
      <c r="X8" s="317"/>
      <c r="Y8" s="317"/>
      <c r="AX8" s="317"/>
      <c r="AY8" s="317"/>
      <c r="AZ8" s="327"/>
      <c r="BA8" s="329" t="s">
        <v>105</v>
      </c>
      <c r="BB8" s="329" t="s">
        <v>106</v>
      </c>
      <c r="BC8" s="327"/>
      <c r="BD8" s="323" t="s">
        <v>105</v>
      </c>
      <c r="BE8" s="323" t="s">
        <v>106</v>
      </c>
      <c r="BF8" s="326" t="s">
        <v>161</v>
      </c>
      <c r="BG8" s="99"/>
      <c r="BH8" s="102"/>
      <c r="BI8" s="326" t="s">
        <v>162</v>
      </c>
      <c r="BJ8" s="99"/>
      <c r="BK8" s="102"/>
      <c r="BL8" s="326" t="s">
        <v>163</v>
      </c>
      <c r="BM8" s="99"/>
      <c r="BN8" s="102"/>
      <c r="BO8" s="317"/>
      <c r="BP8" s="317"/>
      <c r="BQ8" s="326" t="s">
        <v>164</v>
      </c>
      <c r="BR8" s="99"/>
      <c r="BS8" s="102"/>
      <c r="BT8" s="103"/>
      <c r="BU8" s="103"/>
      <c r="BV8" s="103"/>
      <c r="BW8" s="103"/>
      <c r="BX8" s="103"/>
      <c r="BY8" s="103"/>
      <c r="BZ8" s="326" t="s">
        <v>165</v>
      </c>
      <c r="CA8" s="103"/>
      <c r="CB8" s="103"/>
      <c r="CC8" s="326" t="s">
        <v>166</v>
      </c>
      <c r="CD8" s="99"/>
      <c r="CE8" s="102"/>
      <c r="CF8" s="326" t="s">
        <v>167</v>
      </c>
      <c r="CG8" s="99"/>
      <c r="CH8" s="102"/>
    </row>
    <row r="9" spans="1:104" s="105" customFormat="1" ht="12.75" customHeight="1" x14ac:dyDescent="0.25">
      <c r="A9" s="317"/>
      <c r="B9" s="317"/>
      <c r="C9" s="320"/>
      <c r="D9" s="330"/>
      <c r="E9" s="330"/>
      <c r="F9" s="320"/>
      <c r="G9" s="329" t="s">
        <v>105</v>
      </c>
      <c r="H9" s="329" t="s">
        <v>106</v>
      </c>
      <c r="I9" s="341"/>
      <c r="J9" s="337" t="s">
        <v>105</v>
      </c>
      <c r="K9" s="337" t="s">
        <v>106</v>
      </c>
      <c r="L9" s="332" t="s">
        <v>174</v>
      </c>
      <c r="M9" s="332"/>
      <c r="N9" s="332"/>
      <c r="O9" s="332" t="s">
        <v>175</v>
      </c>
      <c r="P9" s="332"/>
      <c r="Q9" s="332"/>
      <c r="R9" s="332" t="s">
        <v>176</v>
      </c>
      <c r="S9" s="332"/>
      <c r="T9" s="332"/>
      <c r="U9" s="332" t="s">
        <v>177</v>
      </c>
      <c r="V9" s="332"/>
      <c r="W9" s="332"/>
      <c r="X9" s="317"/>
      <c r="Y9" s="317"/>
      <c r="Z9" s="332" t="s">
        <v>178</v>
      </c>
      <c r="AA9" s="332"/>
      <c r="AB9" s="332"/>
      <c r="AC9" s="332" t="s">
        <v>180</v>
      </c>
      <c r="AD9" s="332"/>
      <c r="AE9" s="332"/>
      <c r="AF9" s="332" t="s">
        <v>181</v>
      </c>
      <c r="AG9" s="332"/>
      <c r="AH9" s="332"/>
      <c r="AI9" s="332" t="s">
        <v>182</v>
      </c>
      <c r="AJ9" s="332"/>
      <c r="AK9" s="332"/>
      <c r="AL9" s="332" t="s">
        <v>183</v>
      </c>
      <c r="AM9" s="332"/>
      <c r="AN9" s="332"/>
      <c r="AO9" s="332" t="s">
        <v>185</v>
      </c>
      <c r="AP9" s="332"/>
      <c r="AQ9" s="332"/>
      <c r="AR9" s="332" t="s">
        <v>186</v>
      </c>
      <c r="AS9" s="332"/>
      <c r="AT9" s="332"/>
      <c r="AU9" s="332" t="s">
        <v>187</v>
      </c>
      <c r="AV9" s="332"/>
      <c r="AW9" s="332"/>
      <c r="AX9" s="317"/>
      <c r="AY9" s="317"/>
      <c r="AZ9" s="327"/>
      <c r="BA9" s="330"/>
      <c r="BB9" s="330"/>
      <c r="BC9" s="327"/>
      <c r="BD9" s="324"/>
      <c r="BE9" s="324"/>
      <c r="BF9" s="327"/>
      <c r="BG9" s="323" t="s">
        <v>105</v>
      </c>
      <c r="BH9" s="323" t="s">
        <v>106</v>
      </c>
      <c r="BI9" s="327"/>
      <c r="BJ9" s="323" t="s">
        <v>105</v>
      </c>
      <c r="BK9" s="323" t="s">
        <v>106</v>
      </c>
      <c r="BL9" s="327"/>
      <c r="BM9" s="323" t="s">
        <v>105</v>
      </c>
      <c r="BN9" s="323" t="s">
        <v>106</v>
      </c>
      <c r="BO9" s="317"/>
      <c r="BP9" s="317"/>
      <c r="BQ9" s="327"/>
      <c r="BR9" s="323" t="s">
        <v>105</v>
      </c>
      <c r="BS9" s="323" t="s">
        <v>106</v>
      </c>
      <c r="BT9" s="390" t="s">
        <v>168</v>
      </c>
      <c r="BU9" s="391"/>
      <c r="BV9" s="392"/>
      <c r="BW9" s="390" t="s">
        <v>169</v>
      </c>
      <c r="BX9" s="391"/>
      <c r="BY9" s="391"/>
      <c r="BZ9" s="327"/>
      <c r="CA9" s="323" t="s">
        <v>105</v>
      </c>
      <c r="CB9" s="323" t="s">
        <v>106</v>
      </c>
      <c r="CC9" s="327"/>
      <c r="CD9" s="323" t="s">
        <v>105</v>
      </c>
      <c r="CE9" s="323" t="s">
        <v>106</v>
      </c>
      <c r="CF9" s="327"/>
      <c r="CG9" s="323" t="s">
        <v>105</v>
      </c>
      <c r="CH9" s="323" t="s">
        <v>106</v>
      </c>
    </row>
    <row r="10" spans="1:104" s="105" customFormat="1" ht="12.75" customHeight="1" x14ac:dyDescent="0.25">
      <c r="A10" s="317"/>
      <c r="B10" s="317"/>
      <c r="C10" s="320"/>
      <c r="D10" s="330"/>
      <c r="E10" s="330"/>
      <c r="F10" s="320"/>
      <c r="G10" s="330"/>
      <c r="H10" s="330"/>
      <c r="I10" s="341"/>
      <c r="J10" s="338"/>
      <c r="K10" s="338"/>
      <c r="L10" s="333" t="s">
        <v>103</v>
      </c>
      <c r="M10" s="108"/>
      <c r="O10" s="333" t="s">
        <v>103</v>
      </c>
      <c r="P10" s="108"/>
      <c r="R10" s="333" t="s">
        <v>103</v>
      </c>
      <c r="S10" s="108"/>
      <c r="U10" s="333" t="s">
        <v>103</v>
      </c>
      <c r="V10" s="108"/>
      <c r="X10" s="317"/>
      <c r="Y10" s="317"/>
      <c r="Z10" s="333" t="s">
        <v>103</v>
      </c>
      <c r="AA10" s="108"/>
      <c r="AC10" s="333" t="s">
        <v>103</v>
      </c>
      <c r="AD10" s="108"/>
      <c r="AF10" s="333" t="s">
        <v>103</v>
      </c>
      <c r="AG10" s="108"/>
      <c r="AI10" s="333" t="s">
        <v>103</v>
      </c>
      <c r="AJ10" s="108"/>
      <c r="AL10" s="333" t="s">
        <v>103</v>
      </c>
      <c r="AM10" s="108"/>
      <c r="AO10" s="333" t="s">
        <v>103</v>
      </c>
      <c r="AP10" s="108"/>
      <c r="AR10" s="333" t="s">
        <v>103</v>
      </c>
      <c r="AS10" s="108"/>
      <c r="AU10" s="333" t="s">
        <v>103</v>
      </c>
      <c r="AV10" s="108"/>
      <c r="AX10" s="317"/>
      <c r="AY10" s="317"/>
      <c r="AZ10" s="327"/>
      <c r="BA10" s="330"/>
      <c r="BB10" s="330"/>
      <c r="BC10" s="327"/>
      <c r="BD10" s="324"/>
      <c r="BE10" s="324"/>
      <c r="BF10" s="327"/>
      <c r="BG10" s="324"/>
      <c r="BH10" s="324"/>
      <c r="BI10" s="327"/>
      <c r="BJ10" s="324"/>
      <c r="BK10" s="324"/>
      <c r="BL10" s="327"/>
      <c r="BM10" s="324"/>
      <c r="BN10" s="324"/>
      <c r="BO10" s="317"/>
      <c r="BP10" s="317"/>
      <c r="BQ10" s="327"/>
      <c r="BR10" s="324"/>
      <c r="BS10" s="324"/>
      <c r="BT10" s="393"/>
      <c r="BU10" s="394"/>
      <c r="BV10" s="395"/>
      <c r="BW10" s="393"/>
      <c r="BX10" s="394"/>
      <c r="BY10" s="396"/>
      <c r="BZ10" s="327"/>
      <c r="CA10" s="324"/>
      <c r="CB10" s="324"/>
      <c r="CC10" s="327"/>
      <c r="CD10" s="324"/>
      <c r="CE10" s="324"/>
      <c r="CF10" s="327"/>
      <c r="CG10" s="324"/>
      <c r="CH10" s="324"/>
    </row>
    <row r="11" spans="1:104" s="105" customFormat="1" ht="54" customHeight="1" x14ac:dyDescent="0.25">
      <c r="A11" s="318"/>
      <c r="B11" s="318"/>
      <c r="C11" s="321"/>
      <c r="D11" s="331"/>
      <c r="E11" s="331"/>
      <c r="F11" s="321"/>
      <c r="G11" s="331"/>
      <c r="H11" s="331"/>
      <c r="I11" s="342"/>
      <c r="J11" s="339"/>
      <c r="K11" s="339"/>
      <c r="L11" s="334"/>
      <c r="M11" s="109" t="s">
        <v>105</v>
      </c>
      <c r="N11" s="109" t="s">
        <v>106</v>
      </c>
      <c r="O11" s="334"/>
      <c r="P11" s="109" t="s">
        <v>105</v>
      </c>
      <c r="Q11" s="109" t="s">
        <v>106</v>
      </c>
      <c r="R11" s="334"/>
      <c r="S11" s="109" t="s">
        <v>105</v>
      </c>
      <c r="T11" s="109" t="s">
        <v>106</v>
      </c>
      <c r="U11" s="334"/>
      <c r="V11" s="109" t="s">
        <v>105</v>
      </c>
      <c r="W11" s="109" t="s">
        <v>106</v>
      </c>
      <c r="X11" s="318"/>
      <c r="Y11" s="318"/>
      <c r="Z11" s="334"/>
      <c r="AA11" s="109" t="s">
        <v>105</v>
      </c>
      <c r="AB11" s="109" t="s">
        <v>106</v>
      </c>
      <c r="AC11" s="334"/>
      <c r="AD11" s="109" t="s">
        <v>105</v>
      </c>
      <c r="AE11" s="109" t="s">
        <v>106</v>
      </c>
      <c r="AF11" s="334"/>
      <c r="AG11" s="109" t="s">
        <v>105</v>
      </c>
      <c r="AH11" s="109" t="s">
        <v>106</v>
      </c>
      <c r="AI11" s="334"/>
      <c r="AJ11" s="109" t="s">
        <v>105</v>
      </c>
      <c r="AK11" s="109" t="s">
        <v>106</v>
      </c>
      <c r="AL11" s="334"/>
      <c r="AM11" s="109" t="s">
        <v>105</v>
      </c>
      <c r="AN11" s="109" t="s">
        <v>106</v>
      </c>
      <c r="AO11" s="334"/>
      <c r="AP11" s="109" t="s">
        <v>105</v>
      </c>
      <c r="AQ11" s="109" t="s">
        <v>106</v>
      </c>
      <c r="AR11" s="334"/>
      <c r="AS11" s="109" t="s">
        <v>105</v>
      </c>
      <c r="AT11" s="109" t="s">
        <v>106</v>
      </c>
      <c r="AU11" s="334"/>
      <c r="AV11" s="109" t="s">
        <v>105</v>
      </c>
      <c r="AW11" s="109" t="s">
        <v>106</v>
      </c>
      <c r="AX11" s="318"/>
      <c r="AY11" s="318"/>
      <c r="AZ11" s="328"/>
      <c r="BA11" s="331"/>
      <c r="BB11" s="331"/>
      <c r="BC11" s="328"/>
      <c r="BD11" s="325"/>
      <c r="BE11" s="325"/>
      <c r="BF11" s="328"/>
      <c r="BG11" s="325"/>
      <c r="BH11" s="325"/>
      <c r="BI11" s="328"/>
      <c r="BJ11" s="325"/>
      <c r="BK11" s="325"/>
      <c r="BL11" s="328"/>
      <c r="BM11" s="325"/>
      <c r="BN11" s="325"/>
      <c r="BO11" s="318"/>
      <c r="BP11" s="318"/>
      <c r="BQ11" s="328"/>
      <c r="BR11" s="325"/>
      <c r="BS11" s="325"/>
      <c r="BT11" s="397"/>
      <c r="BU11" s="398" t="s">
        <v>105</v>
      </c>
      <c r="BV11" s="398" t="s">
        <v>106</v>
      </c>
      <c r="BW11" s="397"/>
      <c r="BX11" s="398" t="s">
        <v>105</v>
      </c>
      <c r="BY11" s="399" t="s">
        <v>106</v>
      </c>
      <c r="BZ11" s="328"/>
      <c r="CA11" s="325"/>
      <c r="CB11" s="325"/>
      <c r="CC11" s="328"/>
      <c r="CD11" s="325"/>
      <c r="CE11" s="325"/>
      <c r="CF11" s="328"/>
      <c r="CG11" s="325"/>
      <c r="CH11" s="325"/>
    </row>
    <row r="12" spans="1:104" s="105" customFormat="1" x14ac:dyDescent="0.25">
      <c r="A12" s="109" t="s">
        <v>12</v>
      </c>
      <c r="B12" s="109" t="s">
        <v>13</v>
      </c>
      <c r="C12" s="184" t="s">
        <v>14</v>
      </c>
      <c r="D12" s="184" t="s">
        <v>15</v>
      </c>
      <c r="E12" s="184" t="s">
        <v>16</v>
      </c>
      <c r="F12" s="184" t="s">
        <v>17</v>
      </c>
      <c r="G12" s="184" t="s">
        <v>18</v>
      </c>
      <c r="H12" s="184" t="s">
        <v>19</v>
      </c>
      <c r="I12" s="400" t="s">
        <v>20</v>
      </c>
      <c r="J12" s="400" t="s">
        <v>21</v>
      </c>
      <c r="K12" s="400" t="s">
        <v>22</v>
      </c>
      <c r="L12" s="184" t="s">
        <v>23</v>
      </c>
      <c r="M12" s="184" t="s">
        <v>24</v>
      </c>
      <c r="N12" s="184" t="s">
        <v>25</v>
      </c>
      <c r="O12" s="184" t="s">
        <v>26</v>
      </c>
      <c r="P12" s="184" t="s">
        <v>27</v>
      </c>
      <c r="Q12" s="184" t="s">
        <v>28</v>
      </c>
      <c r="R12" s="184" t="s">
        <v>29</v>
      </c>
      <c r="S12" s="184" t="s">
        <v>94</v>
      </c>
      <c r="T12" s="184" t="s">
        <v>95</v>
      </c>
      <c r="U12" s="184" t="s">
        <v>96</v>
      </c>
      <c r="V12" s="184" t="s">
        <v>97</v>
      </c>
      <c r="W12" s="184" t="s">
        <v>98</v>
      </c>
      <c r="X12" s="109" t="s">
        <v>12</v>
      </c>
      <c r="Y12" s="109" t="s">
        <v>13</v>
      </c>
      <c r="Z12" s="184" t="s">
        <v>99</v>
      </c>
      <c r="AA12" s="184" t="s">
        <v>108</v>
      </c>
      <c r="AB12" s="184" t="s">
        <v>109</v>
      </c>
      <c r="AC12" s="184" t="s">
        <v>110</v>
      </c>
      <c r="AD12" s="184" t="s">
        <v>111</v>
      </c>
      <c r="AE12" s="184" t="s">
        <v>112</v>
      </c>
      <c r="AF12" s="184" t="s">
        <v>113</v>
      </c>
      <c r="AG12" s="184" t="s">
        <v>114</v>
      </c>
      <c r="AH12" s="184" t="s">
        <v>115</v>
      </c>
      <c r="AI12" s="184" t="s">
        <v>116</v>
      </c>
      <c r="AJ12" s="184" t="s">
        <v>117</v>
      </c>
      <c r="AK12" s="184" t="s">
        <v>118</v>
      </c>
      <c r="AL12" s="184" t="s">
        <v>119</v>
      </c>
      <c r="AM12" s="184" t="s">
        <v>120</v>
      </c>
      <c r="AN12" s="184" t="s">
        <v>121</v>
      </c>
      <c r="AO12" s="184" t="s">
        <v>122</v>
      </c>
      <c r="AP12" s="184" t="s">
        <v>123</v>
      </c>
      <c r="AQ12" s="184" t="s">
        <v>124</v>
      </c>
      <c r="AR12" s="184" t="s">
        <v>125</v>
      </c>
      <c r="AS12" s="184" t="s">
        <v>126</v>
      </c>
      <c r="AT12" s="184" t="s">
        <v>127</v>
      </c>
      <c r="AU12" s="184" t="s">
        <v>128</v>
      </c>
      <c r="AV12" s="184" t="s">
        <v>129</v>
      </c>
      <c r="AW12" s="184" t="s">
        <v>130</v>
      </c>
      <c r="AX12" s="109" t="s">
        <v>12</v>
      </c>
      <c r="AY12" s="109" t="s">
        <v>13</v>
      </c>
      <c r="AZ12" s="184" t="s">
        <v>131</v>
      </c>
      <c r="BA12" s="184" t="s">
        <v>132</v>
      </c>
      <c r="BB12" s="184" t="s">
        <v>133</v>
      </c>
      <c r="BC12" s="184" t="s">
        <v>134</v>
      </c>
      <c r="BD12" s="184" t="s">
        <v>135</v>
      </c>
      <c r="BE12" s="184" t="s">
        <v>136</v>
      </c>
      <c r="BF12" s="184" t="s">
        <v>137</v>
      </c>
      <c r="BG12" s="184" t="s">
        <v>138</v>
      </c>
      <c r="BH12" s="184" t="s">
        <v>139</v>
      </c>
      <c r="BI12" s="184" t="s">
        <v>140</v>
      </c>
      <c r="BJ12" s="184" t="s">
        <v>141</v>
      </c>
      <c r="BK12" s="184" t="s">
        <v>142</v>
      </c>
      <c r="BL12" s="184" t="s">
        <v>143</v>
      </c>
      <c r="BM12" s="184" t="s">
        <v>144</v>
      </c>
      <c r="BN12" s="184" t="s">
        <v>145</v>
      </c>
      <c r="BO12" s="109" t="s">
        <v>12</v>
      </c>
      <c r="BP12" s="109" t="s">
        <v>13</v>
      </c>
      <c r="BQ12" s="184" t="s">
        <v>146</v>
      </c>
      <c r="BR12" s="184" t="s">
        <v>147</v>
      </c>
      <c r="BS12" s="184" t="s">
        <v>148</v>
      </c>
      <c r="BT12" s="401" t="s">
        <v>200</v>
      </c>
      <c r="BU12" s="401" t="s">
        <v>201</v>
      </c>
      <c r="BV12" s="401" t="s">
        <v>202</v>
      </c>
      <c r="BW12" s="401" t="s">
        <v>203</v>
      </c>
      <c r="BX12" s="401" t="s">
        <v>204</v>
      </c>
      <c r="BY12" s="401" t="s">
        <v>205</v>
      </c>
      <c r="BZ12" s="184" t="s">
        <v>206</v>
      </c>
      <c r="CA12" s="184" t="s">
        <v>207</v>
      </c>
      <c r="CB12" s="184" t="s">
        <v>208</v>
      </c>
      <c r="CC12" s="184" t="s">
        <v>209</v>
      </c>
      <c r="CD12" s="184" t="s">
        <v>210</v>
      </c>
      <c r="CE12" s="184" t="s">
        <v>211</v>
      </c>
      <c r="CF12" s="184" t="s">
        <v>212</v>
      </c>
      <c r="CG12" s="184" t="s">
        <v>213</v>
      </c>
      <c r="CH12" s="184" t="s">
        <v>214</v>
      </c>
    </row>
    <row r="13" spans="1:104" s="98" customFormat="1" ht="25.5" customHeight="1" x14ac:dyDescent="0.25">
      <c r="A13" s="110" t="s">
        <v>30</v>
      </c>
      <c r="B13" s="185" t="s">
        <v>14</v>
      </c>
      <c r="C13" s="18">
        <f>C14+C20+C27+C35+C39+C49</f>
        <v>35302</v>
      </c>
      <c r="D13" s="18">
        <f t="shared" ref="D13:W13" si="0">D14+D20+D27+D35+D39+D49</f>
        <v>17165</v>
      </c>
      <c r="E13" s="18">
        <f t="shared" si="0"/>
        <v>18137</v>
      </c>
      <c r="F13" s="18">
        <f t="shared" si="0"/>
        <v>25912</v>
      </c>
      <c r="G13" s="18">
        <f t="shared" si="0"/>
        <v>12490</v>
      </c>
      <c r="H13" s="18">
        <f t="shared" si="0"/>
        <v>13422</v>
      </c>
      <c r="I13" s="18">
        <f t="shared" si="0"/>
        <v>34177</v>
      </c>
      <c r="J13" s="18">
        <f t="shared" si="0"/>
        <v>16593</v>
      </c>
      <c r="K13" s="18">
        <f t="shared" si="0"/>
        <v>17584</v>
      </c>
      <c r="L13" s="18">
        <f t="shared" si="0"/>
        <v>1391</v>
      </c>
      <c r="M13" s="18">
        <f t="shared" si="0"/>
        <v>736</v>
      </c>
      <c r="N13" s="18">
        <f t="shared" si="0"/>
        <v>655</v>
      </c>
      <c r="O13" s="18">
        <f t="shared" si="0"/>
        <v>1980</v>
      </c>
      <c r="P13" s="18">
        <f t="shared" si="0"/>
        <v>1013</v>
      </c>
      <c r="Q13" s="18">
        <f t="shared" si="0"/>
        <v>967</v>
      </c>
      <c r="R13" s="18">
        <f t="shared" si="0"/>
        <v>2230</v>
      </c>
      <c r="S13" s="18">
        <f t="shared" si="0"/>
        <v>1168</v>
      </c>
      <c r="T13" s="18">
        <f t="shared" si="0"/>
        <v>1062</v>
      </c>
      <c r="U13" s="18">
        <f t="shared" si="0"/>
        <v>2834</v>
      </c>
      <c r="V13" s="18">
        <f t="shared" si="0"/>
        <v>1509</v>
      </c>
      <c r="W13" s="18">
        <f t="shared" si="0"/>
        <v>1325</v>
      </c>
      <c r="X13" s="110" t="s">
        <v>30</v>
      </c>
      <c r="Y13" s="185" t="s">
        <v>14</v>
      </c>
      <c r="Z13" s="18">
        <f t="shared" ref="Z13:AV13" si="1">Z14+Z20+Z27+Z35+Z39+Z49</f>
        <v>2562</v>
      </c>
      <c r="AA13" s="18">
        <f t="shared" si="1"/>
        <v>1344</v>
      </c>
      <c r="AB13" s="18">
        <f t="shared" si="1"/>
        <v>1218</v>
      </c>
      <c r="AC13" s="18">
        <f t="shared" si="1"/>
        <v>3199</v>
      </c>
      <c r="AD13" s="18">
        <f t="shared" si="1"/>
        <v>1609</v>
      </c>
      <c r="AE13" s="18">
        <f t="shared" si="1"/>
        <v>1590</v>
      </c>
      <c r="AF13" s="18">
        <f t="shared" si="1"/>
        <v>3512</v>
      </c>
      <c r="AG13" s="18">
        <f t="shared" si="1"/>
        <v>1791</v>
      </c>
      <c r="AH13" s="18">
        <f t="shared" si="1"/>
        <v>1721</v>
      </c>
      <c r="AI13" s="18">
        <f t="shared" si="1"/>
        <v>3650</v>
      </c>
      <c r="AJ13" s="18">
        <f t="shared" si="1"/>
        <v>1857</v>
      </c>
      <c r="AK13" s="18">
        <f t="shared" si="1"/>
        <v>1793</v>
      </c>
      <c r="AL13" s="18">
        <f t="shared" si="1"/>
        <v>3842</v>
      </c>
      <c r="AM13" s="18">
        <f t="shared" si="1"/>
        <v>1888</v>
      </c>
      <c r="AN13" s="18">
        <f t="shared" si="1"/>
        <v>1954</v>
      </c>
      <c r="AO13" s="18">
        <f t="shared" si="1"/>
        <v>2795</v>
      </c>
      <c r="AP13" s="18">
        <f t="shared" si="1"/>
        <v>1168</v>
      </c>
      <c r="AQ13" s="18">
        <f t="shared" si="1"/>
        <v>1627</v>
      </c>
      <c r="AR13" s="18">
        <f t="shared" si="1"/>
        <v>3119</v>
      </c>
      <c r="AS13" s="18">
        <f t="shared" si="1"/>
        <v>1260</v>
      </c>
      <c r="AT13" s="18">
        <f t="shared" si="1"/>
        <v>1859</v>
      </c>
      <c r="AU13" s="18">
        <f t="shared" si="1"/>
        <v>3063</v>
      </c>
      <c r="AV13" s="18">
        <f t="shared" si="1"/>
        <v>1250</v>
      </c>
      <c r="AW13" s="18">
        <f>AW14+AW20+AW27+AW35+AW39+AW49</f>
        <v>1813</v>
      </c>
      <c r="AX13" s="110" t="s">
        <v>30</v>
      </c>
      <c r="AY13" s="402">
        <f t="shared" ref="AY13" si="2">AY14+AY20+AY27+AY35+AY39</f>
        <v>98</v>
      </c>
      <c r="AZ13" s="18">
        <f>AZ14+AZ20+AZ27+AZ35+AZ39+AZ49</f>
        <v>25065</v>
      </c>
      <c r="BA13" s="18">
        <f t="shared" ref="BA13:BN13" si="3">BA14+BA20+BA27+BA35+BA39+BA49</f>
        <v>12066</v>
      </c>
      <c r="BB13" s="18">
        <f t="shared" si="3"/>
        <v>12999</v>
      </c>
      <c r="BC13" s="18">
        <f t="shared" si="3"/>
        <v>259</v>
      </c>
      <c r="BD13" s="18">
        <f t="shared" si="3"/>
        <v>133</v>
      </c>
      <c r="BE13" s="18">
        <f t="shared" si="3"/>
        <v>126</v>
      </c>
      <c r="BF13" s="18">
        <f t="shared" si="3"/>
        <v>77</v>
      </c>
      <c r="BG13" s="18">
        <f t="shared" si="3"/>
        <v>40</v>
      </c>
      <c r="BH13" s="18">
        <f t="shared" si="3"/>
        <v>37</v>
      </c>
      <c r="BI13" s="18">
        <f t="shared" si="3"/>
        <v>66</v>
      </c>
      <c r="BJ13" s="18">
        <f t="shared" si="3"/>
        <v>33</v>
      </c>
      <c r="BK13" s="18">
        <f t="shared" si="3"/>
        <v>33</v>
      </c>
      <c r="BL13" s="18">
        <f t="shared" si="3"/>
        <v>14</v>
      </c>
      <c r="BM13" s="18">
        <f t="shared" si="3"/>
        <v>10</v>
      </c>
      <c r="BN13" s="18">
        <f t="shared" si="3"/>
        <v>4</v>
      </c>
      <c r="BO13" s="5" t="s">
        <v>30</v>
      </c>
      <c r="BP13" s="403" t="s">
        <v>14</v>
      </c>
      <c r="BQ13" s="18">
        <f t="shared" ref="BQ13:CG13" si="4">BQ14+BQ20+BQ27+BQ35+BQ39+BQ49</f>
        <v>24</v>
      </c>
      <c r="BR13" s="18">
        <f t="shared" si="4"/>
        <v>13</v>
      </c>
      <c r="BS13" s="18">
        <f t="shared" si="4"/>
        <v>11</v>
      </c>
      <c r="BT13" s="18">
        <f t="shared" si="4"/>
        <v>21</v>
      </c>
      <c r="BU13" s="18">
        <f t="shared" si="4"/>
        <v>11</v>
      </c>
      <c r="BV13" s="18">
        <f t="shared" si="4"/>
        <v>10</v>
      </c>
      <c r="BW13" s="18">
        <f t="shared" si="4"/>
        <v>3</v>
      </c>
      <c r="BX13" s="18">
        <f t="shared" si="4"/>
        <v>2</v>
      </c>
      <c r="BY13" s="18">
        <f t="shared" si="4"/>
        <v>1</v>
      </c>
      <c r="BZ13" s="18">
        <f t="shared" si="4"/>
        <v>1</v>
      </c>
      <c r="CA13" s="18">
        <f t="shared" si="4"/>
        <v>0</v>
      </c>
      <c r="CB13" s="18">
        <f t="shared" si="4"/>
        <v>1</v>
      </c>
      <c r="CC13" s="18">
        <f t="shared" si="4"/>
        <v>36</v>
      </c>
      <c r="CD13" s="18">
        <f t="shared" si="4"/>
        <v>14</v>
      </c>
      <c r="CE13" s="18">
        <f t="shared" si="4"/>
        <v>22</v>
      </c>
      <c r="CF13" s="18">
        <f t="shared" si="4"/>
        <v>41</v>
      </c>
      <c r="CG13" s="18">
        <f t="shared" si="4"/>
        <v>23</v>
      </c>
      <c r="CH13" s="18">
        <f>CH14+CH20+CH27+CH35+CH39+CH49</f>
        <v>18</v>
      </c>
    </row>
    <row r="14" spans="1:104" s="98" customFormat="1" ht="13.5" customHeight="1" x14ac:dyDescent="0.25">
      <c r="A14" s="111" t="s">
        <v>31</v>
      </c>
      <c r="B14" s="404" t="s">
        <v>15</v>
      </c>
      <c r="C14" s="112">
        <f t="shared" ref="C14:V14" si="5">C15+C16+C17+C18+C19</f>
        <v>10825</v>
      </c>
      <c r="D14" s="113">
        <f>D15+D16+D17+D18+D19</f>
        <v>5249</v>
      </c>
      <c r="E14" s="113">
        <f t="shared" si="5"/>
        <v>5576</v>
      </c>
      <c r="F14" s="113">
        <f t="shared" si="5"/>
        <v>8788</v>
      </c>
      <c r="G14" s="113">
        <f t="shared" si="5"/>
        <v>4277</v>
      </c>
      <c r="H14" s="113">
        <f t="shared" si="5"/>
        <v>4511</v>
      </c>
      <c r="I14" s="113">
        <f t="shared" si="5"/>
        <v>10226</v>
      </c>
      <c r="J14" s="113">
        <f t="shared" si="5"/>
        <v>4944</v>
      </c>
      <c r="K14" s="113">
        <f t="shared" si="5"/>
        <v>5282</v>
      </c>
      <c r="L14" s="113">
        <f t="shared" si="5"/>
        <v>490</v>
      </c>
      <c r="M14" s="113">
        <f t="shared" si="5"/>
        <v>252</v>
      </c>
      <c r="N14" s="113">
        <f t="shared" si="5"/>
        <v>238</v>
      </c>
      <c r="O14" s="113">
        <f t="shared" si="5"/>
        <v>663</v>
      </c>
      <c r="P14" s="113">
        <f t="shared" si="5"/>
        <v>333</v>
      </c>
      <c r="Q14" s="113">
        <f t="shared" si="5"/>
        <v>330</v>
      </c>
      <c r="R14" s="113">
        <f t="shared" si="5"/>
        <v>726</v>
      </c>
      <c r="S14" s="113">
        <f t="shared" si="5"/>
        <v>378</v>
      </c>
      <c r="T14" s="113">
        <f t="shared" si="5"/>
        <v>348</v>
      </c>
      <c r="U14" s="113">
        <f t="shared" si="5"/>
        <v>908</v>
      </c>
      <c r="V14" s="113">
        <f t="shared" si="5"/>
        <v>473</v>
      </c>
      <c r="W14" s="113">
        <f>W15+W16+W17+W18+W19</f>
        <v>435</v>
      </c>
      <c r="X14" s="111" t="s">
        <v>31</v>
      </c>
      <c r="Y14" s="114" t="s">
        <v>15</v>
      </c>
      <c r="Z14" s="115">
        <f>Z15+Z16+Z17+Z18+Z19</f>
        <v>716</v>
      </c>
      <c r="AA14" s="115">
        <f t="shared" ref="AA14:BN14" si="6">AA15+AA16+AA17+AA18+AA19</f>
        <v>387</v>
      </c>
      <c r="AB14" s="115">
        <f t="shared" si="6"/>
        <v>329</v>
      </c>
      <c r="AC14" s="115">
        <f t="shared" si="6"/>
        <v>866</v>
      </c>
      <c r="AD14" s="115">
        <f t="shared" si="6"/>
        <v>409</v>
      </c>
      <c r="AE14" s="115">
        <f t="shared" si="6"/>
        <v>457</v>
      </c>
      <c r="AF14" s="115">
        <f>AF15+AF16+AF17+AF18+AF19</f>
        <v>996</v>
      </c>
      <c r="AG14" s="115">
        <f t="shared" si="6"/>
        <v>511</v>
      </c>
      <c r="AH14" s="115">
        <f t="shared" si="6"/>
        <v>485</v>
      </c>
      <c r="AI14" s="115">
        <f t="shared" si="6"/>
        <v>1117</v>
      </c>
      <c r="AJ14" s="115">
        <f t="shared" si="6"/>
        <v>577</v>
      </c>
      <c r="AK14" s="115">
        <f t="shared" si="6"/>
        <v>540</v>
      </c>
      <c r="AL14" s="115">
        <f t="shared" si="6"/>
        <v>1104</v>
      </c>
      <c r="AM14" s="115">
        <f t="shared" si="6"/>
        <v>515</v>
      </c>
      <c r="AN14" s="115">
        <f t="shared" si="6"/>
        <v>589</v>
      </c>
      <c r="AO14" s="115">
        <f t="shared" si="6"/>
        <v>794</v>
      </c>
      <c r="AP14" s="115">
        <f t="shared" si="6"/>
        <v>347</v>
      </c>
      <c r="AQ14" s="115">
        <f t="shared" si="6"/>
        <v>447</v>
      </c>
      <c r="AR14" s="115">
        <f t="shared" si="6"/>
        <v>924</v>
      </c>
      <c r="AS14" s="115">
        <f t="shared" si="6"/>
        <v>364</v>
      </c>
      <c r="AT14" s="115">
        <f t="shared" si="6"/>
        <v>560</v>
      </c>
      <c r="AU14" s="115">
        <f t="shared" si="6"/>
        <v>922</v>
      </c>
      <c r="AV14" s="115">
        <f t="shared" si="6"/>
        <v>398</v>
      </c>
      <c r="AW14" s="115">
        <f t="shared" si="6"/>
        <v>524</v>
      </c>
      <c r="AX14" s="111" t="s">
        <v>31</v>
      </c>
      <c r="AY14" s="405">
        <f t="shared" si="6"/>
        <v>25</v>
      </c>
      <c r="AZ14" s="405">
        <f>AZ15+AZ16+AZ17+AZ18+AZ19</f>
        <v>8293</v>
      </c>
      <c r="BA14" s="405">
        <f t="shared" si="6"/>
        <v>4030</v>
      </c>
      <c r="BB14" s="405">
        <f>BB15+BB16+BB17+BB18+BB19</f>
        <v>4263</v>
      </c>
      <c r="BC14" s="405">
        <f t="shared" si="6"/>
        <v>52</v>
      </c>
      <c r="BD14" s="405">
        <f t="shared" si="6"/>
        <v>24</v>
      </c>
      <c r="BE14" s="405">
        <f t="shared" si="6"/>
        <v>28</v>
      </c>
      <c r="BF14" s="405">
        <f t="shared" si="6"/>
        <v>12</v>
      </c>
      <c r="BG14" s="405">
        <f t="shared" si="6"/>
        <v>3</v>
      </c>
      <c r="BH14" s="405">
        <f t="shared" si="6"/>
        <v>9</v>
      </c>
      <c r="BI14" s="405">
        <f t="shared" si="6"/>
        <v>2</v>
      </c>
      <c r="BJ14" s="405">
        <f t="shared" si="6"/>
        <v>2</v>
      </c>
      <c r="BK14" s="405">
        <f t="shared" si="6"/>
        <v>0</v>
      </c>
      <c r="BL14" s="405">
        <f t="shared" si="6"/>
        <v>4</v>
      </c>
      <c r="BM14" s="405">
        <f t="shared" si="6"/>
        <v>3</v>
      </c>
      <c r="BN14" s="405">
        <f t="shared" si="6"/>
        <v>1</v>
      </c>
      <c r="BO14" s="116" t="s">
        <v>31</v>
      </c>
      <c r="BP14" s="405" t="s">
        <v>15</v>
      </c>
      <c r="BQ14" s="405">
        <f>BQ15+BQ16+BQ17+BQ18+BQ19</f>
        <v>4</v>
      </c>
      <c r="BR14" s="405">
        <f t="shared" ref="BR14:BV14" si="7">BR15+BR16+BR17+BR18+BR19</f>
        <v>1</v>
      </c>
      <c r="BS14" s="405">
        <f t="shared" si="7"/>
        <v>3</v>
      </c>
      <c r="BT14" s="405">
        <f t="shared" si="7"/>
        <v>3</v>
      </c>
      <c r="BU14" s="405">
        <f t="shared" si="7"/>
        <v>0</v>
      </c>
      <c r="BV14" s="405">
        <f t="shared" si="7"/>
        <v>3</v>
      </c>
      <c r="BW14" s="405">
        <f>BW15+BW16+BW17+BW18+BW19</f>
        <v>1</v>
      </c>
      <c r="BX14" s="405">
        <f t="shared" ref="BX14:CB14" si="8">BX15+BX16+BX17+BX18+BX19</f>
        <v>1</v>
      </c>
      <c r="BY14" s="405">
        <f t="shared" si="8"/>
        <v>0</v>
      </c>
      <c r="BZ14" s="405">
        <f t="shared" si="8"/>
        <v>1</v>
      </c>
      <c r="CA14" s="405">
        <f t="shared" si="8"/>
        <v>0</v>
      </c>
      <c r="CB14" s="405">
        <f t="shared" si="8"/>
        <v>1</v>
      </c>
      <c r="CC14" s="405">
        <f>CC15+CC16+CC17+CC18+CC19</f>
        <v>16</v>
      </c>
      <c r="CD14" s="405">
        <f t="shared" ref="CD14:CH14" si="9">CD15+CD16+CD17+CD18+CD19</f>
        <v>9</v>
      </c>
      <c r="CE14" s="405">
        <f t="shared" si="9"/>
        <v>7</v>
      </c>
      <c r="CF14" s="405">
        <f t="shared" si="9"/>
        <v>13</v>
      </c>
      <c r="CG14" s="405">
        <f t="shared" si="9"/>
        <v>6</v>
      </c>
      <c r="CH14" s="405">
        <f t="shared" si="9"/>
        <v>7</v>
      </c>
    </row>
    <row r="15" spans="1:104" s="98" customFormat="1" ht="13.5" customHeight="1" x14ac:dyDescent="0.25">
      <c r="A15" s="117" t="s">
        <v>32</v>
      </c>
      <c r="B15" s="185" t="s">
        <v>16</v>
      </c>
      <c r="C15" s="406">
        <f>D15+E15</f>
        <v>3527</v>
      </c>
      <c r="D15" s="406">
        <v>1700</v>
      </c>
      <c r="E15" s="406">
        <v>1827</v>
      </c>
      <c r="F15" s="406">
        <f>G15+H15</f>
        <v>2833</v>
      </c>
      <c r="G15" s="406">
        <v>1367</v>
      </c>
      <c r="H15" s="406">
        <v>1466</v>
      </c>
      <c r="I15" s="407">
        <f>J15+K15</f>
        <v>3064</v>
      </c>
      <c r="J15" s="407">
        <f>M15+P15+S15+V15+AA15+AD15+AG15+AJ15+AM15+AP15+AS15+AV15</f>
        <v>1481</v>
      </c>
      <c r="K15" s="407">
        <f>N15+Q15+T15+W15+AB15+AE15+AH15+AK15+AN15+AQ15+AT15+AW15</f>
        <v>1583</v>
      </c>
      <c r="L15" s="406">
        <f>M15+N15</f>
        <v>199</v>
      </c>
      <c r="M15" s="406">
        <v>105</v>
      </c>
      <c r="N15" s="406">
        <v>94</v>
      </c>
      <c r="O15" s="406">
        <f>P15+Q15</f>
        <v>254</v>
      </c>
      <c r="P15" s="406">
        <v>128</v>
      </c>
      <c r="Q15" s="406">
        <v>126</v>
      </c>
      <c r="R15" s="406">
        <f>S15+T15</f>
        <v>255</v>
      </c>
      <c r="S15" s="406">
        <v>136</v>
      </c>
      <c r="T15" s="406">
        <v>119</v>
      </c>
      <c r="U15" s="406">
        <f>V15+W15</f>
        <v>281</v>
      </c>
      <c r="V15" s="406">
        <v>144</v>
      </c>
      <c r="W15" s="406">
        <v>137</v>
      </c>
      <c r="X15" s="117" t="s">
        <v>32</v>
      </c>
      <c r="Y15" s="185" t="s">
        <v>16</v>
      </c>
      <c r="Z15" s="403">
        <f>AA15+AB15</f>
        <v>227</v>
      </c>
      <c r="AA15" s="403">
        <v>113</v>
      </c>
      <c r="AB15" s="403">
        <v>114</v>
      </c>
      <c r="AC15" s="403">
        <f>AD15+AE15</f>
        <v>275</v>
      </c>
      <c r="AD15" s="403">
        <v>117</v>
      </c>
      <c r="AE15" s="403">
        <v>158</v>
      </c>
      <c r="AF15" s="403">
        <f>AG15+AH15</f>
        <v>269</v>
      </c>
      <c r="AG15" s="403">
        <v>137</v>
      </c>
      <c r="AH15" s="403">
        <v>132</v>
      </c>
      <c r="AI15" s="403">
        <f>AJ15+AK15</f>
        <v>319</v>
      </c>
      <c r="AJ15" s="403">
        <v>166</v>
      </c>
      <c r="AK15" s="403">
        <v>153</v>
      </c>
      <c r="AL15" s="403">
        <f>AM15+AN15</f>
        <v>292</v>
      </c>
      <c r="AM15" s="403">
        <v>126</v>
      </c>
      <c r="AN15" s="403">
        <v>166</v>
      </c>
      <c r="AO15" s="403">
        <f>AP15+AQ15</f>
        <v>225</v>
      </c>
      <c r="AP15" s="403">
        <v>108</v>
      </c>
      <c r="AQ15" s="403">
        <v>117</v>
      </c>
      <c r="AR15" s="403">
        <f>AS15+AT15</f>
        <v>248</v>
      </c>
      <c r="AS15" s="403">
        <v>101</v>
      </c>
      <c r="AT15" s="403">
        <v>147</v>
      </c>
      <c r="AU15" s="403">
        <f>AV15+AW15</f>
        <v>220</v>
      </c>
      <c r="AV15" s="403">
        <v>100</v>
      </c>
      <c r="AW15" s="403">
        <v>120</v>
      </c>
      <c r="AX15" s="7" t="s">
        <v>32</v>
      </c>
      <c r="AY15" s="403" t="s">
        <v>16</v>
      </c>
      <c r="AZ15" s="403">
        <f>BA15+BB15</f>
        <v>2441</v>
      </c>
      <c r="BA15" s="403">
        <v>1183</v>
      </c>
      <c r="BB15" s="403">
        <v>1258</v>
      </c>
      <c r="BC15" s="403">
        <f>BD15+BE15</f>
        <v>22</v>
      </c>
      <c r="BD15" s="403">
        <f>BG15+BJ15+BM15+BR15+CA15+CD15+CG15</f>
        <v>9</v>
      </c>
      <c r="BE15" s="403">
        <f>BH15+BK15+BN15+BS15+CB15+CE15+CH15</f>
        <v>13</v>
      </c>
      <c r="BF15" s="403">
        <f>BG15+BH15</f>
        <v>3</v>
      </c>
      <c r="BG15" s="403"/>
      <c r="BH15" s="403">
        <v>3</v>
      </c>
      <c r="BI15" s="403">
        <f>BJ15+BK15</f>
        <v>1</v>
      </c>
      <c r="BJ15" s="403">
        <v>1</v>
      </c>
      <c r="BK15" s="403"/>
      <c r="BL15" s="72">
        <f t="shared" ref="BL15:BL19" si="10">BM15+BN15</f>
        <v>4</v>
      </c>
      <c r="BM15" s="403">
        <v>3</v>
      </c>
      <c r="BN15" s="403">
        <v>1</v>
      </c>
      <c r="BO15" s="7" t="s">
        <v>32</v>
      </c>
      <c r="BP15" s="403" t="s">
        <v>16</v>
      </c>
      <c r="BQ15" s="403">
        <f>BR15+BS15</f>
        <v>1</v>
      </c>
      <c r="BR15" s="403">
        <f>BU15+BX15</f>
        <v>0</v>
      </c>
      <c r="BS15" s="403">
        <f>BV15+BY15</f>
        <v>1</v>
      </c>
      <c r="BT15" s="118">
        <f t="shared" ref="BT15:BT19" si="11">BU15+BV15</f>
        <v>1</v>
      </c>
      <c r="BU15" s="408"/>
      <c r="BV15" s="408">
        <v>1</v>
      </c>
      <c r="BW15" s="408">
        <f>BX15+BY15</f>
        <v>0</v>
      </c>
      <c r="BX15" s="408"/>
      <c r="BY15" s="408"/>
      <c r="BZ15" s="72">
        <f t="shared" ref="BZ15:BZ19" si="12">CA15+CB15</f>
        <v>0</v>
      </c>
      <c r="CA15" s="403"/>
      <c r="CB15" s="403"/>
      <c r="CC15" s="403">
        <f>CD15+CE15</f>
        <v>8</v>
      </c>
      <c r="CD15" s="403">
        <v>3</v>
      </c>
      <c r="CE15" s="403">
        <v>5</v>
      </c>
      <c r="CF15" s="72">
        <f t="shared" ref="CF15:CF19" si="13">CG15+CH15</f>
        <v>5</v>
      </c>
      <c r="CG15" s="403">
        <v>2</v>
      </c>
      <c r="CH15" s="403">
        <v>3</v>
      </c>
    </row>
    <row r="16" spans="1:104" s="98" customFormat="1" ht="13.5" customHeight="1" x14ac:dyDescent="0.25">
      <c r="A16" s="117" t="s">
        <v>33</v>
      </c>
      <c r="B16" s="185" t="s">
        <v>17</v>
      </c>
      <c r="C16" s="406">
        <f t="shared" ref="C16:C19" si="14">D16+E16</f>
        <v>1095</v>
      </c>
      <c r="D16" s="406">
        <v>524</v>
      </c>
      <c r="E16" s="406">
        <v>571</v>
      </c>
      <c r="F16" s="406">
        <f t="shared" ref="F16:F51" si="15">G16+H16</f>
        <v>893</v>
      </c>
      <c r="G16" s="406">
        <v>432</v>
      </c>
      <c r="H16" s="406">
        <v>461</v>
      </c>
      <c r="I16" s="407">
        <f t="shared" ref="I16:I26" si="16">J16+K16</f>
        <v>1093</v>
      </c>
      <c r="J16" s="407">
        <f t="shared" ref="J16:K19" si="17">M16+P16+S16+V16+AA16+AD16+AG16+AJ16+AM16+AP16+AS16+AV16</f>
        <v>523</v>
      </c>
      <c r="K16" s="407">
        <f t="shared" si="17"/>
        <v>570</v>
      </c>
      <c r="L16" s="406">
        <f t="shared" ref="L16:L26" si="18">M16+N16</f>
        <v>29</v>
      </c>
      <c r="M16" s="406">
        <v>11</v>
      </c>
      <c r="N16" s="406">
        <v>18</v>
      </c>
      <c r="O16" s="406">
        <f t="shared" ref="O16:O26" si="19">P16+Q16</f>
        <v>46</v>
      </c>
      <c r="P16" s="406">
        <v>27</v>
      </c>
      <c r="Q16" s="406">
        <v>19</v>
      </c>
      <c r="R16" s="406">
        <f t="shared" ref="R16:R26" si="20">S16+T16</f>
        <v>44</v>
      </c>
      <c r="S16" s="406">
        <v>21</v>
      </c>
      <c r="T16" s="406">
        <v>23</v>
      </c>
      <c r="U16" s="406">
        <f t="shared" ref="U16:U26" si="21">V16+W16</f>
        <v>67</v>
      </c>
      <c r="V16" s="406">
        <v>30</v>
      </c>
      <c r="W16" s="406">
        <v>37</v>
      </c>
      <c r="X16" s="117" t="s">
        <v>33</v>
      </c>
      <c r="Y16" s="185" t="s">
        <v>17</v>
      </c>
      <c r="Z16" s="403">
        <f t="shared" ref="Z16:Z19" si="22">AA16+AB16</f>
        <v>76</v>
      </c>
      <c r="AA16" s="403">
        <v>38</v>
      </c>
      <c r="AB16" s="403">
        <v>38</v>
      </c>
      <c r="AC16" s="403">
        <f t="shared" ref="AC16:AC34" si="23">AD16+AE16</f>
        <v>101</v>
      </c>
      <c r="AD16" s="403">
        <v>47</v>
      </c>
      <c r="AE16" s="403">
        <v>54</v>
      </c>
      <c r="AF16" s="403">
        <f t="shared" ref="AF16:AF19" si="24">AG16+AH16</f>
        <v>151</v>
      </c>
      <c r="AG16" s="403">
        <v>80</v>
      </c>
      <c r="AH16" s="403">
        <v>71</v>
      </c>
      <c r="AI16" s="403">
        <f t="shared" ref="AI16:AI26" si="25">AJ16+AK16</f>
        <v>121</v>
      </c>
      <c r="AJ16" s="403">
        <v>60</v>
      </c>
      <c r="AK16" s="403">
        <v>61</v>
      </c>
      <c r="AL16" s="403">
        <f t="shared" ref="AL16:AL51" si="26">AM16+AN16</f>
        <v>134</v>
      </c>
      <c r="AM16" s="403">
        <v>75</v>
      </c>
      <c r="AN16" s="403">
        <v>59</v>
      </c>
      <c r="AO16" s="403">
        <f t="shared" ref="AO16:AO51" si="27">AP16+AQ16</f>
        <v>102</v>
      </c>
      <c r="AP16" s="403">
        <v>39</v>
      </c>
      <c r="AQ16" s="403">
        <v>63</v>
      </c>
      <c r="AR16" s="403">
        <f t="shared" ref="AR16:AR51" si="28">AS16+AT16</f>
        <v>106</v>
      </c>
      <c r="AS16" s="403">
        <v>44</v>
      </c>
      <c r="AT16" s="403">
        <v>62</v>
      </c>
      <c r="AU16" s="403">
        <f t="shared" ref="AU16:AU51" si="29">AV16+AW16</f>
        <v>116</v>
      </c>
      <c r="AV16" s="403">
        <v>51</v>
      </c>
      <c r="AW16" s="403">
        <v>65</v>
      </c>
      <c r="AX16" s="7" t="s">
        <v>33</v>
      </c>
      <c r="AY16" s="403" t="s">
        <v>17</v>
      </c>
      <c r="AZ16" s="403">
        <f t="shared" ref="AZ16:AZ38" si="30">BA16+BB16</f>
        <v>892</v>
      </c>
      <c r="BA16" s="403">
        <v>432</v>
      </c>
      <c r="BB16" s="403">
        <v>460</v>
      </c>
      <c r="BC16" s="403">
        <f t="shared" ref="BC16:BC19" si="31">BD16+BE16</f>
        <v>7</v>
      </c>
      <c r="BD16" s="403">
        <f t="shared" ref="BD16:BE19" si="32">BG16+BJ16+BM16+BR16+CA16+CD16+CG16</f>
        <v>5</v>
      </c>
      <c r="BE16" s="403">
        <f t="shared" si="32"/>
        <v>2</v>
      </c>
      <c r="BF16" s="403">
        <f t="shared" ref="BF16:BF19" si="33">BG16+BH16</f>
        <v>0</v>
      </c>
      <c r="BG16" s="403"/>
      <c r="BH16" s="403"/>
      <c r="BI16" s="403">
        <f t="shared" ref="BI16:BI19" si="34">BJ16+BK16</f>
        <v>0</v>
      </c>
      <c r="BJ16" s="403"/>
      <c r="BK16" s="403"/>
      <c r="BL16" s="72">
        <f t="shared" si="10"/>
        <v>0</v>
      </c>
      <c r="BM16" s="403"/>
      <c r="BN16" s="403"/>
      <c r="BO16" s="7" t="s">
        <v>33</v>
      </c>
      <c r="BP16" s="403" t="s">
        <v>17</v>
      </c>
      <c r="BQ16" s="403">
        <f t="shared" ref="BQ16:BQ19" si="35">BR16+BS16</f>
        <v>0</v>
      </c>
      <c r="BR16" s="403">
        <f t="shared" ref="BR16:BS19" si="36">BU16+BX16</f>
        <v>0</v>
      </c>
      <c r="BS16" s="403">
        <f t="shared" si="36"/>
        <v>0</v>
      </c>
      <c r="BT16" s="118">
        <f t="shared" si="11"/>
        <v>0</v>
      </c>
      <c r="BU16" s="408"/>
      <c r="BV16" s="408"/>
      <c r="BW16" s="408">
        <f t="shared" ref="BW16:BW19" si="37">BX16+BY16</f>
        <v>0</v>
      </c>
      <c r="BX16" s="408"/>
      <c r="BY16" s="408"/>
      <c r="BZ16" s="72">
        <f t="shared" si="12"/>
        <v>0</v>
      </c>
      <c r="CA16" s="403"/>
      <c r="CB16" s="403"/>
      <c r="CC16" s="403">
        <f t="shared" ref="CC16:CC19" si="38">CD16+CE16</f>
        <v>4</v>
      </c>
      <c r="CD16" s="403">
        <v>3</v>
      </c>
      <c r="CE16" s="403">
        <v>1</v>
      </c>
      <c r="CF16" s="72">
        <f t="shared" si="13"/>
        <v>3</v>
      </c>
      <c r="CG16" s="403">
        <v>2</v>
      </c>
      <c r="CH16" s="403">
        <v>1</v>
      </c>
    </row>
    <row r="17" spans="1:86" s="98" customFormat="1" ht="13.5" customHeight="1" x14ac:dyDescent="0.25">
      <c r="A17" s="117" t="s">
        <v>34</v>
      </c>
      <c r="B17" s="185" t="s">
        <v>18</v>
      </c>
      <c r="C17" s="406">
        <f t="shared" si="14"/>
        <v>1588</v>
      </c>
      <c r="D17" s="406">
        <v>762</v>
      </c>
      <c r="E17" s="406">
        <v>826</v>
      </c>
      <c r="F17" s="406">
        <f t="shared" si="15"/>
        <v>1280</v>
      </c>
      <c r="G17" s="406">
        <v>629</v>
      </c>
      <c r="H17" s="406">
        <v>651</v>
      </c>
      <c r="I17" s="407">
        <f t="shared" si="16"/>
        <v>1556</v>
      </c>
      <c r="J17" s="407">
        <f t="shared" si="17"/>
        <v>744</v>
      </c>
      <c r="K17" s="407">
        <f t="shared" si="17"/>
        <v>812</v>
      </c>
      <c r="L17" s="406">
        <f t="shared" si="18"/>
        <v>44</v>
      </c>
      <c r="M17" s="406">
        <v>26</v>
      </c>
      <c r="N17" s="406">
        <v>18</v>
      </c>
      <c r="O17" s="406">
        <f t="shared" si="19"/>
        <v>71</v>
      </c>
      <c r="P17" s="406">
        <v>35</v>
      </c>
      <c r="Q17" s="406">
        <v>36</v>
      </c>
      <c r="R17" s="406">
        <f t="shared" si="20"/>
        <v>90</v>
      </c>
      <c r="S17" s="406">
        <v>43</v>
      </c>
      <c r="T17" s="406">
        <v>47</v>
      </c>
      <c r="U17" s="406">
        <f t="shared" si="21"/>
        <v>127</v>
      </c>
      <c r="V17" s="406">
        <v>70</v>
      </c>
      <c r="W17" s="406">
        <v>57</v>
      </c>
      <c r="X17" s="117" t="s">
        <v>34</v>
      </c>
      <c r="Y17" s="185" t="s">
        <v>18</v>
      </c>
      <c r="Z17" s="403">
        <f t="shared" si="22"/>
        <v>103</v>
      </c>
      <c r="AA17" s="403">
        <v>54</v>
      </c>
      <c r="AB17" s="403">
        <v>49</v>
      </c>
      <c r="AC17" s="403">
        <f t="shared" si="23"/>
        <v>111</v>
      </c>
      <c r="AD17" s="403">
        <v>57</v>
      </c>
      <c r="AE17" s="403">
        <v>54</v>
      </c>
      <c r="AF17" s="403">
        <f t="shared" si="24"/>
        <v>144</v>
      </c>
      <c r="AG17" s="403">
        <v>64</v>
      </c>
      <c r="AH17" s="403">
        <v>80</v>
      </c>
      <c r="AI17" s="403">
        <f t="shared" si="25"/>
        <v>194</v>
      </c>
      <c r="AJ17" s="403">
        <v>101</v>
      </c>
      <c r="AK17" s="403">
        <v>93</v>
      </c>
      <c r="AL17" s="403">
        <f t="shared" si="26"/>
        <v>161</v>
      </c>
      <c r="AM17" s="403">
        <v>74</v>
      </c>
      <c r="AN17" s="403">
        <v>87</v>
      </c>
      <c r="AO17" s="403">
        <f t="shared" si="27"/>
        <v>149</v>
      </c>
      <c r="AP17" s="403">
        <v>70</v>
      </c>
      <c r="AQ17" s="403">
        <v>79</v>
      </c>
      <c r="AR17" s="403">
        <f t="shared" si="28"/>
        <v>171</v>
      </c>
      <c r="AS17" s="403">
        <v>73</v>
      </c>
      <c r="AT17" s="403">
        <v>98</v>
      </c>
      <c r="AU17" s="403">
        <f t="shared" si="29"/>
        <v>191</v>
      </c>
      <c r="AV17" s="403">
        <v>77</v>
      </c>
      <c r="AW17" s="403">
        <v>114</v>
      </c>
      <c r="AX17" s="7" t="s">
        <v>34</v>
      </c>
      <c r="AY17" s="403" t="s">
        <v>18</v>
      </c>
      <c r="AZ17" s="403">
        <f t="shared" si="30"/>
        <v>1261</v>
      </c>
      <c r="BA17" s="403">
        <v>618</v>
      </c>
      <c r="BB17" s="403">
        <v>643</v>
      </c>
      <c r="BC17" s="403">
        <f t="shared" si="31"/>
        <v>6</v>
      </c>
      <c r="BD17" s="403">
        <f t="shared" si="32"/>
        <v>3</v>
      </c>
      <c r="BE17" s="403">
        <f t="shared" si="32"/>
        <v>3</v>
      </c>
      <c r="BF17" s="403">
        <f t="shared" si="33"/>
        <v>4</v>
      </c>
      <c r="BG17" s="403">
        <v>2</v>
      </c>
      <c r="BH17" s="403">
        <v>2</v>
      </c>
      <c r="BI17" s="403">
        <f t="shared" si="34"/>
        <v>1</v>
      </c>
      <c r="BJ17" s="403">
        <v>1</v>
      </c>
      <c r="BK17" s="403"/>
      <c r="BL17" s="72">
        <f t="shared" si="10"/>
        <v>0</v>
      </c>
      <c r="BM17" s="403"/>
      <c r="BN17" s="403"/>
      <c r="BO17" s="7" t="s">
        <v>34</v>
      </c>
      <c r="BP17" s="403" t="s">
        <v>18</v>
      </c>
      <c r="BQ17" s="403">
        <f t="shared" si="35"/>
        <v>0</v>
      </c>
      <c r="BR17" s="403">
        <f t="shared" si="36"/>
        <v>0</v>
      </c>
      <c r="BS17" s="403">
        <f t="shared" si="36"/>
        <v>0</v>
      </c>
      <c r="BT17" s="118">
        <f t="shared" si="11"/>
        <v>0</v>
      </c>
      <c r="BU17" s="408"/>
      <c r="BV17" s="408"/>
      <c r="BW17" s="408">
        <f t="shared" si="37"/>
        <v>0</v>
      </c>
      <c r="BX17" s="408"/>
      <c r="BY17" s="408"/>
      <c r="BZ17" s="72">
        <f t="shared" si="12"/>
        <v>0</v>
      </c>
      <c r="CA17" s="403"/>
      <c r="CB17" s="403"/>
      <c r="CC17" s="403">
        <f t="shared" si="38"/>
        <v>0</v>
      </c>
      <c r="CD17" s="403"/>
      <c r="CE17" s="403"/>
      <c r="CF17" s="72">
        <f t="shared" si="13"/>
        <v>1</v>
      </c>
      <c r="CG17" s="403"/>
      <c r="CH17" s="403">
        <v>1</v>
      </c>
    </row>
    <row r="18" spans="1:86" s="98" customFormat="1" ht="13.5" customHeight="1" x14ac:dyDescent="0.25">
      <c r="A18" s="117" t="s">
        <v>35</v>
      </c>
      <c r="B18" s="185" t="s">
        <v>19</v>
      </c>
      <c r="C18" s="406">
        <f t="shared" si="14"/>
        <v>2832</v>
      </c>
      <c r="D18" s="406">
        <v>1350</v>
      </c>
      <c r="E18" s="406">
        <v>1482</v>
      </c>
      <c r="F18" s="406">
        <f t="shared" si="15"/>
        <v>2397</v>
      </c>
      <c r="G18" s="406">
        <v>1149</v>
      </c>
      <c r="H18" s="406">
        <v>1248</v>
      </c>
      <c r="I18" s="407">
        <f t="shared" si="16"/>
        <v>2794</v>
      </c>
      <c r="J18" s="407">
        <f t="shared" si="17"/>
        <v>1320</v>
      </c>
      <c r="K18" s="407">
        <f t="shared" si="17"/>
        <v>1474</v>
      </c>
      <c r="L18" s="406">
        <f t="shared" si="18"/>
        <v>137</v>
      </c>
      <c r="M18" s="406">
        <v>67</v>
      </c>
      <c r="N18" s="406">
        <v>70</v>
      </c>
      <c r="O18" s="406">
        <f t="shared" si="19"/>
        <v>168</v>
      </c>
      <c r="P18" s="406">
        <v>82</v>
      </c>
      <c r="Q18" s="406">
        <v>86</v>
      </c>
      <c r="R18" s="406">
        <f t="shared" si="20"/>
        <v>220</v>
      </c>
      <c r="S18" s="406">
        <v>123</v>
      </c>
      <c r="T18" s="406">
        <v>97</v>
      </c>
      <c r="U18" s="406">
        <f t="shared" si="21"/>
        <v>275</v>
      </c>
      <c r="V18" s="406">
        <v>140</v>
      </c>
      <c r="W18" s="406">
        <v>135</v>
      </c>
      <c r="X18" s="117" t="s">
        <v>35</v>
      </c>
      <c r="Y18" s="185" t="s">
        <v>19</v>
      </c>
      <c r="Z18" s="403">
        <f t="shared" si="22"/>
        <v>198</v>
      </c>
      <c r="AA18" s="403">
        <v>115</v>
      </c>
      <c r="AB18" s="403">
        <v>83</v>
      </c>
      <c r="AC18" s="403">
        <f t="shared" si="23"/>
        <v>235</v>
      </c>
      <c r="AD18" s="403">
        <v>121</v>
      </c>
      <c r="AE18" s="403">
        <v>114</v>
      </c>
      <c r="AF18" s="403">
        <f t="shared" si="24"/>
        <v>252</v>
      </c>
      <c r="AG18" s="403">
        <v>132</v>
      </c>
      <c r="AH18" s="403">
        <v>120</v>
      </c>
      <c r="AI18" s="403">
        <f t="shared" si="25"/>
        <v>280</v>
      </c>
      <c r="AJ18" s="403">
        <v>148</v>
      </c>
      <c r="AK18" s="403">
        <v>132</v>
      </c>
      <c r="AL18" s="403">
        <f t="shared" si="26"/>
        <v>320</v>
      </c>
      <c r="AM18" s="403">
        <v>138</v>
      </c>
      <c r="AN18" s="403">
        <v>182</v>
      </c>
      <c r="AO18" s="403">
        <f>AP18+AQ18</f>
        <v>187</v>
      </c>
      <c r="AP18" s="403">
        <v>67</v>
      </c>
      <c r="AQ18" s="403">
        <v>120</v>
      </c>
      <c r="AR18" s="403">
        <f t="shared" si="28"/>
        <v>256</v>
      </c>
      <c r="AS18" s="403">
        <v>81</v>
      </c>
      <c r="AT18" s="403">
        <v>175</v>
      </c>
      <c r="AU18" s="403">
        <f t="shared" si="29"/>
        <v>266</v>
      </c>
      <c r="AV18" s="403">
        <v>106</v>
      </c>
      <c r="AW18" s="403">
        <v>160</v>
      </c>
      <c r="AX18" s="7" t="s">
        <v>35</v>
      </c>
      <c r="AY18" s="403" t="s">
        <v>19</v>
      </c>
      <c r="AZ18" s="403">
        <f t="shared" si="30"/>
        <v>2366</v>
      </c>
      <c r="BA18" s="403">
        <v>1123</v>
      </c>
      <c r="BB18" s="403">
        <v>1243</v>
      </c>
      <c r="BC18" s="403">
        <f t="shared" si="31"/>
        <v>10</v>
      </c>
      <c r="BD18" s="403">
        <f t="shared" si="32"/>
        <v>5</v>
      </c>
      <c r="BE18" s="403">
        <f t="shared" si="32"/>
        <v>5</v>
      </c>
      <c r="BF18" s="403">
        <f t="shared" si="33"/>
        <v>4</v>
      </c>
      <c r="BG18" s="403">
        <v>1</v>
      </c>
      <c r="BH18" s="403">
        <v>3</v>
      </c>
      <c r="BI18" s="403">
        <f t="shared" si="34"/>
        <v>0</v>
      </c>
      <c r="BJ18" s="403"/>
      <c r="BK18" s="403"/>
      <c r="BL18" s="72">
        <f t="shared" si="10"/>
        <v>0</v>
      </c>
      <c r="BM18" s="403"/>
      <c r="BN18" s="403"/>
      <c r="BO18" s="7" t="s">
        <v>35</v>
      </c>
      <c r="BP18" s="403" t="s">
        <v>19</v>
      </c>
      <c r="BQ18" s="403">
        <f t="shared" si="35"/>
        <v>0</v>
      </c>
      <c r="BR18" s="403">
        <f t="shared" si="36"/>
        <v>0</v>
      </c>
      <c r="BS18" s="403">
        <f t="shared" si="36"/>
        <v>0</v>
      </c>
      <c r="BT18" s="118">
        <f t="shared" si="11"/>
        <v>0</v>
      </c>
      <c r="BU18" s="408"/>
      <c r="BV18" s="408"/>
      <c r="BW18" s="408">
        <f t="shared" si="37"/>
        <v>0</v>
      </c>
      <c r="BX18" s="408"/>
      <c r="BY18" s="408"/>
      <c r="BZ18" s="72">
        <f t="shared" si="12"/>
        <v>1</v>
      </c>
      <c r="CA18" s="403"/>
      <c r="CB18" s="403">
        <v>1</v>
      </c>
      <c r="CC18" s="403">
        <f t="shared" si="38"/>
        <v>2</v>
      </c>
      <c r="CD18" s="403">
        <v>2</v>
      </c>
      <c r="CE18" s="403"/>
      <c r="CF18" s="72">
        <f t="shared" si="13"/>
        <v>3</v>
      </c>
      <c r="CG18" s="403">
        <v>2</v>
      </c>
      <c r="CH18" s="403">
        <v>1</v>
      </c>
    </row>
    <row r="19" spans="1:86" s="98" customFormat="1" ht="13.5" customHeight="1" x14ac:dyDescent="0.25">
      <c r="A19" s="117" t="s">
        <v>36</v>
      </c>
      <c r="B19" s="185" t="s">
        <v>20</v>
      </c>
      <c r="C19" s="406">
        <f t="shared" si="14"/>
        <v>1783</v>
      </c>
      <c r="D19" s="406">
        <v>913</v>
      </c>
      <c r="E19" s="406">
        <v>870</v>
      </c>
      <c r="F19" s="406">
        <f t="shared" si="15"/>
        <v>1385</v>
      </c>
      <c r="G19" s="406">
        <v>700</v>
      </c>
      <c r="H19" s="406">
        <v>685</v>
      </c>
      <c r="I19" s="407">
        <f t="shared" si="16"/>
        <v>1719</v>
      </c>
      <c r="J19" s="407">
        <f t="shared" si="17"/>
        <v>876</v>
      </c>
      <c r="K19" s="407">
        <f t="shared" si="17"/>
        <v>843</v>
      </c>
      <c r="L19" s="406">
        <f t="shared" si="18"/>
        <v>81</v>
      </c>
      <c r="M19" s="406">
        <v>43</v>
      </c>
      <c r="N19" s="406">
        <v>38</v>
      </c>
      <c r="O19" s="406">
        <f t="shared" si="19"/>
        <v>124</v>
      </c>
      <c r="P19" s="406">
        <v>61</v>
      </c>
      <c r="Q19" s="406">
        <v>63</v>
      </c>
      <c r="R19" s="406">
        <f t="shared" si="20"/>
        <v>117</v>
      </c>
      <c r="S19" s="406">
        <v>55</v>
      </c>
      <c r="T19" s="406">
        <v>62</v>
      </c>
      <c r="U19" s="406">
        <f t="shared" si="21"/>
        <v>158</v>
      </c>
      <c r="V19" s="406">
        <v>89</v>
      </c>
      <c r="W19" s="406">
        <v>69</v>
      </c>
      <c r="X19" s="117" t="s">
        <v>36</v>
      </c>
      <c r="Y19" s="185" t="s">
        <v>20</v>
      </c>
      <c r="Z19" s="403">
        <f t="shared" si="22"/>
        <v>112</v>
      </c>
      <c r="AA19" s="403">
        <v>67</v>
      </c>
      <c r="AB19" s="403">
        <v>45</v>
      </c>
      <c r="AC19" s="403">
        <f t="shared" si="23"/>
        <v>144</v>
      </c>
      <c r="AD19" s="403">
        <v>67</v>
      </c>
      <c r="AE19" s="403">
        <v>77</v>
      </c>
      <c r="AF19" s="403">
        <f t="shared" si="24"/>
        <v>180</v>
      </c>
      <c r="AG19" s="403">
        <v>98</v>
      </c>
      <c r="AH19" s="403">
        <v>82</v>
      </c>
      <c r="AI19" s="403">
        <f t="shared" si="25"/>
        <v>203</v>
      </c>
      <c r="AJ19" s="403">
        <v>102</v>
      </c>
      <c r="AK19" s="403">
        <v>101</v>
      </c>
      <c r="AL19" s="403">
        <f t="shared" si="26"/>
        <v>197</v>
      </c>
      <c r="AM19" s="403">
        <v>102</v>
      </c>
      <c r="AN19" s="403">
        <v>95</v>
      </c>
      <c r="AO19" s="403">
        <f t="shared" si="27"/>
        <v>131</v>
      </c>
      <c r="AP19" s="403">
        <v>63</v>
      </c>
      <c r="AQ19" s="403">
        <v>68</v>
      </c>
      <c r="AR19" s="403">
        <f t="shared" si="28"/>
        <v>143</v>
      </c>
      <c r="AS19" s="403">
        <v>65</v>
      </c>
      <c r="AT19" s="403">
        <v>78</v>
      </c>
      <c r="AU19" s="403">
        <f t="shared" si="29"/>
        <v>129</v>
      </c>
      <c r="AV19" s="403">
        <v>64</v>
      </c>
      <c r="AW19" s="403">
        <v>65</v>
      </c>
      <c r="AX19" s="7" t="s">
        <v>36</v>
      </c>
      <c r="AY19" s="403" t="s">
        <v>20</v>
      </c>
      <c r="AZ19" s="403">
        <f t="shared" si="30"/>
        <v>1333</v>
      </c>
      <c r="BA19" s="403">
        <v>674</v>
      </c>
      <c r="BB19" s="403">
        <v>659</v>
      </c>
      <c r="BC19" s="403">
        <f t="shared" si="31"/>
        <v>7</v>
      </c>
      <c r="BD19" s="403">
        <f t="shared" si="32"/>
        <v>2</v>
      </c>
      <c r="BE19" s="403">
        <f t="shared" si="32"/>
        <v>5</v>
      </c>
      <c r="BF19" s="403">
        <f t="shared" si="33"/>
        <v>1</v>
      </c>
      <c r="BG19" s="403"/>
      <c r="BH19" s="403">
        <v>1</v>
      </c>
      <c r="BI19" s="403">
        <f t="shared" si="34"/>
        <v>0</v>
      </c>
      <c r="BJ19" s="403"/>
      <c r="BK19" s="403"/>
      <c r="BL19" s="72">
        <f t="shared" si="10"/>
        <v>0</v>
      </c>
      <c r="BM19" s="403"/>
      <c r="BN19" s="403"/>
      <c r="BO19" s="7" t="s">
        <v>36</v>
      </c>
      <c r="BP19" s="403" t="s">
        <v>20</v>
      </c>
      <c r="BQ19" s="403">
        <f t="shared" si="35"/>
        <v>3</v>
      </c>
      <c r="BR19" s="403">
        <f t="shared" si="36"/>
        <v>1</v>
      </c>
      <c r="BS19" s="403">
        <f t="shared" si="36"/>
        <v>2</v>
      </c>
      <c r="BT19" s="118">
        <f t="shared" si="11"/>
        <v>2</v>
      </c>
      <c r="BU19" s="408"/>
      <c r="BV19" s="408">
        <v>2</v>
      </c>
      <c r="BW19" s="408">
        <f t="shared" si="37"/>
        <v>1</v>
      </c>
      <c r="BX19" s="408">
        <v>1</v>
      </c>
      <c r="BY19" s="408"/>
      <c r="BZ19" s="72">
        <f t="shared" si="12"/>
        <v>0</v>
      </c>
      <c r="CA19" s="403"/>
      <c r="CB19" s="403"/>
      <c r="CC19" s="403">
        <f t="shared" si="38"/>
        <v>2</v>
      </c>
      <c r="CD19" s="403">
        <v>1</v>
      </c>
      <c r="CE19" s="403">
        <v>1</v>
      </c>
      <c r="CF19" s="72">
        <f t="shared" si="13"/>
        <v>1</v>
      </c>
      <c r="CG19" s="403"/>
      <c r="CH19" s="403">
        <v>1</v>
      </c>
    </row>
    <row r="20" spans="1:86" s="98" customFormat="1" ht="13.5" customHeight="1" x14ac:dyDescent="0.25">
      <c r="A20" s="111" t="s">
        <v>37</v>
      </c>
      <c r="B20" s="404" t="s">
        <v>21</v>
      </c>
      <c r="C20" s="112">
        <f>SUM(C21:C26)</f>
        <v>11711</v>
      </c>
      <c r="D20" s="113">
        <f t="shared" ref="D20:W20" si="39">SUM(D21:D26)</f>
        <v>5576</v>
      </c>
      <c r="E20" s="113">
        <f t="shared" si="39"/>
        <v>6135</v>
      </c>
      <c r="F20" s="113">
        <f t="shared" si="39"/>
        <v>9578</v>
      </c>
      <c r="G20" s="113">
        <f t="shared" si="39"/>
        <v>4584</v>
      </c>
      <c r="H20" s="113">
        <f t="shared" si="39"/>
        <v>4994</v>
      </c>
      <c r="I20" s="113">
        <f t="shared" si="39"/>
        <v>11434</v>
      </c>
      <c r="J20" s="113">
        <f t="shared" si="39"/>
        <v>5433</v>
      </c>
      <c r="K20" s="113">
        <f t="shared" si="39"/>
        <v>6001</v>
      </c>
      <c r="L20" s="113">
        <f t="shared" si="39"/>
        <v>417</v>
      </c>
      <c r="M20" s="113">
        <f t="shared" si="39"/>
        <v>227</v>
      </c>
      <c r="N20" s="113">
        <f t="shared" si="39"/>
        <v>190</v>
      </c>
      <c r="O20" s="113">
        <f t="shared" si="39"/>
        <v>622</v>
      </c>
      <c r="P20" s="113">
        <f t="shared" si="39"/>
        <v>312</v>
      </c>
      <c r="Q20" s="113">
        <f t="shared" si="39"/>
        <v>310</v>
      </c>
      <c r="R20" s="113">
        <f t="shared" si="39"/>
        <v>748</v>
      </c>
      <c r="S20" s="113">
        <f t="shared" si="39"/>
        <v>385</v>
      </c>
      <c r="T20" s="113">
        <f t="shared" si="39"/>
        <v>363</v>
      </c>
      <c r="U20" s="113">
        <f t="shared" si="39"/>
        <v>975</v>
      </c>
      <c r="V20" s="113">
        <f t="shared" si="39"/>
        <v>523</v>
      </c>
      <c r="W20" s="113">
        <f t="shared" si="39"/>
        <v>452</v>
      </c>
      <c r="X20" s="111" t="s">
        <v>37</v>
      </c>
      <c r="Y20" s="114" t="s">
        <v>21</v>
      </c>
      <c r="Z20" s="115">
        <f>Z21+Z22+Z23+Z24+Z25+Z26</f>
        <v>884</v>
      </c>
      <c r="AA20" s="115">
        <f t="shared" ref="AA20:AW20" si="40">AA21+AA22+AA23+AA24+AA25+AA26</f>
        <v>445</v>
      </c>
      <c r="AB20" s="115">
        <f t="shared" si="40"/>
        <v>439</v>
      </c>
      <c r="AC20" s="115">
        <f t="shared" si="40"/>
        <v>1143</v>
      </c>
      <c r="AD20" s="115">
        <f t="shared" si="40"/>
        <v>562</v>
      </c>
      <c r="AE20" s="115">
        <f t="shared" si="40"/>
        <v>581</v>
      </c>
      <c r="AF20" s="115">
        <f t="shared" si="40"/>
        <v>1201</v>
      </c>
      <c r="AG20" s="115">
        <f t="shared" si="40"/>
        <v>591</v>
      </c>
      <c r="AH20" s="115">
        <f t="shared" si="40"/>
        <v>610</v>
      </c>
      <c r="AI20" s="115">
        <f t="shared" si="40"/>
        <v>1214</v>
      </c>
      <c r="AJ20" s="115">
        <f t="shared" si="40"/>
        <v>601</v>
      </c>
      <c r="AK20" s="115">
        <f t="shared" si="40"/>
        <v>613</v>
      </c>
      <c r="AL20" s="115">
        <f t="shared" si="40"/>
        <v>1309</v>
      </c>
      <c r="AM20" s="115">
        <f t="shared" si="40"/>
        <v>650</v>
      </c>
      <c r="AN20" s="115">
        <f t="shared" si="40"/>
        <v>659</v>
      </c>
      <c r="AO20" s="115">
        <f t="shared" si="40"/>
        <v>914</v>
      </c>
      <c r="AP20" s="115">
        <f t="shared" si="40"/>
        <v>367</v>
      </c>
      <c r="AQ20" s="115">
        <f t="shared" si="40"/>
        <v>547</v>
      </c>
      <c r="AR20" s="115">
        <f t="shared" si="40"/>
        <v>953</v>
      </c>
      <c r="AS20" s="115">
        <f t="shared" si="40"/>
        <v>356</v>
      </c>
      <c r="AT20" s="115">
        <f t="shared" si="40"/>
        <v>597</v>
      </c>
      <c r="AU20" s="115">
        <f t="shared" si="40"/>
        <v>1054</v>
      </c>
      <c r="AV20" s="115">
        <f t="shared" si="40"/>
        <v>414</v>
      </c>
      <c r="AW20" s="115">
        <f t="shared" si="40"/>
        <v>640</v>
      </c>
      <c r="AX20" s="116" t="s">
        <v>37</v>
      </c>
      <c r="AY20" s="405" t="s">
        <v>21</v>
      </c>
      <c r="AZ20" s="405">
        <f>SUM(AZ21:AZ26)</f>
        <v>9375</v>
      </c>
      <c r="BA20" s="405">
        <f t="shared" ref="BA20:BN20" si="41">SUM(BA21:BA26)</f>
        <v>4482</v>
      </c>
      <c r="BB20" s="405">
        <f t="shared" si="41"/>
        <v>4893</v>
      </c>
      <c r="BC20" s="405">
        <f t="shared" si="41"/>
        <v>45</v>
      </c>
      <c r="BD20" s="405">
        <f t="shared" si="41"/>
        <v>20</v>
      </c>
      <c r="BE20" s="405">
        <f t="shared" si="41"/>
        <v>25</v>
      </c>
      <c r="BF20" s="405">
        <f t="shared" si="41"/>
        <v>10</v>
      </c>
      <c r="BG20" s="405">
        <f t="shared" si="41"/>
        <v>4</v>
      </c>
      <c r="BH20" s="405">
        <f t="shared" si="41"/>
        <v>6</v>
      </c>
      <c r="BI20" s="405">
        <f t="shared" si="41"/>
        <v>3</v>
      </c>
      <c r="BJ20" s="405">
        <f t="shared" si="41"/>
        <v>3</v>
      </c>
      <c r="BK20" s="405">
        <f t="shared" si="41"/>
        <v>0</v>
      </c>
      <c r="BL20" s="405">
        <f t="shared" si="41"/>
        <v>3</v>
      </c>
      <c r="BM20" s="405">
        <f t="shared" si="41"/>
        <v>2</v>
      </c>
      <c r="BN20" s="405">
        <f t="shared" si="41"/>
        <v>1</v>
      </c>
      <c r="BO20" s="116" t="s">
        <v>37</v>
      </c>
      <c r="BP20" s="405" t="s">
        <v>21</v>
      </c>
      <c r="BQ20" s="405">
        <f t="shared" ref="BQ20:CB20" si="42">SUM(BQ21:BQ26)</f>
        <v>6</v>
      </c>
      <c r="BR20" s="405">
        <f t="shared" si="42"/>
        <v>3</v>
      </c>
      <c r="BS20" s="405">
        <f t="shared" si="42"/>
        <v>3</v>
      </c>
      <c r="BT20" s="405">
        <f t="shared" si="42"/>
        <v>5</v>
      </c>
      <c r="BU20" s="405">
        <f t="shared" si="42"/>
        <v>3</v>
      </c>
      <c r="BV20" s="405">
        <f t="shared" si="42"/>
        <v>2</v>
      </c>
      <c r="BW20" s="405">
        <f t="shared" si="42"/>
        <v>1</v>
      </c>
      <c r="BX20" s="405">
        <f t="shared" si="42"/>
        <v>0</v>
      </c>
      <c r="BY20" s="405">
        <f t="shared" si="42"/>
        <v>1</v>
      </c>
      <c r="BZ20" s="405">
        <f t="shared" si="42"/>
        <v>0</v>
      </c>
      <c r="CA20" s="405">
        <f t="shared" si="42"/>
        <v>0</v>
      </c>
      <c r="CB20" s="405">
        <f t="shared" si="42"/>
        <v>0</v>
      </c>
      <c r="CC20" s="405">
        <f>SUM(CC21:CC26)</f>
        <v>10</v>
      </c>
      <c r="CD20" s="405">
        <f t="shared" ref="CD20:CH20" si="43">SUM(CD21:CD26)</f>
        <v>3</v>
      </c>
      <c r="CE20" s="405">
        <f t="shared" si="43"/>
        <v>7</v>
      </c>
      <c r="CF20" s="405">
        <f t="shared" si="43"/>
        <v>13</v>
      </c>
      <c r="CG20" s="405">
        <f t="shared" si="43"/>
        <v>5</v>
      </c>
      <c r="CH20" s="405">
        <f t="shared" si="43"/>
        <v>8</v>
      </c>
    </row>
    <row r="21" spans="1:86" s="98" customFormat="1" ht="13.5" customHeight="1" x14ac:dyDescent="0.25">
      <c r="A21" s="117" t="s">
        <v>38</v>
      </c>
      <c r="B21" s="185" t="s">
        <v>22</v>
      </c>
      <c r="C21" s="406">
        <f>D21+E21</f>
        <v>2249</v>
      </c>
      <c r="D21" s="406">
        <v>1073</v>
      </c>
      <c r="E21" s="406">
        <v>1176</v>
      </c>
      <c r="F21" s="406">
        <f t="shared" si="15"/>
        <v>1883</v>
      </c>
      <c r="G21" s="406">
        <v>912</v>
      </c>
      <c r="H21" s="406">
        <v>971</v>
      </c>
      <c r="I21" s="407">
        <f t="shared" si="16"/>
        <v>2219</v>
      </c>
      <c r="J21" s="407">
        <f t="shared" ref="J21:K26" si="44">M21+P21+S21+V21+AA21+AD21+AG21+AJ21+AM21+AP21+AS21+AV21</f>
        <v>1063</v>
      </c>
      <c r="K21" s="407">
        <f t="shared" si="44"/>
        <v>1156</v>
      </c>
      <c r="L21" s="406">
        <f t="shared" si="18"/>
        <v>78</v>
      </c>
      <c r="M21" s="406">
        <v>42</v>
      </c>
      <c r="N21" s="406">
        <v>36</v>
      </c>
      <c r="O21" s="406">
        <f t="shared" si="19"/>
        <v>113</v>
      </c>
      <c r="P21" s="406">
        <v>64</v>
      </c>
      <c r="Q21" s="406">
        <v>49</v>
      </c>
      <c r="R21" s="406">
        <f t="shared" si="20"/>
        <v>132</v>
      </c>
      <c r="S21" s="406">
        <v>77</v>
      </c>
      <c r="T21" s="406">
        <v>55</v>
      </c>
      <c r="U21" s="406">
        <f t="shared" si="21"/>
        <v>173</v>
      </c>
      <c r="V21" s="406">
        <v>93</v>
      </c>
      <c r="W21" s="409">
        <v>80</v>
      </c>
      <c r="X21" s="117" t="s">
        <v>38</v>
      </c>
      <c r="Y21" s="185" t="s">
        <v>22</v>
      </c>
      <c r="Z21" s="403">
        <f>AA21+AB21</f>
        <v>161</v>
      </c>
      <c r="AA21" s="403">
        <v>84</v>
      </c>
      <c r="AB21" s="403">
        <v>77</v>
      </c>
      <c r="AC21" s="403">
        <f t="shared" si="23"/>
        <v>216</v>
      </c>
      <c r="AD21" s="403">
        <v>102</v>
      </c>
      <c r="AE21" s="403">
        <v>114</v>
      </c>
      <c r="AF21" s="403">
        <f>AG21+AH21</f>
        <v>221</v>
      </c>
      <c r="AG21" s="403">
        <v>116</v>
      </c>
      <c r="AH21" s="403">
        <v>105</v>
      </c>
      <c r="AI21" s="403">
        <f t="shared" si="25"/>
        <v>232</v>
      </c>
      <c r="AJ21" s="403">
        <v>106</v>
      </c>
      <c r="AK21" s="403">
        <v>126</v>
      </c>
      <c r="AL21" s="403">
        <f t="shared" si="26"/>
        <v>238</v>
      </c>
      <c r="AM21" s="403">
        <v>126</v>
      </c>
      <c r="AN21" s="403">
        <v>112</v>
      </c>
      <c r="AO21" s="403">
        <f t="shared" si="27"/>
        <v>206</v>
      </c>
      <c r="AP21" s="403">
        <v>77</v>
      </c>
      <c r="AQ21" s="403">
        <v>129</v>
      </c>
      <c r="AR21" s="403">
        <f t="shared" si="28"/>
        <v>217</v>
      </c>
      <c r="AS21" s="403">
        <v>86</v>
      </c>
      <c r="AT21" s="403">
        <v>131</v>
      </c>
      <c r="AU21" s="403">
        <f t="shared" si="29"/>
        <v>232</v>
      </c>
      <c r="AV21" s="403">
        <v>90</v>
      </c>
      <c r="AW21" s="403">
        <v>142</v>
      </c>
      <c r="AX21" s="7" t="s">
        <v>38</v>
      </c>
      <c r="AY21" s="403" t="s">
        <v>22</v>
      </c>
      <c r="AZ21" s="403">
        <f t="shared" si="30"/>
        <v>1862</v>
      </c>
      <c r="BA21" s="403">
        <v>903</v>
      </c>
      <c r="BB21" s="403">
        <v>959</v>
      </c>
      <c r="BC21" s="403">
        <f>BD21+BE21</f>
        <v>7</v>
      </c>
      <c r="BD21" s="403">
        <f>BG21+BJ21+BM21+BR21+CA21+CD21+CG21</f>
        <v>2</v>
      </c>
      <c r="BE21" s="403">
        <f t="shared" ref="BE21:BE26" si="45">BH21+BK21+BN21+BS21+CB21+CE21+CH21</f>
        <v>5</v>
      </c>
      <c r="BF21" s="403">
        <f t="shared" ref="BF21:BF25" si="46">BG21+BH21</f>
        <v>3</v>
      </c>
      <c r="BG21" s="403"/>
      <c r="BH21" s="403">
        <v>3</v>
      </c>
      <c r="BI21" s="403">
        <f>BJ21+BK21</f>
        <v>0</v>
      </c>
      <c r="BJ21" s="403"/>
      <c r="BK21" s="403"/>
      <c r="BL21" s="72">
        <f t="shared" ref="BL21:BL26" si="47">BM21+BN21</f>
        <v>0</v>
      </c>
      <c r="BM21" s="403"/>
      <c r="BN21" s="403"/>
      <c r="BO21" s="7" t="s">
        <v>38</v>
      </c>
      <c r="BP21" s="403" t="s">
        <v>22</v>
      </c>
      <c r="BQ21" s="403">
        <f>BR21+BS21</f>
        <v>1</v>
      </c>
      <c r="BR21" s="403">
        <f t="shared" ref="BR21:BS26" si="48">BU21+BX21</f>
        <v>1</v>
      </c>
      <c r="BS21" s="403">
        <f t="shared" si="48"/>
        <v>0</v>
      </c>
      <c r="BT21" s="118">
        <f t="shared" ref="BT21:BT26" si="49">BU21+BV21</f>
        <v>1</v>
      </c>
      <c r="BU21" s="408">
        <v>1</v>
      </c>
      <c r="BV21" s="408"/>
      <c r="BW21" s="408">
        <f>BX21+BY21</f>
        <v>0</v>
      </c>
      <c r="BX21" s="408"/>
      <c r="BY21" s="408"/>
      <c r="BZ21" s="72">
        <f t="shared" ref="BZ21:BZ26" si="50">CA21+CB21</f>
        <v>0</v>
      </c>
      <c r="CA21" s="403"/>
      <c r="CB21" s="403"/>
      <c r="CC21" s="403">
        <f>CD21+CE21</f>
        <v>1</v>
      </c>
      <c r="CD21" s="403"/>
      <c r="CE21" s="403">
        <v>1</v>
      </c>
      <c r="CF21" s="72">
        <f t="shared" ref="CF21:CF26" si="51">CG21+CH21</f>
        <v>2</v>
      </c>
      <c r="CG21" s="403">
        <v>1</v>
      </c>
      <c r="CH21" s="403">
        <v>1</v>
      </c>
    </row>
    <row r="22" spans="1:86" s="98" customFormat="1" ht="13.5" customHeight="1" x14ac:dyDescent="0.25">
      <c r="A22" s="117" t="s">
        <v>39</v>
      </c>
      <c r="B22" s="185" t="s">
        <v>23</v>
      </c>
      <c r="C22" s="406">
        <f t="shared" ref="C22:C26" si="52">D22+E22</f>
        <v>1676</v>
      </c>
      <c r="D22" s="406">
        <v>824</v>
      </c>
      <c r="E22" s="406">
        <v>852</v>
      </c>
      <c r="F22" s="406">
        <f t="shared" si="15"/>
        <v>1391</v>
      </c>
      <c r="G22" s="406">
        <v>686</v>
      </c>
      <c r="H22" s="406">
        <v>705</v>
      </c>
      <c r="I22" s="407">
        <f t="shared" si="16"/>
        <v>1652</v>
      </c>
      <c r="J22" s="407">
        <f t="shared" si="44"/>
        <v>809</v>
      </c>
      <c r="K22" s="407">
        <f t="shared" si="44"/>
        <v>843</v>
      </c>
      <c r="L22" s="406">
        <f t="shared" si="18"/>
        <v>56</v>
      </c>
      <c r="M22" s="406">
        <v>26</v>
      </c>
      <c r="N22" s="406">
        <v>30</v>
      </c>
      <c r="O22" s="406">
        <f t="shared" si="19"/>
        <v>93</v>
      </c>
      <c r="P22" s="406">
        <v>45</v>
      </c>
      <c r="Q22" s="406">
        <v>48</v>
      </c>
      <c r="R22" s="406">
        <f t="shared" si="20"/>
        <v>121</v>
      </c>
      <c r="S22" s="406">
        <v>59</v>
      </c>
      <c r="T22" s="406">
        <v>62</v>
      </c>
      <c r="U22" s="406">
        <f t="shared" si="21"/>
        <v>138</v>
      </c>
      <c r="V22" s="406">
        <v>84</v>
      </c>
      <c r="W22" s="409">
        <v>54</v>
      </c>
      <c r="X22" s="117" t="s">
        <v>39</v>
      </c>
      <c r="Y22" s="185" t="s">
        <v>23</v>
      </c>
      <c r="Z22" s="403">
        <f t="shared" ref="Z22:Z26" si="53">AA22+AB22</f>
        <v>125</v>
      </c>
      <c r="AA22" s="403">
        <v>67</v>
      </c>
      <c r="AB22" s="403">
        <v>58</v>
      </c>
      <c r="AC22" s="403">
        <f t="shared" si="23"/>
        <v>169</v>
      </c>
      <c r="AD22" s="403">
        <v>83</v>
      </c>
      <c r="AE22" s="403">
        <v>86</v>
      </c>
      <c r="AF22" s="403">
        <f t="shared" ref="AF22:AF26" si="54">AG22+AH22</f>
        <v>172</v>
      </c>
      <c r="AG22" s="403">
        <v>89</v>
      </c>
      <c r="AH22" s="403">
        <v>83</v>
      </c>
      <c r="AI22" s="403">
        <f t="shared" si="25"/>
        <v>180</v>
      </c>
      <c r="AJ22" s="403">
        <v>94</v>
      </c>
      <c r="AK22" s="403">
        <v>86</v>
      </c>
      <c r="AL22" s="403">
        <f t="shared" si="26"/>
        <v>223</v>
      </c>
      <c r="AM22" s="403">
        <v>115</v>
      </c>
      <c r="AN22" s="403">
        <v>108</v>
      </c>
      <c r="AO22" s="403">
        <f t="shared" si="27"/>
        <v>128</v>
      </c>
      <c r="AP22" s="403">
        <v>55</v>
      </c>
      <c r="AQ22" s="403">
        <v>73</v>
      </c>
      <c r="AR22" s="403">
        <f t="shared" si="28"/>
        <v>120</v>
      </c>
      <c r="AS22" s="403">
        <v>48</v>
      </c>
      <c r="AT22" s="403">
        <v>72</v>
      </c>
      <c r="AU22" s="403">
        <f t="shared" si="29"/>
        <v>127</v>
      </c>
      <c r="AV22" s="403">
        <v>44</v>
      </c>
      <c r="AW22" s="403">
        <v>83</v>
      </c>
      <c r="AX22" s="7" t="s">
        <v>39</v>
      </c>
      <c r="AY22" s="403" t="s">
        <v>23</v>
      </c>
      <c r="AZ22" s="403">
        <f t="shared" si="30"/>
        <v>1369</v>
      </c>
      <c r="BA22" s="403">
        <v>675</v>
      </c>
      <c r="BB22" s="403">
        <v>694</v>
      </c>
      <c r="BC22" s="403">
        <f t="shared" ref="BC22:BC26" si="55">BD22+BE22</f>
        <v>2</v>
      </c>
      <c r="BD22" s="403">
        <f t="shared" ref="BD22:BD26" si="56">BG22+BJ22+BM22+BR22+CA22+CD22+CG22</f>
        <v>1</v>
      </c>
      <c r="BE22" s="403">
        <f t="shared" si="45"/>
        <v>1</v>
      </c>
      <c r="BF22" s="403">
        <f t="shared" si="46"/>
        <v>0</v>
      </c>
      <c r="BG22" s="403"/>
      <c r="BH22" s="403"/>
      <c r="BI22" s="403">
        <f t="shared" ref="BI22:BI26" si="57">BJ22+BK22</f>
        <v>0</v>
      </c>
      <c r="BJ22" s="403"/>
      <c r="BK22" s="403"/>
      <c r="BL22" s="72">
        <f t="shared" si="47"/>
        <v>0</v>
      </c>
      <c r="BM22" s="403"/>
      <c r="BN22" s="403"/>
      <c r="BO22" s="7" t="s">
        <v>39</v>
      </c>
      <c r="BP22" s="403" t="s">
        <v>23</v>
      </c>
      <c r="BQ22" s="403">
        <f t="shared" ref="BQ22:BQ26" si="58">BR22+BS22</f>
        <v>0</v>
      </c>
      <c r="BR22" s="403">
        <f t="shared" si="48"/>
        <v>0</v>
      </c>
      <c r="BS22" s="403">
        <f t="shared" si="48"/>
        <v>0</v>
      </c>
      <c r="BT22" s="118">
        <f t="shared" si="49"/>
        <v>0</v>
      </c>
      <c r="BU22" s="408"/>
      <c r="BV22" s="408"/>
      <c r="BW22" s="408">
        <f t="shared" ref="BW22:BW26" si="59">BX22+BY22</f>
        <v>0</v>
      </c>
      <c r="BX22" s="408"/>
      <c r="BY22" s="408"/>
      <c r="BZ22" s="72">
        <f t="shared" si="50"/>
        <v>0</v>
      </c>
      <c r="CA22" s="403"/>
      <c r="CB22" s="403"/>
      <c r="CC22" s="403">
        <f>CD22+CE22</f>
        <v>2</v>
      </c>
      <c r="CD22" s="403">
        <v>1</v>
      </c>
      <c r="CE22" s="403">
        <v>1</v>
      </c>
      <c r="CF22" s="72">
        <f t="shared" si="51"/>
        <v>0</v>
      </c>
      <c r="CG22" s="403"/>
      <c r="CH22" s="403"/>
    </row>
    <row r="23" spans="1:86" s="98" customFormat="1" ht="13.5" customHeight="1" x14ac:dyDescent="0.25">
      <c r="A23" s="117" t="s">
        <v>40</v>
      </c>
      <c r="B23" s="185" t="s">
        <v>24</v>
      </c>
      <c r="C23" s="406">
        <f t="shared" si="52"/>
        <v>1924</v>
      </c>
      <c r="D23" s="406">
        <v>937</v>
      </c>
      <c r="E23" s="406">
        <v>987</v>
      </c>
      <c r="F23" s="406">
        <f t="shared" si="15"/>
        <v>1530</v>
      </c>
      <c r="G23" s="406">
        <v>743</v>
      </c>
      <c r="H23" s="406">
        <v>787</v>
      </c>
      <c r="I23" s="407">
        <f t="shared" si="16"/>
        <v>1909</v>
      </c>
      <c r="J23" s="407">
        <f t="shared" si="44"/>
        <v>931</v>
      </c>
      <c r="K23" s="407">
        <f t="shared" si="44"/>
        <v>978</v>
      </c>
      <c r="L23" s="406">
        <f t="shared" si="18"/>
        <v>68</v>
      </c>
      <c r="M23" s="406">
        <v>39</v>
      </c>
      <c r="N23" s="406">
        <v>29</v>
      </c>
      <c r="O23" s="406">
        <f t="shared" si="19"/>
        <v>109</v>
      </c>
      <c r="P23" s="406">
        <v>50</v>
      </c>
      <c r="Q23" s="406">
        <v>59</v>
      </c>
      <c r="R23" s="406">
        <f t="shared" si="20"/>
        <v>139</v>
      </c>
      <c r="S23" s="406">
        <v>73</v>
      </c>
      <c r="T23" s="406">
        <v>66</v>
      </c>
      <c r="U23" s="406">
        <f t="shared" si="21"/>
        <v>150</v>
      </c>
      <c r="V23" s="406">
        <v>81</v>
      </c>
      <c r="W23" s="409">
        <v>69</v>
      </c>
      <c r="X23" s="117" t="s">
        <v>40</v>
      </c>
      <c r="Y23" s="185" t="s">
        <v>24</v>
      </c>
      <c r="Z23" s="403">
        <f t="shared" si="53"/>
        <v>131</v>
      </c>
      <c r="AA23" s="403">
        <v>72</v>
      </c>
      <c r="AB23" s="403">
        <v>59</v>
      </c>
      <c r="AC23" s="403">
        <f t="shared" si="23"/>
        <v>200</v>
      </c>
      <c r="AD23" s="403">
        <v>102</v>
      </c>
      <c r="AE23" s="403">
        <v>98</v>
      </c>
      <c r="AF23" s="403">
        <f t="shared" si="54"/>
        <v>209</v>
      </c>
      <c r="AG23" s="403">
        <v>108</v>
      </c>
      <c r="AH23" s="403">
        <v>101</v>
      </c>
      <c r="AI23" s="403">
        <f t="shared" si="25"/>
        <v>190</v>
      </c>
      <c r="AJ23" s="403">
        <v>107</v>
      </c>
      <c r="AK23" s="403">
        <v>83</v>
      </c>
      <c r="AL23" s="403">
        <f t="shared" si="26"/>
        <v>198</v>
      </c>
      <c r="AM23" s="403">
        <v>91</v>
      </c>
      <c r="AN23" s="403">
        <v>107</v>
      </c>
      <c r="AO23" s="403">
        <f t="shared" si="27"/>
        <v>146</v>
      </c>
      <c r="AP23" s="403">
        <v>66</v>
      </c>
      <c r="AQ23" s="403">
        <v>80</v>
      </c>
      <c r="AR23" s="403">
        <f t="shared" si="28"/>
        <v>171</v>
      </c>
      <c r="AS23" s="403">
        <v>61</v>
      </c>
      <c r="AT23" s="403">
        <v>110</v>
      </c>
      <c r="AU23" s="403">
        <f t="shared" si="29"/>
        <v>198</v>
      </c>
      <c r="AV23" s="403">
        <v>81</v>
      </c>
      <c r="AW23" s="403">
        <v>117</v>
      </c>
      <c r="AX23" s="7" t="s">
        <v>40</v>
      </c>
      <c r="AY23" s="403" t="s">
        <v>24</v>
      </c>
      <c r="AZ23" s="403">
        <f t="shared" si="30"/>
        <v>1520</v>
      </c>
      <c r="BA23" s="403">
        <v>738</v>
      </c>
      <c r="BB23" s="403">
        <v>782</v>
      </c>
      <c r="BC23" s="403">
        <f t="shared" si="55"/>
        <v>2</v>
      </c>
      <c r="BD23" s="403">
        <f t="shared" si="56"/>
        <v>0</v>
      </c>
      <c r="BE23" s="403">
        <f t="shared" si="45"/>
        <v>2</v>
      </c>
      <c r="BF23" s="403">
        <f t="shared" si="46"/>
        <v>0</v>
      </c>
      <c r="BG23" s="403"/>
      <c r="BH23" s="403"/>
      <c r="BI23" s="403">
        <f t="shared" si="57"/>
        <v>0</v>
      </c>
      <c r="BJ23" s="403"/>
      <c r="BK23" s="403"/>
      <c r="BL23" s="72">
        <f t="shared" si="47"/>
        <v>1</v>
      </c>
      <c r="BM23" s="403"/>
      <c r="BN23" s="403">
        <v>1</v>
      </c>
      <c r="BO23" s="7" t="s">
        <v>40</v>
      </c>
      <c r="BP23" s="403" t="s">
        <v>24</v>
      </c>
      <c r="BQ23" s="403">
        <f t="shared" si="58"/>
        <v>0</v>
      </c>
      <c r="BR23" s="403">
        <f t="shared" si="48"/>
        <v>0</v>
      </c>
      <c r="BS23" s="403">
        <f t="shared" si="48"/>
        <v>0</v>
      </c>
      <c r="BT23" s="118">
        <f t="shared" si="49"/>
        <v>0</v>
      </c>
      <c r="BU23" s="408"/>
      <c r="BV23" s="408"/>
      <c r="BW23" s="408">
        <f t="shared" si="59"/>
        <v>0</v>
      </c>
      <c r="BX23" s="408"/>
      <c r="BY23" s="408"/>
      <c r="BZ23" s="72">
        <f t="shared" si="50"/>
        <v>0</v>
      </c>
      <c r="CA23" s="403"/>
      <c r="CB23" s="403"/>
      <c r="CC23" s="403">
        <f t="shared" ref="CC23:CC26" si="60">CD23+CE23</f>
        <v>1</v>
      </c>
      <c r="CD23" s="403"/>
      <c r="CE23" s="403">
        <v>1</v>
      </c>
      <c r="CF23" s="72">
        <f t="shared" si="51"/>
        <v>0</v>
      </c>
      <c r="CG23" s="403"/>
      <c r="CH23" s="403"/>
    </row>
    <row r="24" spans="1:86" s="98" customFormat="1" ht="13.5" customHeight="1" x14ac:dyDescent="0.25">
      <c r="A24" s="117" t="s">
        <v>41</v>
      </c>
      <c r="B24" s="185" t="s">
        <v>25</v>
      </c>
      <c r="C24" s="406">
        <f t="shared" si="52"/>
        <v>99</v>
      </c>
      <c r="D24" s="406">
        <v>51</v>
      </c>
      <c r="E24" s="406">
        <v>48</v>
      </c>
      <c r="F24" s="406">
        <f t="shared" si="15"/>
        <v>60</v>
      </c>
      <c r="G24" s="406">
        <v>30</v>
      </c>
      <c r="H24" s="406">
        <v>30</v>
      </c>
      <c r="I24" s="407">
        <f t="shared" si="16"/>
        <v>90</v>
      </c>
      <c r="J24" s="407">
        <f t="shared" si="44"/>
        <v>42</v>
      </c>
      <c r="K24" s="407">
        <f t="shared" si="44"/>
        <v>48</v>
      </c>
      <c r="L24" s="406">
        <f t="shared" si="18"/>
        <v>6</v>
      </c>
      <c r="M24" s="406">
        <v>2</v>
      </c>
      <c r="N24" s="406">
        <v>4</v>
      </c>
      <c r="O24" s="406">
        <f t="shared" si="19"/>
        <v>8</v>
      </c>
      <c r="P24" s="406">
        <v>5</v>
      </c>
      <c r="Q24" s="406">
        <v>3</v>
      </c>
      <c r="R24" s="406">
        <f t="shared" si="20"/>
        <v>1</v>
      </c>
      <c r="S24" s="406"/>
      <c r="T24" s="406">
        <v>1</v>
      </c>
      <c r="U24" s="406">
        <f t="shared" si="21"/>
        <v>4</v>
      </c>
      <c r="V24" s="406">
        <v>1</v>
      </c>
      <c r="W24" s="409">
        <v>3</v>
      </c>
      <c r="X24" s="117" t="s">
        <v>41</v>
      </c>
      <c r="Y24" s="185" t="s">
        <v>25</v>
      </c>
      <c r="Z24" s="403">
        <f t="shared" si="53"/>
        <v>6</v>
      </c>
      <c r="AA24" s="403">
        <v>3</v>
      </c>
      <c r="AB24" s="403">
        <v>3</v>
      </c>
      <c r="AC24" s="403">
        <f t="shared" si="23"/>
        <v>8</v>
      </c>
      <c r="AD24" s="403">
        <v>6</v>
      </c>
      <c r="AE24" s="403">
        <v>2</v>
      </c>
      <c r="AF24" s="403">
        <f t="shared" si="54"/>
        <v>4</v>
      </c>
      <c r="AG24" s="403">
        <v>1</v>
      </c>
      <c r="AH24" s="403">
        <v>3</v>
      </c>
      <c r="AI24" s="403">
        <f t="shared" si="25"/>
        <v>17</v>
      </c>
      <c r="AJ24" s="403">
        <v>8</v>
      </c>
      <c r="AK24" s="403">
        <v>9</v>
      </c>
      <c r="AL24" s="403">
        <f t="shared" si="26"/>
        <v>11</v>
      </c>
      <c r="AM24" s="403">
        <v>5</v>
      </c>
      <c r="AN24" s="403">
        <v>6</v>
      </c>
      <c r="AO24" s="403">
        <f t="shared" si="27"/>
        <v>8</v>
      </c>
      <c r="AP24" s="403">
        <v>5</v>
      </c>
      <c r="AQ24" s="403">
        <v>3</v>
      </c>
      <c r="AR24" s="403">
        <f t="shared" si="28"/>
        <v>9</v>
      </c>
      <c r="AS24" s="403">
        <v>4</v>
      </c>
      <c r="AT24" s="403">
        <v>5</v>
      </c>
      <c r="AU24" s="403">
        <f t="shared" si="29"/>
        <v>8</v>
      </c>
      <c r="AV24" s="403">
        <v>2</v>
      </c>
      <c r="AW24" s="403">
        <v>6</v>
      </c>
      <c r="AX24" s="7" t="s">
        <v>41</v>
      </c>
      <c r="AY24" s="403" t="s">
        <v>25</v>
      </c>
      <c r="AZ24" s="403">
        <f t="shared" si="30"/>
        <v>59</v>
      </c>
      <c r="BA24" s="403">
        <v>30</v>
      </c>
      <c r="BB24" s="403">
        <v>29</v>
      </c>
      <c r="BC24" s="403">
        <f t="shared" si="55"/>
        <v>0</v>
      </c>
      <c r="BD24" s="403">
        <f t="shared" si="56"/>
        <v>0</v>
      </c>
      <c r="BE24" s="403">
        <f t="shared" si="45"/>
        <v>0</v>
      </c>
      <c r="BF24" s="403">
        <f t="shared" si="46"/>
        <v>0</v>
      </c>
      <c r="BG24" s="403"/>
      <c r="BH24" s="403"/>
      <c r="BI24" s="403">
        <f t="shared" si="57"/>
        <v>0</v>
      </c>
      <c r="BJ24" s="403"/>
      <c r="BK24" s="403"/>
      <c r="BL24" s="72">
        <f t="shared" si="47"/>
        <v>0</v>
      </c>
      <c r="BM24" s="403"/>
      <c r="BN24" s="403"/>
      <c r="BO24" s="7" t="s">
        <v>41</v>
      </c>
      <c r="BP24" s="403" t="s">
        <v>25</v>
      </c>
      <c r="BQ24" s="403">
        <f t="shared" si="58"/>
        <v>0</v>
      </c>
      <c r="BR24" s="403">
        <f t="shared" si="48"/>
        <v>0</v>
      </c>
      <c r="BS24" s="403">
        <f t="shared" si="48"/>
        <v>0</v>
      </c>
      <c r="BT24" s="118">
        <f t="shared" si="49"/>
        <v>0</v>
      </c>
      <c r="BU24" s="408"/>
      <c r="BV24" s="408"/>
      <c r="BW24" s="408">
        <f t="shared" si="59"/>
        <v>0</v>
      </c>
      <c r="BX24" s="408"/>
      <c r="BY24" s="408"/>
      <c r="BZ24" s="72">
        <f t="shared" si="50"/>
        <v>0</v>
      </c>
      <c r="CA24" s="403"/>
      <c r="CB24" s="403"/>
      <c r="CC24" s="403">
        <f t="shared" si="60"/>
        <v>0</v>
      </c>
      <c r="CD24" s="403"/>
      <c r="CE24" s="403"/>
      <c r="CF24" s="72">
        <f t="shared" si="51"/>
        <v>0</v>
      </c>
      <c r="CG24" s="403"/>
      <c r="CH24" s="403"/>
    </row>
    <row r="25" spans="1:86" s="98" customFormat="1" ht="13.5" customHeight="1" x14ac:dyDescent="0.25">
      <c r="A25" s="117" t="s">
        <v>42</v>
      </c>
      <c r="B25" s="185" t="s">
        <v>26</v>
      </c>
      <c r="C25" s="406">
        <f t="shared" si="52"/>
        <v>2046</v>
      </c>
      <c r="D25" s="406">
        <v>914</v>
      </c>
      <c r="E25" s="406">
        <v>1132</v>
      </c>
      <c r="F25" s="406">
        <f t="shared" si="15"/>
        <v>1667</v>
      </c>
      <c r="G25" s="406">
        <v>754</v>
      </c>
      <c r="H25" s="406">
        <v>913</v>
      </c>
      <c r="I25" s="407">
        <f t="shared" si="16"/>
        <v>2009</v>
      </c>
      <c r="J25" s="407">
        <f t="shared" si="44"/>
        <v>897</v>
      </c>
      <c r="K25" s="407">
        <f t="shared" si="44"/>
        <v>1112</v>
      </c>
      <c r="L25" s="406">
        <f t="shared" si="18"/>
        <v>63</v>
      </c>
      <c r="M25" s="406">
        <v>38</v>
      </c>
      <c r="N25" s="406">
        <v>25</v>
      </c>
      <c r="O25" s="406">
        <f t="shared" si="19"/>
        <v>93</v>
      </c>
      <c r="P25" s="406">
        <v>53</v>
      </c>
      <c r="Q25" s="406">
        <v>40</v>
      </c>
      <c r="R25" s="406">
        <f t="shared" si="20"/>
        <v>125</v>
      </c>
      <c r="S25" s="406">
        <v>64</v>
      </c>
      <c r="T25" s="406">
        <v>61</v>
      </c>
      <c r="U25" s="406">
        <f t="shared" si="21"/>
        <v>173</v>
      </c>
      <c r="V25" s="406">
        <v>88</v>
      </c>
      <c r="W25" s="409">
        <v>85</v>
      </c>
      <c r="X25" s="117" t="s">
        <v>42</v>
      </c>
      <c r="Y25" s="185" t="s">
        <v>26</v>
      </c>
      <c r="Z25" s="403">
        <f t="shared" si="53"/>
        <v>198</v>
      </c>
      <c r="AA25" s="403">
        <v>83</v>
      </c>
      <c r="AB25" s="403">
        <v>115</v>
      </c>
      <c r="AC25" s="403">
        <f t="shared" si="23"/>
        <v>195</v>
      </c>
      <c r="AD25" s="403">
        <v>94</v>
      </c>
      <c r="AE25" s="403">
        <v>101</v>
      </c>
      <c r="AF25" s="403">
        <f t="shared" si="54"/>
        <v>184</v>
      </c>
      <c r="AG25" s="403">
        <v>84</v>
      </c>
      <c r="AH25" s="403">
        <v>100</v>
      </c>
      <c r="AI25" s="403">
        <f t="shared" si="25"/>
        <v>228</v>
      </c>
      <c r="AJ25" s="403">
        <v>103</v>
      </c>
      <c r="AK25" s="403">
        <v>125</v>
      </c>
      <c r="AL25" s="403">
        <f t="shared" si="26"/>
        <v>248</v>
      </c>
      <c r="AM25" s="403">
        <v>120</v>
      </c>
      <c r="AN25" s="403">
        <v>128</v>
      </c>
      <c r="AO25" s="403">
        <f t="shared" si="27"/>
        <v>140</v>
      </c>
      <c r="AP25" s="403">
        <v>47</v>
      </c>
      <c r="AQ25" s="403">
        <v>93</v>
      </c>
      <c r="AR25" s="403">
        <f t="shared" si="28"/>
        <v>167</v>
      </c>
      <c r="AS25" s="403">
        <v>55</v>
      </c>
      <c r="AT25" s="403">
        <v>112</v>
      </c>
      <c r="AU25" s="403">
        <f t="shared" si="29"/>
        <v>195</v>
      </c>
      <c r="AV25" s="403">
        <v>68</v>
      </c>
      <c r="AW25" s="403">
        <v>127</v>
      </c>
      <c r="AX25" s="7" t="s">
        <v>42</v>
      </c>
      <c r="AY25" s="403" t="s">
        <v>26</v>
      </c>
      <c r="AZ25" s="403">
        <f t="shared" si="30"/>
        <v>1636</v>
      </c>
      <c r="BA25" s="403">
        <v>742</v>
      </c>
      <c r="BB25" s="403">
        <v>894</v>
      </c>
      <c r="BC25" s="403">
        <f t="shared" si="55"/>
        <v>12</v>
      </c>
      <c r="BD25" s="403">
        <f t="shared" si="56"/>
        <v>4</v>
      </c>
      <c r="BE25" s="403">
        <f t="shared" si="45"/>
        <v>8</v>
      </c>
      <c r="BF25" s="403">
        <f t="shared" si="46"/>
        <v>3</v>
      </c>
      <c r="BG25" s="403">
        <v>1</v>
      </c>
      <c r="BH25" s="403">
        <v>2</v>
      </c>
      <c r="BI25" s="403">
        <f t="shared" si="57"/>
        <v>0</v>
      </c>
      <c r="BJ25" s="403"/>
      <c r="BK25" s="403"/>
      <c r="BL25" s="72">
        <f t="shared" si="47"/>
        <v>0</v>
      </c>
      <c r="BM25" s="403"/>
      <c r="BN25" s="403"/>
      <c r="BO25" s="7" t="s">
        <v>42</v>
      </c>
      <c r="BP25" s="403" t="s">
        <v>26</v>
      </c>
      <c r="BQ25" s="403">
        <f t="shared" si="58"/>
        <v>3</v>
      </c>
      <c r="BR25" s="403">
        <f t="shared" si="48"/>
        <v>1</v>
      </c>
      <c r="BS25" s="403">
        <f t="shared" si="48"/>
        <v>2</v>
      </c>
      <c r="BT25" s="118">
        <f t="shared" si="49"/>
        <v>2</v>
      </c>
      <c r="BU25" s="408">
        <v>1</v>
      </c>
      <c r="BV25" s="408">
        <v>1</v>
      </c>
      <c r="BW25" s="408">
        <f t="shared" si="59"/>
        <v>1</v>
      </c>
      <c r="BX25" s="408"/>
      <c r="BY25" s="408">
        <v>1</v>
      </c>
      <c r="BZ25" s="72">
        <f t="shared" si="50"/>
        <v>0</v>
      </c>
      <c r="CA25" s="403"/>
      <c r="CB25" s="403"/>
      <c r="CC25" s="403">
        <f t="shared" si="60"/>
        <v>3</v>
      </c>
      <c r="CD25" s="403">
        <v>1</v>
      </c>
      <c r="CE25" s="403">
        <v>2</v>
      </c>
      <c r="CF25" s="72">
        <f t="shared" si="51"/>
        <v>3</v>
      </c>
      <c r="CG25" s="403">
        <v>1</v>
      </c>
      <c r="CH25" s="403">
        <v>2</v>
      </c>
    </row>
    <row r="26" spans="1:86" s="98" customFormat="1" ht="13.5" customHeight="1" x14ac:dyDescent="0.25">
      <c r="A26" s="117" t="s">
        <v>43</v>
      </c>
      <c r="B26" s="185" t="s">
        <v>27</v>
      </c>
      <c r="C26" s="406">
        <f t="shared" si="52"/>
        <v>3717</v>
      </c>
      <c r="D26" s="406">
        <v>1777</v>
      </c>
      <c r="E26" s="406">
        <v>1940</v>
      </c>
      <c r="F26" s="406">
        <f t="shared" si="15"/>
        <v>3047</v>
      </c>
      <c r="G26" s="406">
        <v>1459</v>
      </c>
      <c r="H26" s="406">
        <v>1588</v>
      </c>
      <c r="I26" s="407">
        <f t="shared" si="16"/>
        <v>3555</v>
      </c>
      <c r="J26" s="407">
        <f t="shared" si="44"/>
        <v>1691</v>
      </c>
      <c r="K26" s="407">
        <f t="shared" si="44"/>
        <v>1864</v>
      </c>
      <c r="L26" s="406">
        <f t="shared" si="18"/>
        <v>146</v>
      </c>
      <c r="M26" s="406">
        <v>80</v>
      </c>
      <c r="N26" s="406">
        <v>66</v>
      </c>
      <c r="O26" s="406">
        <f t="shared" si="19"/>
        <v>206</v>
      </c>
      <c r="P26" s="406">
        <v>95</v>
      </c>
      <c r="Q26" s="406">
        <v>111</v>
      </c>
      <c r="R26" s="406">
        <f t="shared" si="20"/>
        <v>230</v>
      </c>
      <c r="S26" s="406">
        <v>112</v>
      </c>
      <c r="T26" s="406">
        <v>118</v>
      </c>
      <c r="U26" s="406">
        <f t="shared" si="21"/>
        <v>337</v>
      </c>
      <c r="V26" s="406">
        <v>176</v>
      </c>
      <c r="W26" s="409">
        <v>161</v>
      </c>
      <c r="X26" s="117" t="s">
        <v>43</v>
      </c>
      <c r="Y26" s="185" t="s">
        <v>27</v>
      </c>
      <c r="Z26" s="403">
        <f t="shared" si="53"/>
        <v>263</v>
      </c>
      <c r="AA26" s="403">
        <v>136</v>
      </c>
      <c r="AB26" s="403">
        <v>127</v>
      </c>
      <c r="AC26" s="403">
        <f t="shared" si="23"/>
        <v>355</v>
      </c>
      <c r="AD26" s="403">
        <v>175</v>
      </c>
      <c r="AE26" s="403">
        <v>180</v>
      </c>
      <c r="AF26" s="403">
        <f t="shared" si="54"/>
        <v>411</v>
      </c>
      <c r="AG26" s="403">
        <v>193</v>
      </c>
      <c r="AH26" s="403">
        <v>218</v>
      </c>
      <c r="AI26" s="403">
        <f t="shared" si="25"/>
        <v>367</v>
      </c>
      <c r="AJ26" s="403">
        <v>183</v>
      </c>
      <c r="AK26" s="403">
        <v>184</v>
      </c>
      <c r="AL26" s="403">
        <f t="shared" si="26"/>
        <v>391</v>
      </c>
      <c r="AM26" s="403">
        <v>193</v>
      </c>
      <c r="AN26" s="403">
        <v>198</v>
      </c>
      <c r="AO26" s="403">
        <f t="shared" si="27"/>
        <v>286</v>
      </c>
      <c r="AP26" s="403">
        <v>117</v>
      </c>
      <c r="AQ26" s="403">
        <v>169</v>
      </c>
      <c r="AR26" s="403">
        <f t="shared" si="28"/>
        <v>269</v>
      </c>
      <c r="AS26" s="403">
        <v>102</v>
      </c>
      <c r="AT26" s="403">
        <v>167</v>
      </c>
      <c r="AU26" s="403">
        <f t="shared" si="29"/>
        <v>294</v>
      </c>
      <c r="AV26" s="403">
        <v>129</v>
      </c>
      <c r="AW26" s="403">
        <v>165</v>
      </c>
      <c r="AX26" s="7" t="s">
        <v>43</v>
      </c>
      <c r="AY26" s="403" t="s">
        <v>27</v>
      </c>
      <c r="AZ26" s="403">
        <f t="shared" si="30"/>
        <v>2929</v>
      </c>
      <c r="BA26" s="403">
        <v>1394</v>
      </c>
      <c r="BB26" s="403">
        <v>1535</v>
      </c>
      <c r="BC26" s="403">
        <f t="shared" si="55"/>
        <v>22</v>
      </c>
      <c r="BD26" s="403">
        <f t="shared" si="56"/>
        <v>13</v>
      </c>
      <c r="BE26" s="403">
        <f t="shared" si="45"/>
        <v>9</v>
      </c>
      <c r="BF26" s="403">
        <f>BG26+BH26</f>
        <v>4</v>
      </c>
      <c r="BG26" s="403">
        <v>3</v>
      </c>
      <c r="BH26" s="403">
        <v>1</v>
      </c>
      <c r="BI26" s="403">
        <f t="shared" si="57"/>
        <v>3</v>
      </c>
      <c r="BJ26" s="403">
        <v>3</v>
      </c>
      <c r="BK26" s="403"/>
      <c r="BL26" s="72">
        <f t="shared" si="47"/>
        <v>2</v>
      </c>
      <c r="BM26" s="403">
        <v>2</v>
      </c>
      <c r="BN26" s="403"/>
      <c r="BO26" s="7" t="s">
        <v>43</v>
      </c>
      <c r="BP26" s="403" t="s">
        <v>27</v>
      </c>
      <c r="BQ26" s="403">
        <f t="shared" si="58"/>
        <v>2</v>
      </c>
      <c r="BR26" s="403">
        <f t="shared" si="48"/>
        <v>1</v>
      </c>
      <c r="BS26" s="403">
        <f t="shared" si="48"/>
        <v>1</v>
      </c>
      <c r="BT26" s="118">
        <f t="shared" si="49"/>
        <v>2</v>
      </c>
      <c r="BU26" s="408">
        <v>1</v>
      </c>
      <c r="BV26" s="408">
        <v>1</v>
      </c>
      <c r="BW26" s="408">
        <f t="shared" si="59"/>
        <v>0</v>
      </c>
      <c r="BX26" s="408"/>
      <c r="BY26" s="408"/>
      <c r="BZ26" s="72">
        <f t="shared" si="50"/>
        <v>0</v>
      </c>
      <c r="CA26" s="403"/>
      <c r="CB26" s="403"/>
      <c r="CC26" s="403">
        <f t="shared" si="60"/>
        <v>3</v>
      </c>
      <c r="CD26" s="403">
        <v>1</v>
      </c>
      <c r="CE26" s="403">
        <v>2</v>
      </c>
      <c r="CF26" s="72">
        <f t="shared" si="51"/>
        <v>8</v>
      </c>
      <c r="CG26" s="403">
        <v>3</v>
      </c>
      <c r="CH26" s="403">
        <v>5</v>
      </c>
    </row>
    <row r="27" spans="1:86" s="98" customFormat="1" ht="13.5" customHeight="1" x14ac:dyDescent="0.25">
      <c r="A27" s="111" t="s">
        <v>44</v>
      </c>
      <c r="B27" s="404" t="s">
        <v>28</v>
      </c>
      <c r="C27" s="112">
        <f>SUM(C28:C34)</f>
        <v>7469</v>
      </c>
      <c r="D27" s="113">
        <f t="shared" ref="D27:W27" si="61">SUM(D28:D34)</f>
        <v>3675</v>
      </c>
      <c r="E27" s="113">
        <f t="shared" si="61"/>
        <v>3794</v>
      </c>
      <c r="F27" s="113">
        <f t="shared" si="61"/>
        <v>4749</v>
      </c>
      <c r="G27" s="113">
        <f t="shared" si="61"/>
        <v>2304</v>
      </c>
      <c r="H27" s="113">
        <f t="shared" si="61"/>
        <v>2445</v>
      </c>
      <c r="I27" s="113">
        <f t="shared" si="61"/>
        <v>7292</v>
      </c>
      <c r="J27" s="113">
        <f t="shared" si="61"/>
        <v>3586</v>
      </c>
      <c r="K27" s="113">
        <f t="shared" si="61"/>
        <v>3706</v>
      </c>
      <c r="L27" s="113">
        <f t="shared" si="61"/>
        <v>338</v>
      </c>
      <c r="M27" s="113">
        <f t="shared" si="61"/>
        <v>181</v>
      </c>
      <c r="N27" s="113">
        <f t="shared" si="61"/>
        <v>157</v>
      </c>
      <c r="O27" s="113">
        <f t="shared" si="61"/>
        <v>450</v>
      </c>
      <c r="P27" s="113">
        <f t="shared" si="61"/>
        <v>244</v>
      </c>
      <c r="Q27" s="113">
        <f t="shared" si="61"/>
        <v>206</v>
      </c>
      <c r="R27" s="113">
        <f t="shared" si="61"/>
        <v>477</v>
      </c>
      <c r="S27" s="113">
        <f t="shared" si="61"/>
        <v>246</v>
      </c>
      <c r="T27" s="113">
        <f t="shared" si="61"/>
        <v>231</v>
      </c>
      <c r="U27" s="113">
        <f t="shared" si="61"/>
        <v>593</v>
      </c>
      <c r="V27" s="113">
        <f t="shared" si="61"/>
        <v>325</v>
      </c>
      <c r="W27" s="113">
        <f t="shared" si="61"/>
        <v>268</v>
      </c>
      <c r="X27" s="111" t="s">
        <v>44</v>
      </c>
      <c r="Y27" s="114" t="s">
        <v>28</v>
      </c>
      <c r="Z27" s="115">
        <f>Z28+Z29+Z30+Z31+Z32+Z33+Z34</f>
        <v>566</v>
      </c>
      <c r="AA27" s="115">
        <f t="shared" ref="AA27:AW27" si="62">AA28+AA29+AA30+AA31+AA32+AA33+AA34</f>
        <v>293</v>
      </c>
      <c r="AB27" s="115">
        <f t="shared" si="62"/>
        <v>273</v>
      </c>
      <c r="AC27" s="115">
        <f t="shared" si="62"/>
        <v>720</v>
      </c>
      <c r="AD27" s="115">
        <f t="shared" si="62"/>
        <v>370</v>
      </c>
      <c r="AE27" s="115">
        <f t="shared" si="62"/>
        <v>350</v>
      </c>
      <c r="AF27" s="115">
        <f t="shared" si="62"/>
        <v>742</v>
      </c>
      <c r="AG27" s="115">
        <f t="shared" si="62"/>
        <v>389</v>
      </c>
      <c r="AH27" s="115">
        <f t="shared" si="62"/>
        <v>353</v>
      </c>
      <c r="AI27" s="115">
        <f t="shared" si="62"/>
        <v>747</v>
      </c>
      <c r="AJ27" s="115">
        <f t="shared" si="62"/>
        <v>381</v>
      </c>
      <c r="AK27" s="115">
        <f t="shared" si="62"/>
        <v>366</v>
      </c>
      <c r="AL27" s="115">
        <f t="shared" si="62"/>
        <v>847</v>
      </c>
      <c r="AM27" s="115">
        <f t="shared" si="62"/>
        <v>430</v>
      </c>
      <c r="AN27" s="115">
        <f t="shared" si="62"/>
        <v>417</v>
      </c>
      <c r="AO27" s="115">
        <f t="shared" si="62"/>
        <v>567</v>
      </c>
      <c r="AP27" s="115">
        <f t="shared" si="62"/>
        <v>230</v>
      </c>
      <c r="AQ27" s="115">
        <f t="shared" si="62"/>
        <v>337</v>
      </c>
      <c r="AR27" s="115">
        <f t="shared" si="62"/>
        <v>630</v>
      </c>
      <c r="AS27" s="115">
        <f>AS28+AS29+AS30+AS31+AS32+AS33+AS34</f>
        <v>262</v>
      </c>
      <c r="AT27" s="115">
        <f t="shared" si="62"/>
        <v>368</v>
      </c>
      <c r="AU27" s="115">
        <f t="shared" si="62"/>
        <v>615</v>
      </c>
      <c r="AV27" s="115">
        <f t="shared" si="62"/>
        <v>235</v>
      </c>
      <c r="AW27" s="115">
        <f t="shared" si="62"/>
        <v>380</v>
      </c>
      <c r="AX27" s="116" t="s">
        <v>44</v>
      </c>
      <c r="AY27" s="405" t="s">
        <v>28</v>
      </c>
      <c r="AZ27" s="405">
        <f>SUM(AZ28:AZ34)</f>
        <v>4654</v>
      </c>
      <c r="BA27" s="405">
        <f t="shared" ref="BA27:BN27" si="63">SUM(BA28:BA34)</f>
        <v>2254</v>
      </c>
      <c r="BB27" s="405">
        <f t="shared" si="63"/>
        <v>2400</v>
      </c>
      <c r="BC27" s="405">
        <f t="shared" si="63"/>
        <v>35</v>
      </c>
      <c r="BD27" s="405">
        <f t="shared" si="63"/>
        <v>22</v>
      </c>
      <c r="BE27" s="405">
        <f t="shared" si="63"/>
        <v>13</v>
      </c>
      <c r="BF27" s="405">
        <f t="shared" si="63"/>
        <v>5</v>
      </c>
      <c r="BG27" s="405">
        <f t="shared" si="63"/>
        <v>5</v>
      </c>
      <c r="BH27" s="405">
        <f t="shared" si="63"/>
        <v>0</v>
      </c>
      <c r="BI27" s="405">
        <f t="shared" si="63"/>
        <v>1</v>
      </c>
      <c r="BJ27" s="405">
        <f t="shared" si="63"/>
        <v>0</v>
      </c>
      <c r="BK27" s="405">
        <f t="shared" si="63"/>
        <v>1</v>
      </c>
      <c r="BL27" s="405">
        <f t="shared" si="63"/>
        <v>2</v>
      </c>
      <c r="BM27" s="405">
        <f t="shared" si="63"/>
        <v>1</v>
      </c>
      <c r="BN27" s="405">
        <f t="shared" si="63"/>
        <v>1</v>
      </c>
      <c r="BO27" s="116" t="s">
        <v>44</v>
      </c>
      <c r="BP27" s="405" t="s">
        <v>28</v>
      </c>
      <c r="BQ27" s="405">
        <f t="shared" ref="BQ27:CH27" si="64">SUM(BQ28:BQ34)</f>
        <v>12</v>
      </c>
      <c r="BR27" s="405">
        <f t="shared" si="64"/>
        <v>8</v>
      </c>
      <c r="BS27" s="405">
        <f t="shared" si="64"/>
        <v>4</v>
      </c>
      <c r="BT27" s="405">
        <f t="shared" si="64"/>
        <v>11</v>
      </c>
      <c r="BU27" s="405">
        <f t="shared" si="64"/>
        <v>7</v>
      </c>
      <c r="BV27" s="405">
        <f t="shared" si="64"/>
        <v>4</v>
      </c>
      <c r="BW27" s="405">
        <f t="shared" si="64"/>
        <v>1</v>
      </c>
      <c r="BX27" s="405">
        <f t="shared" si="64"/>
        <v>1</v>
      </c>
      <c r="BY27" s="405">
        <f t="shared" si="64"/>
        <v>0</v>
      </c>
      <c r="BZ27" s="405">
        <f t="shared" si="64"/>
        <v>0</v>
      </c>
      <c r="CA27" s="405">
        <f t="shared" si="64"/>
        <v>0</v>
      </c>
      <c r="CB27" s="405">
        <f t="shared" si="64"/>
        <v>0</v>
      </c>
      <c r="CC27" s="405">
        <f t="shared" si="64"/>
        <v>7</v>
      </c>
      <c r="CD27" s="405">
        <f t="shared" si="64"/>
        <v>0</v>
      </c>
      <c r="CE27" s="405">
        <f t="shared" si="64"/>
        <v>7</v>
      </c>
      <c r="CF27" s="405">
        <f t="shared" si="64"/>
        <v>8</v>
      </c>
      <c r="CG27" s="405">
        <f t="shared" si="64"/>
        <v>8</v>
      </c>
      <c r="CH27" s="405">
        <f t="shared" si="64"/>
        <v>0</v>
      </c>
    </row>
    <row r="28" spans="1:86" s="98" customFormat="1" ht="13.5" customHeight="1" x14ac:dyDescent="0.25">
      <c r="A28" s="117" t="s">
        <v>45</v>
      </c>
      <c r="B28" s="185" t="s">
        <v>29</v>
      </c>
      <c r="C28" s="406">
        <f>D28+E28</f>
        <v>184</v>
      </c>
      <c r="D28" s="406">
        <v>78</v>
      </c>
      <c r="E28" s="406">
        <v>106</v>
      </c>
      <c r="F28" s="406">
        <f t="shared" si="15"/>
        <v>85</v>
      </c>
      <c r="G28" s="406">
        <v>35</v>
      </c>
      <c r="H28" s="406">
        <v>50</v>
      </c>
      <c r="I28" s="407">
        <f>J28+K28</f>
        <v>183</v>
      </c>
      <c r="J28" s="407">
        <f t="shared" ref="J28:K34" si="65">M28+P28+S28+V28+AA28+AD28+AG28+AJ28+AM28+AP28+AS28+AV28</f>
        <v>78</v>
      </c>
      <c r="K28" s="407">
        <f t="shared" si="65"/>
        <v>105</v>
      </c>
      <c r="L28" s="406">
        <f>M28+N28</f>
        <v>5</v>
      </c>
      <c r="M28" s="406">
        <v>3</v>
      </c>
      <c r="N28" s="406">
        <v>2</v>
      </c>
      <c r="O28" s="406">
        <f>P28+Q28</f>
        <v>8</v>
      </c>
      <c r="P28" s="406">
        <v>2</v>
      </c>
      <c r="Q28" s="406">
        <v>6</v>
      </c>
      <c r="R28" s="406">
        <f>S28+T28</f>
        <v>18</v>
      </c>
      <c r="S28" s="406">
        <v>11</v>
      </c>
      <c r="T28" s="406">
        <v>7</v>
      </c>
      <c r="U28" s="406">
        <f>V28+W28</f>
        <v>16</v>
      </c>
      <c r="V28" s="406">
        <v>8</v>
      </c>
      <c r="W28" s="409">
        <v>8</v>
      </c>
      <c r="X28" s="117" t="s">
        <v>45</v>
      </c>
      <c r="Y28" s="185" t="s">
        <v>29</v>
      </c>
      <c r="Z28" s="403">
        <f>AA28+AB28</f>
        <v>15</v>
      </c>
      <c r="AA28" s="403">
        <v>5</v>
      </c>
      <c r="AB28" s="403">
        <v>10</v>
      </c>
      <c r="AC28" s="403">
        <f t="shared" si="23"/>
        <v>13</v>
      </c>
      <c r="AD28" s="403">
        <v>7</v>
      </c>
      <c r="AE28" s="403">
        <v>6</v>
      </c>
      <c r="AF28" s="403">
        <f>AG28+AH28</f>
        <v>19</v>
      </c>
      <c r="AG28" s="403">
        <v>12</v>
      </c>
      <c r="AH28" s="403">
        <v>7</v>
      </c>
      <c r="AI28" s="403">
        <f>AJ28+AK28</f>
        <v>16</v>
      </c>
      <c r="AJ28" s="403">
        <v>10</v>
      </c>
      <c r="AK28" s="403">
        <v>6</v>
      </c>
      <c r="AL28" s="403">
        <f t="shared" si="26"/>
        <v>11</v>
      </c>
      <c r="AM28" s="403">
        <v>6</v>
      </c>
      <c r="AN28" s="403">
        <v>5</v>
      </c>
      <c r="AO28" s="403">
        <f t="shared" si="27"/>
        <v>27</v>
      </c>
      <c r="AP28" s="403">
        <v>6</v>
      </c>
      <c r="AQ28" s="403">
        <v>21</v>
      </c>
      <c r="AR28" s="403">
        <f t="shared" si="28"/>
        <v>21</v>
      </c>
      <c r="AS28" s="403">
        <v>5</v>
      </c>
      <c r="AT28" s="403">
        <v>16</v>
      </c>
      <c r="AU28" s="403">
        <f t="shared" si="29"/>
        <v>14</v>
      </c>
      <c r="AV28" s="403">
        <v>3</v>
      </c>
      <c r="AW28" s="403">
        <v>11</v>
      </c>
      <c r="AX28" s="7" t="s">
        <v>45</v>
      </c>
      <c r="AY28" s="403" t="s">
        <v>29</v>
      </c>
      <c r="AZ28" s="403">
        <f t="shared" si="30"/>
        <v>84</v>
      </c>
      <c r="BA28" s="403">
        <v>35</v>
      </c>
      <c r="BB28" s="403">
        <v>49</v>
      </c>
      <c r="BC28" s="403">
        <f>BD28+BE28</f>
        <v>3</v>
      </c>
      <c r="BD28" s="403">
        <f t="shared" ref="BD28:BE34" si="66">BG28+BJ28+BM28+BR28+CA28+CD28+CG28</f>
        <v>2</v>
      </c>
      <c r="BE28" s="403">
        <f t="shared" si="66"/>
        <v>1</v>
      </c>
      <c r="BF28" s="403">
        <f>BG28+BH28</f>
        <v>0</v>
      </c>
      <c r="BG28" s="403"/>
      <c r="BH28" s="403"/>
      <c r="BI28" s="403">
        <f>BJ28+BK28</f>
        <v>0</v>
      </c>
      <c r="BJ28" s="403"/>
      <c r="BK28" s="403"/>
      <c r="BL28" s="72">
        <f t="shared" ref="BL28:BL34" si="67">BM28+BN28</f>
        <v>0</v>
      </c>
      <c r="BM28" s="403"/>
      <c r="BN28" s="403"/>
      <c r="BO28" s="7" t="s">
        <v>45</v>
      </c>
      <c r="BP28" s="403" t="s">
        <v>29</v>
      </c>
      <c r="BQ28" s="403">
        <f>BR28+BS28</f>
        <v>1</v>
      </c>
      <c r="BR28" s="403">
        <f t="shared" ref="BR28:BS34" si="68">BU28+BX28</f>
        <v>0</v>
      </c>
      <c r="BS28" s="403">
        <f t="shared" si="68"/>
        <v>1</v>
      </c>
      <c r="BT28" s="118">
        <f t="shared" ref="BT28:BT34" si="69">BU28+BV28</f>
        <v>1</v>
      </c>
      <c r="BU28" s="408"/>
      <c r="BV28" s="408">
        <v>1</v>
      </c>
      <c r="BW28" s="408">
        <f>BX28+BY28</f>
        <v>0</v>
      </c>
      <c r="BX28" s="408"/>
      <c r="BY28" s="408"/>
      <c r="BZ28" s="72">
        <f t="shared" ref="BZ28:BZ34" si="70">CA28+CB28</f>
        <v>0</v>
      </c>
      <c r="CA28" s="403"/>
      <c r="CB28" s="403"/>
      <c r="CC28" s="403">
        <f>CD28+CE28</f>
        <v>0</v>
      </c>
      <c r="CD28" s="403"/>
      <c r="CE28" s="403"/>
      <c r="CF28" s="72">
        <f t="shared" ref="CF28:CF34" si="71">CG28+CH28</f>
        <v>2</v>
      </c>
      <c r="CG28" s="403">
        <v>2</v>
      </c>
      <c r="CH28" s="403"/>
    </row>
    <row r="29" spans="1:86" s="98" customFormat="1" ht="13.5" customHeight="1" x14ac:dyDescent="0.25">
      <c r="A29" s="117" t="s">
        <v>46</v>
      </c>
      <c r="B29" s="185" t="s">
        <v>94</v>
      </c>
      <c r="C29" s="406">
        <f t="shared" ref="C29:C34" si="72">D29+E29</f>
        <v>444</v>
      </c>
      <c r="D29" s="406">
        <v>216</v>
      </c>
      <c r="E29" s="406">
        <v>228</v>
      </c>
      <c r="F29" s="406">
        <f t="shared" si="15"/>
        <v>186</v>
      </c>
      <c r="G29" s="406">
        <v>88</v>
      </c>
      <c r="H29" s="406">
        <v>98</v>
      </c>
      <c r="I29" s="407">
        <f t="shared" ref="I29:I38" si="73">J29+K29</f>
        <v>438</v>
      </c>
      <c r="J29" s="407">
        <f t="shared" si="65"/>
        <v>213</v>
      </c>
      <c r="K29" s="407">
        <f t="shared" si="65"/>
        <v>225</v>
      </c>
      <c r="L29" s="406">
        <f t="shared" ref="L29:L34" si="74">M29+N29</f>
        <v>18</v>
      </c>
      <c r="M29" s="406">
        <v>9</v>
      </c>
      <c r="N29" s="406">
        <v>9</v>
      </c>
      <c r="O29" s="406">
        <f t="shared" ref="O29:O34" si="75">P29+Q29</f>
        <v>31</v>
      </c>
      <c r="P29" s="406">
        <v>14</v>
      </c>
      <c r="Q29" s="406">
        <v>17</v>
      </c>
      <c r="R29" s="406">
        <f t="shared" ref="R29:R34" si="76">S29+T29</f>
        <v>20</v>
      </c>
      <c r="S29" s="406">
        <v>8</v>
      </c>
      <c r="T29" s="406">
        <v>12</v>
      </c>
      <c r="U29" s="406">
        <f t="shared" ref="U29:U34" si="77">V29+W29</f>
        <v>34</v>
      </c>
      <c r="V29" s="406">
        <v>20</v>
      </c>
      <c r="W29" s="409">
        <v>14</v>
      </c>
      <c r="X29" s="117" t="s">
        <v>46</v>
      </c>
      <c r="Y29" s="185" t="s">
        <v>94</v>
      </c>
      <c r="Z29" s="403">
        <f t="shared" ref="Z29:Z34" si="78">AA29+AB29</f>
        <v>36</v>
      </c>
      <c r="AA29" s="403">
        <v>17</v>
      </c>
      <c r="AB29" s="403">
        <v>19</v>
      </c>
      <c r="AC29" s="403">
        <f t="shared" si="23"/>
        <v>49</v>
      </c>
      <c r="AD29" s="403">
        <v>19</v>
      </c>
      <c r="AE29" s="403">
        <v>30</v>
      </c>
      <c r="AF29" s="403">
        <f t="shared" ref="AF29:AF51" si="79">AG29+AH29</f>
        <v>50</v>
      </c>
      <c r="AG29" s="403">
        <v>27</v>
      </c>
      <c r="AH29" s="403">
        <v>23</v>
      </c>
      <c r="AI29" s="403">
        <f t="shared" ref="AI29:AI34" si="80">AJ29+AK29</f>
        <v>52</v>
      </c>
      <c r="AJ29" s="403">
        <v>28</v>
      </c>
      <c r="AK29" s="403">
        <v>24</v>
      </c>
      <c r="AL29" s="403">
        <f t="shared" si="26"/>
        <v>48</v>
      </c>
      <c r="AM29" s="403">
        <v>21</v>
      </c>
      <c r="AN29" s="403">
        <v>27</v>
      </c>
      <c r="AO29" s="403">
        <f t="shared" si="27"/>
        <v>33</v>
      </c>
      <c r="AP29" s="403">
        <v>13</v>
      </c>
      <c r="AQ29" s="403">
        <v>20</v>
      </c>
      <c r="AR29" s="403">
        <f t="shared" si="28"/>
        <v>25</v>
      </c>
      <c r="AS29" s="403">
        <v>12</v>
      </c>
      <c r="AT29" s="403">
        <v>13</v>
      </c>
      <c r="AU29" s="403">
        <f t="shared" si="29"/>
        <v>42</v>
      </c>
      <c r="AV29" s="403">
        <v>25</v>
      </c>
      <c r="AW29" s="403">
        <v>17</v>
      </c>
      <c r="AX29" s="7" t="s">
        <v>46</v>
      </c>
      <c r="AY29" s="403" t="s">
        <v>94</v>
      </c>
      <c r="AZ29" s="403">
        <f t="shared" si="30"/>
        <v>186</v>
      </c>
      <c r="BA29" s="403">
        <v>88</v>
      </c>
      <c r="BB29" s="403">
        <v>98</v>
      </c>
      <c r="BC29" s="403">
        <f t="shared" ref="BC29:BC34" si="81">BD29+BE29</f>
        <v>8</v>
      </c>
      <c r="BD29" s="403">
        <f t="shared" si="66"/>
        <v>5</v>
      </c>
      <c r="BE29" s="403">
        <f t="shared" si="66"/>
        <v>3</v>
      </c>
      <c r="BF29" s="403">
        <f t="shared" ref="BF29:BF34" si="82">BG29+BH29</f>
        <v>1</v>
      </c>
      <c r="BG29" s="403">
        <v>1</v>
      </c>
      <c r="BH29" s="403"/>
      <c r="BI29" s="403">
        <f t="shared" ref="BI29:BI34" si="83">BJ29+BK29</f>
        <v>0</v>
      </c>
      <c r="BJ29" s="403"/>
      <c r="BK29" s="403"/>
      <c r="BL29" s="72">
        <f t="shared" si="67"/>
        <v>0</v>
      </c>
      <c r="BM29" s="403"/>
      <c r="BN29" s="403"/>
      <c r="BO29" s="7" t="s">
        <v>46</v>
      </c>
      <c r="BP29" s="403" t="s">
        <v>94</v>
      </c>
      <c r="BQ29" s="403">
        <f t="shared" ref="BQ29:BQ34" si="84">BR29+BS29</f>
        <v>7</v>
      </c>
      <c r="BR29" s="403">
        <f t="shared" si="68"/>
        <v>4</v>
      </c>
      <c r="BS29" s="403">
        <f t="shared" si="68"/>
        <v>3</v>
      </c>
      <c r="BT29" s="118">
        <f t="shared" si="69"/>
        <v>7</v>
      </c>
      <c r="BU29" s="408">
        <v>4</v>
      </c>
      <c r="BV29" s="408">
        <v>3</v>
      </c>
      <c r="BW29" s="408">
        <f t="shared" ref="BW29:BW34" si="85">BX29+BY29</f>
        <v>0</v>
      </c>
      <c r="BX29" s="408"/>
      <c r="BY29" s="408"/>
      <c r="BZ29" s="72">
        <f t="shared" si="70"/>
        <v>0</v>
      </c>
      <c r="CA29" s="403"/>
      <c r="CB29" s="403"/>
      <c r="CC29" s="403">
        <f t="shared" ref="CC29:CC34" si="86">CD29+CE29</f>
        <v>0</v>
      </c>
      <c r="CD29" s="403"/>
      <c r="CE29" s="403"/>
      <c r="CF29" s="72">
        <f t="shared" si="71"/>
        <v>0</v>
      </c>
      <c r="CG29" s="403"/>
      <c r="CH29" s="403"/>
    </row>
    <row r="30" spans="1:86" s="98" customFormat="1" ht="13.5" customHeight="1" x14ac:dyDescent="0.25">
      <c r="A30" s="117" t="s">
        <v>47</v>
      </c>
      <c r="B30" s="185" t="s">
        <v>95</v>
      </c>
      <c r="C30" s="406">
        <f t="shared" si="72"/>
        <v>650</v>
      </c>
      <c r="D30" s="406">
        <v>314</v>
      </c>
      <c r="E30" s="406">
        <v>336</v>
      </c>
      <c r="F30" s="406">
        <f t="shared" si="15"/>
        <v>422</v>
      </c>
      <c r="G30" s="406">
        <v>212</v>
      </c>
      <c r="H30" s="406">
        <v>210</v>
      </c>
      <c r="I30" s="407">
        <f t="shared" si="73"/>
        <v>647</v>
      </c>
      <c r="J30" s="407">
        <f t="shared" si="65"/>
        <v>312</v>
      </c>
      <c r="K30" s="407">
        <f t="shared" si="65"/>
        <v>335</v>
      </c>
      <c r="L30" s="406">
        <f t="shared" si="74"/>
        <v>25</v>
      </c>
      <c r="M30" s="406">
        <v>13</v>
      </c>
      <c r="N30" s="406">
        <v>12</v>
      </c>
      <c r="O30" s="406">
        <f t="shared" si="75"/>
        <v>32</v>
      </c>
      <c r="P30" s="406">
        <v>19</v>
      </c>
      <c r="Q30" s="406">
        <v>13</v>
      </c>
      <c r="R30" s="406">
        <f t="shared" si="76"/>
        <v>36</v>
      </c>
      <c r="S30" s="406">
        <v>19</v>
      </c>
      <c r="T30" s="406">
        <v>17</v>
      </c>
      <c r="U30" s="406">
        <f t="shared" si="77"/>
        <v>54</v>
      </c>
      <c r="V30" s="406">
        <v>31</v>
      </c>
      <c r="W30" s="409">
        <v>23</v>
      </c>
      <c r="X30" s="117" t="s">
        <v>47</v>
      </c>
      <c r="Y30" s="185" t="s">
        <v>95</v>
      </c>
      <c r="Z30" s="403">
        <f t="shared" si="78"/>
        <v>62</v>
      </c>
      <c r="AA30" s="403">
        <v>29</v>
      </c>
      <c r="AB30" s="403">
        <v>33</v>
      </c>
      <c r="AC30" s="403">
        <f t="shared" si="23"/>
        <v>65</v>
      </c>
      <c r="AD30" s="403">
        <v>36</v>
      </c>
      <c r="AE30" s="403">
        <v>29</v>
      </c>
      <c r="AF30" s="403">
        <f t="shared" si="79"/>
        <v>49</v>
      </c>
      <c r="AG30" s="403">
        <v>32</v>
      </c>
      <c r="AH30" s="403">
        <v>17</v>
      </c>
      <c r="AI30" s="403">
        <f t="shared" si="80"/>
        <v>68</v>
      </c>
      <c r="AJ30" s="403">
        <v>32</v>
      </c>
      <c r="AK30" s="403">
        <v>36</v>
      </c>
      <c r="AL30" s="403">
        <f t="shared" si="26"/>
        <v>84</v>
      </c>
      <c r="AM30" s="403">
        <v>41</v>
      </c>
      <c r="AN30" s="403">
        <v>43</v>
      </c>
      <c r="AO30" s="403">
        <f t="shared" si="27"/>
        <v>52</v>
      </c>
      <c r="AP30" s="403">
        <v>18</v>
      </c>
      <c r="AQ30" s="403">
        <v>34</v>
      </c>
      <c r="AR30" s="403">
        <f t="shared" si="28"/>
        <v>63</v>
      </c>
      <c r="AS30" s="403">
        <v>27</v>
      </c>
      <c r="AT30" s="403">
        <v>36</v>
      </c>
      <c r="AU30" s="403">
        <f t="shared" si="29"/>
        <v>57</v>
      </c>
      <c r="AV30" s="403">
        <v>15</v>
      </c>
      <c r="AW30" s="403">
        <v>42</v>
      </c>
      <c r="AX30" s="7" t="s">
        <v>47</v>
      </c>
      <c r="AY30" s="403" t="s">
        <v>95</v>
      </c>
      <c r="AZ30" s="403">
        <f t="shared" si="30"/>
        <v>422</v>
      </c>
      <c r="BA30" s="403">
        <v>212</v>
      </c>
      <c r="BB30" s="403">
        <v>210</v>
      </c>
      <c r="BC30" s="403">
        <f t="shared" si="81"/>
        <v>2</v>
      </c>
      <c r="BD30" s="403">
        <f t="shared" si="66"/>
        <v>2</v>
      </c>
      <c r="BE30" s="403">
        <f t="shared" si="66"/>
        <v>0</v>
      </c>
      <c r="BF30" s="403">
        <f t="shared" si="82"/>
        <v>1</v>
      </c>
      <c r="BG30" s="403">
        <v>1</v>
      </c>
      <c r="BH30" s="403"/>
      <c r="BI30" s="403">
        <f t="shared" si="83"/>
        <v>0</v>
      </c>
      <c r="BJ30" s="403"/>
      <c r="BK30" s="403"/>
      <c r="BL30" s="72">
        <f t="shared" si="67"/>
        <v>0</v>
      </c>
      <c r="BM30" s="403"/>
      <c r="BN30" s="403"/>
      <c r="BO30" s="7" t="s">
        <v>47</v>
      </c>
      <c r="BP30" s="403" t="s">
        <v>95</v>
      </c>
      <c r="BQ30" s="403">
        <f t="shared" si="84"/>
        <v>0</v>
      </c>
      <c r="BR30" s="403">
        <f t="shared" si="68"/>
        <v>0</v>
      </c>
      <c r="BS30" s="403">
        <f t="shared" si="68"/>
        <v>0</v>
      </c>
      <c r="BT30" s="118">
        <f t="shared" si="69"/>
        <v>0</v>
      </c>
      <c r="BU30" s="408"/>
      <c r="BV30" s="408"/>
      <c r="BW30" s="408">
        <f t="shared" si="85"/>
        <v>0</v>
      </c>
      <c r="BX30" s="408"/>
      <c r="BY30" s="408"/>
      <c r="BZ30" s="72">
        <f t="shared" si="70"/>
        <v>0</v>
      </c>
      <c r="CA30" s="403"/>
      <c r="CB30" s="403"/>
      <c r="CC30" s="403">
        <f t="shared" si="86"/>
        <v>0</v>
      </c>
      <c r="CD30" s="403"/>
      <c r="CE30" s="403"/>
      <c r="CF30" s="72">
        <f t="shared" si="71"/>
        <v>1</v>
      </c>
      <c r="CG30" s="403">
        <v>1</v>
      </c>
      <c r="CH30" s="403"/>
    </row>
    <row r="31" spans="1:86" s="98" customFormat="1" ht="13.5" customHeight="1" x14ac:dyDescent="0.25">
      <c r="A31" s="117" t="s">
        <v>48</v>
      </c>
      <c r="B31" s="185" t="s">
        <v>96</v>
      </c>
      <c r="C31" s="406">
        <f t="shared" si="72"/>
        <v>988</v>
      </c>
      <c r="D31" s="406">
        <v>476</v>
      </c>
      <c r="E31" s="406">
        <v>512</v>
      </c>
      <c r="F31" s="406">
        <f t="shared" si="15"/>
        <v>782</v>
      </c>
      <c r="G31" s="406">
        <v>379</v>
      </c>
      <c r="H31" s="406">
        <v>403</v>
      </c>
      <c r="I31" s="407">
        <f t="shared" si="73"/>
        <v>988</v>
      </c>
      <c r="J31" s="407">
        <f t="shared" si="65"/>
        <v>476</v>
      </c>
      <c r="K31" s="407">
        <f t="shared" si="65"/>
        <v>512</v>
      </c>
      <c r="L31" s="406">
        <f t="shared" si="74"/>
        <v>49</v>
      </c>
      <c r="M31" s="406">
        <v>29</v>
      </c>
      <c r="N31" s="406">
        <v>20</v>
      </c>
      <c r="O31" s="406">
        <f t="shared" si="75"/>
        <v>73</v>
      </c>
      <c r="P31" s="406">
        <v>40</v>
      </c>
      <c r="Q31" s="406">
        <v>33</v>
      </c>
      <c r="R31" s="406">
        <f t="shared" si="76"/>
        <v>67</v>
      </c>
      <c r="S31" s="406">
        <v>35</v>
      </c>
      <c r="T31" s="406">
        <v>32</v>
      </c>
      <c r="U31" s="406">
        <f t="shared" si="77"/>
        <v>89</v>
      </c>
      <c r="V31" s="406">
        <v>43</v>
      </c>
      <c r="W31" s="409">
        <v>46</v>
      </c>
      <c r="X31" s="117" t="s">
        <v>48</v>
      </c>
      <c r="Y31" s="185" t="s">
        <v>96</v>
      </c>
      <c r="Z31" s="403">
        <f t="shared" si="78"/>
        <v>90</v>
      </c>
      <c r="AA31" s="403">
        <v>50</v>
      </c>
      <c r="AB31" s="403">
        <v>40</v>
      </c>
      <c r="AC31" s="403">
        <f t="shared" si="23"/>
        <v>91</v>
      </c>
      <c r="AD31" s="403">
        <v>42</v>
      </c>
      <c r="AE31" s="403">
        <v>49</v>
      </c>
      <c r="AF31" s="403">
        <f t="shared" si="79"/>
        <v>102</v>
      </c>
      <c r="AG31" s="403">
        <v>54</v>
      </c>
      <c r="AH31" s="403">
        <v>48</v>
      </c>
      <c r="AI31" s="403">
        <f t="shared" si="80"/>
        <v>103</v>
      </c>
      <c r="AJ31" s="403">
        <v>47</v>
      </c>
      <c r="AK31" s="403">
        <v>56</v>
      </c>
      <c r="AL31" s="403">
        <f t="shared" si="26"/>
        <v>115</v>
      </c>
      <c r="AM31" s="403">
        <v>58</v>
      </c>
      <c r="AN31" s="403">
        <v>57</v>
      </c>
      <c r="AO31" s="403">
        <f t="shared" si="27"/>
        <v>60</v>
      </c>
      <c r="AP31" s="403">
        <v>28</v>
      </c>
      <c r="AQ31" s="403">
        <v>32</v>
      </c>
      <c r="AR31" s="403">
        <f t="shared" si="28"/>
        <v>82</v>
      </c>
      <c r="AS31" s="403">
        <v>35</v>
      </c>
      <c r="AT31" s="403">
        <v>47</v>
      </c>
      <c r="AU31" s="403">
        <f t="shared" si="29"/>
        <v>67</v>
      </c>
      <c r="AV31" s="403">
        <v>15</v>
      </c>
      <c r="AW31" s="403">
        <v>52</v>
      </c>
      <c r="AX31" s="7" t="s">
        <v>48</v>
      </c>
      <c r="AY31" s="403" t="s">
        <v>96</v>
      </c>
      <c r="AZ31" s="403">
        <f t="shared" si="30"/>
        <v>782</v>
      </c>
      <c r="BA31" s="403">
        <v>379</v>
      </c>
      <c r="BB31" s="403">
        <v>403</v>
      </c>
      <c r="BC31" s="403">
        <f t="shared" si="81"/>
        <v>6</v>
      </c>
      <c r="BD31" s="403">
        <f t="shared" si="66"/>
        <v>2</v>
      </c>
      <c r="BE31" s="403">
        <f t="shared" si="66"/>
        <v>4</v>
      </c>
      <c r="BF31" s="403">
        <f t="shared" si="82"/>
        <v>0</v>
      </c>
      <c r="BG31" s="403"/>
      <c r="BH31" s="403"/>
      <c r="BI31" s="403">
        <f t="shared" si="83"/>
        <v>1</v>
      </c>
      <c r="BJ31" s="403"/>
      <c r="BK31" s="403">
        <v>1</v>
      </c>
      <c r="BL31" s="72">
        <f t="shared" si="67"/>
        <v>1</v>
      </c>
      <c r="BM31" s="403"/>
      <c r="BN31" s="403">
        <v>1</v>
      </c>
      <c r="BO31" s="7" t="s">
        <v>48</v>
      </c>
      <c r="BP31" s="403" t="s">
        <v>96</v>
      </c>
      <c r="BQ31" s="403">
        <f t="shared" si="84"/>
        <v>1</v>
      </c>
      <c r="BR31" s="403">
        <f t="shared" si="68"/>
        <v>1</v>
      </c>
      <c r="BS31" s="403">
        <f t="shared" si="68"/>
        <v>0</v>
      </c>
      <c r="BT31" s="118">
        <f t="shared" si="69"/>
        <v>1</v>
      </c>
      <c r="BU31" s="408">
        <v>1</v>
      </c>
      <c r="BV31" s="408"/>
      <c r="BW31" s="408">
        <f t="shared" si="85"/>
        <v>0</v>
      </c>
      <c r="BX31" s="408"/>
      <c r="BY31" s="408"/>
      <c r="BZ31" s="72">
        <f t="shared" si="70"/>
        <v>0</v>
      </c>
      <c r="CA31" s="403"/>
      <c r="CB31" s="403"/>
      <c r="CC31" s="403">
        <f t="shared" si="86"/>
        <v>2</v>
      </c>
      <c r="CD31" s="403"/>
      <c r="CE31" s="403">
        <v>2</v>
      </c>
      <c r="CF31" s="72">
        <f t="shared" si="71"/>
        <v>1</v>
      </c>
      <c r="CG31" s="403">
        <v>1</v>
      </c>
      <c r="CH31" s="403"/>
    </row>
    <row r="32" spans="1:86" s="98" customFormat="1" ht="13.5" customHeight="1" x14ac:dyDescent="0.25">
      <c r="A32" s="117" t="s">
        <v>49</v>
      </c>
      <c r="B32" s="185" t="s">
        <v>97</v>
      </c>
      <c r="C32" s="406">
        <f t="shared" si="72"/>
        <v>932</v>
      </c>
      <c r="D32" s="406">
        <v>433</v>
      </c>
      <c r="E32" s="406">
        <v>499</v>
      </c>
      <c r="F32" s="406">
        <f t="shared" si="15"/>
        <v>560</v>
      </c>
      <c r="G32" s="406">
        <v>266</v>
      </c>
      <c r="H32" s="406">
        <v>294</v>
      </c>
      <c r="I32" s="407">
        <f t="shared" si="73"/>
        <v>909</v>
      </c>
      <c r="J32" s="407">
        <f t="shared" si="65"/>
        <v>421</v>
      </c>
      <c r="K32" s="407">
        <f t="shared" si="65"/>
        <v>488</v>
      </c>
      <c r="L32" s="406">
        <f t="shared" si="74"/>
        <v>27</v>
      </c>
      <c r="M32" s="406">
        <v>13</v>
      </c>
      <c r="N32" s="406">
        <v>14</v>
      </c>
      <c r="O32" s="406">
        <f t="shared" si="75"/>
        <v>49</v>
      </c>
      <c r="P32" s="406">
        <v>21</v>
      </c>
      <c r="Q32" s="406">
        <v>28</v>
      </c>
      <c r="R32" s="406">
        <f t="shared" si="76"/>
        <v>47</v>
      </c>
      <c r="S32" s="406">
        <v>23</v>
      </c>
      <c r="T32" s="406">
        <v>24</v>
      </c>
      <c r="U32" s="406">
        <f t="shared" si="77"/>
        <v>56</v>
      </c>
      <c r="V32" s="406">
        <v>27</v>
      </c>
      <c r="W32" s="409">
        <v>29</v>
      </c>
      <c r="X32" s="117" t="s">
        <v>49</v>
      </c>
      <c r="Y32" s="185" t="s">
        <v>97</v>
      </c>
      <c r="Z32" s="403">
        <f t="shared" si="78"/>
        <v>70</v>
      </c>
      <c r="AA32" s="403">
        <v>36</v>
      </c>
      <c r="AB32" s="403">
        <v>34</v>
      </c>
      <c r="AC32" s="403">
        <f t="shared" si="23"/>
        <v>86</v>
      </c>
      <c r="AD32" s="403">
        <v>47</v>
      </c>
      <c r="AE32" s="403">
        <v>39</v>
      </c>
      <c r="AF32" s="403">
        <f t="shared" si="79"/>
        <v>90</v>
      </c>
      <c r="AG32" s="403">
        <v>41</v>
      </c>
      <c r="AH32" s="403">
        <v>49</v>
      </c>
      <c r="AI32" s="403">
        <f t="shared" si="80"/>
        <v>91</v>
      </c>
      <c r="AJ32" s="403">
        <v>45</v>
      </c>
      <c r="AK32" s="403">
        <v>46</v>
      </c>
      <c r="AL32" s="403">
        <f t="shared" si="26"/>
        <v>107</v>
      </c>
      <c r="AM32" s="403">
        <v>51</v>
      </c>
      <c r="AN32" s="403">
        <v>56</v>
      </c>
      <c r="AO32" s="403">
        <f t="shared" si="27"/>
        <v>91</v>
      </c>
      <c r="AP32" s="403">
        <v>37</v>
      </c>
      <c r="AQ32" s="403">
        <v>54</v>
      </c>
      <c r="AR32" s="403">
        <f t="shared" si="28"/>
        <v>105</v>
      </c>
      <c r="AS32" s="403">
        <v>47</v>
      </c>
      <c r="AT32" s="403">
        <v>58</v>
      </c>
      <c r="AU32" s="403">
        <f t="shared" si="29"/>
        <v>90</v>
      </c>
      <c r="AV32" s="403">
        <v>33</v>
      </c>
      <c r="AW32" s="403">
        <v>57</v>
      </c>
      <c r="AX32" s="7" t="s">
        <v>49</v>
      </c>
      <c r="AY32" s="403" t="s">
        <v>97</v>
      </c>
      <c r="AZ32" s="403">
        <f t="shared" si="30"/>
        <v>548</v>
      </c>
      <c r="BA32" s="403">
        <v>260</v>
      </c>
      <c r="BB32" s="403">
        <v>288</v>
      </c>
      <c r="BC32" s="403">
        <f t="shared" si="81"/>
        <v>7</v>
      </c>
      <c r="BD32" s="403">
        <f t="shared" si="66"/>
        <v>4</v>
      </c>
      <c r="BE32" s="403">
        <f t="shared" si="66"/>
        <v>3</v>
      </c>
      <c r="BF32" s="403">
        <f t="shared" si="82"/>
        <v>1</v>
      </c>
      <c r="BG32" s="403">
        <v>1</v>
      </c>
      <c r="BH32" s="403"/>
      <c r="BI32" s="403">
        <f t="shared" si="83"/>
        <v>0</v>
      </c>
      <c r="BJ32" s="403"/>
      <c r="BK32" s="403"/>
      <c r="BL32" s="72">
        <f t="shared" si="67"/>
        <v>0</v>
      </c>
      <c r="BM32" s="403"/>
      <c r="BN32" s="403"/>
      <c r="BO32" s="7" t="s">
        <v>49</v>
      </c>
      <c r="BP32" s="403" t="s">
        <v>97</v>
      </c>
      <c r="BQ32" s="403">
        <f t="shared" si="84"/>
        <v>0</v>
      </c>
      <c r="BR32" s="403">
        <f t="shared" si="68"/>
        <v>0</v>
      </c>
      <c r="BS32" s="403">
        <f t="shared" si="68"/>
        <v>0</v>
      </c>
      <c r="BT32" s="118">
        <f t="shared" si="69"/>
        <v>0</v>
      </c>
      <c r="BU32" s="408"/>
      <c r="BV32" s="408"/>
      <c r="BW32" s="408">
        <f t="shared" si="85"/>
        <v>0</v>
      </c>
      <c r="BX32" s="408"/>
      <c r="BY32" s="408"/>
      <c r="BZ32" s="72">
        <f t="shared" si="70"/>
        <v>0</v>
      </c>
      <c r="CA32" s="403"/>
      <c r="CB32" s="403"/>
      <c r="CC32" s="403">
        <f t="shared" si="86"/>
        <v>3</v>
      </c>
      <c r="CD32" s="403"/>
      <c r="CE32" s="403">
        <v>3</v>
      </c>
      <c r="CF32" s="72">
        <f t="shared" si="71"/>
        <v>3</v>
      </c>
      <c r="CG32" s="403">
        <v>3</v>
      </c>
      <c r="CH32" s="403"/>
    </row>
    <row r="33" spans="1:86" s="98" customFormat="1" ht="13.5" customHeight="1" x14ac:dyDescent="0.25">
      <c r="A33" s="117" t="s">
        <v>50</v>
      </c>
      <c r="B33" s="185" t="s">
        <v>98</v>
      </c>
      <c r="C33" s="406">
        <f t="shared" si="72"/>
        <v>1367</v>
      </c>
      <c r="D33" s="119">
        <v>663</v>
      </c>
      <c r="E33" s="119">
        <v>704</v>
      </c>
      <c r="F33" s="406">
        <f t="shared" si="15"/>
        <v>1001</v>
      </c>
      <c r="G33" s="119">
        <v>482</v>
      </c>
      <c r="H33" s="119">
        <v>519</v>
      </c>
      <c r="I33" s="407">
        <f t="shared" si="73"/>
        <v>1325</v>
      </c>
      <c r="J33" s="407">
        <f t="shared" si="65"/>
        <v>646</v>
      </c>
      <c r="K33" s="407">
        <f t="shared" si="65"/>
        <v>679</v>
      </c>
      <c r="L33" s="406">
        <f t="shared" si="74"/>
        <v>84</v>
      </c>
      <c r="M33" s="119">
        <v>45</v>
      </c>
      <c r="N33" s="119">
        <v>39</v>
      </c>
      <c r="O33" s="406">
        <f t="shared" si="75"/>
        <v>78</v>
      </c>
      <c r="P33" s="119">
        <v>40</v>
      </c>
      <c r="Q33" s="119">
        <v>38</v>
      </c>
      <c r="R33" s="406">
        <f t="shared" si="76"/>
        <v>104</v>
      </c>
      <c r="S33" s="119">
        <v>51</v>
      </c>
      <c r="T33" s="119">
        <v>53</v>
      </c>
      <c r="U33" s="406">
        <f t="shared" si="77"/>
        <v>124</v>
      </c>
      <c r="V33" s="119">
        <v>68</v>
      </c>
      <c r="W33" s="120">
        <v>56</v>
      </c>
      <c r="X33" s="117" t="s">
        <v>50</v>
      </c>
      <c r="Y33" s="185" t="s">
        <v>98</v>
      </c>
      <c r="Z33" s="403">
        <f t="shared" si="78"/>
        <v>86</v>
      </c>
      <c r="AA33" s="403">
        <v>44</v>
      </c>
      <c r="AB33" s="403">
        <v>42</v>
      </c>
      <c r="AC33" s="403">
        <f t="shared" si="23"/>
        <v>146</v>
      </c>
      <c r="AD33" s="403">
        <v>67</v>
      </c>
      <c r="AE33" s="403">
        <v>79</v>
      </c>
      <c r="AF33" s="403">
        <f t="shared" si="79"/>
        <v>130</v>
      </c>
      <c r="AG33" s="403">
        <v>68</v>
      </c>
      <c r="AH33" s="403">
        <v>62</v>
      </c>
      <c r="AI33" s="403">
        <f t="shared" si="80"/>
        <v>134</v>
      </c>
      <c r="AJ33" s="403">
        <v>68</v>
      </c>
      <c r="AK33" s="403">
        <v>66</v>
      </c>
      <c r="AL33" s="403">
        <f t="shared" si="26"/>
        <v>152</v>
      </c>
      <c r="AM33" s="403">
        <v>74</v>
      </c>
      <c r="AN33" s="403">
        <v>78</v>
      </c>
      <c r="AO33" s="403">
        <f t="shared" si="27"/>
        <v>97</v>
      </c>
      <c r="AP33" s="403">
        <v>39</v>
      </c>
      <c r="AQ33" s="403">
        <v>58</v>
      </c>
      <c r="AR33" s="403">
        <f t="shared" si="28"/>
        <v>94</v>
      </c>
      <c r="AS33" s="403">
        <v>44</v>
      </c>
      <c r="AT33" s="403">
        <v>50</v>
      </c>
      <c r="AU33" s="403">
        <f t="shared" si="29"/>
        <v>96</v>
      </c>
      <c r="AV33" s="403">
        <v>38</v>
      </c>
      <c r="AW33" s="403">
        <v>58</v>
      </c>
      <c r="AX33" s="7" t="s">
        <v>50</v>
      </c>
      <c r="AY33" s="403" t="s">
        <v>98</v>
      </c>
      <c r="AZ33" s="403">
        <f t="shared" si="30"/>
        <v>979</v>
      </c>
      <c r="BA33" s="90">
        <v>474</v>
      </c>
      <c r="BB33" s="90">
        <v>505</v>
      </c>
      <c r="BC33" s="403">
        <f t="shared" si="81"/>
        <v>5</v>
      </c>
      <c r="BD33" s="403">
        <f t="shared" si="66"/>
        <v>5</v>
      </c>
      <c r="BE33" s="403">
        <f t="shared" si="66"/>
        <v>0</v>
      </c>
      <c r="BF33" s="403">
        <f t="shared" si="82"/>
        <v>1</v>
      </c>
      <c r="BG33" s="403">
        <v>1</v>
      </c>
      <c r="BH33" s="403"/>
      <c r="BI33" s="403">
        <f t="shared" si="83"/>
        <v>0</v>
      </c>
      <c r="BJ33" s="403"/>
      <c r="BK33" s="403"/>
      <c r="BL33" s="72">
        <f t="shared" si="67"/>
        <v>0</v>
      </c>
      <c r="BM33" s="403"/>
      <c r="BN33" s="403"/>
      <c r="BO33" s="7" t="s">
        <v>50</v>
      </c>
      <c r="BP33" s="403" t="s">
        <v>98</v>
      </c>
      <c r="BQ33" s="403">
        <f t="shared" si="84"/>
        <v>3</v>
      </c>
      <c r="BR33" s="403">
        <f t="shared" si="68"/>
        <v>3</v>
      </c>
      <c r="BS33" s="403">
        <f t="shared" si="68"/>
        <v>0</v>
      </c>
      <c r="BT33" s="118">
        <f t="shared" si="69"/>
        <v>2</v>
      </c>
      <c r="BU33" s="408">
        <v>2</v>
      </c>
      <c r="BV33" s="408"/>
      <c r="BW33" s="408">
        <f t="shared" si="85"/>
        <v>1</v>
      </c>
      <c r="BX33" s="408">
        <v>1</v>
      </c>
      <c r="BY33" s="408"/>
      <c r="BZ33" s="72">
        <f t="shared" si="70"/>
        <v>0</v>
      </c>
      <c r="CA33" s="403"/>
      <c r="CB33" s="403"/>
      <c r="CC33" s="403">
        <f t="shared" si="86"/>
        <v>0</v>
      </c>
      <c r="CD33" s="403"/>
      <c r="CE33" s="403"/>
      <c r="CF33" s="72">
        <f t="shared" si="71"/>
        <v>1</v>
      </c>
      <c r="CG33" s="403">
        <v>1</v>
      </c>
      <c r="CH33" s="403"/>
    </row>
    <row r="34" spans="1:86" s="98" customFormat="1" ht="13.5" customHeight="1" x14ac:dyDescent="0.25">
      <c r="A34" s="117" t="s">
        <v>51</v>
      </c>
      <c r="B34" s="185" t="s">
        <v>99</v>
      </c>
      <c r="C34" s="406">
        <f t="shared" si="72"/>
        <v>2904</v>
      </c>
      <c r="D34" s="121">
        <v>1495</v>
      </c>
      <c r="E34" s="121">
        <v>1409</v>
      </c>
      <c r="F34" s="406">
        <f t="shared" si="15"/>
        <v>1713</v>
      </c>
      <c r="G34" s="121">
        <v>842</v>
      </c>
      <c r="H34" s="121">
        <v>871</v>
      </c>
      <c r="I34" s="407">
        <f t="shared" si="73"/>
        <v>2802</v>
      </c>
      <c r="J34" s="407">
        <f t="shared" si="65"/>
        <v>1440</v>
      </c>
      <c r="K34" s="407">
        <f t="shared" si="65"/>
        <v>1362</v>
      </c>
      <c r="L34" s="406">
        <f t="shared" si="74"/>
        <v>130</v>
      </c>
      <c r="M34" s="121">
        <v>69</v>
      </c>
      <c r="N34" s="121">
        <v>61</v>
      </c>
      <c r="O34" s="406">
        <f t="shared" si="75"/>
        <v>179</v>
      </c>
      <c r="P34" s="121">
        <v>108</v>
      </c>
      <c r="Q34" s="121">
        <v>71</v>
      </c>
      <c r="R34" s="406">
        <f t="shared" si="76"/>
        <v>185</v>
      </c>
      <c r="S34" s="121">
        <v>99</v>
      </c>
      <c r="T34" s="121">
        <v>86</v>
      </c>
      <c r="U34" s="406">
        <f t="shared" si="77"/>
        <v>220</v>
      </c>
      <c r="V34" s="121">
        <v>128</v>
      </c>
      <c r="W34" s="122">
        <v>92</v>
      </c>
      <c r="X34" s="117" t="s">
        <v>51</v>
      </c>
      <c r="Y34" s="185" t="s">
        <v>99</v>
      </c>
      <c r="Z34" s="403">
        <f t="shared" si="78"/>
        <v>207</v>
      </c>
      <c r="AA34" s="403">
        <v>112</v>
      </c>
      <c r="AB34" s="403">
        <v>95</v>
      </c>
      <c r="AC34" s="403">
        <f t="shared" si="23"/>
        <v>270</v>
      </c>
      <c r="AD34" s="403">
        <v>152</v>
      </c>
      <c r="AE34" s="403">
        <v>118</v>
      </c>
      <c r="AF34" s="403">
        <f t="shared" si="79"/>
        <v>302</v>
      </c>
      <c r="AG34" s="403">
        <v>155</v>
      </c>
      <c r="AH34" s="403">
        <v>147</v>
      </c>
      <c r="AI34" s="403">
        <f t="shared" si="80"/>
        <v>283</v>
      </c>
      <c r="AJ34" s="403">
        <v>151</v>
      </c>
      <c r="AK34" s="403">
        <v>132</v>
      </c>
      <c r="AL34" s="403">
        <f t="shared" si="26"/>
        <v>330</v>
      </c>
      <c r="AM34" s="403">
        <v>179</v>
      </c>
      <c r="AN34" s="403">
        <v>151</v>
      </c>
      <c r="AO34" s="403">
        <f t="shared" si="27"/>
        <v>207</v>
      </c>
      <c r="AP34" s="403">
        <v>89</v>
      </c>
      <c r="AQ34" s="403">
        <v>118</v>
      </c>
      <c r="AR34" s="403">
        <f t="shared" si="28"/>
        <v>240</v>
      </c>
      <c r="AS34" s="403">
        <v>92</v>
      </c>
      <c r="AT34" s="403">
        <v>148</v>
      </c>
      <c r="AU34" s="403">
        <f t="shared" si="29"/>
        <v>249</v>
      </c>
      <c r="AV34" s="403">
        <v>106</v>
      </c>
      <c r="AW34" s="403">
        <v>143</v>
      </c>
      <c r="AX34" s="7" t="s">
        <v>51</v>
      </c>
      <c r="AY34" s="403" t="s">
        <v>99</v>
      </c>
      <c r="AZ34" s="403">
        <f t="shared" si="30"/>
        <v>1653</v>
      </c>
      <c r="BA34" s="72">
        <v>806</v>
      </c>
      <c r="BB34" s="72">
        <v>847</v>
      </c>
      <c r="BC34" s="403">
        <f t="shared" si="81"/>
        <v>4</v>
      </c>
      <c r="BD34" s="403">
        <f t="shared" si="66"/>
        <v>2</v>
      </c>
      <c r="BE34" s="403">
        <f t="shared" si="66"/>
        <v>2</v>
      </c>
      <c r="BF34" s="403">
        <f t="shared" si="82"/>
        <v>1</v>
      </c>
      <c r="BG34" s="403">
        <v>1</v>
      </c>
      <c r="BH34" s="403"/>
      <c r="BI34" s="403">
        <f t="shared" si="83"/>
        <v>0</v>
      </c>
      <c r="BJ34" s="403"/>
      <c r="BK34" s="403"/>
      <c r="BL34" s="72">
        <f t="shared" si="67"/>
        <v>1</v>
      </c>
      <c r="BM34" s="403">
        <v>1</v>
      </c>
      <c r="BN34" s="403"/>
      <c r="BO34" s="7" t="s">
        <v>51</v>
      </c>
      <c r="BP34" s="403" t="s">
        <v>99</v>
      </c>
      <c r="BQ34" s="403">
        <f t="shared" si="84"/>
        <v>0</v>
      </c>
      <c r="BR34" s="403">
        <f t="shared" si="68"/>
        <v>0</v>
      </c>
      <c r="BS34" s="403">
        <f t="shared" si="68"/>
        <v>0</v>
      </c>
      <c r="BT34" s="118">
        <f t="shared" si="69"/>
        <v>0</v>
      </c>
      <c r="BU34" s="408"/>
      <c r="BV34" s="408"/>
      <c r="BW34" s="408">
        <f t="shared" si="85"/>
        <v>0</v>
      </c>
      <c r="BX34" s="408"/>
      <c r="BY34" s="408"/>
      <c r="BZ34" s="72">
        <f t="shared" si="70"/>
        <v>0</v>
      </c>
      <c r="CA34" s="403"/>
      <c r="CB34" s="403"/>
      <c r="CC34" s="403">
        <f t="shared" si="86"/>
        <v>2</v>
      </c>
      <c r="CD34" s="403"/>
      <c r="CE34" s="403">
        <v>2</v>
      </c>
      <c r="CF34" s="72">
        <f t="shared" si="71"/>
        <v>0</v>
      </c>
      <c r="CG34" s="403"/>
      <c r="CH34" s="403"/>
    </row>
    <row r="35" spans="1:86" s="98" customFormat="1" ht="13.5" customHeight="1" x14ac:dyDescent="0.25">
      <c r="A35" s="111" t="s">
        <v>52</v>
      </c>
      <c r="B35" s="114" t="s">
        <v>108</v>
      </c>
      <c r="C35" s="113">
        <f>SUM(C36:C38)</f>
        <v>3852</v>
      </c>
      <c r="D35" s="113">
        <f t="shared" ref="D35:W35" si="87">SUM(D36:D38)</f>
        <v>1823</v>
      </c>
      <c r="E35" s="113">
        <f t="shared" si="87"/>
        <v>2029</v>
      </c>
      <c r="F35" s="113">
        <f t="shared" si="87"/>
        <v>2530</v>
      </c>
      <c r="G35" s="113">
        <f t="shared" si="87"/>
        <v>1183</v>
      </c>
      <c r="H35" s="113">
        <f t="shared" si="87"/>
        <v>1347</v>
      </c>
      <c r="I35" s="113">
        <f t="shared" si="87"/>
        <v>3780</v>
      </c>
      <c r="J35" s="113">
        <f t="shared" si="87"/>
        <v>1788</v>
      </c>
      <c r="K35" s="113">
        <f t="shared" si="87"/>
        <v>1992</v>
      </c>
      <c r="L35" s="113">
        <f t="shared" si="87"/>
        <v>97</v>
      </c>
      <c r="M35" s="113">
        <f t="shared" si="87"/>
        <v>46</v>
      </c>
      <c r="N35" s="113">
        <f t="shared" si="87"/>
        <v>51</v>
      </c>
      <c r="O35" s="113">
        <f t="shared" si="87"/>
        <v>193</v>
      </c>
      <c r="P35" s="113">
        <f t="shared" si="87"/>
        <v>98</v>
      </c>
      <c r="Q35" s="113">
        <f t="shared" si="87"/>
        <v>95</v>
      </c>
      <c r="R35" s="113">
        <f t="shared" si="87"/>
        <v>225</v>
      </c>
      <c r="S35" s="113">
        <f t="shared" si="87"/>
        <v>127</v>
      </c>
      <c r="T35" s="113">
        <f t="shared" si="87"/>
        <v>98</v>
      </c>
      <c r="U35" s="113">
        <f t="shared" si="87"/>
        <v>283</v>
      </c>
      <c r="V35" s="113">
        <f t="shared" si="87"/>
        <v>153</v>
      </c>
      <c r="W35" s="113">
        <f t="shared" si="87"/>
        <v>130</v>
      </c>
      <c r="X35" s="111" t="s">
        <v>52</v>
      </c>
      <c r="Y35" s="114" t="s">
        <v>108</v>
      </c>
      <c r="Z35" s="123">
        <f>Z36+Z37+Z38</f>
        <v>327</v>
      </c>
      <c r="AA35" s="123">
        <f t="shared" ref="AA35:AW35" si="88">AA36+AA37+AA38</f>
        <v>182</v>
      </c>
      <c r="AB35" s="123">
        <f t="shared" si="88"/>
        <v>145</v>
      </c>
      <c r="AC35" s="123">
        <f t="shared" si="88"/>
        <v>348</v>
      </c>
      <c r="AD35" s="123">
        <f t="shared" si="88"/>
        <v>193</v>
      </c>
      <c r="AE35" s="123">
        <f t="shared" si="88"/>
        <v>155</v>
      </c>
      <c r="AF35" s="123">
        <f t="shared" si="88"/>
        <v>397</v>
      </c>
      <c r="AG35" s="123">
        <f t="shared" si="88"/>
        <v>186</v>
      </c>
      <c r="AH35" s="123">
        <f t="shared" si="88"/>
        <v>211</v>
      </c>
      <c r="AI35" s="123">
        <f t="shared" si="88"/>
        <v>416</v>
      </c>
      <c r="AJ35" s="123">
        <f t="shared" si="88"/>
        <v>209</v>
      </c>
      <c r="AK35" s="123">
        <f t="shared" si="88"/>
        <v>207</v>
      </c>
      <c r="AL35" s="123">
        <f t="shared" si="88"/>
        <v>400</v>
      </c>
      <c r="AM35" s="123">
        <f t="shared" si="88"/>
        <v>186</v>
      </c>
      <c r="AN35" s="123">
        <f>AN36+AN37+AN38</f>
        <v>214</v>
      </c>
      <c r="AO35" s="123">
        <f t="shared" si="88"/>
        <v>361</v>
      </c>
      <c r="AP35" s="123">
        <f t="shared" si="88"/>
        <v>130</v>
      </c>
      <c r="AQ35" s="123">
        <f t="shared" si="88"/>
        <v>231</v>
      </c>
      <c r="AR35" s="123">
        <f t="shared" si="88"/>
        <v>412</v>
      </c>
      <c r="AS35" s="123">
        <f t="shared" si="88"/>
        <v>157</v>
      </c>
      <c r="AT35" s="123">
        <f t="shared" si="88"/>
        <v>255</v>
      </c>
      <c r="AU35" s="123">
        <f t="shared" si="88"/>
        <v>321</v>
      </c>
      <c r="AV35" s="123">
        <f t="shared" si="88"/>
        <v>121</v>
      </c>
      <c r="AW35" s="123">
        <f t="shared" si="88"/>
        <v>200</v>
      </c>
      <c r="AX35" s="116" t="s">
        <v>52</v>
      </c>
      <c r="AY35" s="405" t="s">
        <v>108</v>
      </c>
      <c r="AZ35" s="124">
        <f>SUM(AZ36:AZ38)</f>
        <v>2482</v>
      </c>
      <c r="BA35" s="124">
        <f t="shared" ref="BA35:BN35" si="89">SUM(BA36:BA38)</f>
        <v>1162</v>
      </c>
      <c r="BB35" s="124">
        <f t="shared" si="89"/>
        <v>1320</v>
      </c>
      <c r="BC35" s="124">
        <f t="shared" si="89"/>
        <v>11</v>
      </c>
      <c r="BD35" s="124">
        <f t="shared" si="89"/>
        <v>7</v>
      </c>
      <c r="BE35" s="124">
        <f t="shared" si="89"/>
        <v>4</v>
      </c>
      <c r="BF35" s="124">
        <f t="shared" si="89"/>
        <v>1</v>
      </c>
      <c r="BG35" s="124">
        <f t="shared" si="89"/>
        <v>0</v>
      </c>
      <c r="BH35" s="124">
        <f t="shared" si="89"/>
        <v>1</v>
      </c>
      <c r="BI35" s="124">
        <f t="shared" si="89"/>
        <v>1</v>
      </c>
      <c r="BJ35" s="124">
        <f>SUM(BJ36:BJ38)</f>
        <v>0</v>
      </c>
      <c r="BK35" s="124">
        <f t="shared" si="89"/>
        <v>1</v>
      </c>
      <c r="BL35" s="124">
        <f t="shared" si="89"/>
        <v>1</v>
      </c>
      <c r="BM35" s="124">
        <f t="shared" si="89"/>
        <v>1</v>
      </c>
      <c r="BN35" s="124">
        <f t="shared" si="89"/>
        <v>0</v>
      </c>
      <c r="BO35" s="116" t="s">
        <v>52</v>
      </c>
      <c r="BP35" s="405" t="s">
        <v>108</v>
      </c>
      <c r="BQ35" s="124">
        <f t="shared" ref="BQ35" si="90">SUM(BQ36:BQ38)</f>
        <v>2</v>
      </c>
      <c r="BR35" s="124">
        <f>SUM(BR36:BR38)</f>
        <v>1</v>
      </c>
      <c r="BS35" s="124">
        <f t="shared" ref="BS35:BW35" si="91">SUM(BS36:BS38)</f>
        <v>1</v>
      </c>
      <c r="BT35" s="124">
        <f t="shared" si="91"/>
        <v>2</v>
      </c>
      <c r="BU35" s="124">
        <f t="shared" si="91"/>
        <v>1</v>
      </c>
      <c r="BV35" s="124">
        <f t="shared" si="91"/>
        <v>1</v>
      </c>
      <c r="BW35" s="124">
        <f t="shared" si="91"/>
        <v>0</v>
      </c>
      <c r="BX35" s="124">
        <f>SUM(BX36:BX38)</f>
        <v>0</v>
      </c>
      <c r="BY35" s="124">
        <f t="shared" ref="BY35:CC35" si="92">SUM(BY36:BY38)</f>
        <v>0</v>
      </c>
      <c r="BZ35" s="124">
        <f t="shared" si="92"/>
        <v>0</v>
      </c>
      <c r="CA35" s="124">
        <f t="shared" si="92"/>
        <v>0</v>
      </c>
      <c r="CB35" s="124">
        <f t="shared" si="92"/>
        <v>0</v>
      </c>
      <c r="CC35" s="124">
        <f t="shared" si="92"/>
        <v>2</v>
      </c>
      <c r="CD35" s="124">
        <f>SUM(CD36:CD38)</f>
        <v>2</v>
      </c>
      <c r="CE35" s="124">
        <f t="shared" ref="CE35:CH35" si="93">SUM(CE36:CE38)</f>
        <v>0</v>
      </c>
      <c r="CF35" s="124">
        <f t="shared" si="93"/>
        <v>4</v>
      </c>
      <c r="CG35" s="124">
        <f t="shared" si="93"/>
        <v>3</v>
      </c>
      <c r="CH35" s="124">
        <f t="shared" si="93"/>
        <v>1</v>
      </c>
    </row>
    <row r="36" spans="1:86" x14ac:dyDescent="0.2">
      <c r="A36" s="117" t="s">
        <v>53</v>
      </c>
      <c r="B36" s="185" t="s">
        <v>109</v>
      </c>
      <c r="C36" s="121">
        <f>D36+E36</f>
        <v>999</v>
      </c>
      <c r="D36" s="121">
        <v>492</v>
      </c>
      <c r="E36" s="121">
        <v>507</v>
      </c>
      <c r="F36" s="406">
        <f t="shared" si="15"/>
        <v>621</v>
      </c>
      <c r="G36" s="121">
        <v>300</v>
      </c>
      <c r="H36" s="121">
        <v>321</v>
      </c>
      <c r="I36" s="407">
        <f t="shared" si="73"/>
        <v>974</v>
      </c>
      <c r="J36" s="407">
        <f t="shared" ref="J36:K38" si="94">M36+P36+S36+V36+AA36+AD36+AG36+AJ36+AM36+AP36+AS36+AV36</f>
        <v>477</v>
      </c>
      <c r="K36" s="407">
        <f t="shared" si="94"/>
        <v>497</v>
      </c>
      <c r="L36" s="121">
        <f>M36+N36</f>
        <v>37</v>
      </c>
      <c r="M36" s="121">
        <v>20</v>
      </c>
      <c r="N36" s="121">
        <v>17</v>
      </c>
      <c r="O36" s="121">
        <f>P36+Q36</f>
        <v>62</v>
      </c>
      <c r="P36" s="121">
        <v>30</v>
      </c>
      <c r="Q36" s="121">
        <v>32</v>
      </c>
      <c r="R36" s="121">
        <f>S36+T36</f>
        <v>76</v>
      </c>
      <c r="S36" s="121">
        <v>44</v>
      </c>
      <c r="T36" s="121">
        <v>32</v>
      </c>
      <c r="U36" s="121">
        <f>V36+W36</f>
        <v>91</v>
      </c>
      <c r="V36" s="121">
        <v>55</v>
      </c>
      <c r="W36" s="122">
        <v>36</v>
      </c>
      <c r="X36" s="117" t="s">
        <v>53</v>
      </c>
      <c r="Y36" s="185" t="s">
        <v>109</v>
      </c>
      <c r="Z36" s="72">
        <f>AA36+AB36</f>
        <v>103</v>
      </c>
      <c r="AA36" s="403">
        <v>59</v>
      </c>
      <c r="AB36" s="403">
        <v>44</v>
      </c>
      <c r="AC36" s="403">
        <f>AD36+AE36</f>
        <v>76</v>
      </c>
      <c r="AD36" s="403">
        <v>40</v>
      </c>
      <c r="AE36" s="403">
        <v>36</v>
      </c>
      <c r="AF36" s="403">
        <f t="shared" si="79"/>
        <v>89</v>
      </c>
      <c r="AG36" s="403">
        <v>43</v>
      </c>
      <c r="AH36" s="403">
        <v>46</v>
      </c>
      <c r="AI36" s="403">
        <f>AJ36+AK36</f>
        <v>122</v>
      </c>
      <c r="AJ36" s="403">
        <v>66</v>
      </c>
      <c r="AK36" s="403">
        <v>56</v>
      </c>
      <c r="AL36" s="403">
        <f t="shared" si="26"/>
        <v>84</v>
      </c>
      <c r="AM36" s="403">
        <v>37</v>
      </c>
      <c r="AN36" s="403">
        <v>47</v>
      </c>
      <c r="AO36" s="403">
        <f t="shared" si="27"/>
        <v>84</v>
      </c>
      <c r="AP36" s="403">
        <v>28</v>
      </c>
      <c r="AQ36" s="403">
        <v>56</v>
      </c>
      <c r="AR36" s="403">
        <f t="shared" si="28"/>
        <v>91</v>
      </c>
      <c r="AS36" s="403">
        <v>31</v>
      </c>
      <c r="AT36" s="403">
        <v>60</v>
      </c>
      <c r="AU36" s="403">
        <f t="shared" si="29"/>
        <v>59</v>
      </c>
      <c r="AV36" s="403">
        <v>24</v>
      </c>
      <c r="AW36" s="403">
        <v>35</v>
      </c>
      <c r="AX36" s="7" t="s">
        <v>53</v>
      </c>
      <c r="AY36" s="403" t="s">
        <v>109</v>
      </c>
      <c r="AZ36" s="403">
        <f t="shared" si="30"/>
        <v>599</v>
      </c>
      <c r="BA36" s="72">
        <v>291</v>
      </c>
      <c r="BB36" s="72">
        <v>308</v>
      </c>
      <c r="BC36" s="72">
        <f>BD36+BE36</f>
        <v>6</v>
      </c>
      <c r="BD36" s="403">
        <f t="shared" ref="BD36:BE38" si="95">BG36+BJ36+BM36+BR36+CA36+CD36+CG36</f>
        <v>5</v>
      </c>
      <c r="BE36" s="403">
        <f t="shared" si="95"/>
        <v>1</v>
      </c>
      <c r="BF36" s="72">
        <f t="shared" ref="BF36:BF51" si="96">BG36+BH36</f>
        <v>0</v>
      </c>
      <c r="BG36" s="72"/>
      <c r="BH36" s="72"/>
      <c r="BI36" s="72">
        <f t="shared" ref="BI36:BI38" si="97">BJ36+BK36</f>
        <v>0</v>
      </c>
      <c r="BJ36" s="72"/>
      <c r="BK36" s="72"/>
      <c r="BL36" s="72">
        <f t="shared" ref="BL36:BL38" si="98">BM36+BN36</f>
        <v>1</v>
      </c>
      <c r="BM36" s="72">
        <v>1</v>
      </c>
      <c r="BN36" s="72"/>
      <c r="BO36" s="7" t="s">
        <v>53</v>
      </c>
      <c r="BP36" s="403" t="s">
        <v>109</v>
      </c>
      <c r="BQ36" s="72">
        <f t="shared" ref="BQ36:BQ38" si="99">BR36+BS36</f>
        <v>1</v>
      </c>
      <c r="BR36" s="403">
        <f t="shared" ref="BR36:BS38" si="100">BU36+BX36</f>
        <v>1</v>
      </c>
      <c r="BS36" s="403">
        <f t="shared" si="100"/>
        <v>0</v>
      </c>
      <c r="BT36" s="118">
        <f t="shared" ref="BT36:BT38" si="101">BU36+BV36</f>
        <v>1</v>
      </c>
      <c r="BU36" s="118">
        <v>1</v>
      </c>
      <c r="BV36" s="118"/>
      <c r="BW36" s="118">
        <f t="shared" ref="BW36:BW38" si="102">BX36+BY36</f>
        <v>0</v>
      </c>
      <c r="BX36" s="118"/>
      <c r="BY36" s="118"/>
      <c r="BZ36" s="72">
        <f t="shared" ref="BZ36:BZ38" si="103">CA36+CB36</f>
        <v>0</v>
      </c>
      <c r="CA36" s="72"/>
      <c r="CB36" s="72"/>
      <c r="CC36" s="72">
        <f t="shared" ref="CC36:CC38" si="104">CD36+CE36</f>
        <v>1</v>
      </c>
      <c r="CD36" s="72">
        <v>1</v>
      </c>
      <c r="CE36" s="72"/>
      <c r="CF36" s="72">
        <f t="shared" ref="CF36:CF38" si="105">CG36+CH36</f>
        <v>3</v>
      </c>
      <c r="CG36" s="72">
        <v>2</v>
      </c>
      <c r="CH36" s="72">
        <v>1</v>
      </c>
    </row>
    <row r="37" spans="1:86" x14ac:dyDescent="0.2">
      <c r="A37" s="117" t="s">
        <v>54</v>
      </c>
      <c r="B37" s="185" t="s">
        <v>110</v>
      </c>
      <c r="C37" s="121">
        <f t="shared" ref="C37:C38" si="106">D37+E37</f>
        <v>1062</v>
      </c>
      <c r="D37" s="121">
        <v>481</v>
      </c>
      <c r="E37" s="121">
        <v>581</v>
      </c>
      <c r="F37" s="406">
        <f t="shared" si="15"/>
        <v>850</v>
      </c>
      <c r="G37" s="121">
        <v>384</v>
      </c>
      <c r="H37" s="121">
        <v>466</v>
      </c>
      <c r="I37" s="407">
        <f t="shared" si="73"/>
        <v>1062</v>
      </c>
      <c r="J37" s="407">
        <f t="shared" si="94"/>
        <v>481</v>
      </c>
      <c r="K37" s="407">
        <f t="shared" si="94"/>
        <v>581</v>
      </c>
      <c r="L37" s="121">
        <f t="shared" ref="L37:L38" si="107">M37+N37</f>
        <v>19</v>
      </c>
      <c r="M37" s="121">
        <v>12</v>
      </c>
      <c r="N37" s="121">
        <v>7</v>
      </c>
      <c r="O37" s="121">
        <f>P37+Q37</f>
        <v>40</v>
      </c>
      <c r="P37" s="121">
        <v>24</v>
      </c>
      <c r="Q37" s="121">
        <v>16</v>
      </c>
      <c r="R37" s="121">
        <f t="shared" ref="R37:R51" si="108">S37+T37</f>
        <v>59</v>
      </c>
      <c r="S37" s="121">
        <v>35</v>
      </c>
      <c r="T37" s="121">
        <v>24</v>
      </c>
      <c r="U37" s="121">
        <f t="shared" ref="U37:U51" si="109">V37+W37</f>
        <v>65</v>
      </c>
      <c r="V37" s="121">
        <v>34</v>
      </c>
      <c r="W37" s="122">
        <v>31</v>
      </c>
      <c r="X37" s="117" t="s">
        <v>54</v>
      </c>
      <c r="Y37" s="185" t="s">
        <v>110</v>
      </c>
      <c r="Z37" s="72">
        <f t="shared" ref="Z37:Z38" si="110">AA37+AB37</f>
        <v>94</v>
      </c>
      <c r="AA37" s="403">
        <v>49</v>
      </c>
      <c r="AB37" s="403">
        <v>45</v>
      </c>
      <c r="AC37" s="403">
        <f t="shared" ref="AC37:AC38" si="111">AD37+AE37</f>
        <v>90</v>
      </c>
      <c r="AD37" s="403">
        <v>47</v>
      </c>
      <c r="AE37" s="403">
        <v>43</v>
      </c>
      <c r="AF37" s="403">
        <f t="shared" si="79"/>
        <v>93</v>
      </c>
      <c r="AG37" s="403">
        <v>40</v>
      </c>
      <c r="AH37" s="403">
        <v>53</v>
      </c>
      <c r="AI37" s="403">
        <f t="shared" ref="AI37:AI38" si="112">AJ37+AK37</f>
        <v>113</v>
      </c>
      <c r="AJ37" s="403">
        <v>49</v>
      </c>
      <c r="AK37" s="403">
        <v>64</v>
      </c>
      <c r="AL37" s="403">
        <f t="shared" si="26"/>
        <v>140</v>
      </c>
      <c r="AM37" s="403">
        <v>62</v>
      </c>
      <c r="AN37" s="403">
        <v>78</v>
      </c>
      <c r="AO37" s="403">
        <f t="shared" si="27"/>
        <v>106</v>
      </c>
      <c r="AP37" s="403">
        <v>33</v>
      </c>
      <c r="AQ37" s="403">
        <v>73</v>
      </c>
      <c r="AR37" s="403">
        <f t="shared" si="28"/>
        <v>135</v>
      </c>
      <c r="AS37" s="403">
        <v>52</v>
      </c>
      <c r="AT37" s="403">
        <v>83</v>
      </c>
      <c r="AU37" s="403">
        <f t="shared" si="29"/>
        <v>108</v>
      </c>
      <c r="AV37" s="403">
        <v>44</v>
      </c>
      <c r="AW37" s="403">
        <v>64</v>
      </c>
      <c r="AX37" s="7" t="s">
        <v>54</v>
      </c>
      <c r="AY37" s="403" t="s">
        <v>110</v>
      </c>
      <c r="AZ37" s="403">
        <f t="shared" si="30"/>
        <v>850</v>
      </c>
      <c r="BA37" s="72">
        <v>384</v>
      </c>
      <c r="BB37" s="72">
        <v>466</v>
      </c>
      <c r="BC37" s="72">
        <f t="shared" ref="BC37:BC51" si="113">BD37+BE37</f>
        <v>0</v>
      </c>
      <c r="BD37" s="403">
        <f t="shared" si="95"/>
        <v>0</v>
      </c>
      <c r="BE37" s="403">
        <f t="shared" si="95"/>
        <v>0</v>
      </c>
      <c r="BF37" s="72">
        <f t="shared" si="96"/>
        <v>0</v>
      </c>
      <c r="BG37" s="72"/>
      <c r="BH37" s="72"/>
      <c r="BI37" s="72">
        <f t="shared" si="97"/>
        <v>0</v>
      </c>
      <c r="BJ37" s="72"/>
      <c r="BK37" s="72"/>
      <c r="BL37" s="72">
        <f t="shared" si="98"/>
        <v>0</v>
      </c>
      <c r="BM37" s="72"/>
      <c r="BN37" s="72"/>
      <c r="BO37" s="7" t="s">
        <v>54</v>
      </c>
      <c r="BP37" s="403" t="s">
        <v>110</v>
      </c>
      <c r="BQ37" s="72">
        <f t="shared" si="99"/>
        <v>0</v>
      </c>
      <c r="BR37" s="403">
        <f t="shared" si="100"/>
        <v>0</v>
      </c>
      <c r="BS37" s="403">
        <f t="shared" si="100"/>
        <v>0</v>
      </c>
      <c r="BT37" s="118">
        <f t="shared" si="101"/>
        <v>0</v>
      </c>
      <c r="BU37" s="118"/>
      <c r="BV37" s="118"/>
      <c r="BW37" s="118">
        <f t="shared" si="102"/>
        <v>0</v>
      </c>
      <c r="BX37" s="118"/>
      <c r="BY37" s="118"/>
      <c r="BZ37" s="72">
        <f t="shared" si="103"/>
        <v>0</v>
      </c>
      <c r="CA37" s="72"/>
      <c r="CB37" s="72"/>
      <c r="CC37" s="72">
        <f t="shared" si="104"/>
        <v>0</v>
      </c>
      <c r="CD37" s="72"/>
      <c r="CE37" s="72"/>
      <c r="CF37" s="72">
        <f t="shared" si="105"/>
        <v>0</v>
      </c>
      <c r="CG37" s="72"/>
      <c r="CH37" s="72"/>
    </row>
    <row r="38" spans="1:86" x14ac:dyDescent="0.2">
      <c r="A38" s="117" t="s">
        <v>55</v>
      </c>
      <c r="B38" s="185" t="s">
        <v>111</v>
      </c>
      <c r="C38" s="121">
        <f t="shared" si="106"/>
        <v>1791</v>
      </c>
      <c r="D38" s="121">
        <v>850</v>
      </c>
      <c r="E38" s="121">
        <v>941</v>
      </c>
      <c r="F38" s="406">
        <f t="shared" si="15"/>
        <v>1059</v>
      </c>
      <c r="G38" s="121">
        <v>499</v>
      </c>
      <c r="H38" s="121">
        <v>560</v>
      </c>
      <c r="I38" s="407">
        <f t="shared" si="73"/>
        <v>1744</v>
      </c>
      <c r="J38" s="407">
        <f t="shared" si="94"/>
        <v>830</v>
      </c>
      <c r="K38" s="407">
        <f t="shared" si="94"/>
        <v>914</v>
      </c>
      <c r="L38" s="121">
        <f t="shared" si="107"/>
        <v>41</v>
      </c>
      <c r="M38" s="121">
        <v>14</v>
      </c>
      <c r="N38" s="121">
        <v>27</v>
      </c>
      <c r="O38" s="121">
        <f>P38+Q38</f>
        <v>91</v>
      </c>
      <c r="P38" s="121">
        <v>44</v>
      </c>
      <c r="Q38" s="121">
        <v>47</v>
      </c>
      <c r="R38" s="121">
        <f t="shared" si="108"/>
        <v>90</v>
      </c>
      <c r="S38" s="121">
        <v>48</v>
      </c>
      <c r="T38" s="121">
        <v>42</v>
      </c>
      <c r="U38" s="121">
        <f t="shared" si="109"/>
        <v>127</v>
      </c>
      <c r="V38" s="121">
        <v>64</v>
      </c>
      <c r="W38" s="122">
        <v>63</v>
      </c>
      <c r="X38" s="117" t="s">
        <v>55</v>
      </c>
      <c r="Y38" s="185" t="s">
        <v>111</v>
      </c>
      <c r="Z38" s="72">
        <f t="shared" si="110"/>
        <v>130</v>
      </c>
      <c r="AA38" s="403">
        <v>74</v>
      </c>
      <c r="AB38" s="403">
        <v>56</v>
      </c>
      <c r="AC38" s="403">
        <f t="shared" si="111"/>
        <v>182</v>
      </c>
      <c r="AD38" s="403">
        <v>106</v>
      </c>
      <c r="AE38" s="403">
        <v>76</v>
      </c>
      <c r="AF38" s="403">
        <f t="shared" si="79"/>
        <v>215</v>
      </c>
      <c r="AG38" s="403">
        <v>103</v>
      </c>
      <c r="AH38" s="403">
        <v>112</v>
      </c>
      <c r="AI38" s="403">
        <f t="shared" si="112"/>
        <v>181</v>
      </c>
      <c r="AJ38" s="403">
        <v>94</v>
      </c>
      <c r="AK38" s="403">
        <v>87</v>
      </c>
      <c r="AL38" s="403">
        <f t="shared" si="26"/>
        <v>176</v>
      </c>
      <c r="AM38" s="403">
        <v>87</v>
      </c>
      <c r="AN38" s="403">
        <v>89</v>
      </c>
      <c r="AO38" s="403">
        <f t="shared" si="27"/>
        <v>171</v>
      </c>
      <c r="AP38" s="403">
        <v>69</v>
      </c>
      <c r="AQ38" s="403">
        <v>102</v>
      </c>
      <c r="AR38" s="403">
        <f t="shared" si="28"/>
        <v>186</v>
      </c>
      <c r="AS38" s="403">
        <v>74</v>
      </c>
      <c r="AT38" s="403">
        <v>112</v>
      </c>
      <c r="AU38" s="403">
        <f t="shared" si="29"/>
        <v>154</v>
      </c>
      <c r="AV38" s="403">
        <v>53</v>
      </c>
      <c r="AW38" s="403">
        <v>101</v>
      </c>
      <c r="AX38" s="7" t="s">
        <v>55</v>
      </c>
      <c r="AY38" s="403" t="s">
        <v>111</v>
      </c>
      <c r="AZ38" s="403">
        <f t="shared" si="30"/>
        <v>1033</v>
      </c>
      <c r="BA38" s="72">
        <v>487</v>
      </c>
      <c r="BB38" s="72">
        <v>546</v>
      </c>
      <c r="BC38" s="72">
        <f t="shared" si="113"/>
        <v>5</v>
      </c>
      <c r="BD38" s="403">
        <f t="shared" si="95"/>
        <v>2</v>
      </c>
      <c r="BE38" s="403">
        <f t="shared" si="95"/>
        <v>3</v>
      </c>
      <c r="BF38" s="72">
        <f t="shared" si="96"/>
        <v>1</v>
      </c>
      <c r="BG38" s="72"/>
      <c r="BH38" s="72">
        <v>1</v>
      </c>
      <c r="BI38" s="72">
        <f t="shared" si="97"/>
        <v>1</v>
      </c>
      <c r="BJ38" s="72"/>
      <c r="BK38" s="72">
        <v>1</v>
      </c>
      <c r="BL38" s="72">
        <f t="shared" si="98"/>
        <v>0</v>
      </c>
      <c r="BM38" s="72"/>
      <c r="BN38" s="72"/>
      <c r="BO38" s="7" t="s">
        <v>55</v>
      </c>
      <c r="BP38" s="403" t="s">
        <v>111</v>
      </c>
      <c r="BQ38" s="72">
        <f t="shared" si="99"/>
        <v>1</v>
      </c>
      <c r="BR38" s="403">
        <f t="shared" si="100"/>
        <v>0</v>
      </c>
      <c r="BS38" s="403">
        <f t="shared" si="100"/>
        <v>1</v>
      </c>
      <c r="BT38" s="118">
        <f t="shared" si="101"/>
        <v>1</v>
      </c>
      <c r="BU38" s="118"/>
      <c r="BV38" s="118">
        <v>1</v>
      </c>
      <c r="BW38" s="118">
        <f t="shared" si="102"/>
        <v>0</v>
      </c>
      <c r="BX38" s="118"/>
      <c r="BY38" s="118"/>
      <c r="BZ38" s="72">
        <f t="shared" si="103"/>
        <v>0</v>
      </c>
      <c r="CA38" s="72"/>
      <c r="CB38" s="72"/>
      <c r="CC38" s="72">
        <f t="shared" si="104"/>
        <v>1</v>
      </c>
      <c r="CD38" s="72">
        <v>1</v>
      </c>
      <c r="CE38" s="72"/>
      <c r="CF38" s="72">
        <f t="shared" si="105"/>
        <v>1</v>
      </c>
      <c r="CG38" s="72">
        <v>1</v>
      </c>
      <c r="CH38" s="72"/>
    </row>
    <row r="39" spans="1:86" x14ac:dyDescent="0.2">
      <c r="A39" s="111" t="s">
        <v>56</v>
      </c>
      <c r="B39" s="114" t="s">
        <v>112</v>
      </c>
      <c r="C39" s="113">
        <f>SUM(C40:C48)</f>
        <v>1424</v>
      </c>
      <c r="D39" s="113">
        <f t="shared" ref="D39:W39" si="114">SUM(D40:D48)</f>
        <v>829</v>
      </c>
      <c r="E39" s="113">
        <f t="shared" si="114"/>
        <v>595</v>
      </c>
      <c r="F39" s="113">
        <f t="shared" si="114"/>
        <v>267</v>
      </c>
      <c r="G39" s="113">
        <f t="shared" si="114"/>
        <v>142</v>
      </c>
      <c r="H39" s="113">
        <f t="shared" si="114"/>
        <v>125</v>
      </c>
      <c r="I39" s="113">
        <f t="shared" si="114"/>
        <v>1424</v>
      </c>
      <c r="J39" s="113">
        <f t="shared" si="114"/>
        <v>829</v>
      </c>
      <c r="K39" s="113">
        <f t="shared" si="114"/>
        <v>595</v>
      </c>
      <c r="L39" s="113">
        <f t="shared" si="114"/>
        <v>49</v>
      </c>
      <c r="M39" s="113">
        <f t="shared" si="114"/>
        <v>30</v>
      </c>
      <c r="N39" s="113">
        <f t="shared" si="114"/>
        <v>19</v>
      </c>
      <c r="O39" s="113">
        <f t="shared" si="114"/>
        <v>52</v>
      </c>
      <c r="P39" s="113">
        <f t="shared" si="114"/>
        <v>26</v>
      </c>
      <c r="Q39" s="113">
        <f t="shared" si="114"/>
        <v>26</v>
      </c>
      <c r="R39" s="113">
        <f t="shared" si="114"/>
        <v>54</v>
      </c>
      <c r="S39" s="113">
        <f t="shared" si="114"/>
        <v>32</v>
      </c>
      <c r="T39" s="113">
        <f t="shared" si="114"/>
        <v>22</v>
      </c>
      <c r="U39" s="113">
        <f t="shared" si="114"/>
        <v>75</v>
      </c>
      <c r="V39" s="113">
        <f t="shared" si="114"/>
        <v>35</v>
      </c>
      <c r="W39" s="113">
        <f t="shared" si="114"/>
        <v>40</v>
      </c>
      <c r="X39" s="111" t="s">
        <v>56</v>
      </c>
      <c r="Y39" s="114" t="s">
        <v>112</v>
      </c>
      <c r="Z39" s="123">
        <f>Z40+Z41+Z42+Z43+Z44+Z45+Z46+Z47+Z48</f>
        <v>67</v>
      </c>
      <c r="AA39" s="123">
        <f>AA40+AA41+AA42+AA43+AA44+AA45+AA46+AA47+AA48</f>
        <v>35</v>
      </c>
      <c r="AB39" s="123">
        <f t="shared" ref="AB39:AW39" si="115">AB40+AB41+AB42+AB43+AB44+AB45+AB46+AB47+AB48</f>
        <v>32</v>
      </c>
      <c r="AC39" s="123">
        <f t="shared" si="115"/>
        <v>120</v>
      </c>
      <c r="AD39" s="123">
        <f t="shared" si="115"/>
        <v>73</v>
      </c>
      <c r="AE39" s="123">
        <f t="shared" si="115"/>
        <v>47</v>
      </c>
      <c r="AF39" s="123">
        <f t="shared" si="115"/>
        <v>176</v>
      </c>
      <c r="AG39" s="123">
        <f t="shared" si="115"/>
        <v>114</v>
      </c>
      <c r="AH39" s="123">
        <f t="shared" si="115"/>
        <v>62</v>
      </c>
      <c r="AI39" s="123">
        <f t="shared" si="115"/>
        <v>153</v>
      </c>
      <c r="AJ39" s="123">
        <f t="shared" si="115"/>
        <v>89</v>
      </c>
      <c r="AK39" s="123">
        <f t="shared" si="115"/>
        <v>64</v>
      </c>
      <c r="AL39" s="123">
        <f t="shared" si="115"/>
        <v>178</v>
      </c>
      <c r="AM39" s="123">
        <f t="shared" si="115"/>
        <v>104</v>
      </c>
      <c r="AN39" s="123">
        <f t="shared" si="115"/>
        <v>74</v>
      </c>
      <c r="AO39" s="123">
        <f t="shared" si="115"/>
        <v>155</v>
      </c>
      <c r="AP39" s="123">
        <f t="shared" si="115"/>
        <v>92</v>
      </c>
      <c r="AQ39" s="123">
        <f t="shared" si="115"/>
        <v>63</v>
      </c>
      <c r="AR39" s="123">
        <f t="shared" si="115"/>
        <v>196</v>
      </c>
      <c r="AS39" s="123">
        <f t="shared" si="115"/>
        <v>118</v>
      </c>
      <c r="AT39" s="123">
        <f t="shared" si="115"/>
        <v>78</v>
      </c>
      <c r="AU39" s="123">
        <f t="shared" si="115"/>
        <v>149</v>
      </c>
      <c r="AV39" s="123">
        <f t="shared" si="115"/>
        <v>81</v>
      </c>
      <c r="AW39" s="123">
        <f t="shared" si="115"/>
        <v>68</v>
      </c>
      <c r="AX39" s="116" t="s">
        <v>56</v>
      </c>
      <c r="AY39" s="405" t="s">
        <v>112</v>
      </c>
      <c r="AZ39" s="124">
        <f>SUM(AZ40:AZ48)</f>
        <v>261</v>
      </c>
      <c r="BA39" s="124">
        <f t="shared" ref="BA39:BN39" si="116">SUM(BA40:BA48)</f>
        <v>138</v>
      </c>
      <c r="BB39" s="124">
        <f t="shared" si="116"/>
        <v>123</v>
      </c>
      <c r="BC39" s="124">
        <f>SUM(BC40:BC48)</f>
        <v>116</v>
      </c>
      <c r="BD39" s="124">
        <f t="shared" si="116"/>
        <v>60</v>
      </c>
      <c r="BE39" s="124">
        <f t="shared" si="116"/>
        <v>56</v>
      </c>
      <c r="BF39" s="124">
        <f t="shared" si="116"/>
        <v>49</v>
      </c>
      <c r="BG39" s="124">
        <f t="shared" si="116"/>
        <v>28</v>
      </c>
      <c r="BH39" s="124">
        <f t="shared" si="116"/>
        <v>21</v>
      </c>
      <c r="BI39" s="124">
        <f t="shared" si="116"/>
        <v>59</v>
      </c>
      <c r="BJ39" s="124">
        <f t="shared" si="116"/>
        <v>28</v>
      </c>
      <c r="BK39" s="124">
        <f t="shared" si="116"/>
        <v>31</v>
      </c>
      <c r="BL39" s="124">
        <f t="shared" si="116"/>
        <v>4</v>
      </c>
      <c r="BM39" s="124">
        <f t="shared" si="116"/>
        <v>3</v>
      </c>
      <c r="BN39" s="124">
        <f t="shared" si="116"/>
        <v>1</v>
      </c>
      <c r="BO39" s="116" t="s">
        <v>56</v>
      </c>
      <c r="BP39" s="405" t="s">
        <v>112</v>
      </c>
      <c r="BQ39" s="124">
        <f t="shared" ref="BQ39:CH39" si="117">SUM(BQ40:BQ48)</f>
        <v>0</v>
      </c>
      <c r="BR39" s="124">
        <f t="shared" si="117"/>
        <v>0</v>
      </c>
      <c r="BS39" s="124">
        <f t="shared" si="117"/>
        <v>0</v>
      </c>
      <c r="BT39" s="124">
        <f t="shared" si="117"/>
        <v>0</v>
      </c>
      <c r="BU39" s="124">
        <f t="shared" si="117"/>
        <v>0</v>
      </c>
      <c r="BV39" s="124">
        <f t="shared" si="117"/>
        <v>0</v>
      </c>
      <c r="BW39" s="124">
        <f t="shared" si="117"/>
        <v>0</v>
      </c>
      <c r="BX39" s="124">
        <f t="shared" si="117"/>
        <v>0</v>
      </c>
      <c r="BY39" s="124">
        <f t="shared" si="117"/>
        <v>0</v>
      </c>
      <c r="BZ39" s="124">
        <f t="shared" si="117"/>
        <v>0</v>
      </c>
      <c r="CA39" s="124">
        <f t="shared" si="117"/>
        <v>0</v>
      </c>
      <c r="CB39" s="124">
        <f t="shared" si="117"/>
        <v>0</v>
      </c>
      <c r="CC39" s="124">
        <f t="shared" si="117"/>
        <v>1</v>
      </c>
      <c r="CD39" s="124">
        <f t="shared" si="117"/>
        <v>0</v>
      </c>
      <c r="CE39" s="124">
        <f t="shared" si="117"/>
        <v>1</v>
      </c>
      <c r="CF39" s="124">
        <f t="shared" si="117"/>
        <v>3</v>
      </c>
      <c r="CG39" s="124">
        <f t="shared" si="117"/>
        <v>1</v>
      </c>
      <c r="CH39" s="124">
        <f t="shared" si="117"/>
        <v>2</v>
      </c>
    </row>
    <row r="40" spans="1:86" x14ac:dyDescent="0.2">
      <c r="A40" s="125" t="s">
        <v>57</v>
      </c>
      <c r="B40" s="185" t="s">
        <v>113</v>
      </c>
      <c r="C40" s="410">
        <f>D40+E40</f>
        <v>0</v>
      </c>
      <c r="D40" s="410"/>
      <c r="E40" s="410"/>
      <c r="F40" s="406">
        <f t="shared" si="15"/>
        <v>0</v>
      </c>
      <c r="G40" s="410"/>
      <c r="H40" s="410"/>
      <c r="I40" s="407">
        <f t="shared" ref="I40:I51" si="118">J40+K40</f>
        <v>0</v>
      </c>
      <c r="J40" s="407">
        <f t="shared" ref="J40:K51" si="119">M40+P40+S40+V40+AA40+AD40+AG40+AJ40+AM40+AP40+AS40+AV40</f>
        <v>0</v>
      </c>
      <c r="K40" s="407">
        <f t="shared" si="119"/>
        <v>0</v>
      </c>
      <c r="L40" s="410">
        <f>M40+N40</f>
        <v>0</v>
      </c>
      <c r="M40" s="410"/>
      <c r="N40" s="410"/>
      <c r="O40" s="410">
        <f>P40+Q40</f>
        <v>0</v>
      </c>
      <c r="P40" s="410"/>
      <c r="Q40" s="410"/>
      <c r="R40" s="121">
        <f t="shared" si="108"/>
        <v>0</v>
      </c>
      <c r="S40" s="410"/>
      <c r="T40" s="410"/>
      <c r="U40" s="121">
        <f t="shared" si="109"/>
        <v>0</v>
      </c>
      <c r="V40" s="410"/>
      <c r="W40" s="410"/>
      <c r="X40" s="125" t="s">
        <v>57</v>
      </c>
      <c r="Y40" s="185" t="s">
        <v>113</v>
      </c>
      <c r="Z40" s="72">
        <f>AA40+AB40</f>
        <v>0</v>
      </c>
      <c r="AA40" s="403"/>
      <c r="AB40" s="403"/>
      <c r="AC40" s="403">
        <f>AD40+AE40</f>
        <v>0</v>
      </c>
      <c r="AD40" s="403"/>
      <c r="AE40" s="403"/>
      <c r="AF40" s="403">
        <f t="shared" si="79"/>
        <v>0</v>
      </c>
      <c r="AG40" s="403"/>
      <c r="AH40" s="403"/>
      <c r="AI40" s="403">
        <f>AJ40+AK40</f>
        <v>0</v>
      </c>
      <c r="AJ40" s="403"/>
      <c r="AK40" s="403"/>
      <c r="AL40" s="403">
        <f t="shared" si="26"/>
        <v>0</v>
      </c>
      <c r="AM40" s="403"/>
      <c r="AN40" s="403"/>
      <c r="AO40" s="403">
        <f t="shared" si="27"/>
        <v>0</v>
      </c>
      <c r="AP40" s="403"/>
      <c r="AQ40" s="403"/>
      <c r="AR40" s="403">
        <f t="shared" si="28"/>
        <v>0</v>
      </c>
      <c r="AS40" s="403"/>
      <c r="AT40" s="403"/>
      <c r="AU40" s="403">
        <f t="shared" si="29"/>
        <v>0</v>
      </c>
      <c r="AV40" s="403"/>
      <c r="AW40" s="403"/>
      <c r="AX40" s="8" t="s">
        <v>57</v>
      </c>
      <c r="AY40" s="403" t="s">
        <v>113</v>
      </c>
      <c r="AZ40" s="72">
        <f t="shared" ref="AZ40:AZ49" si="120">BA40+BB40</f>
        <v>0</v>
      </c>
      <c r="BA40" s="72"/>
      <c r="BB40" s="72"/>
      <c r="BC40" s="72">
        <f t="shared" si="113"/>
        <v>0</v>
      </c>
      <c r="BD40" s="403">
        <f t="shared" ref="BD40:BE51" si="121">BG40+BJ40+BM40+BR40+CA40+CD40+CG40</f>
        <v>0</v>
      </c>
      <c r="BE40" s="403">
        <f t="shared" si="121"/>
        <v>0</v>
      </c>
      <c r="BF40" s="72">
        <f t="shared" si="96"/>
        <v>0</v>
      </c>
      <c r="BG40" s="72"/>
      <c r="BH40" s="72"/>
      <c r="BI40" s="72">
        <f t="shared" ref="BI40:BI51" si="122">BJ40+BK40</f>
        <v>0</v>
      </c>
      <c r="BJ40" s="72"/>
      <c r="BK40" s="72"/>
      <c r="BL40" s="72">
        <f t="shared" ref="BL40:BL51" si="123">BM40+BN40</f>
        <v>0</v>
      </c>
      <c r="BM40" s="72"/>
      <c r="BN40" s="72"/>
      <c r="BO40" s="8" t="s">
        <v>57</v>
      </c>
      <c r="BP40" s="403" t="s">
        <v>113</v>
      </c>
      <c r="BQ40" s="72">
        <f t="shared" ref="BQ40:BQ51" si="124">BR40+BS40</f>
        <v>0</v>
      </c>
      <c r="BR40" s="403">
        <f t="shared" ref="BR40:BS51" si="125">BU40+BX40</f>
        <v>0</v>
      </c>
      <c r="BS40" s="403">
        <f t="shared" si="125"/>
        <v>0</v>
      </c>
      <c r="BT40" s="118">
        <f t="shared" ref="BT40:BT51" si="126">BU40+BV40</f>
        <v>0</v>
      </c>
      <c r="BU40" s="118"/>
      <c r="BV40" s="118"/>
      <c r="BW40" s="118">
        <f t="shared" ref="BW40:BW51" si="127">BX40+BY40</f>
        <v>0</v>
      </c>
      <c r="BX40" s="118"/>
      <c r="BY40" s="118"/>
      <c r="BZ40" s="72">
        <f t="shared" ref="BZ40:BZ51" si="128">CA40+CB40</f>
        <v>0</v>
      </c>
      <c r="CA40" s="72"/>
      <c r="CB40" s="72"/>
      <c r="CC40" s="72">
        <f t="shared" ref="CC40:CC51" si="129">CD40+CE40</f>
        <v>0</v>
      </c>
      <c r="CD40" s="72"/>
      <c r="CE40" s="72"/>
      <c r="CF40" s="72">
        <f t="shared" ref="CF40:CF51" si="130">CG40+CH40</f>
        <v>0</v>
      </c>
      <c r="CG40" s="72"/>
      <c r="CH40" s="72"/>
    </row>
    <row r="41" spans="1:86" x14ac:dyDescent="0.2">
      <c r="A41" s="125" t="s">
        <v>58</v>
      </c>
      <c r="B41" s="185" t="s">
        <v>114</v>
      </c>
      <c r="C41" s="410">
        <f t="shared" ref="C41:C49" si="131">D41+E41</f>
        <v>0</v>
      </c>
      <c r="D41" s="410"/>
      <c r="E41" s="410"/>
      <c r="F41" s="406">
        <f t="shared" si="15"/>
        <v>0</v>
      </c>
      <c r="G41" s="410"/>
      <c r="H41" s="410"/>
      <c r="I41" s="407">
        <f t="shared" si="118"/>
        <v>0</v>
      </c>
      <c r="J41" s="407">
        <f t="shared" si="119"/>
        <v>0</v>
      </c>
      <c r="K41" s="407">
        <f t="shared" si="119"/>
        <v>0</v>
      </c>
      <c r="L41" s="410">
        <f t="shared" ref="L41:L51" si="132">M41+N41</f>
        <v>0</v>
      </c>
      <c r="M41" s="410"/>
      <c r="N41" s="410"/>
      <c r="O41" s="410">
        <f t="shared" ref="O41:O51" si="133">P41+Q41</f>
        <v>0</v>
      </c>
      <c r="P41" s="410"/>
      <c r="Q41" s="410"/>
      <c r="R41" s="121">
        <f t="shared" si="108"/>
        <v>0</v>
      </c>
      <c r="S41" s="410"/>
      <c r="T41" s="410"/>
      <c r="U41" s="121">
        <f t="shared" si="109"/>
        <v>0</v>
      </c>
      <c r="V41" s="410"/>
      <c r="W41" s="410"/>
      <c r="X41" s="125" t="s">
        <v>58</v>
      </c>
      <c r="Y41" s="185" t="s">
        <v>114</v>
      </c>
      <c r="Z41" s="72">
        <f t="shared" ref="Z41:Z51" si="134">AA41+AB41</f>
        <v>0</v>
      </c>
      <c r="AA41" s="403"/>
      <c r="AB41" s="403"/>
      <c r="AC41" s="403">
        <f t="shared" ref="AC41:AC51" si="135">AD41+AE41</f>
        <v>0</v>
      </c>
      <c r="AD41" s="403"/>
      <c r="AE41" s="403"/>
      <c r="AF41" s="403">
        <f t="shared" si="79"/>
        <v>0</v>
      </c>
      <c r="AG41" s="403"/>
      <c r="AH41" s="403"/>
      <c r="AI41" s="403">
        <f t="shared" ref="AI41:AI51" si="136">AJ41+AK41</f>
        <v>0</v>
      </c>
      <c r="AJ41" s="403"/>
      <c r="AK41" s="403"/>
      <c r="AL41" s="403">
        <f t="shared" si="26"/>
        <v>0</v>
      </c>
      <c r="AM41" s="403"/>
      <c r="AN41" s="403"/>
      <c r="AO41" s="403">
        <f t="shared" si="27"/>
        <v>0</v>
      </c>
      <c r="AP41" s="403"/>
      <c r="AQ41" s="403"/>
      <c r="AR41" s="403">
        <f t="shared" si="28"/>
        <v>0</v>
      </c>
      <c r="AS41" s="403"/>
      <c r="AT41" s="403"/>
      <c r="AU41" s="403">
        <f t="shared" si="29"/>
        <v>0</v>
      </c>
      <c r="AV41" s="403"/>
      <c r="AW41" s="403"/>
      <c r="AX41" s="8" t="s">
        <v>58</v>
      </c>
      <c r="AY41" s="403" t="s">
        <v>114</v>
      </c>
      <c r="AZ41" s="72">
        <f t="shared" si="120"/>
        <v>0</v>
      </c>
      <c r="BA41" s="72"/>
      <c r="BB41" s="72"/>
      <c r="BC41" s="72">
        <f t="shared" si="113"/>
        <v>0</v>
      </c>
      <c r="BD41" s="403">
        <f t="shared" si="121"/>
        <v>0</v>
      </c>
      <c r="BE41" s="403">
        <f t="shared" si="121"/>
        <v>0</v>
      </c>
      <c r="BF41" s="72">
        <f t="shared" si="96"/>
        <v>0</v>
      </c>
      <c r="BG41" s="72"/>
      <c r="BH41" s="72"/>
      <c r="BI41" s="72">
        <f t="shared" si="122"/>
        <v>0</v>
      </c>
      <c r="BJ41" s="72"/>
      <c r="BK41" s="72"/>
      <c r="BL41" s="72">
        <f t="shared" si="123"/>
        <v>0</v>
      </c>
      <c r="BM41" s="72"/>
      <c r="BN41" s="72"/>
      <c r="BO41" s="8" t="s">
        <v>58</v>
      </c>
      <c r="BP41" s="403" t="s">
        <v>114</v>
      </c>
      <c r="BQ41" s="72">
        <f t="shared" si="124"/>
        <v>0</v>
      </c>
      <c r="BR41" s="403">
        <f t="shared" si="125"/>
        <v>0</v>
      </c>
      <c r="BS41" s="403">
        <f t="shared" si="125"/>
        <v>0</v>
      </c>
      <c r="BT41" s="118">
        <f t="shared" si="126"/>
        <v>0</v>
      </c>
      <c r="BU41" s="118"/>
      <c r="BV41" s="118"/>
      <c r="BW41" s="118">
        <f t="shared" si="127"/>
        <v>0</v>
      </c>
      <c r="BX41" s="118"/>
      <c r="BY41" s="118"/>
      <c r="BZ41" s="72">
        <f t="shared" si="128"/>
        <v>0</v>
      </c>
      <c r="CA41" s="72"/>
      <c r="CB41" s="72"/>
      <c r="CC41" s="72">
        <f t="shared" si="129"/>
        <v>0</v>
      </c>
      <c r="CD41" s="72"/>
      <c r="CE41" s="72"/>
      <c r="CF41" s="72">
        <f t="shared" si="130"/>
        <v>0</v>
      </c>
      <c r="CG41" s="72"/>
      <c r="CH41" s="72"/>
    </row>
    <row r="42" spans="1:86" x14ac:dyDescent="0.2">
      <c r="A42" s="125" t="s">
        <v>59</v>
      </c>
      <c r="B42" s="185" t="s">
        <v>115</v>
      </c>
      <c r="C42" s="410">
        <f t="shared" si="131"/>
        <v>156</v>
      </c>
      <c r="D42" s="410">
        <v>80</v>
      </c>
      <c r="E42" s="410">
        <v>76</v>
      </c>
      <c r="F42" s="406">
        <f t="shared" si="15"/>
        <v>8</v>
      </c>
      <c r="G42" s="410">
        <v>3</v>
      </c>
      <c r="H42" s="410">
        <v>5</v>
      </c>
      <c r="I42" s="407">
        <f t="shared" si="118"/>
        <v>156</v>
      </c>
      <c r="J42" s="407">
        <f t="shared" si="119"/>
        <v>80</v>
      </c>
      <c r="K42" s="407">
        <f t="shared" si="119"/>
        <v>76</v>
      </c>
      <c r="L42" s="410">
        <f t="shared" si="132"/>
        <v>13</v>
      </c>
      <c r="M42" s="410">
        <v>7</v>
      </c>
      <c r="N42" s="410">
        <v>6</v>
      </c>
      <c r="O42" s="410">
        <f t="shared" si="133"/>
        <v>11</v>
      </c>
      <c r="P42" s="410">
        <v>4</v>
      </c>
      <c r="Q42" s="410">
        <v>7</v>
      </c>
      <c r="R42" s="121">
        <f t="shared" si="108"/>
        <v>12</v>
      </c>
      <c r="S42" s="410">
        <v>6</v>
      </c>
      <c r="T42" s="410">
        <v>6</v>
      </c>
      <c r="U42" s="121">
        <f t="shared" si="109"/>
        <v>11</v>
      </c>
      <c r="V42" s="410">
        <v>4</v>
      </c>
      <c r="W42" s="410">
        <v>7</v>
      </c>
      <c r="X42" s="125" t="s">
        <v>59</v>
      </c>
      <c r="Y42" s="185" t="s">
        <v>115</v>
      </c>
      <c r="Z42" s="72">
        <f t="shared" si="134"/>
        <v>9</v>
      </c>
      <c r="AA42" s="403">
        <v>7</v>
      </c>
      <c r="AB42" s="403">
        <v>2</v>
      </c>
      <c r="AC42" s="403">
        <f t="shared" si="135"/>
        <v>22</v>
      </c>
      <c r="AD42" s="403">
        <v>14</v>
      </c>
      <c r="AE42" s="403">
        <v>8</v>
      </c>
      <c r="AF42" s="403">
        <f t="shared" si="79"/>
        <v>14</v>
      </c>
      <c r="AG42" s="403">
        <v>10</v>
      </c>
      <c r="AH42" s="403">
        <v>4</v>
      </c>
      <c r="AI42" s="403">
        <f t="shared" si="136"/>
        <v>11</v>
      </c>
      <c r="AJ42" s="403">
        <v>5</v>
      </c>
      <c r="AK42" s="403">
        <v>6</v>
      </c>
      <c r="AL42" s="403">
        <f t="shared" si="26"/>
        <v>12</v>
      </c>
      <c r="AM42" s="403">
        <v>6</v>
      </c>
      <c r="AN42" s="403">
        <v>6</v>
      </c>
      <c r="AO42" s="403">
        <f t="shared" si="27"/>
        <v>9</v>
      </c>
      <c r="AP42" s="403">
        <v>3</v>
      </c>
      <c r="AQ42" s="403">
        <v>6</v>
      </c>
      <c r="AR42" s="403">
        <f t="shared" si="28"/>
        <v>20</v>
      </c>
      <c r="AS42" s="403">
        <v>11</v>
      </c>
      <c r="AT42" s="403">
        <v>9</v>
      </c>
      <c r="AU42" s="403">
        <f t="shared" si="29"/>
        <v>12</v>
      </c>
      <c r="AV42" s="403">
        <v>3</v>
      </c>
      <c r="AW42" s="403">
        <v>9</v>
      </c>
      <c r="AX42" s="8" t="s">
        <v>59</v>
      </c>
      <c r="AY42" s="403" t="s">
        <v>115</v>
      </c>
      <c r="AZ42" s="72">
        <f t="shared" si="120"/>
        <v>8</v>
      </c>
      <c r="BA42" s="72">
        <v>3</v>
      </c>
      <c r="BB42" s="72">
        <v>5</v>
      </c>
      <c r="BC42" s="72">
        <f t="shared" si="113"/>
        <v>0</v>
      </c>
      <c r="BD42" s="403">
        <f t="shared" si="121"/>
        <v>0</v>
      </c>
      <c r="BE42" s="403">
        <f t="shared" si="121"/>
        <v>0</v>
      </c>
      <c r="BF42" s="72">
        <f t="shared" si="96"/>
        <v>0</v>
      </c>
      <c r="BG42" s="72"/>
      <c r="BH42" s="72"/>
      <c r="BI42" s="72">
        <f t="shared" si="122"/>
        <v>0</v>
      </c>
      <c r="BJ42" s="72"/>
      <c r="BK42" s="72"/>
      <c r="BL42" s="72">
        <f t="shared" si="123"/>
        <v>0</v>
      </c>
      <c r="BM42" s="72"/>
      <c r="BN42" s="72"/>
      <c r="BO42" s="8" t="s">
        <v>59</v>
      </c>
      <c r="BP42" s="403" t="s">
        <v>115</v>
      </c>
      <c r="BQ42" s="72">
        <f t="shared" si="124"/>
        <v>0</v>
      </c>
      <c r="BR42" s="403">
        <f t="shared" si="125"/>
        <v>0</v>
      </c>
      <c r="BS42" s="403">
        <f t="shared" si="125"/>
        <v>0</v>
      </c>
      <c r="BT42" s="118">
        <f t="shared" si="126"/>
        <v>0</v>
      </c>
      <c r="BU42" s="118"/>
      <c r="BV42" s="118"/>
      <c r="BW42" s="118">
        <f t="shared" si="127"/>
        <v>0</v>
      </c>
      <c r="BX42" s="118"/>
      <c r="BY42" s="118"/>
      <c r="BZ42" s="72">
        <f t="shared" si="128"/>
        <v>0</v>
      </c>
      <c r="CA42" s="72"/>
      <c r="CB42" s="72"/>
      <c r="CC42" s="72">
        <f t="shared" si="129"/>
        <v>0</v>
      </c>
      <c r="CD42" s="72"/>
      <c r="CE42" s="72"/>
      <c r="CF42" s="72">
        <f t="shared" si="130"/>
        <v>0</v>
      </c>
      <c r="CG42" s="72"/>
      <c r="CH42" s="72"/>
    </row>
    <row r="43" spans="1:86" x14ac:dyDescent="0.2">
      <c r="A43" s="125" t="s">
        <v>60</v>
      </c>
      <c r="B43" s="185" t="s">
        <v>116</v>
      </c>
      <c r="C43" s="410">
        <f t="shared" si="131"/>
        <v>464</v>
      </c>
      <c r="D43" s="410">
        <v>314</v>
      </c>
      <c r="E43" s="410">
        <v>150</v>
      </c>
      <c r="F43" s="406">
        <f t="shared" si="15"/>
        <v>46</v>
      </c>
      <c r="G43" s="410">
        <v>25</v>
      </c>
      <c r="H43" s="410">
        <v>21</v>
      </c>
      <c r="I43" s="407">
        <f t="shared" si="118"/>
        <v>464</v>
      </c>
      <c r="J43" s="407">
        <f t="shared" si="119"/>
        <v>314</v>
      </c>
      <c r="K43" s="407">
        <f t="shared" si="119"/>
        <v>150</v>
      </c>
      <c r="L43" s="410">
        <f t="shared" si="132"/>
        <v>14</v>
      </c>
      <c r="M43" s="410">
        <v>7</v>
      </c>
      <c r="N43" s="410">
        <v>7</v>
      </c>
      <c r="O43" s="410">
        <f t="shared" si="133"/>
        <v>11</v>
      </c>
      <c r="P43" s="410">
        <v>5</v>
      </c>
      <c r="Q43" s="410">
        <v>6</v>
      </c>
      <c r="R43" s="121">
        <f t="shared" si="108"/>
        <v>13</v>
      </c>
      <c r="S43" s="410">
        <v>5</v>
      </c>
      <c r="T43" s="410">
        <v>8</v>
      </c>
      <c r="U43" s="121">
        <f t="shared" si="109"/>
        <v>17</v>
      </c>
      <c r="V43" s="410">
        <v>6</v>
      </c>
      <c r="W43" s="410">
        <v>11</v>
      </c>
      <c r="X43" s="125" t="s">
        <v>60</v>
      </c>
      <c r="Y43" s="185" t="s">
        <v>116</v>
      </c>
      <c r="Z43" s="72">
        <f t="shared" si="134"/>
        <v>17</v>
      </c>
      <c r="AA43" s="403">
        <v>7</v>
      </c>
      <c r="AB43" s="403">
        <v>10</v>
      </c>
      <c r="AC43" s="403">
        <f t="shared" si="135"/>
        <v>31</v>
      </c>
      <c r="AD43" s="403">
        <v>20</v>
      </c>
      <c r="AE43" s="403">
        <v>11</v>
      </c>
      <c r="AF43" s="403">
        <f t="shared" si="79"/>
        <v>71</v>
      </c>
      <c r="AG43" s="403">
        <v>53</v>
      </c>
      <c r="AH43" s="403">
        <v>18</v>
      </c>
      <c r="AI43" s="403">
        <f t="shared" si="136"/>
        <v>49</v>
      </c>
      <c r="AJ43" s="403">
        <v>32</v>
      </c>
      <c r="AK43" s="403">
        <v>17</v>
      </c>
      <c r="AL43" s="403">
        <f t="shared" si="26"/>
        <v>53</v>
      </c>
      <c r="AM43" s="403">
        <v>39</v>
      </c>
      <c r="AN43" s="403">
        <v>14</v>
      </c>
      <c r="AO43" s="403">
        <f t="shared" si="27"/>
        <v>64</v>
      </c>
      <c r="AP43" s="403">
        <v>44</v>
      </c>
      <c r="AQ43" s="403">
        <v>20</v>
      </c>
      <c r="AR43" s="403">
        <f t="shared" si="28"/>
        <v>80</v>
      </c>
      <c r="AS43" s="403">
        <v>62</v>
      </c>
      <c r="AT43" s="403">
        <v>18</v>
      </c>
      <c r="AU43" s="403">
        <f t="shared" si="29"/>
        <v>44</v>
      </c>
      <c r="AV43" s="403">
        <v>34</v>
      </c>
      <c r="AW43" s="403">
        <v>10</v>
      </c>
      <c r="AX43" s="8" t="s">
        <v>60</v>
      </c>
      <c r="AY43" s="403" t="s">
        <v>116</v>
      </c>
      <c r="AZ43" s="72">
        <f t="shared" si="120"/>
        <v>46</v>
      </c>
      <c r="BA43" s="72">
        <v>25</v>
      </c>
      <c r="BB43" s="72">
        <v>21</v>
      </c>
      <c r="BC43" s="72">
        <f t="shared" si="113"/>
        <v>0</v>
      </c>
      <c r="BD43" s="403">
        <f t="shared" si="121"/>
        <v>0</v>
      </c>
      <c r="BE43" s="403">
        <f t="shared" si="121"/>
        <v>0</v>
      </c>
      <c r="BF43" s="72">
        <f t="shared" si="96"/>
        <v>0</v>
      </c>
      <c r="BG43" s="72"/>
      <c r="BH43" s="72"/>
      <c r="BI43" s="72">
        <f t="shared" si="122"/>
        <v>0</v>
      </c>
      <c r="BJ43" s="72"/>
      <c r="BK43" s="72"/>
      <c r="BL43" s="72">
        <f t="shared" si="123"/>
        <v>0</v>
      </c>
      <c r="BM43" s="72"/>
      <c r="BN43" s="72"/>
      <c r="BO43" s="8" t="s">
        <v>60</v>
      </c>
      <c r="BP43" s="403" t="s">
        <v>116</v>
      </c>
      <c r="BQ43" s="72">
        <f t="shared" si="124"/>
        <v>0</v>
      </c>
      <c r="BR43" s="403">
        <f t="shared" si="125"/>
        <v>0</v>
      </c>
      <c r="BS43" s="403">
        <f t="shared" si="125"/>
        <v>0</v>
      </c>
      <c r="BT43" s="118">
        <f t="shared" si="126"/>
        <v>0</v>
      </c>
      <c r="BU43" s="118"/>
      <c r="BV43" s="118"/>
      <c r="BW43" s="118">
        <f t="shared" si="127"/>
        <v>0</v>
      </c>
      <c r="BX43" s="118"/>
      <c r="BY43" s="118"/>
      <c r="BZ43" s="72">
        <f t="shared" si="128"/>
        <v>0</v>
      </c>
      <c r="CA43" s="72"/>
      <c r="CB43" s="72"/>
      <c r="CC43" s="72">
        <f t="shared" si="129"/>
        <v>0</v>
      </c>
      <c r="CD43" s="72"/>
      <c r="CE43" s="72"/>
      <c r="CF43" s="72">
        <f t="shared" si="130"/>
        <v>0</v>
      </c>
      <c r="CG43" s="72"/>
      <c r="CH43" s="72"/>
    </row>
    <row r="44" spans="1:86" x14ac:dyDescent="0.2">
      <c r="A44" s="125" t="s">
        <v>61</v>
      </c>
      <c r="B44" s="185" t="s">
        <v>117</v>
      </c>
      <c r="C44" s="410">
        <f t="shared" si="131"/>
        <v>238</v>
      </c>
      <c r="D44" s="410">
        <v>134</v>
      </c>
      <c r="E44" s="410">
        <v>104</v>
      </c>
      <c r="F44" s="406">
        <f t="shared" si="15"/>
        <v>34</v>
      </c>
      <c r="G44" s="410">
        <v>15</v>
      </c>
      <c r="H44" s="410">
        <v>19</v>
      </c>
      <c r="I44" s="407">
        <f t="shared" si="118"/>
        <v>238</v>
      </c>
      <c r="J44" s="407">
        <f t="shared" si="119"/>
        <v>134</v>
      </c>
      <c r="K44" s="407">
        <f t="shared" si="119"/>
        <v>104</v>
      </c>
      <c r="L44" s="410">
        <f t="shared" si="132"/>
        <v>2</v>
      </c>
      <c r="M44" s="410">
        <v>1</v>
      </c>
      <c r="N44" s="410">
        <v>1</v>
      </c>
      <c r="O44" s="410">
        <f t="shared" si="133"/>
        <v>4</v>
      </c>
      <c r="P44" s="410">
        <v>2</v>
      </c>
      <c r="Q44" s="410">
        <v>2</v>
      </c>
      <c r="R44" s="121">
        <f t="shared" si="108"/>
        <v>3</v>
      </c>
      <c r="S44" s="410">
        <v>2</v>
      </c>
      <c r="T44" s="410">
        <v>1</v>
      </c>
      <c r="U44" s="121">
        <f t="shared" si="109"/>
        <v>7</v>
      </c>
      <c r="V44" s="410">
        <v>2</v>
      </c>
      <c r="W44" s="410">
        <v>5</v>
      </c>
      <c r="X44" s="125" t="s">
        <v>61</v>
      </c>
      <c r="Y44" s="185" t="s">
        <v>117</v>
      </c>
      <c r="Z44" s="72">
        <f t="shared" si="134"/>
        <v>8</v>
      </c>
      <c r="AA44" s="403">
        <v>5</v>
      </c>
      <c r="AB44" s="403">
        <v>3</v>
      </c>
      <c r="AC44" s="403">
        <f t="shared" si="135"/>
        <v>16</v>
      </c>
      <c r="AD44" s="403">
        <v>8</v>
      </c>
      <c r="AE44" s="403">
        <v>8</v>
      </c>
      <c r="AF44" s="403">
        <f t="shared" si="79"/>
        <v>33</v>
      </c>
      <c r="AG44" s="403">
        <v>22</v>
      </c>
      <c r="AH44" s="403">
        <v>11</v>
      </c>
      <c r="AI44" s="403">
        <f t="shared" si="136"/>
        <v>36</v>
      </c>
      <c r="AJ44" s="403">
        <v>15</v>
      </c>
      <c r="AK44" s="403">
        <v>21</v>
      </c>
      <c r="AL44" s="403">
        <f t="shared" si="26"/>
        <v>36</v>
      </c>
      <c r="AM44" s="403">
        <v>22</v>
      </c>
      <c r="AN44" s="403">
        <v>14</v>
      </c>
      <c r="AO44" s="403">
        <f t="shared" si="27"/>
        <v>30</v>
      </c>
      <c r="AP44" s="403">
        <v>16</v>
      </c>
      <c r="AQ44" s="403">
        <v>14</v>
      </c>
      <c r="AR44" s="403">
        <f t="shared" si="28"/>
        <v>30</v>
      </c>
      <c r="AS44" s="403">
        <v>17</v>
      </c>
      <c r="AT44" s="403">
        <v>13</v>
      </c>
      <c r="AU44" s="403">
        <f t="shared" si="29"/>
        <v>33</v>
      </c>
      <c r="AV44" s="403">
        <v>22</v>
      </c>
      <c r="AW44" s="403">
        <v>11</v>
      </c>
      <c r="AX44" s="8" t="s">
        <v>61</v>
      </c>
      <c r="AY44" s="403" t="s">
        <v>117</v>
      </c>
      <c r="AZ44" s="72">
        <f t="shared" si="120"/>
        <v>34</v>
      </c>
      <c r="BA44" s="72">
        <v>15</v>
      </c>
      <c r="BB44" s="72">
        <v>19</v>
      </c>
      <c r="BC44" s="72">
        <f t="shared" si="113"/>
        <v>0</v>
      </c>
      <c r="BD44" s="403">
        <f t="shared" si="121"/>
        <v>0</v>
      </c>
      <c r="BE44" s="403">
        <f t="shared" si="121"/>
        <v>0</v>
      </c>
      <c r="BF44" s="72">
        <f t="shared" si="96"/>
        <v>0</v>
      </c>
      <c r="BG44" s="72"/>
      <c r="BH44" s="72"/>
      <c r="BI44" s="72">
        <f t="shared" si="122"/>
        <v>0</v>
      </c>
      <c r="BJ44" s="72"/>
      <c r="BK44" s="72"/>
      <c r="BL44" s="72">
        <f t="shared" si="123"/>
        <v>0</v>
      </c>
      <c r="BM44" s="72"/>
      <c r="BN44" s="72"/>
      <c r="BO44" s="8" t="s">
        <v>61</v>
      </c>
      <c r="BP44" s="403" t="s">
        <v>117</v>
      </c>
      <c r="BQ44" s="72">
        <f t="shared" si="124"/>
        <v>0</v>
      </c>
      <c r="BR44" s="403">
        <f t="shared" si="125"/>
        <v>0</v>
      </c>
      <c r="BS44" s="403">
        <f t="shared" si="125"/>
        <v>0</v>
      </c>
      <c r="BT44" s="118">
        <f t="shared" si="126"/>
        <v>0</v>
      </c>
      <c r="BU44" s="118"/>
      <c r="BV44" s="118"/>
      <c r="BW44" s="118">
        <f t="shared" si="127"/>
        <v>0</v>
      </c>
      <c r="BX44" s="118"/>
      <c r="BY44" s="118"/>
      <c r="BZ44" s="72">
        <f t="shared" si="128"/>
        <v>0</v>
      </c>
      <c r="CA44" s="72"/>
      <c r="CB44" s="72"/>
      <c r="CC44" s="72">
        <f t="shared" si="129"/>
        <v>0</v>
      </c>
      <c r="CD44" s="72"/>
      <c r="CE44" s="72"/>
      <c r="CF44" s="72">
        <f t="shared" si="130"/>
        <v>0</v>
      </c>
      <c r="CG44" s="72"/>
      <c r="CH44" s="72"/>
    </row>
    <row r="45" spans="1:86" x14ac:dyDescent="0.2">
      <c r="A45" s="125" t="s">
        <v>62</v>
      </c>
      <c r="B45" s="185" t="s">
        <v>118</v>
      </c>
      <c r="C45" s="410">
        <f t="shared" si="131"/>
        <v>257</v>
      </c>
      <c r="D45" s="410">
        <v>146</v>
      </c>
      <c r="E45" s="410">
        <v>111</v>
      </c>
      <c r="F45" s="406">
        <f t="shared" si="15"/>
        <v>136</v>
      </c>
      <c r="G45" s="410">
        <v>77</v>
      </c>
      <c r="H45" s="410">
        <v>59</v>
      </c>
      <c r="I45" s="407">
        <f t="shared" si="118"/>
        <v>257</v>
      </c>
      <c r="J45" s="407">
        <f t="shared" si="119"/>
        <v>146</v>
      </c>
      <c r="K45" s="407">
        <f t="shared" si="119"/>
        <v>111</v>
      </c>
      <c r="L45" s="410">
        <f t="shared" si="132"/>
        <v>20</v>
      </c>
      <c r="M45" s="410">
        <v>15</v>
      </c>
      <c r="N45" s="410">
        <v>5</v>
      </c>
      <c r="O45" s="410">
        <f t="shared" si="133"/>
        <v>24</v>
      </c>
      <c r="P45" s="410">
        <v>14</v>
      </c>
      <c r="Q45" s="410">
        <v>10</v>
      </c>
      <c r="R45" s="121">
        <f t="shared" si="108"/>
        <v>15</v>
      </c>
      <c r="S45" s="410">
        <v>11</v>
      </c>
      <c r="T45" s="410">
        <v>4</v>
      </c>
      <c r="U45" s="121">
        <f t="shared" si="109"/>
        <v>26</v>
      </c>
      <c r="V45" s="410">
        <v>14</v>
      </c>
      <c r="W45" s="410">
        <v>12</v>
      </c>
      <c r="X45" s="177" t="s">
        <v>259</v>
      </c>
      <c r="Y45" s="185" t="s">
        <v>118</v>
      </c>
      <c r="Z45" s="72">
        <f t="shared" si="134"/>
        <v>24</v>
      </c>
      <c r="AA45" s="403">
        <v>12</v>
      </c>
      <c r="AB45" s="403">
        <v>12</v>
      </c>
      <c r="AC45" s="403">
        <f t="shared" si="135"/>
        <v>36</v>
      </c>
      <c r="AD45" s="403">
        <v>22</v>
      </c>
      <c r="AE45" s="403">
        <v>14</v>
      </c>
      <c r="AF45" s="403">
        <f t="shared" si="79"/>
        <v>24</v>
      </c>
      <c r="AG45" s="403">
        <v>15</v>
      </c>
      <c r="AH45" s="403">
        <v>9</v>
      </c>
      <c r="AI45" s="403">
        <f t="shared" si="136"/>
        <v>20</v>
      </c>
      <c r="AJ45" s="403">
        <v>15</v>
      </c>
      <c r="AK45" s="403">
        <v>5</v>
      </c>
      <c r="AL45" s="403">
        <f t="shared" si="26"/>
        <v>33</v>
      </c>
      <c r="AM45" s="403">
        <v>16</v>
      </c>
      <c r="AN45" s="403">
        <v>17</v>
      </c>
      <c r="AO45" s="403">
        <f t="shared" si="27"/>
        <v>16</v>
      </c>
      <c r="AP45" s="403">
        <v>7</v>
      </c>
      <c r="AQ45" s="403">
        <v>9</v>
      </c>
      <c r="AR45" s="403">
        <f t="shared" si="28"/>
        <v>11</v>
      </c>
      <c r="AS45" s="403">
        <v>3</v>
      </c>
      <c r="AT45" s="403">
        <v>8</v>
      </c>
      <c r="AU45" s="403">
        <f t="shared" si="29"/>
        <v>8</v>
      </c>
      <c r="AV45" s="403">
        <v>2</v>
      </c>
      <c r="AW45" s="403">
        <v>6</v>
      </c>
      <c r="AX45" s="8" t="s">
        <v>62</v>
      </c>
      <c r="AY45" s="403" t="s">
        <v>118</v>
      </c>
      <c r="AZ45" s="72">
        <f t="shared" si="120"/>
        <v>135</v>
      </c>
      <c r="BA45" s="72">
        <v>76</v>
      </c>
      <c r="BB45" s="72">
        <v>59</v>
      </c>
      <c r="BC45" s="72">
        <f t="shared" si="113"/>
        <v>0</v>
      </c>
      <c r="BD45" s="403">
        <f t="shared" si="121"/>
        <v>0</v>
      </c>
      <c r="BE45" s="403">
        <f t="shared" si="121"/>
        <v>0</v>
      </c>
      <c r="BF45" s="72">
        <f t="shared" si="96"/>
        <v>0</v>
      </c>
      <c r="BG45" s="72"/>
      <c r="BH45" s="72"/>
      <c r="BI45" s="72">
        <f t="shared" si="122"/>
        <v>0</v>
      </c>
      <c r="BJ45" s="72"/>
      <c r="BK45" s="72"/>
      <c r="BL45" s="72">
        <f t="shared" si="123"/>
        <v>0</v>
      </c>
      <c r="BM45" s="72"/>
      <c r="BN45" s="72"/>
      <c r="BO45" s="8" t="s">
        <v>62</v>
      </c>
      <c r="BP45" s="403" t="s">
        <v>118</v>
      </c>
      <c r="BQ45" s="72">
        <f t="shared" si="124"/>
        <v>0</v>
      </c>
      <c r="BR45" s="403">
        <f t="shared" si="125"/>
        <v>0</v>
      </c>
      <c r="BS45" s="403">
        <f t="shared" si="125"/>
        <v>0</v>
      </c>
      <c r="BT45" s="118">
        <f t="shared" si="126"/>
        <v>0</v>
      </c>
      <c r="BU45" s="118"/>
      <c r="BV45" s="118"/>
      <c r="BW45" s="118">
        <f t="shared" si="127"/>
        <v>0</v>
      </c>
      <c r="BX45" s="118"/>
      <c r="BY45" s="118"/>
      <c r="BZ45" s="72">
        <f t="shared" si="128"/>
        <v>0</v>
      </c>
      <c r="CA45" s="72"/>
      <c r="CB45" s="72"/>
      <c r="CC45" s="72">
        <f t="shared" si="129"/>
        <v>0</v>
      </c>
      <c r="CD45" s="72"/>
      <c r="CE45" s="72"/>
      <c r="CF45" s="72">
        <f t="shared" si="130"/>
        <v>0</v>
      </c>
      <c r="CG45" s="72"/>
      <c r="CH45" s="72"/>
    </row>
    <row r="46" spans="1:86" x14ac:dyDescent="0.2">
      <c r="A46" s="125" t="s">
        <v>63</v>
      </c>
      <c r="B46" s="185" t="s">
        <v>119</v>
      </c>
      <c r="C46" s="410">
        <f t="shared" si="131"/>
        <v>154</v>
      </c>
      <c r="D46" s="410">
        <v>77</v>
      </c>
      <c r="E46" s="410">
        <v>77</v>
      </c>
      <c r="F46" s="406">
        <f t="shared" si="15"/>
        <v>31</v>
      </c>
      <c r="G46" s="410">
        <v>19</v>
      </c>
      <c r="H46" s="410">
        <v>12</v>
      </c>
      <c r="I46" s="407">
        <f t="shared" si="118"/>
        <v>154</v>
      </c>
      <c r="J46" s="407">
        <f t="shared" si="119"/>
        <v>77</v>
      </c>
      <c r="K46" s="407">
        <f t="shared" si="119"/>
        <v>77</v>
      </c>
      <c r="L46" s="410">
        <f t="shared" si="132"/>
        <v>0</v>
      </c>
      <c r="M46" s="410"/>
      <c r="N46" s="410"/>
      <c r="O46" s="410">
        <f t="shared" si="133"/>
        <v>2</v>
      </c>
      <c r="P46" s="410">
        <v>1</v>
      </c>
      <c r="Q46" s="410">
        <v>1</v>
      </c>
      <c r="R46" s="121">
        <f t="shared" si="108"/>
        <v>10</v>
      </c>
      <c r="S46" s="410">
        <v>7</v>
      </c>
      <c r="T46" s="410">
        <v>3</v>
      </c>
      <c r="U46" s="121">
        <f t="shared" si="109"/>
        <v>13</v>
      </c>
      <c r="V46" s="410">
        <v>8</v>
      </c>
      <c r="W46" s="410">
        <v>5</v>
      </c>
      <c r="X46" s="125" t="s">
        <v>63</v>
      </c>
      <c r="Y46" s="185" t="s">
        <v>119</v>
      </c>
      <c r="Z46" s="72">
        <f t="shared" si="134"/>
        <v>4</v>
      </c>
      <c r="AA46" s="403">
        <v>2</v>
      </c>
      <c r="AB46" s="403">
        <v>2</v>
      </c>
      <c r="AC46" s="403">
        <f t="shared" si="135"/>
        <v>9</v>
      </c>
      <c r="AD46" s="403">
        <v>4</v>
      </c>
      <c r="AE46" s="403">
        <v>5</v>
      </c>
      <c r="AF46" s="403">
        <f t="shared" si="79"/>
        <v>27</v>
      </c>
      <c r="AG46" s="403">
        <v>11</v>
      </c>
      <c r="AH46" s="403">
        <v>16</v>
      </c>
      <c r="AI46" s="403">
        <f t="shared" si="136"/>
        <v>27</v>
      </c>
      <c r="AJ46" s="403">
        <v>16</v>
      </c>
      <c r="AK46" s="403">
        <v>11</v>
      </c>
      <c r="AL46" s="403">
        <f t="shared" si="26"/>
        <v>26</v>
      </c>
      <c r="AM46" s="403">
        <v>10</v>
      </c>
      <c r="AN46" s="403">
        <v>16</v>
      </c>
      <c r="AO46" s="403">
        <f t="shared" si="27"/>
        <v>14</v>
      </c>
      <c r="AP46" s="403">
        <v>8</v>
      </c>
      <c r="AQ46" s="403">
        <v>6</v>
      </c>
      <c r="AR46" s="403">
        <f t="shared" si="28"/>
        <v>15</v>
      </c>
      <c r="AS46" s="403">
        <v>7</v>
      </c>
      <c r="AT46" s="403">
        <v>8</v>
      </c>
      <c r="AU46" s="403">
        <f t="shared" si="29"/>
        <v>7</v>
      </c>
      <c r="AV46" s="403">
        <v>3</v>
      </c>
      <c r="AW46" s="403">
        <v>4</v>
      </c>
      <c r="AX46" s="8" t="s">
        <v>63</v>
      </c>
      <c r="AY46" s="403" t="s">
        <v>119</v>
      </c>
      <c r="AZ46" s="72">
        <f t="shared" si="120"/>
        <v>26</v>
      </c>
      <c r="BA46" s="72">
        <v>16</v>
      </c>
      <c r="BB46" s="72">
        <v>10</v>
      </c>
      <c r="BC46" s="72">
        <f t="shared" si="113"/>
        <v>116</v>
      </c>
      <c r="BD46" s="403">
        <f t="shared" si="121"/>
        <v>60</v>
      </c>
      <c r="BE46" s="403">
        <f t="shared" si="121"/>
        <v>56</v>
      </c>
      <c r="BF46" s="72">
        <f t="shared" si="96"/>
        <v>49</v>
      </c>
      <c r="BG46" s="72">
        <v>28</v>
      </c>
      <c r="BH46" s="72">
        <v>21</v>
      </c>
      <c r="BI46" s="72">
        <f t="shared" si="122"/>
        <v>59</v>
      </c>
      <c r="BJ46" s="72">
        <v>28</v>
      </c>
      <c r="BK46" s="72">
        <v>31</v>
      </c>
      <c r="BL46" s="72">
        <f t="shared" si="123"/>
        <v>4</v>
      </c>
      <c r="BM46" s="72">
        <v>3</v>
      </c>
      <c r="BN46" s="72">
        <v>1</v>
      </c>
      <c r="BO46" s="8" t="s">
        <v>63</v>
      </c>
      <c r="BP46" s="403" t="s">
        <v>119</v>
      </c>
      <c r="BQ46" s="72">
        <f t="shared" si="124"/>
        <v>0</v>
      </c>
      <c r="BR46" s="403">
        <f t="shared" si="125"/>
        <v>0</v>
      </c>
      <c r="BS46" s="403">
        <f t="shared" si="125"/>
        <v>0</v>
      </c>
      <c r="BT46" s="118">
        <f t="shared" si="126"/>
        <v>0</v>
      </c>
      <c r="BU46" s="118"/>
      <c r="BV46" s="118"/>
      <c r="BW46" s="118">
        <f t="shared" si="127"/>
        <v>0</v>
      </c>
      <c r="BX46" s="118"/>
      <c r="BY46" s="118"/>
      <c r="BZ46" s="72">
        <f t="shared" si="128"/>
        <v>0</v>
      </c>
      <c r="CA46" s="72"/>
      <c r="CB46" s="72"/>
      <c r="CC46" s="72">
        <f t="shared" si="129"/>
        <v>1</v>
      </c>
      <c r="CD46" s="72"/>
      <c r="CE46" s="72">
        <v>1</v>
      </c>
      <c r="CF46" s="72">
        <f t="shared" si="130"/>
        <v>3</v>
      </c>
      <c r="CG46" s="72">
        <v>1</v>
      </c>
      <c r="CH46" s="72">
        <v>2</v>
      </c>
    </row>
    <row r="47" spans="1:86" x14ac:dyDescent="0.2">
      <c r="A47" s="125" t="s">
        <v>64</v>
      </c>
      <c r="B47" s="185" t="s">
        <v>120</v>
      </c>
      <c r="C47" s="410">
        <f t="shared" si="131"/>
        <v>31</v>
      </c>
      <c r="D47" s="410">
        <v>7</v>
      </c>
      <c r="E47" s="410">
        <v>24</v>
      </c>
      <c r="F47" s="406">
        <f t="shared" si="15"/>
        <v>10</v>
      </c>
      <c r="G47" s="410">
        <v>1</v>
      </c>
      <c r="H47" s="410">
        <v>9</v>
      </c>
      <c r="I47" s="407">
        <f t="shared" si="118"/>
        <v>31</v>
      </c>
      <c r="J47" s="407">
        <f t="shared" si="119"/>
        <v>7</v>
      </c>
      <c r="K47" s="407">
        <f t="shared" si="119"/>
        <v>24</v>
      </c>
      <c r="L47" s="410">
        <f t="shared" si="132"/>
        <v>0</v>
      </c>
      <c r="M47" s="410"/>
      <c r="N47" s="410"/>
      <c r="O47" s="410">
        <f t="shared" si="133"/>
        <v>0</v>
      </c>
      <c r="P47" s="410"/>
      <c r="Q47" s="410"/>
      <c r="R47" s="121">
        <f t="shared" si="108"/>
        <v>0</v>
      </c>
      <c r="S47" s="410"/>
      <c r="T47" s="410"/>
      <c r="U47" s="121">
        <f t="shared" si="109"/>
        <v>0</v>
      </c>
      <c r="V47" s="410"/>
      <c r="W47" s="410"/>
      <c r="X47" s="125" t="s">
        <v>64</v>
      </c>
      <c r="Y47" s="185" t="s">
        <v>120</v>
      </c>
      <c r="Z47" s="72">
        <f t="shared" si="134"/>
        <v>0</v>
      </c>
      <c r="AA47" s="403"/>
      <c r="AB47" s="403"/>
      <c r="AC47" s="403">
        <f t="shared" si="135"/>
        <v>0</v>
      </c>
      <c r="AD47" s="403"/>
      <c r="AE47" s="403"/>
      <c r="AF47" s="403">
        <f t="shared" si="79"/>
        <v>0</v>
      </c>
      <c r="AG47" s="403"/>
      <c r="AH47" s="403"/>
      <c r="AI47" s="403">
        <f t="shared" si="136"/>
        <v>0</v>
      </c>
      <c r="AJ47" s="403"/>
      <c r="AK47" s="403"/>
      <c r="AL47" s="403">
        <f t="shared" si="26"/>
        <v>0</v>
      </c>
      <c r="AM47" s="403"/>
      <c r="AN47" s="403"/>
      <c r="AO47" s="403">
        <f t="shared" si="27"/>
        <v>4</v>
      </c>
      <c r="AP47" s="403"/>
      <c r="AQ47" s="403">
        <v>4</v>
      </c>
      <c r="AR47" s="403">
        <f t="shared" si="28"/>
        <v>14</v>
      </c>
      <c r="AS47" s="403">
        <v>5</v>
      </c>
      <c r="AT47" s="403">
        <v>9</v>
      </c>
      <c r="AU47" s="403">
        <f t="shared" si="29"/>
        <v>13</v>
      </c>
      <c r="AV47" s="403">
        <v>2</v>
      </c>
      <c r="AW47" s="403">
        <v>11</v>
      </c>
      <c r="AX47" s="8" t="s">
        <v>64</v>
      </c>
      <c r="AY47" s="403" t="s">
        <v>120</v>
      </c>
      <c r="AZ47" s="72">
        <f t="shared" si="120"/>
        <v>10</v>
      </c>
      <c r="BA47" s="72">
        <v>1</v>
      </c>
      <c r="BB47" s="72">
        <v>9</v>
      </c>
      <c r="BC47" s="72">
        <f t="shared" si="113"/>
        <v>0</v>
      </c>
      <c r="BD47" s="403">
        <f t="shared" si="121"/>
        <v>0</v>
      </c>
      <c r="BE47" s="403">
        <f t="shared" si="121"/>
        <v>0</v>
      </c>
      <c r="BF47" s="72">
        <f t="shared" si="96"/>
        <v>0</v>
      </c>
      <c r="BG47" s="72"/>
      <c r="BH47" s="72"/>
      <c r="BI47" s="72">
        <f t="shared" si="122"/>
        <v>0</v>
      </c>
      <c r="BJ47" s="72"/>
      <c r="BK47" s="72"/>
      <c r="BL47" s="72">
        <f t="shared" si="123"/>
        <v>0</v>
      </c>
      <c r="BM47" s="72"/>
      <c r="BN47" s="72"/>
      <c r="BO47" s="8" t="s">
        <v>64</v>
      </c>
      <c r="BP47" s="403" t="s">
        <v>120</v>
      </c>
      <c r="BQ47" s="72">
        <f t="shared" si="124"/>
        <v>0</v>
      </c>
      <c r="BR47" s="403">
        <f t="shared" si="125"/>
        <v>0</v>
      </c>
      <c r="BS47" s="403">
        <f t="shared" si="125"/>
        <v>0</v>
      </c>
      <c r="BT47" s="118">
        <f t="shared" si="126"/>
        <v>0</v>
      </c>
      <c r="BU47" s="118"/>
      <c r="BV47" s="118"/>
      <c r="BW47" s="118">
        <f t="shared" si="127"/>
        <v>0</v>
      </c>
      <c r="BX47" s="118"/>
      <c r="BY47" s="118"/>
      <c r="BZ47" s="72">
        <f t="shared" si="128"/>
        <v>0</v>
      </c>
      <c r="CA47" s="72"/>
      <c r="CB47" s="72"/>
      <c r="CC47" s="72">
        <f t="shared" si="129"/>
        <v>0</v>
      </c>
      <c r="CD47" s="72"/>
      <c r="CE47" s="72"/>
      <c r="CF47" s="72">
        <f t="shared" si="130"/>
        <v>0</v>
      </c>
      <c r="CG47" s="72"/>
      <c r="CH47" s="72"/>
    </row>
    <row r="48" spans="1:86" x14ac:dyDescent="0.2">
      <c r="A48" s="125" t="s">
        <v>65</v>
      </c>
      <c r="B48" s="185" t="s">
        <v>121</v>
      </c>
      <c r="C48" s="410">
        <f t="shared" si="131"/>
        <v>124</v>
      </c>
      <c r="D48" s="410">
        <v>71</v>
      </c>
      <c r="E48" s="410">
        <v>53</v>
      </c>
      <c r="F48" s="406">
        <f t="shared" si="15"/>
        <v>2</v>
      </c>
      <c r="G48" s="410">
        <v>2</v>
      </c>
      <c r="H48" s="410"/>
      <c r="I48" s="407">
        <f t="shared" si="118"/>
        <v>124</v>
      </c>
      <c r="J48" s="407">
        <f t="shared" si="119"/>
        <v>71</v>
      </c>
      <c r="K48" s="407">
        <f t="shared" si="119"/>
        <v>53</v>
      </c>
      <c r="L48" s="410">
        <f t="shared" si="132"/>
        <v>0</v>
      </c>
      <c r="M48" s="410"/>
      <c r="N48" s="410"/>
      <c r="O48" s="410">
        <f t="shared" si="133"/>
        <v>0</v>
      </c>
      <c r="P48" s="410"/>
      <c r="Q48" s="410"/>
      <c r="R48" s="121">
        <f t="shared" si="108"/>
        <v>1</v>
      </c>
      <c r="S48" s="410">
        <v>1</v>
      </c>
      <c r="T48" s="410"/>
      <c r="U48" s="121">
        <f t="shared" si="109"/>
        <v>1</v>
      </c>
      <c r="V48" s="410">
        <v>1</v>
      </c>
      <c r="W48" s="410"/>
      <c r="X48" s="125" t="s">
        <v>65</v>
      </c>
      <c r="Y48" s="185" t="s">
        <v>121</v>
      </c>
      <c r="Z48" s="72">
        <f t="shared" si="134"/>
        <v>5</v>
      </c>
      <c r="AA48" s="403">
        <v>2</v>
      </c>
      <c r="AB48" s="403">
        <v>3</v>
      </c>
      <c r="AC48" s="403">
        <f t="shared" si="135"/>
        <v>6</v>
      </c>
      <c r="AD48" s="403">
        <v>5</v>
      </c>
      <c r="AE48" s="403">
        <v>1</v>
      </c>
      <c r="AF48" s="403">
        <f t="shared" si="79"/>
        <v>7</v>
      </c>
      <c r="AG48" s="403">
        <v>3</v>
      </c>
      <c r="AH48" s="403">
        <v>4</v>
      </c>
      <c r="AI48" s="403">
        <f t="shared" si="136"/>
        <v>10</v>
      </c>
      <c r="AJ48" s="403">
        <v>6</v>
      </c>
      <c r="AK48" s="403">
        <v>4</v>
      </c>
      <c r="AL48" s="403">
        <f t="shared" si="26"/>
        <v>18</v>
      </c>
      <c r="AM48" s="403">
        <v>11</v>
      </c>
      <c r="AN48" s="403">
        <v>7</v>
      </c>
      <c r="AO48" s="403">
        <f t="shared" si="27"/>
        <v>18</v>
      </c>
      <c r="AP48" s="403">
        <v>14</v>
      </c>
      <c r="AQ48" s="403">
        <v>4</v>
      </c>
      <c r="AR48" s="403">
        <f t="shared" si="28"/>
        <v>26</v>
      </c>
      <c r="AS48" s="403">
        <v>13</v>
      </c>
      <c r="AT48" s="403">
        <v>13</v>
      </c>
      <c r="AU48" s="403">
        <f t="shared" si="29"/>
        <v>32</v>
      </c>
      <c r="AV48" s="403">
        <v>15</v>
      </c>
      <c r="AW48" s="403">
        <v>17</v>
      </c>
      <c r="AX48" s="8" t="s">
        <v>65</v>
      </c>
      <c r="AY48" s="403" t="s">
        <v>121</v>
      </c>
      <c r="AZ48" s="72">
        <f t="shared" si="120"/>
        <v>2</v>
      </c>
      <c r="BA48" s="72">
        <v>2</v>
      </c>
      <c r="BB48" s="72"/>
      <c r="BC48" s="72">
        <f t="shared" si="113"/>
        <v>0</v>
      </c>
      <c r="BD48" s="403">
        <f t="shared" si="121"/>
        <v>0</v>
      </c>
      <c r="BE48" s="403">
        <f t="shared" si="121"/>
        <v>0</v>
      </c>
      <c r="BF48" s="72">
        <f t="shared" si="96"/>
        <v>0</v>
      </c>
      <c r="BG48" s="72"/>
      <c r="BH48" s="72"/>
      <c r="BI48" s="72">
        <f t="shared" si="122"/>
        <v>0</v>
      </c>
      <c r="BJ48" s="72"/>
      <c r="BK48" s="72"/>
      <c r="BL48" s="72">
        <f t="shared" si="123"/>
        <v>0</v>
      </c>
      <c r="BM48" s="72"/>
      <c r="BN48" s="72"/>
      <c r="BO48" s="8" t="s">
        <v>65</v>
      </c>
      <c r="BP48" s="403" t="s">
        <v>121</v>
      </c>
      <c r="BQ48" s="72">
        <f t="shared" si="124"/>
        <v>0</v>
      </c>
      <c r="BR48" s="403">
        <f t="shared" si="125"/>
        <v>0</v>
      </c>
      <c r="BS48" s="403">
        <f t="shared" si="125"/>
        <v>0</v>
      </c>
      <c r="BT48" s="118">
        <f t="shared" si="126"/>
        <v>0</v>
      </c>
      <c r="BU48" s="118"/>
      <c r="BV48" s="118"/>
      <c r="BW48" s="118">
        <f t="shared" si="127"/>
        <v>0</v>
      </c>
      <c r="BX48" s="118"/>
      <c r="BY48" s="118"/>
      <c r="BZ48" s="72">
        <f t="shared" si="128"/>
        <v>0</v>
      </c>
      <c r="CA48" s="72"/>
      <c r="CB48" s="72"/>
      <c r="CC48" s="72">
        <f t="shared" si="129"/>
        <v>0</v>
      </c>
      <c r="CD48" s="72"/>
      <c r="CE48" s="72"/>
      <c r="CF48" s="72">
        <f t="shared" si="130"/>
        <v>0</v>
      </c>
      <c r="CG48" s="72"/>
      <c r="CH48" s="72"/>
    </row>
    <row r="49" spans="1:86" x14ac:dyDescent="0.2">
      <c r="A49" s="126" t="s">
        <v>68</v>
      </c>
      <c r="B49" s="185" t="s">
        <v>122</v>
      </c>
      <c r="C49" s="410">
        <f t="shared" si="131"/>
        <v>21</v>
      </c>
      <c r="D49" s="410">
        <v>13</v>
      </c>
      <c r="E49" s="410">
        <v>8</v>
      </c>
      <c r="F49" s="406">
        <f t="shared" si="15"/>
        <v>0</v>
      </c>
      <c r="G49" s="410"/>
      <c r="H49" s="410"/>
      <c r="I49" s="407">
        <f t="shared" si="118"/>
        <v>21</v>
      </c>
      <c r="J49" s="407">
        <f t="shared" si="119"/>
        <v>13</v>
      </c>
      <c r="K49" s="407">
        <f t="shared" si="119"/>
        <v>8</v>
      </c>
      <c r="L49" s="410">
        <f t="shared" si="132"/>
        <v>0</v>
      </c>
      <c r="M49" s="410"/>
      <c r="N49" s="410"/>
      <c r="O49" s="410">
        <f t="shared" si="133"/>
        <v>0</v>
      </c>
      <c r="P49" s="410"/>
      <c r="Q49" s="410"/>
      <c r="R49" s="121">
        <f t="shared" si="108"/>
        <v>0</v>
      </c>
      <c r="S49" s="410"/>
      <c r="T49" s="410"/>
      <c r="U49" s="121">
        <f t="shared" si="109"/>
        <v>0</v>
      </c>
      <c r="V49" s="410"/>
      <c r="W49" s="410"/>
      <c r="X49" s="126" t="s">
        <v>68</v>
      </c>
      <c r="Y49" s="185" t="s">
        <v>122</v>
      </c>
      <c r="Z49" s="72">
        <f t="shared" si="134"/>
        <v>2</v>
      </c>
      <c r="AA49" s="403">
        <v>2</v>
      </c>
      <c r="AB49" s="403"/>
      <c r="AC49" s="403">
        <f t="shared" si="135"/>
        <v>2</v>
      </c>
      <c r="AD49" s="403">
        <v>2</v>
      </c>
      <c r="AE49" s="403"/>
      <c r="AF49" s="403">
        <f t="shared" si="79"/>
        <v>0</v>
      </c>
      <c r="AG49" s="403"/>
      <c r="AH49" s="403"/>
      <c r="AI49" s="403">
        <f t="shared" si="136"/>
        <v>3</v>
      </c>
      <c r="AJ49" s="403"/>
      <c r="AK49" s="403">
        <v>3</v>
      </c>
      <c r="AL49" s="403">
        <f t="shared" si="26"/>
        <v>4</v>
      </c>
      <c r="AM49" s="403">
        <v>3</v>
      </c>
      <c r="AN49" s="403">
        <v>1</v>
      </c>
      <c r="AO49" s="403">
        <f t="shared" si="27"/>
        <v>4</v>
      </c>
      <c r="AP49" s="403">
        <v>2</v>
      </c>
      <c r="AQ49" s="403">
        <v>2</v>
      </c>
      <c r="AR49" s="403">
        <f t="shared" si="28"/>
        <v>4</v>
      </c>
      <c r="AS49" s="403">
        <v>3</v>
      </c>
      <c r="AT49" s="403">
        <v>1</v>
      </c>
      <c r="AU49" s="403">
        <f t="shared" si="29"/>
        <v>2</v>
      </c>
      <c r="AV49" s="403">
        <v>1</v>
      </c>
      <c r="AW49" s="403">
        <v>1</v>
      </c>
      <c r="AX49" s="411" t="s">
        <v>68</v>
      </c>
      <c r="AY49" s="403" t="s">
        <v>122</v>
      </c>
      <c r="AZ49" s="72">
        <f t="shared" si="120"/>
        <v>0</v>
      </c>
      <c r="BA49" s="72"/>
      <c r="BB49" s="72"/>
      <c r="BC49" s="72">
        <f t="shared" si="113"/>
        <v>0</v>
      </c>
      <c r="BD49" s="403">
        <f t="shared" si="121"/>
        <v>0</v>
      </c>
      <c r="BE49" s="403">
        <f t="shared" si="121"/>
        <v>0</v>
      </c>
      <c r="BF49" s="72">
        <f t="shared" si="96"/>
        <v>0</v>
      </c>
      <c r="BG49" s="72"/>
      <c r="BH49" s="72"/>
      <c r="BI49" s="72">
        <f t="shared" si="122"/>
        <v>0</v>
      </c>
      <c r="BJ49" s="72"/>
      <c r="BK49" s="72"/>
      <c r="BL49" s="72">
        <f t="shared" si="123"/>
        <v>0</v>
      </c>
      <c r="BM49" s="72"/>
      <c r="BN49" s="72"/>
      <c r="BO49" s="411" t="s">
        <v>68</v>
      </c>
      <c r="BP49" s="403" t="s">
        <v>122</v>
      </c>
      <c r="BQ49" s="72">
        <f t="shared" si="124"/>
        <v>0</v>
      </c>
      <c r="BR49" s="403">
        <f t="shared" si="125"/>
        <v>0</v>
      </c>
      <c r="BS49" s="403">
        <f t="shared" si="125"/>
        <v>0</v>
      </c>
      <c r="BT49" s="118">
        <f t="shared" si="126"/>
        <v>0</v>
      </c>
      <c r="BU49" s="118"/>
      <c r="BV49" s="118"/>
      <c r="BW49" s="118">
        <f t="shared" si="127"/>
        <v>0</v>
      </c>
      <c r="BX49" s="118"/>
      <c r="BY49" s="118"/>
      <c r="BZ49" s="72">
        <f t="shared" si="128"/>
        <v>0</v>
      </c>
      <c r="CA49" s="72"/>
      <c r="CB49" s="72"/>
      <c r="CC49" s="72">
        <f t="shared" si="129"/>
        <v>0</v>
      </c>
      <c r="CD49" s="72"/>
      <c r="CE49" s="72"/>
      <c r="CF49" s="72">
        <f t="shared" si="130"/>
        <v>0</v>
      </c>
      <c r="CG49" s="72"/>
      <c r="CH49" s="72"/>
    </row>
    <row r="50" spans="1:86" x14ac:dyDescent="0.2">
      <c r="A50" s="127" t="s">
        <v>66</v>
      </c>
      <c r="B50" s="185" t="s">
        <v>123</v>
      </c>
      <c r="C50" s="113">
        <f>D50+E50</f>
        <v>34254</v>
      </c>
      <c r="D50" s="113">
        <v>16538</v>
      </c>
      <c r="E50" s="113">
        <v>17716</v>
      </c>
      <c r="F50" s="128">
        <f t="shared" si="15"/>
        <v>25896</v>
      </c>
      <c r="G50" s="113">
        <v>12482</v>
      </c>
      <c r="H50" s="113">
        <v>13414</v>
      </c>
      <c r="I50" s="128">
        <f t="shared" si="118"/>
        <v>33143</v>
      </c>
      <c r="J50" s="128">
        <f t="shared" si="119"/>
        <v>15978</v>
      </c>
      <c r="K50" s="128">
        <f t="shared" si="119"/>
        <v>17165</v>
      </c>
      <c r="L50" s="113">
        <f t="shared" si="132"/>
        <v>1362</v>
      </c>
      <c r="M50" s="113">
        <v>723</v>
      </c>
      <c r="N50" s="113">
        <v>639</v>
      </c>
      <c r="O50" s="113">
        <f t="shared" si="133"/>
        <v>1960</v>
      </c>
      <c r="P50" s="113">
        <v>1006</v>
      </c>
      <c r="Q50" s="113">
        <v>954</v>
      </c>
      <c r="R50" s="113">
        <f t="shared" si="108"/>
        <v>2210</v>
      </c>
      <c r="S50" s="113">
        <v>1158</v>
      </c>
      <c r="T50" s="113">
        <v>1052</v>
      </c>
      <c r="U50" s="113">
        <f t="shared" si="109"/>
        <v>2805</v>
      </c>
      <c r="V50" s="113">
        <v>1490</v>
      </c>
      <c r="W50" s="113">
        <v>1315</v>
      </c>
      <c r="X50" s="127" t="s">
        <v>66</v>
      </c>
      <c r="Y50" s="185" t="s">
        <v>123</v>
      </c>
      <c r="Z50" s="123">
        <f t="shared" si="134"/>
        <v>2525</v>
      </c>
      <c r="AA50" s="115">
        <v>1327</v>
      </c>
      <c r="AB50" s="115">
        <v>1198</v>
      </c>
      <c r="AC50" s="115">
        <f t="shared" si="135"/>
        <v>3121</v>
      </c>
      <c r="AD50" s="115">
        <v>1556</v>
      </c>
      <c r="AE50" s="115">
        <v>1565</v>
      </c>
      <c r="AF50" s="115">
        <f t="shared" si="79"/>
        <v>3376</v>
      </c>
      <c r="AG50" s="115">
        <v>1707</v>
      </c>
      <c r="AH50" s="115">
        <v>1669</v>
      </c>
      <c r="AI50" s="115">
        <f t="shared" si="136"/>
        <v>3539</v>
      </c>
      <c r="AJ50" s="115">
        <v>1795</v>
      </c>
      <c r="AK50" s="115">
        <v>1744</v>
      </c>
      <c r="AL50" s="115">
        <f t="shared" si="26"/>
        <v>3714</v>
      </c>
      <c r="AM50" s="115">
        <v>1809</v>
      </c>
      <c r="AN50" s="115">
        <v>1905</v>
      </c>
      <c r="AO50" s="115">
        <f t="shared" si="27"/>
        <v>2641</v>
      </c>
      <c r="AP50" s="115">
        <v>1070</v>
      </c>
      <c r="AQ50" s="115">
        <v>1571</v>
      </c>
      <c r="AR50" s="115">
        <f t="shared" si="28"/>
        <v>2963</v>
      </c>
      <c r="AS50" s="115">
        <v>1165</v>
      </c>
      <c r="AT50" s="115">
        <v>1798</v>
      </c>
      <c r="AU50" s="115">
        <f t="shared" si="29"/>
        <v>2927</v>
      </c>
      <c r="AV50" s="115">
        <v>1172</v>
      </c>
      <c r="AW50" s="115">
        <v>1755</v>
      </c>
      <c r="AX50" s="129" t="s">
        <v>66</v>
      </c>
      <c r="AY50" s="403" t="s">
        <v>123</v>
      </c>
      <c r="AZ50" s="124">
        <f>BA50+BB50</f>
        <v>25050</v>
      </c>
      <c r="BA50" s="124">
        <v>12058</v>
      </c>
      <c r="BB50" s="124">
        <v>12992</v>
      </c>
      <c r="BC50" s="124">
        <f t="shared" si="113"/>
        <v>259</v>
      </c>
      <c r="BD50" s="405">
        <f t="shared" si="121"/>
        <v>133</v>
      </c>
      <c r="BE50" s="405">
        <f t="shared" si="121"/>
        <v>126</v>
      </c>
      <c r="BF50" s="124">
        <f t="shared" si="96"/>
        <v>77</v>
      </c>
      <c r="BG50" s="124">
        <v>40</v>
      </c>
      <c r="BH50" s="124">
        <v>37</v>
      </c>
      <c r="BI50" s="124">
        <f t="shared" si="122"/>
        <v>66</v>
      </c>
      <c r="BJ50" s="124">
        <v>33</v>
      </c>
      <c r="BK50" s="124">
        <v>33</v>
      </c>
      <c r="BL50" s="124">
        <f t="shared" si="123"/>
        <v>14</v>
      </c>
      <c r="BM50" s="124">
        <v>10</v>
      </c>
      <c r="BN50" s="124">
        <v>4</v>
      </c>
      <c r="BO50" s="129" t="s">
        <v>66</v>
      </c>
      <c r="BP50" s="403" t="s">
        <v>123</v>
      </c>
      <c r="BQ50" s="124">
        <f t="shared" si="124"/>
        <v>24</v>
      </c>
      <c r="BR50" s="405">
        <f t="shared" si="125"/>
        <v>13</v>
      </c>
      <c r="BS50" s="405">
        <f t="shared" si="125"/>
        <v>11</v>
      </c>
      <c r="BT50" s="124">
        <f t="shared" si="126"/>
        <v>21</v>
      </c>
      <c r="BU50" s="124">
        <v>11</v>
      </c>
      <c r="BV50" s="124">
        <v>10</v>
      </c>
      <c r="BW50" s="124">
        <f t="shared" si="127"/>
        <v>3</v>
      </c>
      <c r="BX50" s="124">
        <v>2</v>
      </c>
      <c r="BY50" s="124">
        <v>1</v>
      </c>
      <c r="BZ50" s="124">
        <f t="shared" si="128"/>
        <v>1</v>
      </c>
      <c r="CA50" s="124"/>
      <c r="CB50" s="124">
        <v>1</v>
      </c>
      <c r="CC50" s="124">
        <f t="shared" si="129"/>
        <v>36</v>
      </c>
      <c r="CD50" s="124">
        <v>14</v>
      </c>
      <c r="CE50" s="124">
        <v>22</v>
      </c>
      <c r="CF50" s="124">
        <f t="shared" si="130"/>
        <v>41</v>
      </c>
      <c r="CG50" s="124">
        <v>23</v>
      </c>
      <c r="CH50" s="124">
        <v>18</v>
      </c>
    </row>
    <row r="51" spans="1:86" x14ac:dyDescent="0.2">
      <c r="A51" s="127" t="s">
        <v>67</v>
      </c>
      <c r="B51" s="185" t="s">
        <v>124</v>
      </c>
      <c r="C51" s="113">
        <f>D51+E51</f>
        <v>1048</v>
      </c>
      <c r="D51" s="113">
        <v>627</v>
      </c>
      <c r="E51" s="113">
        <v>421</v>
      </c>
      <c r="F51" s="128">
        <f t="shared" si="15"/>
        <v>16</v>
      </c>
      <c r="G51" s="113">
        <v>8</v>
      </c>
      <c r="H51" s="113">
        <v>8</v>
      </c>
      <c r="I51" s="128">
        <f t="shared" si="118"/>
        <v>1034</v>
      </c>
      <c r="J51" s="128">
        <f t="shared" si="119"/>
        <v>615</v>
      </c>
      <c r="K51" s="128">
        <f t="shared" si="119"/>
        <v>419</v>
      </c>
      <c r="L51" s="113">
        <f t="shared" si="132"/>
        <v>29</v>
      </c>
      <c r="M51" s="113">
        <v>13</v>
      </c>
      <c r="N51" s="113">
        <v>16</v>
      </c>
      <c r="O51" s="113">
        <f t="shared" si="133"/>
        <v>20</v>
      </c>
      <c r="P51" s="113">
        <v>7</v>
      </c>
      <c r="Q51" s="113">
        <v>13</v>
      </c>
      <c r="R51" s="113">
        <f t="shared" si="108"/>
        <v>20</v>
      </c>
      <c r="S51" s="113">
        <v>10</v>
      </c>
      <c r="T51" s="113">
        <v>10</v>
      </c>
      <c r="U51" s="113">
        <f t="shared" si="109"/>
        <v>29</v>
      </c>
      <c r="V51" s="113">
        <v>19</v>
      </c>
      <c r="W51" s="130">
        <v>10</v>
      </c>
      <c r="X51" s="127" t="s">
        <v>67</v>
      </c>
      <c r="Y51" s="185" t="s">
        <v>124</v>
      </c>
      <c r="Z51" s="123">
        <f t="shared" si="134"/>
        <v>37</v>
      </c>
      <c r="AA51" s="115">
        <v>17</v>
      </c>
      <c r="AB51" s="115">
        <v>20</v>
      </c>
      <c r="AC51" s="115">
        <f t="shared" si="135"/>
        <v>78</v>
      </c>
      <c r="AD51" s="115">
        <v>53</v>
      </c>
      <c r="AE51" s="115">
        <v>25</v>
      </c>
      <c r="AF51" s="115">
        <f t="shared" si="79"/>
        <v>136</v>
      </c>
      <c r="AG51" s="115">
        <v>84</v>
      </c>
      <c r="AH51" s="115">
        <v>52</v>
      </c>
      <c r="AI51" s="115">
        <f t="shared" si="136"/>
        <v>111</v>
      </c>
      <c r="AJ51" s="115">
        <v>62</v>
      </c>
      <c r="AK51" s="115">
        <v>49</v>
      </c>
      <c r="AL51" s="115">
        <f t="shared" si="26"/>
        <v>128</v>
      </c>
      <c r="AM51" s="115">
        <v>79</v>
      </c>
      <c r="AN51" s="115">
        <v>49</v>
      </c>
      <c r="AO51" s="115">
        <f t="shared" si="27"/>
        <v>154</v>
      </c>
      <c r="AP51" s="115">
        <v>98</v>
      </c>
      <c r="AQ51" s="115">
        <v>56</v>
      </c>
      <c r="AR51" s="115">
        <f t="shared" si="28"/>
        <v>156</v>
      </c>
      <c r="AS51" s="115">
        <v>95</v>
      </c>
      <c r="AT51" s="115">
        <v>61</v>
      </c>
      <c r="AU51" s="115">
        <f t="shared" si="29"/>
        <v>136</v>
      </c>
      <c r="AV51" s="115">
        <v>78</v>
      </c>
      <c r="AW51" s="115">
        <v>58</v>
      </c>
      <c r="AX51" s="129" t="s">
        <v>67</v>
      </c>
      <c r="AY51" s="403" t="s">
        <v>124</v>
      </c>
      <c r="AZ51" s="124">
        <f>BA51+BB51</f>
        <v>15</v>
      </c>
      <c r="BA51" s="124">
        <v>8</v>
      </c>
      <c r="BB51" s="124">
        <v>7</v>
      </c>
      <c r="BC51" s="124">
        <f t="shared" si="113"/>
        <v>0</v>
      </c>
      <c r="BD51" s="405">
        <f t="shared" si="121"/>
        <v>0</v>
      </c>
      <c r="BE51" s="405">
        <f t="shared" si="121"/>
        <v>0</v>
      </c>
      <c r="BF51" s="124">
        <f t="shared" si="96"/>
        <v>0</v>
      </c>
      <c r="BG51" s="124"/>
      <c r="BH51" s="124"/>
      <c r="BI51" s="124">
        <f t="shared" si="122"/>
        <v>0</v>
      </c>
      <c r="BJ51" s="124"/>
      <c r="BK51" s="124"/>
      <c r="BL51" s="124">
        <f t="shared" si="123"/>
        <v>0</v>
      </c>
      <c r="BM51" s="124"/>
      <c r="BN51" s="124"/>
      <c r="BO51" s="129" t="s">
        <v>67</v>
      </c>
      <c r="BP51" s="403" t="s">
        <v>124</v>
      </c>
      <c r="BQ51" s="124">
        <f t="shared" si="124"/>
        <v>0</v>
      </c>
      <c r="BR51" s="405">
        <f t="shared" si="125"/>
        <v>0</v>
      </c>
      <c r="BS51" s="405">
        <f t="shared" si="125"/>
        <v>0</v>
      </c>
      <c r="BT51" s="124">
        <f t="shared" si="126"/>
        <v>0</v>
      </c>
      <c r="BU51" s="124"/>
      <c r="BV51" s="124"/>
      <c r="BW51" s="124">
        <f t="shared" si="127"/>
        <v>0</v>
      </c>
      <c r="BX51" s="124"/>
      <c r="BY51" s="124"/>
      <c r="BZ51" s="124">
        <f t="shared" si="128"/>
        <v>0</v>
      </c>
      <c r="CA51" s="124"/>
      <c r="CB51" s="124"/>
      <c r="CC51" s="124">
        <f t="shared" si="129"/>
        <v>0</v>
      </c>
      <c r="CD51" s="124"/>
      <c r="CE51" s="124"/>
      <c r="CF51" s="124">
        <f t="shared" si="130"/>
        <v>0</v>
      </c>
      <c r="CG51" s="124"/>
      <c r="CH51" s="124"/>
    </row>
    <row r="52" spans="1:86" x14ac:dyDescent="0.2">
      <c r="A52" s="335"/>
      <c r="B52" s="335"/>
      <c r="C52" s="131"/>
      <c r="D52" s="132"/>
      <c r="E52" s="133"/>
      <c r="F52" s="133"/>
      <c r="G52" s="133"/>
      <c r="H52" s="133"/>
      <c r="I52" s="133"/>
      <c r="J52" s="133"/>
      <c r="K52" s="134"/>
      <c r="L52" s="134"/>
      <c r="M52" s="134"/>
      <c r="N52" s="134"/>
    </row>
    <row r="53" spans="1:86" ht="26.25" customHeight="1" x14ac:dyDescent="0.2">
      <c r="A53" s="335"/>
      <c r="B53" s="335"/>
      <c r="C53" s="336"/>
      <c r="D53" s="336"/>
      <c r="E53" s="336"/>
      <c r="F53" s="336"/>
      <c r="G53" s="336"/>
      <c r="H53" s="336"/>
      <c r="I53" s="336"/>
      <c r="J53" s="336"/>
      <c r="K53" s="336"/>
      <c r="L53" s="336"/>
      <c r="M53" s="336"/>
      <c r="N53" s="336"/>
      <c r="O53" s="336"/>
      <c r="P53" s="336"/>
      <c r="Q53" s="336"/>
      <c r="R53" s="336"/>
      <c r="S53" s="336"/>
      <c r="T53" s="336"/>
      <c r="U53" s="336"/>
      <c r="V53" s="336"/>
      <c r="W53" s="336"/>
      <c r="X53" s="135"/>
      <c r="Y53" s="135"/>
    </row>
    <row r="54" spans="1:86" x14ac:dyDescent="0.2">
      <c r="A54" s="412"/>
      <c r="B54" s="413"/>
      <c r="C54" s="136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</row>
    <row r="55" spans="1:86" x14ac:dyDescent="0.2">
      <c r="A55" s="412"/>
      <c r="B55" s="413"/>
      <c r="C55" s="136"/>
      <c r="D55" s="136"/>
      <c r="E55" s="136"/>
      <c r="F55" s="136"/>
      <c r="G55" s="136"/>
      <c r="H55" s="136"/>
      <c r="I55" s="136"/>
      <c r="J55" s="136"/>
      <c r="K55" s="136"/>
      <c r="L55" s="136"/>
      <c r="M55" s="136"/>
      <c r="N55" s="136"/>
    </row>
  </sheetData>
  <mergeCells count="77">
    <mergeCell ref="A52:B53"/>
    <mergeCell ref="C53:W53"/>
    <mergeCell ref="C5:K5"/>
    <mergeCell ref="B4:K4"/>
    <mergeCell ref="J6:K6"/>
    <mergeCell ref="G9:G11"/>
    <mergeCell ref="H9:H11"/>
    <mergeCell ref="J9:J11"/>
    <mergeCell ref="K9:K11"/>
    <mergeCell ref="L9:N9"/>
    <mergeCell ref="O9:Q9"/>
    <mergeCell ref="D8:D11"/>
    <mergeCell ref="E8:E11"/>
    <mergeCell ref="F8:F11"/>
    <mergeCell ref="I8:I11"/>
    <mergeCell ref="R9:T9"/>
    <mergeCell ref="CE9:CE11"/>
    <mergeCell ref="CG9:CG11"/>
    <mergeCell ref="AU10:AU11"/>
    <mergeCell ref="L10:L11"/>
    <mergeCell ref="O10:O11"/>
    <mergeCell ref="R10:R11"/>
    <mergeCell ref="U10:U11"/>
    <mergeCell ref="Z10:Z11"/>
    <mergeCell ref="AC10:AC11"/>
    <mergeCell ref="AF10:AF11"/>
    <mergeCell ref="AI10:AI11"/>
    <mergeCell ref="AL10:AL11"/>
    <mergeCell ref="AO10:AO11"/>
    <mergeCell ref="AR10:AR11"/>
    <mergeCell ref="AI9:AK9"/>
    <mergeCell ref="BB8:BB11"/>
    <mergeCell ref="CH9:CH11"/>
    <mergeCell ref="BM9:BM11"/>
    <mergeCell ref="BN9:BN11"/>
    <mergeCell ref="BR9:BR11"/>
    <mergeCell ref="BS9:BS11"/>
    <mergeCell ref="BT9:BT11"/>
    <mergeCell ref="BW9:BW11"/>
    <mergeCell ref="BQ8:BQ11"/>
    <mergeCell ref="BZ8:BZ11"/>
    <mergeCell ref="CC8:CC11"/>
    <mergeCell ref="CF8:CF11"/>
    <mergeCell ref="BO7:BO11"/>
    <mergeCell ref="BP7:BP11"/>
    <mergeCell ref="CA9:CA11"/>
    <mergeCell ref="CB9:CB11"/>
    <mergeCell ref="CD9:CD11"/>
    <mergeCell ref="U9:W9"/>
    <mergeCell ref="Z9:AB9"/>
    <mergeCell ref="AC9:AE9"/>
    <mergeCell ref="AF9:AH9"/>
    <mergeCell ref="BI8:BI11"/>
    <mergeCell ref="BD8:BD11"/>
    <mergeCell ref="BE8:BE11"/>
    <mergeCell ref="BF8:BF11"/>
    <mergeCell ref="AL9:AN9"/>
    <mergeCell ref="AO9:AQ9"/>
    <mergeCell ref="AR9:AT9"/>
    <mergeCell ref="AU9:AW9"/>
    <mergeCell ref="BL8:BL11"/>
    <mergeCell ref="BJ9:BJ11"/>
    <mergeCell ref="BK9:BK11"/>
    <mergeCell ref="AZ7:AZ11"/>
    <mergeCell ref="BC7:BC11"/>
    <mergeCell ref="BD7:BE7"/>
    <mergeCell ref="BA8:BA11"/>
    <mergeCell ref="BH9:BH11"/>
    <mergeCell ref="BG9:BG11"/>
    <mergeCell ref="A7:A11"/>
    <mergeCell ref="B7:B11"/>
    <mergeCell ref="C7:C11"/>
    <mergeCell ref="G7:H7"/>
    <mergeCell ref="X7:X11"/>
    <mergeCell ref="Y7:Y11"/>
    <mergeCell ref="AX7:AX11"/>
    <mergeCell ref="AY7:AY11"/>
  </mergeCells>
  <pageMargins left="1.1100000000000001" right="0.25" top="1.76" bottom="0.17" header="0.3" footer="0.21"/>
  <pageSetup paperSize="9" scale="75" orientation="portrait" r:id="rId1"/>
  <colBreaks count="5" manualBreakCount="5">
    <brk id="11" max="1048575" man="1"/>
    <brk id="23" max="1048575" man="1"/>
    <brk id="37" max="1048575" man="1"/>
    <brk id="49" max="1048575" man="1"/>
    <brk id="66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CE47A-9C33-4AB4-835C-D7B5A7FE2BCD}">
  <dimension ref="A1:H48"/>
  <sheetViews>
    <sheetView topLeftCell="A14" zoomScaleNormal="100" workbookViewId="0">
      <selection activeCell="C23" sqref="C23"/>
    </sheetView>
  </sheetViews>
  <sheetFormatPr defaultRowHeight="12.75" x14ac:dyDescent="0.2"/>
  <cols>
    <col min="1" max="1" width="25.85546875" style="1" customWidth="1"/>
    <col min="2" max="2" width="5.28515625" style="1" customWidth="1"/>
    <col min="3" max="5" width="10.85546875" style="1" customWidth="1"/>
    <col min="6" max="8" width="12.5703125" style="1" customWidth="1"/>
    <col min="9" max="16384" width="9.140625" style="1"/>
  </cols>
  <sheetData>
    <row r="1" spans="1:8" x14ac:dyDescent="0.2">
      <c r="H1" s="181" t="s">
        <v>215</v>
      </c>
    </row>
    <row r="4" spans="1:8" ht="9" customHeight="1" x14ac:dyDescent="0.2">
      <c r="A4" s="343" t="s">
        <v>216</v>
      </c>
      <c r="B4" s="343"/>
      <c r="C4" s="343"/>
      <c r="D4" s="343"/>
      <c r="E4" s="343"/>
      <c r="F4" s="343"/>
      <c r="G4" s="343"/>
      <c r="H4" s="343"/>
    </row>
    <row r="5" spans="1:8" ht="18" customHeight="1" x14ac:dyDescent="0.2">
      <c r="A5" s="343"/>
      <c r="B5" s="343"/>
      <c r="C5" s="343"/>
      <c r="D5" s="343"/>
      <c r="E5" s="343"/>
      <c r="F5" s="343"/>
      <c r="G5" s="343"/>
      <c r="H5" s="343"/>
    </row>
    <row r="7" spans="1:8" s="4" customFormat="1" ht="12.75" customHeight="1" x14ac:dyDescent="0.2">
      <c r="A7" s="315" t="s">
        <v>1</v>
      </c>
      <c r="B7" s="315" t="s">
        <v>2</v>
      </c>
      <c r="C7" s="309" t="s">
        <v>217</v>
      </c>
      <c r="D7" s="344"/>
      <c r="E7" s="344"/>
      <c r="F7" s="309" t="s">
        <v>218</v>
      </c>
      <c r="G7" s="344"/>
      <c r="H7" s="345"/>
    </row>
    <row r="8" spans="1:8" s="4" customFormat="1" ht="24.75" customHeight="1" x14ac:dyDescent="0.2">
      <c r="A8" s="315"/>
      <c r="B8" s="315"/>
      <c r="C8" s="312"/>
      <c r="D8" s="71" t="s">
        <v>219</v>
      </c>
      <c r="E8" s="71" t="s">
        <v>220</v>
      </c>
      <c r="F8" s="312"/>
      <c r="G8" s="71" t="s">
        <v>219</v>
      </c>
      <c r="H8" s="84" t="s">
        <v>220</v>
      </c>
    </row>
    <row r="9" spans="1:8" x14ac:dyDescent="0.2">
      <c r="A9" s="74" t="s">
        <v>12</v>
      </c>
      <c r="B9" s="74" t="s">
        <v>13</v>
      </c>
      <c r="C9" s="179" t="s">
        <v>14</v>
      </c>
      <c r="D9" s="179" t="s">
        <v>15</v>
      </c>
      <c r="E9" s="179" t="s">
        <v>16</v>
      </c>
      <c r="F9" s="179" t="s">
        <v>17</v>
      </c>
      <c r="G9" s="179" t="s">
        <v>18</v>
      </c>
      <c r="H9" s="179" t="s">
        <v>19</v>
      </c>
    </row>
    <row r="10" spans="1:8" x14ac:dyDescent="0.2">
      <c r="A10" s="5" t="s">
        <v>30</v>
      </c>
      <c r="B10" s="180" t="s">
        <v>14</v>
      </c>
      <c r="C10" s="119">
        <f>C11+C17+C24+C32+C36+C46</f>
        <v>527</v>
      </c>
      <c r="D10" s="119">
        <f t="shared" ref="D10:H10" si="0">D11+D17+D24+D32+D36+D46</f>
        <v>468</v>
      </c>
      <c r="E10" s="119">
        <f t="shared" si="0"/>
        <v>59</v>
      </c>
      <c r="F10" s="119">
        <f t="shared" si="0"/>
        <v>44024</v>
      </c>
      <c r="G10" s="119">
        <f t="shared" si="0"/>
        <v>41547</v>
      </c>
      <c r="H10" s="119">
        <f t="shared" si="0"/>
        <v>2477</v>
      </c>
    </row>
    <row r="11" spans="1:8" x14ac:dyDescent="0.2">
      <c r="A11" s="5" t="s">
        <v>31</v>
      </c>
      <c r="B11" s="137" t="s">
        <v>15</v>
      </c>
      <c r="C11" s="119">
        <f>C12+C13+C14+C15+C16</f>
        <v>168</v>
      </c>
      <c r="D11" s="119">
        <f t="shared" ref="D11:E11" si="1">D12+D13+D14+D15+D16</f>
        <v>144</v>
      </c>
      <c r="E11" s="119">
        <f t="shared" si="1"/>
        <v>24</v>
      </c>
      <c r="F11" s="119">
        <f>F12+F13+F14+F15+F16</f>
        <v>13810</v>
      </c>
      <c r="G11" s="119">
        <f>G12+G13+G14+G15+G16</f>
        <v>12986</v>
      </c>
      <c r="H11" s="119">
        <f>H12+H13+H14+H15+H16</f>
        <v>824</v>
      </c>
    </row>
    <row r="12" spans="1:8" x14ac:dyDescent="0.2">
      <c r="A12" s="7" t="s">
        <v>32</v>
      </c>
      <c r="B12" s="180" t="s">
        <v>16</v>
      </c>
      <c r="C12" s="182">
        <f>D12+E12</f>
        <v>51</v>
      </c>
      <c r="D12" s="182">
        <v>39</v>
      </c>
      <c r="E12" s="182">
        <v>12</v>
      </c>
      <c r="F12" s="182">
        <v>3880</v>
      </c>
      <c r="G12" s="182">
        <v>3454</v>
      </c>
      <c r="H12" s="182">
        <f>F12-G12</f>
        <v>426</v>
      </c>
    </row>
    <row r="13" spans="1:8" x14ac:dyDescent="0.2">
      <c r="A13" s="7" t="s">
        <v>33</v>
      </c>
      <c r="B13" s="180" t="s">
        <v>17</v>
      </c>
      <c r="C13" s="182">
        <f t="shared" ref="C13:C16" si="2">D13+E13</f>
        <v>28</v>
      </c>
      <c r="D13" s="182">
        <v>24</v>
      </c>
      <c r="E13" s="182">
        <v>4</v>
      </c>
      <c r="F13" s="182">
        <v>1982</v>
      </c>
      <c r="G13" s="182">
        <v>1982</v>
      </c>
      <c r="H13" s="182">
        <f t="shared" ref="H13:H48" si="3">F13-G13</f>
        <v>0</v>
      </c>
    </row>
    <row r="14" spans="1:8" x14ac:dyDescent="0.2">
      <c r="A14" s="7" t="s">
        <v>34</v>
      </c>
      <c r="B14" s="180" t="s">
        <v>18</v>
      </c>
      <c r="C14" s="182">
        <f t="shared" si="2"/>
        <v>32</v>
      </c>
      <c r="D14" s="182">
        <v>29</v>
      </c>
      <c r="E14" s="182">
        <v>3</v>
      </c>
      <c r="F14" s="182">
        <v>2673</v>
      </c>
      <c r="G14" s="182">
        <v>2470</v>
      </c>
      <c r="H14" s="182">
        <f t="shared" si="3"/>
        <v>203</v>
      </c>
    </row>
    <row r="15" spans="1:8" x14ac:dyDescent="0.2">
      <c r="A15" s="7" t="s">
        <v>35</v>
      </c>
      <c r="B15" s="180" t="s">
        <v>19</v>
      </c>
      <c r="C15" s="182">
        <f t="shared" si="2"/>
        <v>38</v>
      </c>
      <c r="D15" s="182">
        <v>34</v>
      </c>
      <c r="E15" s="182">
        <v>4</v>
      </c>
      <c r="F15" s="182">
        <v>3155</v>
      </c>
      <c r="G15" s="182">
        <v>2960</v>
      </c>
      <c r="H15" s="182">
        <f t="shared" si="3"/>
        <v>195</v>
      </c>
    </row>
    <row r="16" spans="1:8" x14ac:dyDescent="0.2">
      <c r="A16" s="7" t="s">
        <v>36</v>
      </c>
      <c r="B16" s="180" t="s">
        <v>20</v>
      </c>
      <c r="C16" s="182">
        <f t="shared" si="2"/>
        <v>19</v>
      </c>
      <c r="D16" s="182">
        <v>18</v>
      </c>
      <c r="E16" s="182">
        <v>1</v>
      </c>
      <c r="F16" s="182">
        <v>2120</v>
      </c>
      <c r="G16" s="182">
        <v>2120</v>
      </c>
      <c r="H16" s="182">
        <f t="shared" si="3"/>
        <v>0</v>
      </c>
    </row>
    <row r="17" spans="1:8" x14ac:dyDescent="0.2">
      <c r="A17" s="5" t="s">
        <v>37</v>
      </c>
      <c r="B17" s="137" t="s">
        <v>21</v>
      </c>
      <c r="C17" s="119">
        <f>C18+C19+C20+C21+C22+C23</f>
        <v>163</v>
      </c>
      <c r="D17" s="119">
        <f t="shared" ref="D17:E17" si="4">D18+D19+D20+D21+D22+D23</f>
        <v>149</v>
      </c>
      <c r="E17" s="119">
        <f t="shared" si="4"/>
        <v>14</v>
      </c>
      <c r="F17" s="119">
        <f>F18+F19+F20+F21+F22+F23</f>
        <v>13641</v>
      </c>
      <c r="G17" s="119">
        <f>G18+G19+G20+G21+G22+G23</f>
        <v>13215</v>
      </c>
      <c r="H17" s="119">
        <f>H18+H19+H20+H21+H22+H23</f>
        <v>426</v>
      </c>
    </row>
    <row r="18" spans="1:8" x14ac:dyDescent="0.2">
      <c r="A18" s="7" t="s">
        <v>38</v>
      </c>
      <c r="B18" s="180" t="s">
        <v>22</v>
      </c>
      <c r="C18" s="182">
        <f>D18+E18</f>
        <v>30</v>
      </c>
      <c r="D18" s="182">
        <v>29</v>
      </c>
      <c r="E18" s="182">
        <v>1</v>
      </c>
      <c r="F18" s="182">
        <v>2450</v>
      </c>
      <c r="G18" s="182">
        <v>2450</v>
      </c>
      <c r="H18" s="182">
        <f t="shared" si="3"/>
        <v>0</v>
      </c>
    </row>
    <row r="19" spans="1:8" x14ac:dyDescent="0.2">
      <c r="A19" s="7" t="s">
        <v>39</v>
      </c>
      <c r="B19" s="180" t="s">
        <v>23</v>
      </c>
      <c r="C19" s="182">
        <f t="shared" ref="C19:C31" si="5">D19+E19</f>
        <v>26</v>
      </c>
      <c r="D19" s="182">
        <v>26</v>
      </c>
      <c r="E19" s="182"/>
      <c r="F19" s="182">
        <v>2470</v>
      </c>
      <c r="G19" s="182">
        <v>2470</v>
      </c>
      <c r="H19" s="182">
        <f>F19-G19</f>
        <v>0</v>
      </c>
    </row>
    <row r="20" spans="1:8" x14ac:dyDescent="0.2">
      <c r="A20" s="7" t="s">
        <v>40</v>
      </c>
      <c r="B20" s="180" t="s">
        <v>24</v>
      </c>
      <c r="C20" s="182">
        <f t="shared" si="5"/>
        <v>31</v>
      </c>
      <c r="D20" s="182">
        <v>26</v>
      </c>
      <c r="E20" s="182">
        <v>5</v>
      </c>
      <c r="F20" s="182">
        <v>2150</v>
      </c>
      <c r="G20" s="182">
        <v>1970</v>
      </c>
      <c r="H20" s="182">
        <f t="shared" si="3"/>
        <v>180</v>
      </c>
    </row>
    <row r="21" spans="1:8" x14ac:dyDescent="0.2">
      <c r="A21" s="7" t="s">
        <v>41</v>
      </c>
      <c r="B21" s="180" t="s">
        <v>25</v>
      </c>
      <c r="C21" s="182">
        <f t="shared" si="5"/>
        <v>2</v>
      </c>
      <c r="D21" s="182">
        <v>2</v>
      </c>
      <c r="E21" s="182"/>
      <c r="F21" s="182">
        <v>240</v>
      </c>
      <c r="G21" s="182">
        <v>240</v>
      </c>
      <c r="H21" s="182">
        <f t="shared" si="3"/>
        <v>0</v>
      </c>
    </row>
    <row r="22" spans="1:8" x14ac:dyDescent="0.2">
      <c r="A22" s="7" t="s">
        <v>42</v>
      </c>
      <c r="B22" s="180" t="s">
        <v>26</v>
      </c>
      <c r="C22" s="182">
        <f t="shared" si="5"/>
        <v>32</v>
      </c>
      <c r="D22" s="182">
        <v>32</v>
      </c>
      <c r="E22" s="182"/>
      <c r="F22" s="182">
        <v>2747</v>
      </c>
      <c r="G22" s="182">
        <v>2747</v>
      </c>
      <c r="H22" s="182">
        <f t="shared" si="3"/>
        <v>0</v>
      </c>
    </row>
    <row r="23" spans="1:8" x14ac:dyDescent="0.2">
      <c r="A23" s="7" t="s">
        <v>43</v>
      </c>
      <c r="B23" s="180" t="s">
        <v>27</v>
      </c>
      <c r="C23" s="182">
        <f>D23+E23</f>
        <v>42</v>
      </c>
      <c r="D23" s="182">
        <v>34</v>
      </c>
      <c r="E23" s="182">
        <v>8</v>
      </c>
      <c r="F23" s="182">
        <v>3584</v>
      </c>
      <c r="G23" s="182">
        <v>3338</v>
      </c>
      <c r="H23" s="182">
        <f t="shared" si="3"/>
        <v>246</v>
      </c>
    </row>
    <row r="24" spans="1:8" x14ac:dyDescent="0.2">
      <c r="A24" s="5" t="s">
        <v>44</v>
      </c>
      <c r="B24" s="137" t="s">
        <v>28</v>
      </c>
      <c r="C24" s="119">
        <f>C25+C26+C27+C28+C29+C30+C31</f>
        <v>116</v>
      </c>
      <c r="D24" s="119">
        <f t="shared" ref="D24:H24" si="6">D25+D26+D27+D28+D29+D30+D31</f>
        <v>109</v>
      </c>
      <c r="E24" s="119">
        <f t="shared" si="6"/>
        <v>7</v>
      </c>
      <c r="F24" s="119">
        <f t="shared" si="6"/>
        <v>9990</v>
      </c>
      <c r="G24" s="119">
        <f t="shared" si="6"/>
        <v>9585</v>
      </c>
      <c r="H24" s="119">
        <f t="shared" si="6"/>
        <v>405</v>
      </c>
    </row>
    <row r="25" spans="1:8" x14ac:dyDescent="0.2">
      <c r="A25" s="7" t="s">
        <v>45</v>
      </c>
      <c r="B25" s="180" t="s">
        <v>29</v>
      </c>
      <c r="C25" s="182">
        <f t="shared" si="5"/>
        <v>4</v>
      </c>
      <c r="D25" s="182">
        <v>2</v>
      </c>
      <c r="E25" s="182">
        <v>2</v>
      </c>
      <c r="F25" s="182">
        <v>275</v>
      </c>
      <c r="G25" s="182">
        <v>160</v>
      </c>
      <c r="H25" s="182">
        <f t="shared" si="3"/>
        <v>115</v>
      </c>
    </row>
    <row r="26" spans="1:8" x14ac:dyDescent="0.2">
      <c r="A26" s="7" t="s">
        <v>46</v>
      </c>
      <c r="B26" s="180" t="s">
        <v>94</v>
      </c>
      <c r="C26" s="182">
        <f t="shared" si="5"/>
        <v>7</v>
      </c>
      <c r="D26" s="182">
        <v>6</v>
      </c>
      <c r="E26" s="182">
        <v>1</v>
      </c>
      <c r="F26" s="182">
        <v>692</v>
      </c>
      <c r="G26" s="182">
        <v>582</v>
      </c>
      <c r="H26" s="182">
        <f t="shared" si="3"/>
        <v>110</v>
      </c>
    </row>
    <row r="27" spans="1:8" x14ac:dyDescent="0.2">
      <c r="A27" s="7" t="s">
        <v>47</v>
      </c>
      <c r="B27" s="180" t="s">
        <v>95</v>
      </c>
      <c r="C27" s="182">
        <f t="shared" si="5"/>
        <v>16</v>
      </c>
      <c r="D27" s="182">
        <v>14</v>
      </c>
      <c r="E27" s="182">
        <v>2</v>
      </c>
      <c r="F27" s="182">
        <v>1115</v>
      </c>
      <c r="G27" s="182">
        <v>1000</v>
      </c>
      <c r="H27" s="182">
        <f t="shared" si="3"/>
        <v>115</v>
      </c>
    </row>
    <row r="28" spans="1:8" x14ac:dyDescent="0.2">
      <c r="A28" s="7" t="s">
        <v>48</v>
      </c>
      <c r="B28" s="180" t="s">
        <v>96</v>
      </c>
      <c r="C28" s="182">
        <f t="shared" si="5"/>
        <v>17</v>
      </c>
      <c r="D28" s="182">
        <v>17</v>
      </c>
      <c r="E28" s="182"/>
      <c r="F28" s="182">
        <v>1463</v>
      </c>
      <c r="G28" s="182">
        <v>1463</v>
      </c>
      <c r="H28" s="182">
        <f t="shared" si="3"/>
        <v>0</v>
      </c>
    </row>
    <row r="29" spans="1:8" x14ac:dyDescent="0.2">
      <c r="A29" s="7" t="s">
        <v>49</v>
      </c>
      <c r="B29" s="180" t="s">
        <v>97</v>
      </c>
      <c r="C29" s="182">
        <f t="shared" si="5"/>
        <v>16</v>
      </c>
      <c r="D29" s="182">
        <v>16</v>
      </c>
      <c r="E29" s="182"/>
      <c r="F29" s="182">
        <v>1460</v>
      </c>
      <c r="G29" s="182">
        <v>1460</v>
      </c>
      <c r="H29" s="182">
        <f t="shared" si="3"/>
        <v>0</v>
      </c>
    </row>
    <row r="30" spans="1:8" x14ac:dyDescent="0.2">
      <c r="A30" s="7" t="s">
        <v>50</v>
      </c>
      <c r="B30" s="180" t="s">
        <v>98</v>
      </c>
      <c r="C30" s="182">
        <f t="shared" si="5"/>
        <v>20</v>
      </c>
      <c r="D30" s="182">
        <v>20</v>
      </c>
      <c r="E30" s="182"/>
      <c r="F30" s="182">
        <v>1579</v>
      </c>
      <c r="G30" s="182">
        <v>1579</v>
      </c>
      <c r="H30" s="182">
        <f t="shared" si="3"/>
        <v>0</v>
      </c>
    </row>
    <row r="31" spans="1:8" x14ac:dyDescent="0.2">
      <c r="A31" s="7" t="s">
        <v>51</v>
      </c>
      <c r="B31" s="180" t="s">
        <v>99</v>
      </c>
      <c r="C31" s="182">
        <f t="shared" si="5"/>
        <v>36</v>
      </c>
      <c r="D31" s="182">
        <v>34</v>
      </c>
      <c r="E31" s="182">
        <v>2</v>
      </c>
      <c r="F31" s="182">
        <v>3406</v>
      </c>
      <c r="G31" s="182">
        <v>3341</v>
      </c>
      <c r="H31" s="182">
        <f t="shared" si="3"/>
        <v>65</v>
      </c>
    </row>
    <row r="32" spans="1:8" x14ac:dyDescent="0.2">
      <c r="A32" s="5" t="s">
        <v>52</v>
      </c>
      <c r="B32" s="137" t="s">
        <v>108</v>
      </c>
      <c r="C32" s="119">
        <f>C33+C34+C35</f>
        <v>64</v>
      </c>
      <c r="D32" s="119">
        <f t="shared" ref="D32:H32" si="7">D33+D34+D35</f>
        <v>54</v>
      </c>
      <c r="E32" s="119">
        <f t="shared" si="7"/>
        <v>10</v>
      </c>
      <c r="F32" s="119">
        <f t="shared" si="7"/>
        <v>4413</v>
      </c>
      <c r="G32" s="119">
        <f t="shared" si="7"/>
        <v>4031</v>
      </c>
      <c r="H32" s="119">
        <f t="shared" si="7"/>
        <v>382</v>
      </c>
    </row>
    <row r="33" spans="1:8" x14ac:dyDescent="0.2">
      <c r="A33" s="7" t="s">
        <v>53</v>
      </c>
      <c r="B33" s="180" t="s">
        <v>109</v>
      </c>
      <c r="C33" s="182">
        <f>D33+E33</f>
        <v>20</v>
      </c>
      <c r="D33" s="182">
        <v>17</v>
      </c>
      <c r="E33" s="182">
        <v>3</v>
      </c>
      <c r="F33" s="182">
        <v>1399</v>
      </c>
      <c r="G33" s="182">
        <v>1279</v>
      </c>
      <c r="H33" s="182">
        <f t="shared" si="3"/>
        <v>120</v>
      </c>
    </row>
    <row r="34" spans="1:8" x14ac:dyDescent="0.2">
      <c r="A34" s="7" t="s">
        <v>54</v>
      </c>
      <c r="B34" s="180" t="s">
        <v>110</v>
      </c>
      <c r="C34" s="182">
        <f t="shared" ref="C34:C35" si="8">D34+E34</f>
        <v>15</v>
      </c>
      <c r="D34" s="182">
        <v>13</v>
      </c>
      <c r="E34" s="182">
        <v>2</v>
      </c>
      <c r="F34" s="182">
        <v>1034</v>
      </c>
      <c r="G34" s="182">
        <v>907</v>
      </c>
      <c r="H34" s="182">
        <f t="shared" si="3"/>
        <v>127</v>
      </c>
    </row>
    <row r="35" spans="1:8" x14ac:dyDescent="0.2">
      <c r="A35" s="7" t="s">
        <v>55</v>
      </c>
      <c r="B35" s="180" t="s">
        <v>111</v>
      </c>
      <c r="C35" s="182">
        <f t="shared" si="8"/>
        <v>29</v>
      </c>
      <c r="D35" s="182">
        <v>24</v>
      </c>
      <c r="E35" s="182">
        <v>5</v>
      </c>
      <c r="F35" s="182">
        <v>1980</v>
      </c>
      <c r="G35" s="182">
        <v>1845</v>
      </c>
      <c r="H35" s="182">
        <f t="shared" si="3"/>
        <v>135</v>
      </c>
    </row>
    <row r="36" spans="1:8" x14ac:dyDescent="0.2">
      <c r="A36" s="5" t="s">
        <v>56</v>
      </c>
      <c r="B36" s="137" t="s">
        <v>112</v>
      </c>
      <c r="C36" s="119">
        <f>C37+C38+C39+C40+C41+C42+C43+C44+C45</f>
        <v>14</v>
      </c>
      <c r="D36" s="119">
        <f t="shared" ref="D36:H36" si="9">D37+D38+D39+D40+D41+D42+D43+D44+D45</f>
        <v>12</v>
      </c>
      <c r="E36" s="119">
        <f t="shared" si="9"/>
        <v>2</v>
      </c>
      <c r="F36" s="119">
        <f t="shared" si="9"/>
        <v>2140</v>
      </c>
      <c r="G36" s="119">
        <f t="shared" si="9"/>
        <v>1730</v>
      </c>
      <c r="H36" s="119">
        <f t="shared" si="9"/>
        <v>410</v>
      </c>
    </row>
    <row r="37" spans="1:8" x14ac:dyDescent="0.2">
      <c r="A37" s="8" t="s">
        <v>57</v>
      </c>
      <c r="B37" s="180" t="s">
        <v>113</v>
      </c>
      <c r="C37" s="182">
        <f>D37+E37</f>
        <v>0</v>
      </c>
      <c r="D37" s="182"/>
      <c r="E37" s="182"/>
      <c r="F37" s="182"/>
      <c r="G37" s="182"/>
      <c r="H37" s="182">
        <f t="shared" si="3"/>
        <v>0</v>
      </c>
    </row>
    <row r="38" spans="1:8" x14ac:dyDescent="0.2">
      <c r="A38" s="8" t="s">
        <v>58</v>
      </c>
      <c r="B38" s="180" t="s">
        <v>114</v>
      </c>
      <c r="C38" s="182">
        <f t="shared" ref="C38:C46" si="10">D38+E38</f>
        <v>0</v>
      </c>
      <c r="D38" s="182"/>
      <c r="E38" s="182"/>
      <c r="F38" s="182"/>
      <c r="G38" s="182"/>
      <c r="H38" s="182">
        <f t="shared" si="3"/>
        <v>0</v>
      </c>
    </row>
    <row r="39" spans="1:8" x14ac:dyDescent="0.2">
      <c r="A39" s="8" t="s">
        <v>59</v>
      </c>
      <c r="B39" s="180" t="s">
        <v>115</v>
      </c>
      <c r="C39" s="182">
        <f t="shared" si="10"/>
        <v>0</v>
      </c>
      <c r="D39" s="182"/>
      <c r="E39" s="182"/>
      <c r="F39" s="182"/>
      <c r="G39" s="182"/>
      <c r="H39" s="182">
        <f t="shared" si="3"/>
        <v>0</v>
      </c>
    </row>
    <row r="40" spans="1:8" x14ac:dyDescent="0.2">
      <c r="A40" s="8" t="s">
        <v>60</v>
      </c>
      <c r="B40" s="180" t="s">
        <v>116</v>
      </c>
      <c r="C40" s="182">
        <f t="shared" si="10"/>
        <v>4</v>
      </c>
      <c r="D40" s="182">
        <v>3</v>
      </c>
      <c r="E40" s="182">
        <v>1</v>
      </c>
      <c r="F40" s="182">
        <v>886</v>
      </c>
      <c r="G40" s="182">
        <v>626</v>
      </c>
      <c r="H40" s="182">
        <f t="shared" si="3"/>
        <v>260</v>
      </c>
    </row>
    <row r="41" spans="1:8" x14ac:dyDescent="0.2">
      <c r="A41" s="8" t="s">
        <v>61</v>
      </c>
      <c r="B41" s="180" t="s">
        <v>117</v>
      </c>
      <c r="C41" s="182">
        <f t="shared" si="10"/>
        <v>2</v>
      </c>
      <c r="D41" s="182">
        <v>2</v>
      </c>
      <c r="E41" s="182"/>
      <c r="F41" s="182">
        <v>380</v>
      </c>
      <c r="G41" s="182">
        <v>380</v>
      </c>
      <c r="H41" s="182">
        <f t="shared" si="3"/>
        <v>0</v>
      </c>
    </row>
    <row r="42" spans="1:8" x14ac:dyDescent="0.2">
      <c r="A42" s="8" t="s">
        <v>62</v>
      </c>
      <c r="B42" s="180" t="s">
        <v>118</v>
      </c>
      <c r="C42" s="182">
        <f t="shared" si="10"/>
        <v>3</v>
      </c>
      <c r="D42" s="182">
        <v>3</v>
      </c>
      <c r="E42" s="182"/>
      <c r="F42" s="182">
        <v>250</v>
      </c>
      <c r="G42" s="182">
        <v>250</v>
      </c>
      <c r="H42" s="182">
        <f t="shared" si="3"/>
        <v>0</v>
      </c>
    </row>
    <row r="43" spans="1:8" x14ac:dyDescent="0.2">
      <c r="A43" s="8" t="s">
        <v>63</v>
      </c>
      <c r="B43" s="180" t="s">
        <v>119</v>
      </c>
      <c r="C43" s="182">
        <f t="shared" si="10"/>
        <v>4</v>
      </c>
      <c r="D43" s="182">
        <v>4</v>
      </c>
      <c r="E43" s="182"/>
      <c r="F43" s="182">
        <v>474</v>
      </c>
      <c r="G43" s="182">
        <v>474</v>
      </c>
      <c r="H43" s="182">
        <f t="shared" si="3"/>
        <v>0</v>
      </c>
    </row>
    <row r="44" spans="1:8" x14ac:dyDescent="0.2">
      <c r="A44" s="8" t="s">
        <v>64</v>
      </c>
      <c r="B44" s="180" t="s">
        <v>120</v>
      </c>
      <c r="C44" s="182">
        <f t="shared" si="10"/>
        <v>0</v>
      </c>
      <c r="D44" s="182"/>
      <c r="E44" s="182"/>
      <c r="F44" s="182"/>
      <c r="G44" s="182"/>
      <c r="H44" s="182">
        <f t="shared" si="3"/>
        <v>0</v>
      </c>
    </row>
    <row r="45" spans="1:8" x14ac:dyDescent="0.2">
      <c r="A45" s="8" t="s">
        <v>65</v>
      </c>
      <c r="B45" s="180" t="s">
        <v>121</v>
      </c>
      <c r="C45" s="182">
        <f t="shared" si="10"/>
        <v>1</v>
      </c>
      <c r="D45" s="182"/>
      <c r="E45" s="182">
        <v>1</v>
      </c>
      <c r="F45" s="182">
        <v>150</v>
      </c>
      <c r="G45" s="182"/>
      <c r="H45" s="182">
        <f t="shared" si="3"/>
        <v>150</v>
      </c>
    </row>
    <row r="46" spans="1:8" x14ac:dyDescent="0.2">
      <c r="A46" s="183" t="s">
        <v>68</v>
      </c>
      <c r="B46" s="180" t="s">
        <v>122</v>
      </c>
      <c r="C46" s="182">
        <f t="shared" si="10"/>
        <v>2</v>
      </c>
      <c r="D46" s="182"/>
      <c r="E46" s="182">
        <v>2</v>
      </c>
      <c r="F46" s="182">
        <v>30</v>
      </c>
      <c r="G46" s="182"/>
      <c r="H46" s="182">
        <f t="shared" si="3"/>
        <v>30</v>
      </c>
    </row>
    <row r="47" spans="1:8" x14ac:dyDescent="0.2">
      <c r="A47" s="93" t="s">
        <v>66</v>
      </c>
      <c r="B47" s="180" t="s">
        <v>123</v>
      </c>
      <c r="C47" s="182">
        <f>D47+E47</f>
        <v>516</v>
      </c>
      <c r="D47" s="182">
        <v>461</v>
      </c>
      <c r="E47" s="182">
        <v>55</v>
      </c>
      <c r="F47" s="182">
        <v>42074</v>
      </c>
      <c r="G47" s="182">
        <v>40037</v>
      </c>
      <c r="H47" s="182">
        <f t="shared" si="3"/>
        <v>2037</v>
      </c>
    </row>
    <row r="48" spans="1:8" x14ac:dyDescent="0.2">
      <c r="A48" s="93" t="s">
        <v>67</v>
      </c>
      <c r="B48" s="180" t="s">
        <v>124</v>
      </c>
      <c r="C48" s="182">
        <f>D48+E48</f>
        <v>11</v>
      </c>
      <c r="D48" s="182">
        <v>7</v>
      </c>
      <c r="E48" s="182">
        <v>4</v>
      </c>
      <c r="F48" s="182">
        <v>1950</v>
      </c>
      <c r="G48" s="182">
        <v>1510</v>
      </c>
      <c r="H48" s="182">
        <f t="shared" si="3"/>
        <v>440</v>
      </c>
    </row>
  </sheetData>
  <mergeCells count="7">
    <mergeCell ref="A4:H5"/>
    <mergeCell ref="A7:A8"/>
    <mergeCell ref="B7:B8"/>
    <mergeCell ref="C7:C8"/>
    <mergeCell ref="D7:E7"/>
    <mergeCell ref="F7:F8"/>
    <mergeCell ref="G7:H7"/>
  </mergeCells>
  <pageMargins left="1.02" right="0.48" top="1.52" bottom="0.17" header="0.3" footer="0.2"/>
  <pageSetup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10</vt:i4>
      </vt:variant>
    </vt:vector>
  </HeadingPairs>
  <TitlesOfParts>
    <vt:vector size="24" baseType="lpstr">
      <vt:lpstr>A-БДБ-1</vt:lpstr>
      <vt:lpstr>А-БДБ-2</vt:lpstr>
      <vt:lpstr>А-БДБ-3</vt:lpstr>
      <vt:lpstr>А-БДБ-4</vt:lpstr>
      <vt:lpstr>А-БДБ-5</vt:lpstr>
      <vt:lpstr>А-БДБ-6</vt:lpstr>
      <vt:lpstr>А-БДБ-7</vt:lpstr>
      <vt:lpstr>А-БДБ-8</vt:lpstr>
      <vt:lpstr>А-БДБ-9</vt:lpstr>
      <vt:lpstr>А-БДБ-9.1</vt:lpstr>
      <vt:lpstr>А-БДБ-10</vt:lpstr>
      <vt:lpstr>А-БДБ-11</vt:lpstr>
      <vt:lpstr>А-БДБ-11.1</vt:lpstr>
      <vt:lpstr>Sheet13</vt:lpstr>
      <vt:lpstr>'А-БДБ-10'!Print_Area</vt:lpstr>
      <vt:lpstr>'А-БДБ-11'!Print_Area</vt:lpstr>
      <vt:lpstr>'А-БДБ-11.1'!Print_Area</vt:lpstr>
      <vt:lpstr>'А-БДБ-3'!Print_Area</vt:lpstr>
      <vt:lpstr>'А-БДБ-4'!Print_Area</vt:lpstr>
      <vt:lpstr>'А-БДБ-5'!Print_Area</vt:lpstr>
      <vt:lpstr>'А-БДБ-7'!Print_Area</vt:lpstr>
      <vt:lpstr>'А-БДБ-8'!Print_Area</vt:lpstr>
      <vt:lpstr>'А-БДБ-9'!Print_Area</vt:lpstr>
      <vt:lpstr>'А-БДБ-9.1'!Print_Area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Долгормаа Энхтөр</dc:creator>
  <cp:lastModifiedBy>Батбаяр Цэдвээ</cp:lastModifiedBy>
  <cp:lastPrinted>2025-11-12T02:23:21Z</cp:lastPrinted>
  <dcterms:created xsi:type="dcterms:W3CDTF">2023-09-22T08:00:32Z</dcterms:created>
  <dcterms:modified xsi:type="dcterms:W3CDTF">2025-11-25T02:27:15Z</dcterms:modified>
</cp:coreProperties>
</file>