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ongolian Educational Information Technology Center\2025\2024-2025\"/>
    </mc:Choice>
  </mc:AlternateContent>
  <xr:revisionPtr revIDLastSave="0" documentId="13_ncr:1_{F159E20C-6CAB-4E7E-B4BE-BA07F3F2EE0B}" xr6:coauthVersionLast="47" xr6:coauthVersionMax="47" xr10:uidLastSave="{00000000-0000-0000-0000-000000000000}"/>
  <bookViews>
    <workbookView xWindow="-28920" yWindow="-120" windowWidth="29040" windowHeight="15990" tabRatio="938" xr2:uid="{00000000-000D-0000-FFFF-FFFF00000000}"/>
  </bookViews>
  <sheets>
    <sheet name="A-ДБ-1" sheetId="104" r:id="rId1"/>
    <sheet name="А-ДБ-2" sheetId="133" r:id="rId2"/>
    <sheet name="А-ДБ-3" sheetId="106" r:id="rId3"/>
    <sheet name="А-ДБ-4" sheetId="136" r:id="rId4"/>
    <sheet name="А-ДБ-4-1 СБ-ын байршлаар" sheetId="145" r:id="rId5"/>
    <sheet name="A-ДБ-5" sheetId="107" r:id="rId6"/>
    <sheet name="А-ДБ-6" sheetId="140" r:id="rId7"/>
    <sheet name="А-ДБ-7" sheetId="146" r:id="rId8"/>
    <sheet name="А-ДБ-8" sheetId="130" r:id="rId9"/>
    <sheet name="А-ДБ-9" sheetId="108" r:id="rId10"/>
    <sheet name="A-ДБ-10" sheetId="109" r:id="rId11"/>
    <sheet name="А-ДБ-12" sheetId="138" r:id="rId12"/>
    <sheet name="A-ДБ-13" sheetId="110" r:id="rId13"/>
    <sheet name="А-ДБ-14" sheetId="132" r:id="rId14"/>
  </sheets>
  <definedNames>
    <definedName name="_xlnm.Print_Area" localSheetId="0">'A-ДБ-1'!$A$1:$S$59</definedName>
    <definedName name="_xlnm.Print_Area" localSheetId="10">'A-ДБ-10'!$A$1:$Z$55</definedName>
    <definedName name="_xlnm.Print_Area" localSheetId="12">'A-ДБ-13'!$A$1:$S$60</definedName>
    <definedName name="_xlnm.Print_Area" localSheetId="5">'A-ДБ-5'!$A$1:$AQ$50</definedName>
    <definedName name="_xlnm.Print_Area" localSheetId="13">'А-ДБ-14'!$A$1:$W$60</definedName>
    <definedName name="_xlnm.Print_Area" localSheetId="1">'А-ДБ-2'!$A$1:$AU$34</definedName>
    <definedName name="_xlnm.Print_Area" localSheetId="2">'А-ДБ-3'!$A$1:$AF$50</definedName>
    <definedName name="_xlnm.Print_Area" localSheetId="3">'А-ДБ-4'!$A$1:$Q$62</definedName>
    <definedName name="_xlnm.Print_Area" localSheetId="4">'А-ДБ-4-1 СБ-ын байршлаар'!$A$1:$AR$46</definedName>
    <definedName name="_xlnm.Print_Area" localSheetId="6">'А-ДБ-6'!$A$1:$Z$46</definedName>
    <definedName name="_xlnm.Print_Area" localSheetId="8">'А-ДБ-8'!$A$1:$AK$51</definedName>
    <definedName name="_xlnm.Print_Area" localSheetId="9">'А-ДБ-9'!$A$1:$S$116</definedName>
    <definedName name="_xlnm.Print_Titles" localSheetId="0">'A-ДБ-1'!$8:$11</definedName>
    <definedName name="_xlnm.Print_Titles" localSheetId="12">'A-ДБ-13'!$10:$13</definedName>
    <definedName name="_xlnm.Print_Titles" localSheetId="13">'А-ДБ-14'!$11:$14</definedName>
    <definedName name="_xlnm.Print_Titles" localSheetId="2">'А-ДБ-3'!$8:$11</definedName>
    <definedName name="_xlnm.Print_Titles" localSheetId="3">'А-ДБ-4'!$10:$13</definedName>
    <definedName name="_xlnm.Print_Titles" localSheetId="9">'А-ДБ-9'!$9:$12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04" l="1"/>
  <c r="AA12" i="104"/>
  <c r="Z12" i="104"/>
  <c r="Y12" i="104"/>
  <c r="B40" i="132" l="1"/>
  <c r="B41" i="132"/>
  <c r="B42" i="132"/>
  <c r="B43" i="132" s="1"/>
  <c r="B44" i="132" s="1"/>
  <c r="B45" i="132" s="1"/>
  <c r="B46" i="132" s="1"/>
  <c r="B47" i="132" s="1"/>
  <c r="D32" i="132"/>
  <c r="E32" i="132"/>
  <c r="F32" i="132"/>
  <c r="G32" i="132"/>
  <c r="H32" i="132"/>
  <c r="I32" i="132"/>
  <c r="J32" i="132"/>
  <c r="K32" i="132"/>
  <c r="L32" i="132"/>
  <c r="M32" i="132"/>
  <c r="N32" i="132"/>
  <c r="O32" i="132"/>
  <c r="P32" i="132"/>
  <c r="Q32" i="132"/>
  <c r="R32" i="132"/>
  <c r="S32" i="132"/>
  <c r="T32" i="132"/>
  <c r="U32" i="132"/>
  <c r="V32" i="132"/>
  <c r="W32" i="132"/>
  <c r="C32" i="132"/>
  <c r="O22" i="132"/>
  <c r="O27" i="132"/>
  <c r="O28" i="132"/>
  <c r="O15" i="132"/>
  <c r="B27" i="132"/>
  <c r="B28" i="132" s="1"/>
  <c r="B29" i="132" s="1"/>
  <c r="B30" i="132" s="1"/>
  <c r="B31" i="132" s="1"/>
  <c r="B32" i="132" s="1"/>
  <c r="B33" i="132" s="1"/>
  <c r="B34" i="132" s="1"/>
  <c r="B35" i="132" s="1"/>
  <c r="B36" i="132" s="1"/>
  <c r="B37" i="132" s="1"/>
  <c r="B38" i="132" s="1"/>
  <c r="B39" i="132" s="1"/>
  <c r="C22" i="132"/>
  <c r="F22" i="132"/>
  <c r="L22" i="132"/>
  <c r="M22" i="132"/>
  <c r="D27" i="132"/>
  <c r="D22" i="132" s="1"/>
  <c r="E27" i="132"/>
  <c r="E22" i="132" s="1"/>
  <c r="F27" i="132"/>
  <c r="G27" i="132"/>
  <c r="G22" i="132" s="1"/>
  <c r="H27" i="132"/>
  <c r="H22" i="132" s="1"/>
  <c r="I27" i="132"/>
  <c r="I22" i="132" s="1"/>
  <c r="J27" i="132"/>
  <c r="J22" i="132" s="1"/>
  <c r="K27" i="132"/>
  <c r="K22" i="132" s="1"/>
  <c r="L27" i="132"/>
  <c r="M27" i="132"/>
  <c r="N27" i="132"/>
  <c r="N22" i="132" s="1"/>
  <c r="P27" i="132"/>
  <c r="P22" i="132" s="1"/>
  <c r="Q27" i="132"/>
  <c r="Q22" i="132" s="1"/>
  <c r="R27" i="132"/>
  <c r="R22" i="132" s="1"/>
  <c r="S27" i="132"/>
  <c r="S22" i="132" s="1"/>
  <c r="T27" i="132"/>
  <c r="T22" i="132" s="1"/>
  <c r="U27" i="132"/>
  <c r="U22" i="132" s="1"/>
  <c r="V27" i="132"/>
  <c r="V22" i="132" s="1"/>
  <c r="W27" i="132"/>
  <c r="W22" i="132" s="1"/>
  <c r="C27" i="132"/>
  <c r="D28" i="132"/>
  <c r="E28" i="132"/>
  <c r="F28" i="132"/>
  <c r="G28" i="132"/>
  <c r="H28" i="132"/>
  <c r="I28" i="132"/>
  <c r="J28" i="132"/>
  <c r="K28" i="132"/>
  <c r="L28" i="132"/>
  <c r="M28" i="132"/>
  <c r="N28" i="132"/>
  <c r="P28" i="132"/>
  <c r="Q28" i="132"/>
  <c r="R28" i="132"/>
  <c r="S28" i="132"/>
  <c r="T28" i="132"/>
  <c r="U28" i="132"/>
  <c r="V28" i="132"/>
  <c r="W28" i="132"/>
  <c r="C28" i="132"/>
  <c r="V16" i="132"/>
  <c r="W16" i="132"/>
  <c r="U16" i="132"/>
  <c r="C16" i="109"/>
  <c r="C17" i="109"/>
  <c r="C18" i="109"/>
  <c r="C19" i="109"/>
  <c r="C20" i="109"/>
  <c r="C21" i="109"/>
  <c r="C22" i="109"/>
  <c r="C23" i="109" s="1"/>
  <c r="C24" i="109" s="1"/>
  <c r="C25" i="109" s="1"/>
  <c r="C26" i="109" s="1"/>
  <c r="C27" i="109" s="1"/>
  <c r="C28" i="109" s="1"/>
  <c r="C29" i="109" s="1"/>
  <c r="C30" i="109" s="1"/>
  <c r="C31" i="109" s="1"/>
  <c r="C32" i="109" s="1"/>
  <c r="C33" i="109" s="1"/>
  <c r="C34" i="109" s="1"/>
  <c r="C35" i="109" s="1"/>
  <c r="C36" i="109" s="1"/>
  <c r="C37" i="109" s="1"/>
  <c r="C38" i="109" s="1"/>
  <c r="C39" i="109" s="1"/>
  <c r="C40" i="109" s="1"/>
  <c r="C41" i="109" s="1"/>
  <c r="C42" i="109" s="1"/>
  <c r="C43" i="109" s="1"/>
  <c r="C44" i="109" s="1"/>
  <c r="C45" i="109" s="1"/>
  <c r="C15" i="109"/>
  <c r="W13" i="145"/>
  <c r="W14" i="145"/>
  <c r="W15" i="145" s="1"/>
  <c r="W16" i="145" s="1"/>
  <c r="W17" i="145" s="1"/>
  <c r="W18" i="145" s="1"/>
  <c r="W19" i="145" s="1"/>
  <c r="W20" i="145" s="1"/>
  <c r="W21" i="145" s="1"/>
  <c r="W22" i="145" s="1"/>
  <c r="W23" i="145" s="1"/>
  <c r="W24" i="145" s="1"/>
  <c r="W25" i="145" s="1"/>
  <c r="W26" i="145" s="1"/>
  <c r="W27" i="145" s="1"/>
  <c r="W28" i="145" s="1"/>
  <c r="W29" i="145" s="1"/>
  <c r="W30" i="145" s="1"/>
  <c r="W31" i="145" s="1"/>
  <c r="W32" i="145" s="1"/>
  <c r="W33" i="145" s="1"/>
  <c r="W34" i="145" s="1"/>
  <c r="W35" i="145" s="1"/>
  <c r="W36" i="145" s="1"/>
  <c r="W12" i="145"/>
  <c r="E31" i="145"/>
  <c r="F31" i="145"/>
  <c r="G31" i="145"/>
  <c r="H31" i="145"/>
  <c r="I31" i="145"/>
  <c r="J31" i="145"/>
  <c r="K31" i="145"/>
  <c r="L31" i="145"/>
  <c r="M31" i="145"/>
  <c r="N31" i="145"/>
  <c r="O31" i="145"/>
  <c r="P31" i="145"/>
  <c r="Q31" i="145"/>
  <c r="R31" i="145"/>
  <c r="S31" i="145"/>
  <c r="T31" i="145"/>
  <c r="U31" i="145"/>
  <c r="D31" i="145"/>
  <c r="E27" i="145"/>
  <c r="F27" i="145"/>
  <c r="G27" i="145"/>
  <c r="H27" i="145"/>
  <c r="I27" i="145"/>
  <c r="J27" i="145"/>
  <c r="K27" i="145"/>
  <c r="L27" i="145"/>
  <c r="M27" i="145"/>
  <c r="N27" i="145"/>
  <c r="O27" i="145"/>
  <c r="P27" i="145"/>
  <c r="Q27" i="145"/>
  <c r="R27" i="145"/>
  <c r="S27" i="145"/>
  <c r="T27" i="145"/>
  <c r="U27" i="145"/>
  <c r="D27" i="145"/>
  <c r="S20" i="145"/>
  <c r="T20" i="145"/>
  <c r="U20" i="145"/>
  <c r="R20" i="145"/>
  <c r="E23" i="145"/>
  <c r="F23" i="145"/>
  <c r="G23" i="145"/>
  <c r="H23" i="145"/>
  <c r="I23" i="145"/>
  <c r="J23" i="145"/>
  <c r="K23" i="145"/>
  <c r="L23" i="145"/>
  <c r="M23" i="145"/>
  <c r="N23" i="145"/>
  <c r="O23" i="145"/>
  <c r="P23" i="145"/>
  <c r="Q23" i="145"/>
  <c r="R23" i="145"/>
  <c r="S23" i="145"/>
  <c r="T23" i="145"/>
  <c r="U23" i="145"/>
  <c r="D23" i="145"/>
  <c r="C14" i="145"/>
  <c r="C15" i="145"/>
  <c r="C16" i="145" s="1"/>
  <c r="C17" i="145" s="1"/>
  <c r="C18" i="145" s="1"/>
  <c r="C19" i="145" s="1"/>
  <c r="C20" i="145" s="1"/>
  <c r="C21" i="145" s="1"/>
  <c r="C22" i="145" s="1"/>
  <c r="C23" i="145" s="1"/>
  <c r="C24" i="145" s="1"/>
  <c r="C25" i="145" s="1"/>
  <c r="C26" i="145" s="1"/>
  <c r="C27" i="145" s="1"/>
  <c r="C28" i="145" s="1"/>
  <c r="C29" i="145" s="1"/>
  <c r="C30" i="145" s="1"/>
  <c r="C31" i="145" s="1"/>
  <c r="C32" i="145" s="1"/>
  <c r="C33" i="145" s="1"/>
  <c r="C34" i="145" s="1"/>
  <c r="C35" i="145" s="1"/>
  <c r="C36" i="145" s="1"/>
  <c r="C13" i="145"/>
  <c r="G31" i="140"/>
  <c r="H31" i="140"/>
  <c r="I31" i="140"/>
  <c r="J31" i="140"/>
  <c r="K31" i="140"/>
  <c r="L31" i="140"/>
  <c r="M31" i="140"/>
  <c r="N31" i="140"/>
  <c r="O31" i="140"/>
  <c r="P31" i="140"/>
  <c r="Q31" i="140"/>
  <c r="R31" i="140"/>
  <c r="S31" i="140"/>
  <c r="T31" i="140"/>
  <c r="U31" i="140"/>
  <c r="V31" i="140"/>
  <c r="W31" i="140"/>
  <c r="X31" i="140"/>
  <c r="Y31" i="140"/>
  <c r="Z31" i="140"/>
  <c r="F31" i="140"/>
  <c r="G27" i="140"/>
  <c r="H27" i="140"/>
  <c r="I27" i="140"/>
  <c r="J27" i="140"/>
  <c r="K27" i="140"/>
  <c r="L27" i="140"/>
  <c r="M27" i="140"/>
  <c r="N27" i="140"/>
  <c r="O27" i="140"/>
  <c r="P27" i="140"/>
  <c r="Q27" i="140"/>
  <c r="R27" i="140"/>
  <c r="S27" i="140"/>
  <c r="T27" i="140"/>
  <c r="U27" i="140"/>
  <c r="V27" i="140"/>
  <c r="W27" i="140"/>
  <c r="X27" i="140"/>
  <c r="Y27" i="140"/>
  <c r="Z27" i="140"/>
  <c r="F27" i="140"/>
  <c r="G23" i="140"/>
  <c r="H23" i="140"/>
  <c r="I23" i="140"/>
  <c r="J23" i="140"/>
  <c r="K23" i="140"/>
  <c r="L23" i="140"/>
  <c r="M23" i="140"/>
  <c r="N23" i="140"/>
  <c r="O23" i="140"/>
  <c r="P23" i="140"/>
  <c r="Q23" i="140"/>
  <c r="R23" i="140"/>
  <c r="S23" i="140"/>
  <c r="T23" i="140"/>
  <c r="U23" i="140"/>
  <c r="V23" i="140"/>
  <c r="W23" i="140"/>
  <c r="X23" i="140"/>
  <c r="Y23" i="140"/>
  <c r="Z23" i="140"/>
  <c r="F23" i="140"/>
  <c r="G19" i="140"/>
  <c r="H19" i="140"/>
  <c r="I19" i="140"/>
  <c r="J19" i="140"/>
  <c r="K19" i="140"/>
  <c r="L19" i="140"/>
  <c r="M19" i="140"/>
  <c r="N19" i="140"/>
  <c r="O19" i="140"/>
  <c r="P19" i="140"/>
  <c r="Q19" i="140"/>
  <c r="R19" i="140"/>
  <c r="S19" i="140"/>
  <c r="T19" i="140"/>
  <c r="U19" i="140"/>
  <c r="V19" i="140"/>
  <c r="W19" i="140"/>
  <c r="X19" i="140"/>
  <c r="Y19" i="140"/>
  <c r="Z19" i="140"/>
  <c r="F19" i="140"/>
  <c r="E20" i="145"/>
  <c r="F20" i="145"/>
  <c r="G20" i="145"/>
  <c r="H20" i="145"/>
  <c r="I20" i="145"/>
  <c r="J20" i="145"/>
  <c r="K20" i="145"/>
  <c r="L20" i="145"/>
  <c r="M20" i="145"/>
  <c r="N20" i="145"/>
  <c r="O20" i="145"/>
  <c r="P20" i="145"/>
  <c r="Q20" i="145"/>
  <c r="D20" i="145"/>
  <c r="S12" i="145"/>
  <c r="T12" i="145"/>
  <c r="U12" i="145"/>
  <c r="E12" i="145"/>
  <c r="F12" i="145"/>
  <c r="G12" i="145"/>
  <c r="H12" i="145"/>
  <c r="I12" i="145"/>
  <c r="J12" i="145"/>
  <c r="K12" i="145"/>
  <c r="L12" i="145"/>
  <c r="M12" i="145"/>
  <c r="N12" i="145"/>
  <c r="O12" i="145"/>
  <c r="P12" i="145"/>
  <c r="Q12" i="145"/>
  <c r="R12" i="145"/>
  <c r="D12" i="145"/>
  <c r="D40" i="136"/>
  <c r="E40" i="136"/>
  <c r="F40" i="136"/>
  <c r="G40" i="136"/>
  <c r="H40" i="136"/>
  <c r="I40" i="136"/>
  <c r="J40" i="136"/>
  <c r="K40" i="136"/>
  <c r="L40" i="136"/>
  <c r="M40" i="136"/>
  <c r="N40" i="136"/>
  <c r="O40" i="136"/>
  <c r="P40" i="136"/>
  <c r="Q40" i="136"/>
  <c r="C40" i="136"/>
  <c r="D36" i="136"/>
  <c r="E36" i="136"/>
  <c r="F36" i="136"/>
  <c r="G36" i="136"/>
  <c r="H36" i="136"/>
  <c r="I36" i="136"/>
  <c r="J36" i="136"/>
  <c r="K36" i="136"/>
  <c r="L36" i="136"/>
  <c r="M36" i="136"/>
  <c r="N36" i="136"/>
  <c r="O36" i="136"/>
  <c r="P36" i="136"/>
  <c r="Q36" i="136"/>
  <c r="C36" i="136"/>
  <c r="D28" i="136"/>
  <c r="E28" i="136"/>
  <c r="F28" i="136"/>
  <c r="G28" i="136"/>
  <c r="H28" i="136"/>
  <c r="I28" i="136"/>
  <c r="J28" i="136"/>
  <c r="K28" i="136"/>
  <c r="L28" i="136"/>
  <c r="M28" i="136"/>
  <c r="N28" i="136"/>
  <c r="O28" i="136"/>
  <c r="P28" i="136"/>
  <c r="Q28" i="136"/>
  <c r="C28" i="136"/>
  <c r="D21" i="136"/>
  <c r="E21" i="136"/>
  <c r="F21" i="136"/>
  <c r="G21" i="136"/>
  <c r="H21" i="136"/>
  <c r="I21" i="136"/>
  <c r="J21" i="136"/>
  <c r="K21" i="136"/>
  <c r="L21" i="136"/>
  <c r="M21" i="136"/>
  <c r="N21" i="136"/>
  <c r="O21" i="136"/>
  <c r="P21" i="136"/>
  <c r="Q21" i="136"/>
  <c r="C21" i="136"/>
  <c r="D15" i="136"/>
  <c r="E15" i="136"/>
  <c r="F15" i="136"/>
  <c r="G15" i="136"/>
  <c r="H15" i="136"/>
  <c r="I15" i="136"/>
  <c r="J15" i="136"/>
  <c r="K15" i="136"/>
  <c r="L15" i="136"/>
  <c r="M15" i="136"/>
  <c r="N15" i="136"/>
  <c r="O15" i="136"/>
  <c r="P15" i="136"/>
  <c r="Q15" i="136"/>
  <c r="C15" i="136"/>
  <c r="D32" i="106"/>
  <c r="E32" i="106"/>
  <c r="F32" i="106"/>
  <c r="G32" i="106"/>
  <c r="H32" i="106"/>
  <c r="I32" i="106"/>
  <c r="J32" i="106"/>
  <c r="K32" i="106"/>
  <c r="L32" i="106"/>
  <c r="M32" i="106"/>
  <c r="N32" i="106"/>
  <c r="O32" i="106"/>
  <c r="P32" i="106"/>
  <c r="Q32" i="106"/>
  <c r="R32" i="106"/>
  <c r="S32" i="106"/>
  <c r="T32" i="106"/>
  <c r="U32" i="106"/>
  <c r="V32" i="106"/>
  <c r="W32" i="106"/>
  <c r="X32" i="106"/>
  <c r="Y32" i="106"/>
  <c r="Z32" i="106"/>
  <c r="AA32" i="106"/>
  <c r="AB32" i="106"/>
  <c r="AC32" i="106"/>
  <c r="AD32" i="106"/>
  <c r="AE32" i="106"/>
  <c r="AF32" i="106"/>
  <c r="C32" i="106"/>
  <c r="D22" i="106"/>
  <c r="E22" i="106"/>
  <c r="F22" i="106"/>
  <c r="G22" i="106"/>
  <c r="H22" i="106"/>
  <c r="I22" i="106"/>
  <c r="J22" i="106"/>
  <c r="K22" i="106"/>
  <c r="L22" i="106"/>
  <c r="M22" i="106"/>
  <c r="N22" i="106"/>
  <c r="O22" i="106"/>
  <c r="P22" i="106"/>
  <c r="Q22" i="106"/>
  <c r="R22" i="106"/>
  <c r="S22" i="106"/>
  <c r="T22" i="106"/>
  <c r="U22" i="106"/>
  <c r="V22" i="106"/>
  <c r="W22" i="106"/>
  <c r="X22" i="106"/>
  <c r="Y22" i="106"/>
  <c r="Z22" i="106"/>
  <c r="AA22" i="106"/>
  <c r="AB22" i="106"/>
  <c r="AC22" i="106"/>
  <c r="AD22" i="106"/>
  <c r="AE22" i="106"/>
  <c r="AF22" i="106"/>
  <c r="C22" i="106"/>
  <c r="D17" i="106"/>
  <c r="E17" i="106"/>
  <c r="F17" i="106"/>
  <c r="G17" i="106"/>
  <c r="H17" i="106"/>
  <c r="I17" i="106"/>
  <c r="J17" i="106"/>
  <c r="K17" i="106"/>
  <c r="L17" i="106"/>
  <c r="M17" i="106"/>
  <c r="N17" i="106"/>
  <c r="O17" i="106"/>
  <c r="P17" i="106"/>
  <c r="Q17" i="106"/>
  <c r="R17" i="106"/>
  <c r="S17" i="106"/>
  <c r="T17" i="106"/>
  <c r="U17" i="106"/>
  <c r="V17" i="106"/>
  <c r="W17" i="106"/>
  <c r="X17" i="106"/>
  <c r="Y17" i="106"/>
  <c r="Z17" i="106"/>
  <c r="AA17" i="106"/>
  <c r="AB17" i="106"/>
  <c r="AC17" i="106"/>
  <c r="AD17" i="106"/>
  <c r="AE17" i="106"/>
  <c r="AF17" i="106"/>
  <c r="C17" i="106"/>
  <c r="D16" i="106"/>
  <c r="E16" i="106"/>
  <c r="F16" i="106"/>
  <c r="G16" i="106"/>
  <c r="H16" i="106"/>
  <c r="I16" i="106"/>
  <c r="J16" i="106"/>
  <c r="K16" i="106"/>
  <c r="L16" i="106"/>
  <c r="M16" i="106"/>
  <c r="N16" i="106"/>
  <c r="O16" i="106"/>
  <c r="P16" i="106"/>
  <c r="Q16" i="106"/>
  <c r="R16" i="106"/>
  <c r="S16" i="106"/>
  <c r="T16" i="106"/>
  <c r="U16" i="106"/>
  <c r="V16" i="106"/>
  <c r="W16" i="106"/>
  <c r="X16" i="106"/>
  <c r="Y16" i="106"/>
  <c r="Z16" i="106"/>
  <c r="AA16" i="106"/>
  <c r="AB16" i="106"/>
  <c r="AC16" i="106"/>
  <c r="AD16" i="106"/>
  <c r="AE16" i="106"/>
  <c r="AF16" i="106"/>
  <c r="C16" i="106"/>
  <c r="D15" i="106"/>
  <c r="E15" i="106"/>
  <c r="F15" i="106"/>
  <c r="G15" i="106"/>
  <c r="H15" i="106"/>
  <c r="I15" i="106"/>
  <c r="J15" i="106"/>
  <c r="K15" i="106"/>
  <c r="L15" i="106"/>
  <c r="M15" i="106"/>
  <c r="N15" i="106"/>
  <c r="O15" i="106"/>
  <c r="P15" i="106"/>
  <c r="Q15" i="106"/>
  <c r="R15" i="106"/>
  <c r="S15" i="106"/>
  <c r="T15" i="106"/>
  <c r="U15" i="106"/>
  <c r="V15" i="106"/>
  <c r="W15" i="106"/>
  <c r="X15" i="106"/>
  <c r="Y15" i="106"/>
  <c r="Z15" i="106"/>
  <c r="AA15" i="106"/>
  <c r="AB15" i="106"/>
  <c r="AC15" i="106"/>
  <c r="AD15" i="106"/>
  <c r="AE15" i="106"/>
  <c r="AF15" i="106"/>
  <c r="C15" i="106"/>
  <c r="D14" i="106"/>
  <c r="E14" i="106"/>
  <c r="F14" i="106"/>
  <c r="G14" i="106"/>
  <c r="H14" i="106"/>
  <c r="I14" i="106"/>
  <c r="J14" i="106"/>
  <c r="K14" i="106"/>
  <c r="L14" i="106"/>
  <c r="M14" i="106"/>
  <c r="N14" i="106"/>
  <c r="O14" i="106"/>
  <c r="P14" i="106"/>
  <c r="Q14" i="106"/>
  <c r="R14" i="106"/>
  <c r="S14" i="106"/>
  <c r="T14" i="106"/>
  <c r="U14" i="106"/>
  <c r="V14" i="106"/>
  <c r="W14" i="106"/>
  <c r="X14" i="106"/>
  <c r="Y14" i="106"/>
  <c r="Z14" i="106"/>
  <c r="AA14" i="106"/>
  <c r="AB14" i="106"/>
  <c r="AC14" i="106"/>
  <c r="AD14" i="106"/>
  <c r="AE14" i="106"/>
  <c r="AF14" i="106"/>
  <c r="C14" i="106"/>
  <c r="D13" i="106"/>
  <c r="E13" i="106"/>
  <c r="F13" i="106"/>
  <c r="G13" i="106"/>
  <c r="H13" i="106"/>
  <c r="I13" i="106"/>
  <c r="J13" i="106"/>
  <c r="K13" i="106"/>
  <c r="L13" i="106"/>
  <c r="M13" i="106"/>
  <c r="N13" i="106"/>
  <c r="O13" i="106"/>
  <c r="P13" i="106"/>
  <c r="Q13" i="106"/>
  <c r="R13" i="106"/>
  <c r="S13" i="106"/>
  <c r="T13" i="106"/>
  <c r="U13" i="106"/>
  <c r="V13" i="106"/>
  <c r="W13" i="106"/>
  <c r="X13" i="106"/>
  <c r="Y13" i="106"/>
  <c r="Z13" i="106"/>
  <c r="AA13" i="106"/>
  <c r="AB13" i="106"/>
  <c r="AC13" i="106"/>
  <c r="AD13" i="106"/>
  <c r="AE13" i="106"/>
  <c r="AF13" i="106"/>
  <c r="C13" i="106"/>
  <c r="U15" i="110"/>
  <c r="U16" i="110"/>
  <c r="U17" i="110"/>
  <c r="U18" i="110"/>
  <c r="U19" i="110"/>
  <c r="U20" i="110"/>
  <c r="U21" i="110"/>
  <c r="U22" i="110"/>
  <c r="U23" i="110"/>
  <c r="U24" i="110"/>
  <c r="U25" i="110"/>
  <c r="U26" i="110"/>
  <c r="U27" i="110"/>
  <c r="U28" i="110"/>
  <c r="U29" i="110"/>
  <c r="U30" i="110"/>
  <c r="U31" i="110"/>
  <c r="U32" i="110"/>
  <c r="U33" i="110"/>
  <c r="U34" i="110"/>
  <c r="U35" i="110"/>
  <c r="U36" i="110"/>
  <c r="U37" i="110"/>
  <c r="U38" i="110"/>
  <c r="U39" i="110"/>
  <c r="U40" i="110"/>
  <c r="U41" i="110"/>
  <c r="U42" i="110"/>
  <c r="U43" i="110"/>
  <c r="U44" i="110"/>
  <c r="U45" i="110"/>
  <c r="U46" i="110"/>
  <c r="U47" i="110"/>
  <c r="U48" i="110"/>
  <c r="U49" i="110"/>
  <c r="U50" i="110"/>
  <c r="U51" i="110"/>
  <c r="U14" i="110"/>
  <c r="D43" i="132" l="1"/>
  <c r="E43" i="132"/>
  <c r="F43" i="132"/>
  <c r="G43" i="132"/>
  <c r="H43" i="132"/>
  <c r="I43" i="132"/>
  <c r="J43" i="132"/>
  <c r="K43" i="132"/>
  <c r="L43" i="132"/>
  <c r="M43" i="132"/>
  <c r="N43" i="132"/>
  <c r="O43" i="132"/>
  <c r="P43" i="132"/>
  <c r="Q43" i="132"/>
  <c r="R43" i="132"/>
  <c r="S43" i="132"/>
  <c r="T43" i="132"/>
  <c r="U43" i="132"/>
  <c r="V43" i="132"/>
  <c r="W43" i="132"/>
  <c r="C43" i="132"/>
  <c r="D40" i="132"/>
  <c r="E40" i="132"/>
  <c r="F40" i="132"/>
  <c r="G40" i="132"/>
  <c r="H40" i="132"/>
  <c r="I40" i="132"/>
  <c r="J40" i="132"/>
  <c r="K40" i="132"/>
  <c r="L40" i="132"/>
  <c r="M40" i="132"/>
  <c r="N40" i="132"/>
  <c r="O40" i="132"/>
  <c r="P40" i="132"/>
  <c r="Q40" i="132"/>
  <c r="R40" i="132"/>
  <c r="S40" i="132"/>
  <c r="T40" i="132"/>
  <c r="U40" i="132"/>
  <c r="V40" i="132"/>
  <c r="W40" i="132"/>
  <c r="C40" i="132"/>
  <c r="AR31" i="145"/>
  <c r="AQ31" i="145"/>
  <c r="AP31" i="145"/>
  <c r="AO31" i="145"/>
  <c r="AN31" i="145"/>
  <c r="AM31" i="145"/>
  <c r="AL31" i="145"/>
  <c r="AK31" i="145"/>
  <c r="AJ31" i="145"/>
  <c r="AI31" i="145"/>
  <c r="AH31" i="145"/>
  <c r="AG31" i="145"/>
  <c r="AF31" i="145"/>
  <c r="AE31" i="145"/>
  <c r="AD31" i="145"/>
  <c r="AC31" i="145"/>
  <c r="AB31" i="145"/>
  <c r="AA31" i="145"/>
  <c r="Z31" i="145"/>
  <c r="Y31" i="145"/>
  <c r="X31" i="145"/>
  <c r="AR27" i="145"/>
  <c r="AQ27" i="145"/>
  <c r="AP27" i="145"/>
  <c r="AO27" i="145"/>
  <c r="AN27" i="145"/>
  <c r="AM27" i="145"/>
  <c r="AL27" i="145"/>
  <c r="AK27" i="145"/>
  <c r="AJ27" i="145"/>
  <c r="AI27" i="145"/>
  <c r="AH27" i="145"/>
  <c r="AG27" i="145"/>
  <c r="AF27" i="145"/>
  <c r="AE27" i="145"/>
  <c r="AD27" i="145"/>
  <c r="AC27" i="145"/>
  <c r="AB27" i="145"/>
  <c r="AA27" i="145"/>
  <c r="Z27" i="145"/>
  <c r="Y27" i="145"/>
  <c r="X27" i="145"/>
  <c r="AR23" i="145"/>
  <c r="AQ23" i="145"/>
  <c r="AP23" i="145"/>
  <c r="AO23" i="145"/>
  <c r="AN23" i="145"/>
  <c r="AM23" i="145"/>
  <c r="AL23" i="145"/>
  <c r="AK23" i="145"/>
  <c r="AJ23" i="145"/>
  <c r="AI23" i="145"/>
  <c r="AH23" i="145"/>
  <c r="AG23" i="145"/>
  <c r="AF23" i="145"/>
  <c r="AE23" i="145"/>
  <c r="AD23" i="145"/>
  <c r="AC23" i="145"/>
  <c r="AB23" i="145"/>
  <c r="AA23" i="145"/>
  <c r="Z23" i="145"/>
  <c r="Y23" i="145"/>
  <c r="X23" i="145"/>
  <c r="AR20" i="145"/>
  <c r="AQ20" i="145"/>
  <c r="AP20" i="145"/>
  <c r="AO20" i="145"/>
  <c r="AN20" i="145"/>
  <c r="AM20" i="145"/>
  <c r="AL20" i="145"/>
  <c r="AK20" i="145"/>
  <c r="AJ20" i="145"/>
  <c r="AI20" i="145"/>
  <c r="AH20" i="145"/>
  <c r="AG20" i="145"/>
  <c r="AF20" i="145"/>
  <c r="AE20" i="145"/>
  <c r="AD20" i="145"/>
  <c r="AC20" i="145"/>
  <c r="AB20" i="145"/>
  <c r="AA20" i="145"/>
  <c r="Z20" i="145"/>
  <c r="Y20" i="145"/>
  <c r="X20" i="145"/>
  <c r="AR12" i="145"/>
  <c r="AQ12" i="145"/>
  <c r="AP12" i="145"/>
  <c r="AO12" i="145"/>
  <c r="AN12" i="145"/>
  <c r="AM12" i="145"/>
  <c r="AL12" i="145"/>
  <c r="AK12" i="145"/>
  <c r="AJ12" i="145"/>
  <c r="AI12" i="145"/>
  <c r="AH12" i="145"/>
  <c r="AG12" i="145"/>
  <c r="AF12" i="145"/>
  <c r="AE12" i="145"/>
  <c r="AD12" i="145"/>
  <c r="AC12" i="145"/>
  <c r="AB12" i="145"/>
  <c r="AA12" i="145"/>
  <c r="Z12" i="145"/>
  <c r="Y12" i="145"/>
  <c r="X12" i="145"/>
  <c r="R17" i="109"/>
  <c r="R18" i="109" s="1"/>
  <c r="R19" i="109" s="1"/>
  <c r="R20" i="109" s="1"/>
  <c r="R21" i="109" s="1"/>
  <c r="R22" i="109" s="1"/>
  <c r="R23" i="109" s="1"/>
  <c r="R24" i="109" s="1"/>
  <c r="R25" i="109" s="1"/>
  <c r="R26" i="109" s="1"/>
  <c r="R27" i="109" s="1"/>
  <c r="R28" i="109" s="1"/>
  <c r="R29" i="109" s="1"/>
  <c r="R30" i="109" s="1"/>
  <c r="R31" i="109" s="1"/>
  <c r="R32" i="109" s="1"/>
  <c r="R33" i="109" s="1"/>
  <c r="R34" i="109" s="1"/>
  <c r="R35" i="109" s="1"/>
  <c r="R36" i="109" s="1"/>
  <c r="R37" i="109" s="1"/>
  <c r="R38" i="109" s="1"/>
  <c r="R39" i="109" s="1"/>
  <c r="R40" i="109" s="1"/>
  <c r="R41" i="109" s="1"/>
  <c r="R42" i="109" s="1"/>
  <c r="R43" i="109" s="1"/>
  <c r="R44" i="109" s="1"/>
  <c r="R45" i="109" s="1"/>
  <c r="E38" i="104"/>
  <c r="F38" i="104"/>
  <c r="G38" i="104"/>
  <c r="H38" i="104"/>
  <c r="I38" i="104"/>
  <c r="J38" i="104"/>
  <c r="K38" i="104"/>
  <c r="L38" i="104"/>
  <c r="M38" i="104"/>
  <c r="N38" i="104"/>
  <c r="O38" i="104"/>
  <c r="P38" i="104"/>
  <c r="Q38" i="104"/>
  <c r="R38" i="104"/>
  <c r="D38" i="104"/>
  <c r="E34" i="104"/>
  <c r="F34" i="104"/>
  <c r="G34" i="104"/>
  <c r="H34" i="104"/>
  <c r="I34" i="104"/>
  <c r="J34" i="104"/>
  <c r="K34" i="104"/>
  <c r="L34" i="104"/>
  <c r="M34" i="104"/>
  <c r="N34" i="104"/>
  <c r="O34" i="104"/>
  <c r="P34" i="104"/>
  <c r="Q34" i="104"/>
  <c r="R34" i="104"/>
  <c r="S34" i="104"/>
  <c r="E26" i="104"/>
  <c r="F26" i="104"/>
  <c r="G26" i="104"/>
  <c r="H26" i="104"/>
  <c r="I26" i="104"/>
  <c r="J26" i="104"/>
  <c r="K26" i="104"/>
  <c r="L26" i="104"/>
  <c r="M26" i="104"/>
  <c r="N26" i="104"/>
  <c r="O26" i="104"/>
  <c r="P26" i="104"/>
  <c r="Q26" i="104"/>
  <c r="R26" i="104"/>
  <c r="S26" i="104"/>
  <c r="D26" i="104"/>
  <c r="E19" i="104"/>
  <c r="F19" i="104"/>
  <c r="G19" i="104"/>
  <c r="H19" i="104"/>
  <c r="I19" i="104"/>
  <c r="J19" i="104"/>
  <c r="K19" i="104"/>
  <c r="L19" i="104"/>
  <c r="M19" i="104"/>
  <c r="N19" i="104"/>
  <c r="O19" i="104"/>
  <c r="P19" i="104"/>
  <c r="Q19" i="104"/>
  <c r="R19" i="104"/>
  <c r="S19" i="104"/>
  <c r="D19" i="104"/>
  <c r="E13" i="104"/>
  <c r="F13" i="104"/>
  <c r="G13" i="104"/>
  <c r="H13" i="104"/>
  <c r="I13" i="104"/>
  <c r="J13" i="104"/>
  <c r="K13" i="104"/>
  <c r="L13" i="104"/>
  <c r="M13" i="104"/>
  <c r="N13" i="104"/>
  <c r="O13" i="104"/>
  <c r="P13" i="104"/>
  <c r="Q13" i="104"/>
  <c r="R13" i="104"/>
  <c r="S13" i="104"/>
  <c r="D13" i="104"/>
  <c r="K12" i="104" l="1"/>
  <c r="E12" i="104"/>
  <c r="G12" i="104"/>
  <c r="F12" i="104"/>
  <c r="P12" i="104"/>
  <c r="O12" i="104"/>
  <c r="N12" i="104"/>
  <c r="M12" i="104"/>
  <c r="L12" i="104"/>
  <c r="J12" i="104"/>
  <c r="I12" i="104"/>
  <c r="H12" i="104"/>
  <c r="Q12" i="104"/>
  <c r="B15" i="136"/>
  <c r="B16" i="136" s="1"/>
  <c r="B17" i="136" s="1"/>
  <c r="B18" i="136" s="1"/>
  <c r="B19" i="136" s="1"/>
  <c r="B20" i="136" s="1"/>
  <c r="B21" i="136" s="1"/>
  <c r="B22" i="136" s="1"/>
  <c r="B23" i="136" s="1"/>
  <c r="B24" i="136" s="1"/>
  <c r="B25" i="136" s="1"/>
  <c r="B26" i="136" s="1"/>
  <c r="B27" i="136" s="1"/>
  <c r="B28" i="136" s="1"/>
  <c r="B29" i="136" s="1"/>
  <c r="B30" i="136" s="1"/>
  <c r="B31" i="136" s="1"/>
  <c r="B32" i="136" s="1"/>
  <c r="B33" i="136" s="1"/>
  <c r="B34" i="136" s="1"/>
  <c r="B35" i="136" s="1"/>
  <c r="B36" i="136" s="1"/>
  <c r="B37" i="136" s="1"/>
  <c r="B38" i="136" s="1"/>
  <c r="B39" i="136" s="1"/>
  <c r="B40" i="136" s="1"/>
  <c r="B41" i="136" s="1"/>
  <c r="B42" i="136" s="1"/>
  <c r="B43" i="136" s="1"/>
  <c r="B44" i="136" s="1"/>
  <c r="B45" i="136" s="1"/>
  <c r="B46" i="136" s="1"/>
  <c r="B47" i="136" s="1"/>
  <c r="B48" i="136" s="1"/>
  <c r="B49" i="136" s="1"/>
  <c r="R15" i="109"/>
  <c r="R16" i="109" s="1"/>
  <c r="P11" i="104"/>
  <c r="Q11" i="104" s="1"/>
  <c r="R11" i="104" s="1"/>
  <c r="S11" i="104" s="1"/>
  <c r="C13" i="104"/>
  <c r="C14" i="104" s="1"/>
  <c r="C15" i="104" s="1"/>
  <c r="C16" i="104" s="1"/>
  <c r="C17" i="104" s="1"/>
  <c r="C18" i="104" s="1"/>
  <c r="C19" i="104" s="1"/>
  <c r="C20" i="104" s="1"/>
  <c r="C21" i="104" s="1"/>
  <c r="C22" i="104" s="1"/>
  <c r="C23" i="104" s="1"/>
  <c r="C24" i="104" s="1"/>
  <c r="C25" i="104" s="1"/>
  <c r="C26" i="104" s="1"/>
  <c r="C27" i="104" s="1"/>
  <c r="C28" i="104" s="1"/>
  <c r="C29" i="104" s="1"/>
  <c r="C30" i="104" s="1"/>
  <c r="C31" i="104" s="1"/>
  <c r="C32" i="104" s="1"/>
  <c r="C33" i="104" s="1"/>
  <c r="C34" i="104" s="1"/>
  <c r="C35" i="104" s="1"/>
  <c r="C36" i="104" s="1"/>
  <c r="C37" i="104" s="1"/>
  <c r="C38" i="104" s="1"/>
  <c r="C39" i="104" s="1"/>
  <c r="C40" i="104" s="1"/>
  <c r="C41" i="104" s="1"/>
  <c r="C42" i="104" s="1"/>
  <c r="C43" i="104" s="1"/>
  <c r="C44" i="104" s="1"/>
  <c r="C45" i="104" s="1"/>
  <c r="C46" i="104" s="1"/>
  <c r="C47" i="104" s="1"/>
  <c r="D12" i="104" l="1"/>
</calcChain>
</file>

<file path=xl/sharedStrings.xml><?xml version="1.0" encoding="utf-8"?>
<sst xmlns="http://schemas.openxmlformats.org/spreadsheetml/2006/main" count="1521" uniqueCount="503">
  <si>
    <t>Бүгд</t>
  </si>
  <si>
    <t>Диплом</t>
  </si>
  <si>
    <t>Бакалавр</t>
  </si>
  <si>
    <t>Магистр</t>
  </si>
  <si>
    <t>Доктор</t>
  </si>
  <si>
    <t>Боловсролын түвшин</t>
  </si>
  <si>
    <t>А</t>
  </si>
  <si>
    <t>Б</t>
  </si>
  <si>
    <t>Нийт суралцагчид</t>
  </si>
  <si>
    <t>Албан тушаал</t>
  </si>
  <si>
    <t>Технологийн коллеж</t>
  </si>
  <si>
    <t>Өмчийн хэлбэр</t>
  </si>
  <si>
    <t>Нас</t>
  </si>
  <si>
    <t>Үзүүлэлт</t>
  </si>
  <si>
    <t>Бусад</t>
  </si>
  <si>
    <t>Улс</t>
  </si>
  <si>
    <t>Эмэгтэй</t>
  </si>
  <si>
    <t>Африк</t>
  </si>
  <si>
    <t>Ази</t>
  </si>
  <si>
    <t>Европ</t>
  </si>
  <si>
    <t>Захирал</t>
  </si>
  <si>
    <t>Дэд захирал</t>
  </si>
  <si>
    <t>Сургалтын албаны дарга</t>
  </si>
  <si>
    <t>Салбар, тэнхмийн эрхлэгч</t>
  </si>
  <si>
    <t>Номын санч</t>
  </si>
  <si>
    <t>Эмч</t>
  </si>
  <si>
    <t>Жижүүр, манаач, сахиул</t>
  </si>
  <si>
    <t>Үйлчлэгч</t>
  </si>
  <si>
    <t>Салбар сургуулийн захирал</t>
  </si>
  <si>
    <t>Салбар сургуулийн дэд захирал</t>
  </si>
  <si>
    <t>Бүрэлдэхүүн сургуулийн захирал</t>
  </si>
  <si>
    <t>Бүрэлдэхүүн сургуулийн дэд захирал</t>
  </si>
  <si>
    <t>Захиргаа, хэлтэс нэгжийн газрын дарга</t>
  </si>
  <si>
    <t>Сургалтын бодлого зохицуулалтын газрын дарга</t>
  </si>
  <si>
    <t>Захиргаа, хэлтэс нэгжийн албаны дарга</t>
  </si>
  <si>
    <t>Хяналт, шинжилгээ үнэлгээний мэргэжилтэн</t>
  </si>
  <si>
    <t>Захиргаа, хүний нөөцийн мэргэжилтэн</t>
  </si>
  <si>
    <t>Сургалтын албаны мэргэжилтэн</t>
  </si>
  <si>
    <t>Мэдээлэл, технологийн мэргэжилтэн</t>
  </si>
  <si>
    <t>Эрдэм шинжилгээ, судалгааны мэргэжилтэн</t>
  </si>
  <si>
    <t>Хүрээлэн, төвийн судлаач</t>
  </si>
  <si>
    <t>Тэнхмийн туслах ажилтан</t>
  </si>
  <si>
    <t>Оюутны хөгжил, үйлчилгээний газрын ажилтан</t>
  </si>
  <si>
    <t>Бичиг хэргийн эрхлэгч, ажилтан</t>
  </si>
  <si>
    <t>Нийгмийн ажилтан</t>
  </si>
  <si>
    <t>Хуулийн зөвлөх</t>
  </si>
  <si>
    <t>Захирлын туслах, нарийн бичиг</t>
  </si>
  <si>
    <t>Эдийн засагч, нягтлан бодогч</t>
  </si>
  <si>
    <t>Лаборант</t>
  </si>
  <si>
    <t>Оюутны байрны менежер, эрхлэгч</t>
  </si>
  <si>
    <t>Үндсэн багш</t>
  </si>
  <si>
    <t>Цагийн багш</t>
  </si>
  <si>
    <t>Хангамж, худалдан авалтын ажилтан, нярав</t>
  </si>
  <si>
    <t>Дэд профессор</t>
  </si>
  <si>
    <t>Профессор</t>
  </si>
  <si>
    <t>Академич</t>
  </si>
  <si>
    <t>Эрдмийн зэрэг</t>
  </si>
  <si>
    <t>Багш</t>
  </si>
  <si>
    <t xml:space="preserve">Ахлах багш </t>
  </si>
  <si>
    <t xml:space="preserve">Дэд профессор </t>
  </si>
  <si>
    <t xml:space="preserve">Профессор </t>
  </si>
  <si>
    <t>Дипломын</t>
  </si>
  <si>
    <t>МД</t>
  </si>
  <si>
    <t>Харааны</t>
  </si>
  <si>
    <t>Сонсголын</t>
  </si>
  <si>
    <t>Ярианы</t>
  </si>
  <si>
    <t>Хөдөлгөөний</t>
  </si>
  <si>
    <t>Сэтгэцийн</t>
  </si>
  <si>
    <t>Хавсарсан</t>
  </si>
  <si>
    <t>Сургалтын төлбөрийн хэлбэр</t>
  </si>
  <si>
    <t>А-ДБ-1</t>
  </si>
  <si>
    <t>А-ДБ-3</t>
  </si>
  <si>
    <t>А-ДБ-4</t>
  </si>
  <si>
    <t>А-ДБ-5</t>
  </si>
  <si>
    <t>А-ДБ-7</t>
  </si>
  <si>
    <t>А-ДБ-8</t>
  </si>
  <si>
    <t>А-ДБ-9</t>
  </si>
  <si>
    <t>А-ДБ-10</t>
  </si>
  <si>
    <t>Балансын шалгалт:</t>
  </si>
  <si>
    <t>А.Үндсэн мэдээлэл</t>
  </si>
  <si>
    <t xml:space="preserve">Бүгд </t>
  </si>
  <si>
    <t>Баруун бүс</t>
  </si>
  <si>
    <t>Баян-Өлгий</t>
  </si>
  <si>
    <t>Говь-Алтай</t>
  </si>
  <si>
    <t>Завхан</t>
  </si>
  <si>
    <t>Увс</t>
  </si>
  <si>
    <t>Ховд</t>
  </si>
  <si>
    <t>Хангайн бүс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</si>
  <si>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</si>
  <si>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</si>
  <si>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</si>
  <si>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</si>
  <si>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</si>
  <si>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</si>
  <si>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</si>
  <si>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</si>
  <si>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</si>
  <si>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</si>
  <si>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</si>
  <si>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</si>
  <si>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</si>
  <si>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</si>
  <si>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Зүүн бүс</t>
  </si>
  <si>
    <t>Дорнод</t>
  </si>
  <si>
    <t>Сүхбаатар</t>
  </si>
  <si>
    <t>Хэнтий</t>
  </si>
  <si>
    <t>Улаанбаатар</t>
  </si>
  <si>
    <t xml:space="preserve">   Багануур</t>
  </si>
  <si>
    <t xml:space="preserve">   Багахангай</t>
  </si>
  <si>
    <t xml:space="preserve">   Баянгол</t>
  </si>
  <si>
    <t xml:space="preserve">   Баянзүрх</t>
  </si>
  <si>
    <t xml:space="preserve">   Налайх</t>
  </si>
  <si>
    <t xml:space="preserve">   Сонгинохайрхан</t>
  </si>
  <si>
    <t xml:space="preserve">   Сүхбаатар</t>
  </si>
  <si>
    <t xml:space="preserve">   Чингэлтэй</t>
  </si>
  <si>
    <t xml:space="preserve">   Хан-Уул</t>
  </si>
  <si>
    <t>Гадаадын салбар сургууль</t>
  </si>
  <si>
    <t>Сургалтын байгууллагын ангилал</t>
  </si>
  <si>
    <t>Хувийн</t>
  </si>
  <si>
    <t>Орон нутгийн</t>
  </si>
  <si>
    <t>Олон нийтийн /шашны</t>
  </si>
  <si>
    <t>Их сургууль</t>
  </si>
  <si>
    <t>Дээд сургууль</t>
  </si>
  <si>
    <t>Коллеж</t>
  </si>
  <si>
    <t>Өмчийн</t>
  </si>
  <si>
    <t>Өмчийн оролцоотой, %</t>
  </si>
  <si>
    <t>Хамтарсан</t>
  </si>
  <si>
    <t>Монгол Улсын иргэний</t>
  </si>
  <si>
    <t>Гадаадтай хамтарсан, %</t>
  </si>
  <si>
    <t>Гадаад улсын</t>
  </si>
  <si>
    <t>Сургалтын жилийн дундаж төлбөр /мян.төг/</t>
  </si>
  <si>
    <t xml:space="preserve">&lt;15 </t>
  </si>
  <si>
    <t>59&lt;</t>
  </si>
  <si>
    <t>Эрэгтэй</t>
  </si>
  <si>
    <t>Тив</t>
  </si>
  <si>
    <t>Ажилласан жил</t>
  </si>
  <si>
    <t xml:space="preserve">   Гадаадад</t>
  </si>
  <si>
    <t xml:space="preserve">   Дотоодод</t>
  </si>
  <si>
    <t>1-3 хоног</t>
  </si>
  <si>
    <t xml:space="preserve">4-10 хоног </t>
  </si>
  <si>
    <t>11-29 хоног</t>
  </si>
  <si>
    <t>Шинээр элсэгчид</t>
  </si>
  <si>
    <t>Хувийн зардал</t>
  </si>
  <si>
    <t>Инженер, техникч</t>
  </si>
  <si>
    <t>Дадлагажигч багш</t>
  </si>
  <si>
    <t>Нийт сургалтын байгууллага</t>
  </si>
  <si>
    <t>x</t>
  </si>
  <si>
    <t>/Тоо/</t>
  </si>
  <si>
    <t xml:space="preserve">Төрийн </t>
  </si>
  <si>
    <t>Хөгжлийн бэрхшээлтэй суралцагчид</t>
  </si>
  <si>
    <t xml:space="preserve">Хувийн </t>
  </si>
  <si>
    <t xml:space="preserve">Орон нутгийн </t>
  </si>
  <si>
    <t>Төгсөх ангид суралцагчид</t>
  </si>
  <si>
    <t>35-39</t>
  </si>
  <si>
    <t>40-44</t>
  </si>
  <si>
    <t>45-49</t>
  </si>
  <si>
    <t>50-54</t>
  </si>
  <si>
    <t>55-59</t>
  </si>
  <si>
    <r>
      <t>(А-ДБ-5)</t>
    </r>
    <r>
      <rPr>
        <i/>
        <sz val="10"/>
        <rFont val="Arial"/>
        <family val="2"/>
      </rPr>
      <t>-ын үргэлжлэл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</si>
  <si>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 xml:space="preserve">1=(2+3)=(4+7+10+13), 4=(5+6), 7=(8+9), 10=(11+12), 13=(14+15); </t>
    </r>
  </si>
  <si>
    <t>Нийт шинээр элсэгчид</t>
  </si>
  <si>
    <t>Тухайн жилд бүрэн дунд боловсрол эзэмшигчдээс</t>
  </si>
  <si>
    <t>үргэлжлэл</t>
  </si>
  <si>
    <t>Нийт ажиллагчид</t>
  </si>
  <si>
    <t>Төрийн</t>
  </si>
  <si>
    <t xml:space="preserve">Бусад </t>
  </si>
  <si>
    <t xml:space="preserve">1-5 </t>
  </si>
  <si>
    <t xml:space="preserve">6-10 </t>
  </si>
  <si>
    <t xml:space="preserve">11-15 </t>
  </si>
  <si>
    <t xml:space="preserve">16-20 </t>
  </si>
  <si>
    <t xml:space="preserve">21-25 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</si>
  <si>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1=(2+3)=(4+7+10+13), 4=(5+6), 7=(8+9), 10=(11+12), 13=(14+15);</t>
    </r>
  </si>
  <si>
    <t>Байгууллагын ангилал</t>
  </si>
  <si>
    <t>Тухайн жилд бакалаврын боловсрол эзэмшигчдээс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</si>
  <si>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1=(16+19+22+25+28+31), 16=(17+18), 19=(20+21), 22=(23+24), 25=(26+27), 28=(29+30), 31=(32+33);</t>
    </r>
  </si>
  <si>
    <t>Ажиллагчдаас</t>
  </si>
  <si>
    <t>Ажилгүй иргэдээс</t>
  </si>
  <si>
    <t xml:space="preserve">Мэргэжил дээшлүүлсэн байдал  </t>
  </si>
  <si>
    <r>
      <t>(А-ДБ-10)</t>
    </r>
    <r>
      <rPr>
        <i/>
        <sz val="10"/>
        <rFont val="Arial"/>
        <family val="2"/>
      </rPr>
      <t xml:space="preserve">-ын </t>
    </r>
  </si>
  <si>
    <t>А-ДБ-13</t>
  </si>
  <si>
    <t>Дотуур байранд амьдрах хүсэлт гаргасан суралцагчид</t>
  </si>
  <si>
    <t>Дотуур байранд амьдарч буй суралцагчид</t>
  </si>
  <si>
    <t>Дипломын боловсролд суралцагчид</t>
  </si>
  <si>
    <t>Дотуур байрны тоо</t>
  </si>
  <si>
    <t>Бакалаврын боловсролд суралцагчид</t>
  </si>
  <si>
    <t xml:space="preserve">26&lt; </t>
  </si>
  <si>
    <t>1 жил хүртэлх</t>
  </si>
  <si>
    <t>1, түүнээс дээш сар</t>
  </si>
  <si>
    <t>Тухайн сургуулийн тэтгэлэг</t>
  </si>
  <si>
    <t>Олон нийтийн/ шашны</t>
  </si>
  <si>
    <t>Суралцагчид</t>
  </si>
  <si>
    <t>Салбар сургуулийн захирал, дэд захирал</t>
  </si>
  <si>
    <r>
      <t>(А-ДБ-2)</t>
    </r>
    <r>
      <rPr>
        <i/>
        <sz val="10"/>
        <rFont val="Arial"/>
        <family val="2"/>
      </rPr>
      <t>-ын үргэлжлэл</t>
    </r>
  </si>
  <si>
    <t>Монгол Улсын Засгийн газрын тэтгэлэг</t>
  </si>
  <si>
    <t>Бүрэлдэхүүн сургуулийн захирал, дэд захирал</t>
  </si>
  <si>
    <t>А-ДБ-14</t>
  </si>
  <si>
    <t xml:space="preserve"> А-ДБ-12</t>
  </si>
  <si>
    <r>
      <rPr>
        <b/>
        <sz val="11"/>
        <rFont val="Arial"/>
        <family val="2"/>
      </rPr>
      <t>(А-ДБ-8)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</si>
  <si>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Өдөр</t>
  </si>
  <si>
    <t>Орой</t>
  </si>
  <si>
    <t>Эчнээ</t>
  </si>
  <si>
    <t xml:space="preserve"> А-ДБ-6</t>
  </si>
  <si>
    <t>10. Үйлчилгээ</t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</si>
  <si>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4)=(5+9+13+17), 5=(6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8), 9=(10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12), 13=(14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16), 17=(18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20);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</si>
  <si>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28);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</si>
  <si>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5)=(6+11+16+21), 6=(7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10), 11=(12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15), 16=(17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20), 21=(22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25);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</si>
  <si>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1=(2+8+15+23+27), 2=(3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7), 8=(9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14), 15=(16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22), 23=(24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26), 27=(28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36);</t>
    </r>
  </si>
  <si>
    <t xml:space="preserve"> </t>
  </si>
  <si>
    <t>Төрөөс үзүүлэх тэтгэлэг</t>
  </si>
  <si>
    <t>Боловсролын зээлийн сангийн хөнгөлөлттэй зээл</t>
  </si>
  <si>
    <t>Төрөөс үзүүлэх буцалтгүй тусламж</t>
  </si>
  <si>
    <t>Нэг кредитийн дундаж төлбөр /мян.төг/</t>
  </si>
  <si>
    <t>А-ДБ-2</t>
  </si>
  <si>
    <r>
      <rPr>
        <b/>
        <i/>
        <sz val="10"/>
        <color theme="1"/>
        <rFont val="Arial"/>
        <family val="2"/>
      </rPr>
      <t>Мөр:</t>
    </r>
    <r>
      <rPr>
        <i/>
        <sz val="10"/>
        <color theme="1"/>
        <rFont val="Arial"/>
        <family val="2"/>
      </rPr>
      <t xml:space="preserve"> 1=(2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8);</t>
    </r>
  </si>
  <si>
    <t xml:space="preserve">Сургалтын жилийн дундаж төлбөр /мян.төг/ </t>
  </si>
  <si>
    <t>Хөгжлийн бэрхшээлийн хэлбэр</t>
  </si>
  <si>
    <t>Ерөнхий чиглэл</t>
  </si>
  <si>
    <t>Хойд Америк</t>
  </si>
  <si>
    <t>Латин Америк ба Карибын тэнгис</t>
  </si>
  <si>
    <r>
      <t>Мэргэжил дээшлүүлсэн хугацаа</t>
    </r>
    <r>
      <rPr>
        <b/>
        <i/>
        <sz val="10"/>
        <color theme="1"/>
        <rFont val="Arial"/>
        <family val="2"/>
      </rPr>
      <t xml:space="preserve"> </t>
    </r>
  </si>
  <si>
    <t>01. Боловсрол</t>
  </si>
  <si>
    <t>02. Урлаг, хүмүүнлэг</t>
  </si>
  <si>
    <t>03. Нийгмийн шинжлэх ухаан, мэдээлэл, сэтгүүл зүй</t>
  </si>
  <si>
    <t>04. Бизнес, удирдахуй, хууль, эрх зүй</t>
  </si>
  <si>
    <t>05. Байгалийн шинжлэх ухаан, математик, статистик</t>
  </si>
  <si>
    <t>06. Мэдээлэл, харилцааны технологи</t>
  </si>
  <si>
    <t>08. Хөдөө аж ахуй, ой, загасны аж ахуй, мал эмнэлэг</t>
  </si>
  <si>
    <t>09. Эрүүл мэнд, нийгмийн халамж</t>
  </si>
  <si>
    <t>Аймаг, нийслэл, дүүрэг</t>
  </si>
  <si>
    <t>Номхон далайн орнууд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</si>
  <si>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11)=(13+14+15), 15&gt;16;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</si>
  <si>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1=(2+3), 4=(5+6)=(7+10+13+16+19+22+25), 7=(8+9), 10=(11+12), 13=(14+15), 16=(17+18), 19=(20+21), 22=(23+24), 25=(26+27), 28=(29+30);</t>
    </r>
  </si>
  <si>
    <t>Төрөлжсөн чиглэл</t>
  </si>
  <si>
    <t xml:space="preserve">Нарийвчилсан чиглэл </t>
  </si>
  <si>
    <t>Тухайн жилд техникийн болон мэргэжлийн боловсрол эзэмшигчдээс</t>
  </si>
  <si>
    <t>Бусад ажилтан</t>
  </si>
  <si>
    <r>
      <rPr>
        <b/>
        <i/>
        <sz val="10"/>
        <rFont val="Arial"/>
        <family val="2"/>
      </rPr>
      <t>Мөр:</t>
    </r>
    <r>
      <rPr>
        <i/>
        <sz val="10"/>
        <rFont val="Arial"/>
        <family val="2"/>
      </rPr>
      <t xml:space="preserve"> 1=(2÷37);</t>
    </r>
  </si>
  <si>
    <t>I дамжаа</t>
  </si>
  <si>
    <t>II дамжаа</t>
  </si>
  <si>
    <t>III дамжаа</t>
  </si>
  <si>
    <t>IV дамжаа</t>
  </si>
  <si>
    <t>V дамжаа</t>
  </si>
  <si>
    <t>VI дамжаа</t>
  </si>
  <si>
    <t>Дамжаа</t>
  </si>
  <si>
    <r>
      <rPr>
        <b/>
        <i/>
        <sz val="10"/>
        <color theme="1"/>
        <rFont val="Arial"/>
        <family val="2"/>
      </rPr>
      <t xml:space="preserve">Багана: </t>
    </r>
    <r>
      <rPr>
        <i/>
        <sz val="10"/>
        <color theme="1"/>
        <rFont val="Arial"/>
        <family val="2"/>
      </rPr>
      <t xml:space="preserve">1=(2+3)=(4+7+10+13), 4=(5+6), 7=(8+9), 10=(11+12), 13=(14+15), 16=(17+18)=(19+22+25+28+31+34+37);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</si>
  <si>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1=(2+3)=(4+7+10+13), 4=(5+6), 7=(8+9), 10=(11+12), 13=(14+15), 16=(17+18)=(19+22+25+28+31+34+37);</t>
    </r>
  </si>
  <si>
    <r>
      <rPr>
        <b/>
        <i/>
        <sz val="10"/>
        <color theme="1"/>
        <rFont val="Arial"/>
        <family val="2"/>
      </rPr>
      <t>Багана:</t>
    </r>
    <r>
      <rPr>
        <i/>
        <sz val="10"/>
        <color theme="1"/>
        <rFont val="Arial"/>
        <family val="2"/>
      </rPr>
      <t xml:space="preserve"> </t>
    </r>
    <r>
      <rPr>
        <i/>
        <sz val="10"/>
        <rFont val="Arial"/>
        <family val="2"/>
      </rPr>
      <t xml:space="preserve">1=(2+3)=(4+7+10+13+16+19), 4=(5+6), 7=(8+9), 10=(11+12), 13=(14+15), 16=(17+18), 19=(20+21); </t>
    </r>
  </si>
  <si>
    <r>
      <rPr>
        <b/>
        <i/>
        <sz val="10"/>
        <color theme="1"/>
        <rFont val="Arial"/>
        <family val="2"/>
      </rPr>
      <t xml:space="preserve">Мөр: </t>
    </r>
    <r>
      <rPr>
        <i/>
        <sz val="10"/>
        <color theme="1"/>
        <rFont val="Arial"/>
        <family val="2"/>
      </rPr>
      <t>1=(2+3+4)=(5+9+13+17), 5=(6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8), 9=(10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12), 13=(14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16), 17=(18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 xml:space="preserve">20);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</si>
  <si>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 xml:space="preserve">2=(3+4), 5=(6+7)=(8+11+14), 8=(9+10), 11=(12+13), 14=(15+16);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</si>
  <si>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1=(2+3)=(4+7+10+13);</t>
    </r>
  </si>
  <si>
    <t>Дотоодын аж ахуйн нэгж, байгууллага, сан, хувь хүний нэрэмжит тэтгэлэг</t>
  </si>
  <si>
    <t>Дипломын боловсрол</t>
  </si>
  <si>
    <t>Бакалаврын боловсрол</t>
  </si>
  <si>
    <t>Магистрын боловсрол</t>
  </si>
  <si>
    <t>Докторын боловсрол</t>
  </si>
  <si>
    <t>Дотоод, гадаадын аж ахуйн нэгж, байгууллага, сан, хүвь хүний нэрэмжит тэтгэлэг</t>
  </si>
  <si>
    <t xml:space="preserve">Хөгжлийн бэрхшээлтэй ажиллагчид </t>
  </si>
  <si>
    <t>Канад</t>
  </si>
  <si>
    <t>Энэтхэг</t>
  </si>
  <si>
    <t>Вьетнам</t>
  </si>
  <si>
    <t>Франц</t>
  </si>
  <si>
    <t>Герман</t>
  </si>
  <si>
    <t>Австрали</t>
  </si>
  <si>
    <t>Нигери</t>
  </si>
  <si>
    <t>Нигер</t>
  </si>
  <si>
    <t>Америкийн Нэгдсэн Улс</t>
  </si>
  <si>
    <t>Лаос Ардчилсан Бүгд Найрамдах Улс</t>
  </si>
  <si>
    <t>Хятад улс</t>
  </si>
  <si>
    <t>Киргизстан</t>
  </si>
  <si>
    <t>Тайланд</t>
  </si>
  <si>
    <t>Индонез</t>
  </si>
  <si>
    <t>Азербайжан</t>
  </si>
  <si>
    <t>Казахстан</t>
  </si>
  <si>
    <t>БНАСАУ  Бүгд Найрамдах Ардчилсан Солонгос Ард Улс</t>
  </si>
  <si>
    <t>Бангладеш</t>
  </si>
  <si>
    <t>Хонг Конг</t>
  </si>
  <si>
    <t>Израиль</t>
  </si>
  <si>
    <t>Турк</t>
  </si>
  <si>
    <t>Бүгд Найрамдах Солонгос Улс</t>
  </si>
  <si>
    <t>Бахрейн</t>
  </si>
  <si>
    <t>Узбекистан улс</t>
  </si>
  <si>
    <t>Япон улс</t>
  </si>
  <si>
    <t>Польш улс</t>
  </si>
  <si>
    <t>Оросын Холбооны Улс</t>
  </si>
  <si>
    <t>Болгар</t>
  </si>
  <si>
    <t>Чех улс</t>
  </si>
  <si>
    <t>Бразил</t>
  </si>
  <si>
    <t>Аргентин</t>
  </si>
  <si>
    <t xml:space="preserve"> Бүгд</t>
  </si>
  <si>
    <t>Боловсрол</t>
  </si>
  <si>
    <t>Боловсролын шинжлэх ухаан</t>
  </si>
  <si>
    <t>Багш, сургуулийн өмнөх боловсрол</t>
  </si>
  <si>
    <t>Багш, сургуулийн өмнөх насны боловсрол</t>
  </si>
  <si>
    <t>Багш, бага боловсрол</t>
  </si>
  <si>
    <t>Багш, мэргэжлийн</t>
  </si>
  <si>
    <t>Урлаг</t>
  </si>
  <si>
    <t>Дуу дүрсийн техник болон медиа үйлдвэрлэл</t>
  </si>
  <si>
    <t>Дуу дүрсний техник болон медиа үйлдвэрлэл</t>
  </si>
  <si>
    <t>Хувцасны загвар, интерьер ба үйлдвэрлэлийн дизайн</t>
  </si>
  <si>
    <t>Хувцас загвар, интерьер ба үйлдвэрлэлийн дизайн</t>
  </si>
  <si>
    <t>Дүрслэх урлаг</t>
  </si>
  <si>
    <t>Хөгжим, тайз дэлгэцийн урлаг</t>
  </si>
  <si>
    <t>Урлагийн салбар дундын хөтөлбөр</t>
  </si>
  <si>
    <t>Хүмүүнлэг (хэлнээс бусад)</t>
  </si>
  <si>
    <t>Шашин судлал</t>
  </si>
  <si>
    <t>Хүмүүнлэг</t>
  </si>
  <si>
    <t>Түүх, археологи</t>
  </si>
  <si>
    <t>Хүмүүнлэг(хэлнээс бусад)</t>
  </si>
  <si>
    <t>Философи, ёс зүй</t>
  </si>
  <si>
    <t>Философи, ёсзүй</t>
  </si>
  <si>
    <t>Хэл</t>
  </si>
  <si>
    <t>Хэл эзэмшихүй</t>
  </si>
  <si>
    <t>Уран зохиол, хэл шинжлэл</t>
  </si>
  <si>
    <t>Урлаг, хүмүүнлэгт хамаарах салбар дундын чиглэл</t>
  </si>
  <si>
    <t>Нийгмийн болон зан үйлийн шинжлэх ухаан</t>
  </si>
  <si>
    <t>Эдийн засаг</t>
  </si>
  <si>
    <t>Улс төр, иргэн судлал</t>
  </si>
  <si>
    <t>Сэтгэл судлал</t>
  </si>
  <si>
    <t>Социологи болон соёл судлал</t>
  </si>
  <si>
    <t>Сэтгүүл зүй, мэдээлэл</t>
  </si>
  <si>
    <t>Сэтгүүл зүй</t>
  </si>
  <si>
    <t>Сэтгүүлзүй, мэдээлэл</t>
  </si>
  <si>
    <t>Номын сан, мэдээлэл, архив  судлал</t>
  </si>
  <si>
    <t>Номын сан, мэдээлэл, архив судлал</t>
  </si>
  <si>
    <t>Нийгмийн шинжлэх ухаан, сэтгүүл зүй, мэдээлэлд хамаарах салбар дундын чиглэл</t>
  </si>
  <si>
    <t>Бизнес ба удирдахуй</t>
  </si>
  <si>
    <t>Нягтлан бодох бүртгэл, татвар</t>
  </si>
  <si>
    <t>Санхүү, банк, даатгал</t>
  </si>
  <si>
    <t>Менежмент ба удирдахуй</t>
  </si>
  <si>
    <t>Маркетинг, зар сурталчилгаа</t>
  </si>
  <si>
    <t>Худалдаа</t>
  </si>
  <si>
    <t>Эрхзүй</t>
  </si>
  <si>
    <t>Эрх зүй</t>
  </si>
  <si>
    <t>Бизнес, удирдлага, эрх зүйд хамаарах  салбар дундын чиглэл</t>
  </si>
  <si>
    <t>Биологи ба холбогдох шинжлэх ухаан</t>
  </si>
  <si>
    <t>Биологи</t>
  </si>
  <si>
    <t>Биохими</t>
  </si>
  <si>
    <t>Хүрээлэн буй орчин</t>
  </si>
  <si>
    <t>Хүрээлэн буй орчны шинжлэх ухаан</t>
  </si>
  <si>
    <t>Хүрээлэн буй орчин судлал</t>
  </si>
  <si>
    <t>Байгаль орчин</t>
  </si>
  <si>
    <t>Байгалийн шинжлэх ухаан</t>
  </si>
  <si>
    <t>Хими</t>
  </si>
  <si>
    <t>Дэлхий судлал</t>
  </si>
  <si>
    <t>Физик</t>
  </si>
  <si>
    <t>Математик, статистик</t>
  </si>
  <si>
    <t>Математик</t>
  </si>
  <si>
    <t>Математик статистик</t>
  </si>
  <si>
    <t>Статистик</t>
  </si>
  <si>
    <t>Байгалийн шинжлэх ухаан, математик, статистикт хамаарах салбар дундын чиглэл</t>
  </si>
  <si>
    <t>Мэдээлэл, харилцаа, холбооны технологи</t>
  </si>
  <si>
    <t>Комьютерийн хэрэглээ</t>
  </si>
  <si>
    <t>Мэдээлэл, харилцаа холбооны технологиуд</t>
  </si>
  <si>
    <t>Өгөгдлийн сан, сүлжээний загварчлал /дизайн/ ба удирдлага</t>
  </si>
  <si>
    <t>Өгөгдлийн сан, сүлжээний загварчлал /дизайн/ба удирдлага</t>
  </si>
  <si>
    <t>Програм хангамж, програм хөгжүүлэлт ба шинжилгээ</t>
  </si>
  <si>
    <t>Программ хангамж, түүний хэрэглээ хөгжүүлэлт ба шинжилгээ</t>
  </si>
  <si>
    <t>Мэдээллийн болон харилцаа холбооны технологи ангилалд ороогүй хөтөлбөр</t>
  </si>
  <si>
    <t>Мэдээлэл, харилцаа холбооны технологиудад хамаарах салбар дундын чиглэл</t>
  </si>
  <si>
    <t>Инженерчлэл, инженерийн үйлдвэрлэл</t>
  </si>
  <si>
    <t>Химийн инженерчлэл ба боловсруулалт</t>
  </si>
  <si>
    <t>Хүрээлэн буй орчныг хамгаалах технологи</t>
  </si>
  <si>
    <t>Цахилгаан, эрчим хүч</t>
  </si>
  <si>
    <t>Электроник, автоматжуулалт</t>
  </si>
  <si>
    <t>Механик, төмөрлөгийн үйлдвэрлэл</t>
  </si>
  <si>
    <t>Хөдөлгүүрт тээврийн хэрэгсэл, хөлөг онгоц, нисэх онгоц</t>
  </si>
  <si>
    <t>Үйлдвэрлэл, боловсруулалт</t>
  </si>
  <si>
    <t>Хүнс үйлдвэрлэлт</t>
  </si>
  <si>
    <t>Хүнс боловсруулалт</t>
  </si>
  <si>
    <t>Материал боловсруулалт (шил,цаас,хуванцар,мод, керамик)</t>
  </si>
  <si>
    <t>Хөнгөн үйлдвэрийн технологи</t>
  </si>
  <si>
    <t>Уул уурхай, олборлолт</t>
  </si>
  <si>
    <t>Үйлдвэрлэл, боловсруулалт-д  ангилагдаагүй чиглэл</t>
  </si>
  <si>
    <t>Архитектур ба барилга, угсралт</t>
  </si>
  <si>
    <t>Архитектур, хот төлөвлөлт</t>
  </si>
  <si>
    <t>Иргэний ба үйлдвэрийн барилга, байгууламж</t>
  </si>
  <si>
    <t>Инженерчлэл, үйлдвэрлэл, барилга байгууламжид хамаарах  салбар дундын чиглэл</t>
  </si>
  <si>
    <t>Инженерчлэл, үйлдвэрлэл, барилга байгууламжид хамаарах салбар дундын чиглэл</t>
  </si>
  <si>
    <t>Инженерчлэл салбар хооронд</t>
  </si>
  <si>
    <t>Инженерчлэл</t>
  </si>
  <si>
    <t>Хөдөө аж ахуй</t>
  </si>
  <si>
    <t>Газар тариалан ба мал аж ахуй</t>
  </si>
  <si>
    <t>Жимс ногооны аж ахуй</t>
  </si>
  <si>
    <t>Ойн аж ахуй</t>
  </si>
  <si>
    <t>3агасны аж ахуй</t>
  </si>
  <si>
    <t>Загасны аж ахуй</t>
  </si>
  <si>
    <t>Мал эмнэлэг</t>
  </si>
  <si>
    <t>Мал эмнэлзүй</t>
  </si>
  <si>
    <t>Хөдөө аж ахуй, ой, загасны аж ахуй, мал эмнэлзүйд хамаарах салбар дундын чиглэл</t>
  </si>
  <si>
    <t>Эрүүл мэнд</t>
  </si>
  <si>
    <t>Нүүр ам судлал</t>
  </si>
  <si>
    <t>Анагаах ухаан</t>
  </si>
  <si>
    <t>Сувилахуй ба Эх барихуй</t>
  </si>
  <si>
    <t>Сувилахуй ба эх барихуй</t>
  </si>
  <si>
    <t>Анагаах ухааны оношилгоо ба эмчилгээний технологи</t>
  </si>
  <si>
    <t>Анагаах ухааны оношлогоо ба эмчилгээний технологи</t>
  </si>
  <si>
    <t>Сэргээн засал</t>
  </si>
  <si>
    <t>Эм зүй</t>
  </si>
  <si>
    <t>Уламжлалт анагаах ухаан</t>
  </si>
  <si>
    <t>Эрүүл мэндийн салбар дундын хөтөлбөр</t>
  </si>
  <si>
    <t>Нийгмийн ажил ба зөвлөх үйлчилгээ</t>
  </si>
  <si>
    <t>Нийгмийн хамгаалал</t>
  </si>
  <si>
    <t>Эрүүл мэнд, нийгмийн хамгаалалд хамаарах  салбар дундын чиглэл</t>
  </si>
  <si>
    <t>Эрүүл мэнд, нийгмийн хамгаалалд хамаарах салбар дундын чиглэл</t>
  </si>
  <si>
    <t>Ахуйн үйлчилгээ</t>
  </si>
  <si>
    <t>Зочид буудал, ресторан, нийтийн хоол</t>
  </si>
  <si>
    <t>Спорт</t>
  </si>
  <si>
    <t>Аялал жуулчлал, чөлөөт цаг</t>
  </si>
  <si>
    <t>Аялал, жуулчлал, чөлөөт цаг</t>
  </si>
  <si>
    <t>Ариун цэвэр ба хөдөлмөрийн аюулгүй байдал эрүүл ахуйн үйлчилгээ</t>
  </si>
  <si>
    <t>Нийтийн ариун цэвэр</t>
  </si>
  <si>
    <t>Ариун цэвэр ба  хөдөлмөрийн аюулгүй байдал эрүүл ахуйн  үйлчилгээ</t>
  </si>
  <si>
    <t>Хамгааллын үйлчилгээ</t>
  </si>
  <si>
    <t>Хөдөлмөрийн эрүүл мэнд, хамгаалал</t>
  </si>
  <si>
    <t>Хөдөлмөрийн аюулгүй байдал, эрүүл ахуй</t>
  </si>
  <si>
    <t>Аюулгүй байдлыг хангах</t>
  </si>
  <si>
    <t>Цэрэг, батлан хамгаалах</t>
  </si>
  <si>
    <t>Иргэн, өмч хөрөнгө хамгаалал</t>
  </si>
  <si>
    <t>"Аюулгүй байдлыг хангах"-д ангилагдаагүй чиглэл</t>
  </si>
  <si>
    <t>Тээврийн үйлчилгээ</t>
  </si>
  <si>
    <t>Тээвэр</t>
  </si>
  <si>
    <t>Ажил мэргэжил судлал</t>
  </si>
  <si>
    <t>Бизнес, удирдлага, эрх зүйд хамаарах салбар дундын чиглэл</t>
  </si>
  <si>
    <t>Байгалийн шинжлэл</t>
  </si>
  <si>
    <t>Мэдээлэл, харилцаа холбооны технологийн салбар дундын хөтөлбөр</t>
  </si>
  <si>
    <t>Материал судлал (шил, цаас, хуванцар, мод)</t>
  </si>
  <si>
    <t>Материал боловсруулалт (шил, цаас, хуванцар, мод, керамик)</t>
  </si>
  <si>
    <t>Үр тариа ба малын гаралтай бүтээгдэхүүн</t>
  </si>
  <si>
    <t>Хөдөө аж ахуйн кибернетик</t>
  </si>
  <si>
    <t>Аюулгүй байдлыг хангах үйлчилгээ</t>
  </si>
  <si>
    <t>Аюулгүй байдлыг хангах үйлчилгээтэй холбоотой салбар дундын хөтөлбөр</t>
  </si>
  <si>
    <t>Гадаад</t>
  </si>
  <si>
    <t>Хан-Уул</t>
  </si>
  <si>
    <t>Чингэлтэй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</si>
  <si>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</si>
  <si>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</si>
  <si>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</si>
  <si>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</si>
  <si>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</si>
  <si>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</si>
  <si>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</si>
  <si>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</si>
  <si>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</si>
  <si>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</si>
  <si>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</si>
  <si>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</si>
  <si>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</si>
  <si>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</si>
  <si>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</si>
  <si>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</si>
  <si>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</si>
  <si>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</si>
  <si>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</si>
  <si>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</si>
  <si>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</si>
  <si>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</si>
  <si>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</si>
  <si>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</si>
  <si>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</si>
  <si>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</si>
  <si>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</si>
  <si>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</si>
  <si>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</si>
  <si>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</si>
  <si>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</si>
  <si>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</si>
  <si>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</si>
  <si>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</si>
  <si>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</si>
  <si>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</si>
  <si>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</si>
  <si>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</si>
  <si>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</si>
  <si>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 xml:space="preserve">  Улаанбаатар</t>
  </si>
  <si>
    <t>Баянгол</t>
  </si>
  <si>
    <t>Баянзүрх</t>
  </si>
  <si>
    <t>Налайх</t>
  </si>
  <si>
    <t>Сонгинохайрхан</t>
  </si>
  <si>
    <t xml:space="preserve">    Зүүн бүс</t>
  </si>
  <si>
    <t xml:space="preserve">     Төвийн бүс</t>
  </si>
  <si>
    <t xml:space="preserve">      Хангайн бүс</t>
  </si>
  <si>
    <t xml:space="preserve">      Баруун бүс</t>
  </si>
  <si>
    <t xml:space="preserve"> ДЭЭД БОЛОВСРОЛЫН СУРГАЛТЫН  БАЙГУУЛЛАГЫН УДИРДАХ АЖИЛТАН, ҮНДСЭН БАГШИЙН 2024/ 2025 ОНЫ ХИЧЭЭЛИЙН ЖИЛИЙН МЭДЭЭ  </t>
  </si>
  <si>
    <t xml:space="preserve">ДЭЭД БОЛОВСРОЛЫН СУРГАЛТЫН БАЙГУУЛЛАГЫН ДОТУУР БАЙРНЫ 2024 /2025 ОНЫ ХИЧЭЭЛИЙН ЖИЛИЙН МЭДЭЭ, өмчийн хэлбэрээр </t>
  </si>
  <si>
    <t xml:space="preserve"> ДЭЭД БОЛОВСРОЛЫН СУРГАЛТЫН  БАЙГУУЛЛАГЫН АЖИЛЛАГЧДЫН 2024/2025 ОНЫ ХИЧЭЭЛИЙН ЖИЛИЙН МЭДЭЭ, өмчийн хэлбэрээр </t>
  </si>
  <si>
    <t xml:space="preserve"> ДЭЭД БОЛОВСРОЛЫН СУРГАЛТЫН  БАЙГУУЛЛАГАД  СУРАЛЦАЖ БУЙ ГАДААД ОЮУТНУУДЫН 2024 /2025 ОНЫ ХИЧЭЭЛИЙН ЖИЛИЙН МЭДЭЭ, тив, улсаар</t>
  </si>
  <si>
    <t xml:space="preserve"> ДЭЭД БОЛОВСРОЛЫН СУРГАЛТЫН  БАЙГУУЛЛАГАД ШИНЭЭР ЭЛСЭГЧДИЙН 2024/ 2025 ОНЫ ХИЧЭЭЛИЙН ЖИЛИЙН МЭДЭЭ, мэргэжлийн чиглэлээр  </t>
  </si>
  <si>
    <t xml:space="preserve"> ДЭЭД БОЛОВСРОЛЫН СУРГАЛТЫН  БАЙГУУЛЛАГАД ШИНЭЭР ЭЛСЭГЧДИЙН 2024/2025 ОНЫ ХИЧЭЭЛИЙН ЖИЛИЙН МЭДЭЭ, насны ангиллаар  </t>
  </si>
  <si>
    <t xml:space="preserve"> ДЭЭД БОЛОВСРОЛЫН СУРГАЛТЫН  БАЙГУУЛЛАГАД СУРАЛЦАГЧДЫН 2024 / 2025 ОНЫ ХИЧЭЭЛИЙН ЖИЛИЙН МЭДЭЭ, байршлаар</t>
  </si>
  <si>
    <t>А-ДБ-4.1</t>
  </si>
  <si>
    <t xml:space="preserve"> ДЭЭД БОЛОВСРОЛЫН СУРГАЛТЫН  БАЙГУУЛЛАГЫН 2024/2025 ОНЫ ХИЧЭЭЛИЙН ЖИЛИЙН МЭДЭЭ, аймаг, нийслэл, дүүргээр </t>
  </si>
  <si>
    <t xml:space="preserve">ДЭЭД БОЛОВСРОЛЫН СУРГАЛТЫН БАЙГУУЛЛАГАД СУРАЛЦАГЧДЫН СУРГАЛТЫН ТӨЛБӨРИЙН 2024/ 2025 ОНЫ ХИЧЭЭЛИЙН ЖИЛИЙН МЭДЭЭ  </t>
  </si>
  <si>
    <t>ДЭЭД БОЛОВСРОЛЫН СУРГАЛТЫН БАЙГУУЛЛАГАД СУРАЛЦАГЧДЫН 2024/2025 ОНЫ ХИЧЭЭЛИЙН ЖИЛИЙН МЭДЭЭ, хөгжлийн бэрхшээлийн хэлбэрээр</t>
  </si>
  <si>
    <t xml:space="preserve"> ДЭЭД БОЛОВСРОЛЫН СУРГАЛТЫН БАЙГУУЛЛАГАД СУРАЛЦАГЧДЫН 2024/ 2025 ОНЫ ХИЧЭЭЛИЙН ЖИЛИЙН МЭДЭЭ, аймаг, нийслэл, дүүргээр</t>
  </si>
  <si>
    <t xml:space="preserve"> ДЭЭД БОЛОВСРОЛЫН СУРГАЛТЫН  БАЙГУУЛЛАГАД СУРАЛЦАГЧДЫН 2024/2025 ОНЫ ХИЧЭЭЛИЙН ЖИЛИЙН МЭДЭЭ, насны ангиллаар </t>
  </si>
  <si>
    <t>ДЭЭД БОЛОВСРОЛЫН СУРГАЛТЫН БАЙГУУЛЛАГАД СУРАЛЦАГЧДЫН 2024/2025   ОНЫ ХИЧЭЭЛИЙН ЖИЛИЙН МЭДЭЭ</t>
  </si>
  <si>
    <t xml:space="preserve"> ДЭЭД БОЛОВСРОЛЫН СУРГАЛТЫН  БАЙГУУЛЛАГАД СУРАЛЦАГЧДЫН 2024 2025 ОНЫ ХИЧЭЭЛИЙН ЖИЛИЙН МЭДЭЭ, мэргэжлийн чиглэлээр  </t>
  </si>
  <si>
    <t>Үүнээс: Үндсэн багш</t>
  </si>
  <si>
    <t>Бусад*</t>
  </si>
  <si>
    <r>
      <t xml:space="preserve">Тайлбар: *- </t>
    </r>
    <r>
      <rPr>
        <i/>
        <sz val="10"/>
        <rFont val="Arial"/>
        <family val="2"/>
      </rPr>
      <t>Боловсролын баримт бичгийн бүрдүүлэлт, баталгаажуулалтын ажил бүрэн хийгдэж дуусаагүй байна.</t>
    </r>
  </si>
  <si>
    <t>07. Инженер, үйлдвэрлэл, барилга угсралт</t>
  </si>
  <si>
    <t>Кибернетик</t>
  </si>
  <si>
    <r>
      <rPr>
        <b/>
        <i/>
        <sz val="8"/>
        <rFont val="Arial"/>
        <family val="2"/>
      </rPr>
      <t xml:space="preserve">Багана: </t>
    </r>
    <r>
      <rPr>
        <i/>
        <sz val="8"/>
        <rFont val="Arial"/>
        <family val="2"/>
      </rPr>
      <t xml:space="preserve">1=(2+3)=(4+7+10+13), 4=(5+6), 7=(8+9), 10=(11+12), 13=(14+15);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</si>
</sst>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#"/>
    <numFmt numFmtId="171" formatCode="0.0"/>
  </numFmts>
  <fonts count="68">
    <font>
      <sz val="11"/>
      <color theme="1"/>
      <name val="Calibri"/>
      <family val="2"/>
      <scheme val="minor"/>
    </font>
    <font>
      <sz val="10"/>
      <name val="Arial Mon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 Mon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 Mon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indexed="8"/>
      <name val="SansSerif"/>
    </font>
    <font>
      <b/>
      <sz val="8"/>
      <color theme="1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SansSerif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Arial Mon"/>
      <family val="2"/>
    </font>
    <font>
      <b/>
      <sz val="8"/>
      <color indexed="8"/>
      <name val="SansSerif"/>
    </font>
    <font>
      <b/>
      <i/>
      <sz val="5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 Mon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4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6" applyNumberFormat="0" applyAlignment="0" applyProtection="0"/>
    <xf numFmtId="0" fontId="19" fillId="21" borderId="17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6" applyNumberFormat="0" applyAlignment="0" applyProtection="0"/>
    <xf numFmtId="0" fontId="26" fillId="0" borderId="21" applyNumberFormat="0" applyFill="0" applyAlignment="0" applyProtection="0"/>
    <xf numFmtId="0" fontId="27" fillId="22" borderId="0" applyNumberFormat="0" applyBorder="0" applyAlignment="0" applyProtection="0"/>
    <xf numFmtId="0" fontId="4" fillId="23" borderId="22" applyNumberFormat="0" applyFont="0" applyAlignment="0" applyProtection="0"/>
    <xf numFmtId="0" fontId="28" fillId="20" borderId="23" applyNumberForma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0" fontId="35" fillId="0" borderId="0"/>
    <xf numFmtId="0" fontId="4" fillId="0" borderId="0"/>
    <xf numFmtId="0" fontId="36" fillId="0" borderId="0"/>
    <xf numFmtId="0" fontId="1" fillId="0" borderId="0"/>
  </cellStyleXfs>
  <cellXfs count="570">
    <xf numFmtId="0" fontId="0" fillId="0" borderId="0" xfId="0"/>
    <xf numFmtId="0" fontId="2" fillId="24" borderId="0" xfId="1" applyFont="1" applyFill="1" applyAlignment="1">
      <alignment vertical="center"/>
    </xf>
    <xf numFmtId="0" fontId="2" fillId="24" borderId="0" xfId="1" applyFont="1" applyFill="1" applyAlignment="1">
      <alignment horizontal="left" vertical="center"/>
    </xf>
    <xf numFmtId="0" fontId="2" fillId="24" borderId="0" xfId="1" applyFont="1" applyFill="1" applyAlignment="1">
      <alignment horizontal="center" vertical="center"/>
    </xf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1" xfId="0" applyFont="1" applyFill="1" applyBorder="1" applyAlignment="1">
      <alignment vertical="center"/>
    </xf>
    <xf numFmtId="0" fontId="4" fillId="24" borderId="1" xfId="0" quotePrefix="1" applyFont="1" applyFill="1" applyBorder="1" applyAlignment="1">
      <alignment horizontal="center" vertical="center"/>
    </xf>
    <xf numFmtId="0" fontId="2" fillId="24" borderId="0" xfId="1" applyFont="1" applyFill="1" applyAlignment="1">
      <alignment horizontal="center" vertical="center" wrapText="1"/>
    </xf>
    <xf numFmtId="0" fontId="9" fillId="24" borderId="0" xfId="0" applyFont="1" applyFill="1" applyAlignment="1">
      <alignment vertical="center" wrapText="1"/>
    </xf>
    <xf numFmtId="0" fontId="1" fillId="24" borderId="0" xfId="1" applyFill="1"/>
    <xf numFmtId="0" fontId="4" fillId="24" borderId="0" xfId="1" applyFont="1" applyFill="1" applyAlignment="1">
      <alignment vertical="center"/>
    </xf>
    <xf numFmtId="0" fontId="1" fillId="24" borderId="0" xfId="0" applyFont="1" applyFill="1" applyAlignment="1">
      <alignment vertical="center" wrapText="1"/>
    </xf>
    <xf numFmtId="0" fontId="11" fillId="24" borderId="0" xfId="0" applyFont="1" applyFill="1" applyAlignment="1">
      <alignment vertical="center" wrapText="1"/>
    </xf>
    <xf numFmtId="0" fontId="6" fillId="24" borderId="0" xfId="0" applyFont="1" applyFill="1" applyAlignment="1">
      <alignment vertical="center" wrapText="1"/>
    </xf>
    <xf numFmtId="0" fontId="2" fillId="24" borderId="0" xfId="0" applyFont="1" applyFill="1" applyAlignment="1">
      <alignment vertical="center" wrapText="1"/>
    </xf>
    <xf numFmtId="164" fontId="8" fillId="24" borderId="0" xfId="0" applyNumberFormat="1" applyFont="1" applyFill="1" applyAlignment="1">
      <alignment horizontal="center" vertical="center" wrapText="1"/>
    </xf>
    <xf numFmtId="0" fontId="3" fillId="24" borderId="0" xfId="0" applyFont="1" applyFill="1" applyAlignment="1">
      <alignment vertical="center" wrapText="1"/>
    </xf>
    <xf numFmtId="0" fontId="2" fillId="24" borderId="0" xfId="1" applyFont="1" applyFill="1" applyAlignment="1">
      <alignment horizontal="left" vertical="center" wrapText="1"/>
    </xf>
    <xf numFmtId="0" fontId="7" fillId="0" borderId="0" xfId="2" applyFont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 wrapText="1"/>
    </xf>
    <xf numFmtId="0" fontId="4" fillId="0" borderId="0" xfId="2" applyAlignment="1" applyProtection="1">
      <alignment horizontal="center" vertical="center" wrapText="1"/>
      <protection locked="0"/>
    </xf>
    <xf numFmtId="0" fontId="4" fillId="24" borderId="1" xfId="0" applyFont="1" applyFill="1" applyBorder="1" applyAlignment="1">
      <alignment horizontal="center" vertical="center" wrapText="1"/>
    </xf>
    <xf numFmtId="0" fontId="4" fillId="24" borderId="1" xfId="1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0" fontId="39" fillId="0" borderId="0" xfId="0" applyFont="1"/>
    <xf numFmtId="0" fontId="33" fillId="24" borderId="0" xfId="0" applyFont="1" applyFill="1" applyAlignment="1">
      <alignment vertical="center"/>
    </xf>
    <xf numFmtId="0" fontId="5" fillId="24" borderId="1" xfId="0" applyFont="1" applyFill="1" applyBorder="1" applyAlignment="1">
      <alignment vertical="center" wrapText="1"/>
    </xf>
    <xf numFmtId="0" fontId="4" fillId="24" borderId="1" xfId="2" applyFill="1" applyBorder="1" applyAlignment="1">
      <alignment horizontal="center" vertical="center"/>
    </xf>
    <xf numFmtId="0" fontId="5" fillId="24" borderId="1" xfId="2" applyFont="1" applyFill="1" applyBorder="1" applyAlignment="1">
      <alignment horizontal="center" vertical="center" wrapText="1"/>
    </xf>
    <xf numFmtId="0" fontId="7" fillId="24" borderId="1" xfId="1" applyFont="1" applyFill="1" applyBorder="1" applyAlignment="1">
      <alignment vertical="center"/>
    </xf>
    <xf numFmtId="0" fontId="4" fillId="24" borderId="1" xfId="1" applyFont="1" applyFill="1" applyBorder="1" applyAlignment="1">
      <alignment vertical="center"/>
    </xf>
    <xf numFmtId="0" fontId="4" fillId="24" borderId="6" xfId="0" applyFont="1" applyFill="1" applyBorder="1" applyAlignment="1">
      <alignment horizontal="right" vertical="center" wrapText="1"/>
    </xf>
    <xf numFmtId="0" fontId="4" fillId="24" borderId="1" xfId="0" applyFont="1" applyFill="1" applyBorder="1" applyAlignment="1">
      <alignment horizontal="right" vertical="center" wrapText="1"/>
    </xf>
    <xf numFmtId="0" fontId="5" fillId="24" borderId="1" xfId="0" applyFont="1" applyFill="1" applyBorder="1" applyAlignment="1">
      <alignment horizontal="right"/>
    </xf>
    <xf numFmtId="0" fontId="10" fillId="24" borderId="1" xfId="1" applyFont="1" applyFill="1" applyBorder="1" applyAlignment="1">
      <alignment vertical="center" wrapText="1"/>
    </xf>
    <xf numFmtId="0" fontId="38" fillId="24" borderId="0" xfId="0" applyFont="1" applyFill="1"/>
    <xf numFmtId="0" fontId="4" fillId="24" borderId="6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left" vertical="center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40" fillId="24" borderId="0" xfId="48" applyFont="1" applyFill="1" applyAlignment="1">
      <alignment horizontal="center" vertical="center" wrapText="1"/>
    </xf>
    <xf numFmtId="0" fontId="7" fillId="24" borderId="15" xfId="1" applyFont="1" applyFill="1" applyBorder="1"/>
    <xf numFmtId="0" fontId="6" fillId="24" borderId="1" xfId="0" applyFont="1" applyFill="1" applyBorder="1" applyAlignment="1">
      <alignment vertical="center" wrapText="1"/>
    </xf>
    <xf numFmtId="0" fontId="7" fillId="24" borderId="0" xfId="1" applyFont="1" applyFill="1"/>
    <xf numFmtId="0" fontId="41" fillId="24" borderId="0" xfId="48" applyFont="1" applyFill="1" applyAlignment="1">
      <alignment horizontal="right" vertical="top"/>
    </xf>
    <xf numFmtId="0" fontId="4" fillId="24" borderId="26" xfId="1" applyFont="1" applyFill="1" applyBorder="1" applyAlignment="1">
      <alignment vertical="center"/>
    </xf>
    <xf numFmtId="0" fontId="40" fillId="24" borderId="0" xfId="48" applyFont="1" applyFill="1" applyAlignment="1">
      <alignment vertical="center" wrapText="1"/>
    </xf>
    <xf numFmtId="0" fontId="40" fillId="24" borderId="0" xfId="48" applyFont="1" applyFill="1" applyAlignment="1">
      <alignment horizontal="left" vertical="center"/>
    </xf>
    <xf numFmtId="0" fontId="38" fillId="24" borderId="0" xfId="0" applyFont="1" applyFill="1" applyAlignment="1">
      <alignment horizontal="left"/>
    </xf>
    <xf numFmtId="0" fontId="5" fillId="24" borderId="1" xfId="0" applyFont="1" applyFill="1" applyBorder="1"/>
    <xf numFmtId="0" fontId="4" fillId="24" borderId="0" xfId="1" applyFont="1" applyFill="1"/>
    <xf numFmtId="0" fontId="34" fillId="24" borderId="0" xfId="1" applyFont="1" applyFill="1"/>
    <xf numFmtId="0" fontId="34" fillId="24" borderId="0" xfId="1" applyFont="1" applyFill="1" applyAlignment="1">
      <alignment wrapText="1"/>
    </xf>
    <xf numFmtId="0" fontId="4" fillId="24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4" fillId="24" borderId="0" xfId="1" applyFont="1" applyFill="1" applyAlignment="1">
      <alignment horizontal="left" vertical="center" wrapText="1"/>
    </xf>
    <xf numFmtId="0" fontId="4" fillId="24" borderId="0" xfId="1" applyFont="1" applyFill="1" applyAlignment="1">
      <alignment horizontal="center" vertical="center" wrapText="1"/>
    </xf>
    <xf numFmtId="0" fontId="4" fillId="24" borderId="0" xfId="1" applyFont="1" applyFill="1" applyAlignment="1">
      <alignment horizontal="left" vertical="center"/>
    </xf>
    <xf numFmtId="0" fontId="2" fillId="24" borderId="1" xfId="1" applyFont="1" applyFill="1" applyBorder="1" applyAlignment="1">
      <alignment horizontal="center" vertical="center"/>
    </xf>
    <xf numFmtId="0" fontId="5" fillId="24" borderId="0" xfId="0" applyFont="1" applyFill="1"/>
    <xf numFmtId="0" fontId="2" fillId="24" borderId="0" xfId="1" applyFont="1" applyFill="1"/>
    <xf numFmtId="0" fontId="4" fillId="24" borderId="0" xfId="1" applyFont="1" applyFill="1" applyAlignment="1">
      <alignment horizontal="left"/>
    </xf>
    <xf numFmtId="0" fontId="40" fillId="24" borderId="0" xfId="1" applyFont="1" applyFill="1" applyAlignment="1">
      <alignment wrapText="1"/>
    </xf>
    <xf numFmtId="0" fontId="5" fillId="24" borderId="0" xfId="0" applyFont="1" applyFill="1" applyAlignment="1">
      <alignment horizontal="left"/>
    </xf>
    <xf numFmtId="0" fontId="10" fillId="24" borderId="0" xfId="1" applyFont="1" applyFill="1"/>
    <xf numFmtId="0" fontId="4" fillId="24" borderId="0" xfId="1" applyFont="1" applyFill="1" applyAlignment="1">
      <alignment horizontal="left" indent="10"/>
    </xf>
    <xf numFmtId="0" fontId="12" fillId="24" borderId="0" xfId="1" applyFont="1" applyFill="1"/>
    <xf numFmtId="0" fontId="34" fillId="24" borderId="0" xfId="0" applyFont="1" applyFill="1"/>
    <xf numFmtId="0" fontId="4" fillId="24" borderId="0" xfId="0" applyFont="1" applyFill="1"/>
    <xf numFmtId="0" fontId="7" fillId="24" borderId="1" xfId="0" applyFont="1" applyFill="1" applyBorder="1" applyAlignment="1">
      <alignment horizontal="center" vertical="center"/>
    </xf>
    <xf numFmtId="0" fontId="10" fillId="24" borderId="0" xfId="0" applyFont="1" applyFill="1"/>
    <xf numFmtId="0" fontId="4" fillId="24" borderId="0" xfId="1" applyFont="1" applyFill="1" applyAlignment="1">
      <alignment horizontal="center"/>
    </xf>
    <xf numFmtId="0" fontId="12" fillId="24" borderId="31" xfId="1" applyFont="1" applyFill="1" applyBorder="1" applyAlignment="1">
      <alignment vertical="center"/>
    </xf>
    <xf numFmtId="0" fontId="4" fillId="24" borderId="0" xfId="48" applyFont="1" applyFill="1" applyAlignment="1">
      <alignment horizontal="center" vertical="center" wrapText="1"/>
    </xf>
    <xf numFmtId="0" fontId="42" fillId="24" borderId="0" xfId="1" applyFont="1" applyFill="1" applyAlignment="1">
      <alignment horizontal="left" vertical="center"/>
    </xf>
    <xf numFmtId="0" fontId="12" fillId="24" borderId="0" xfId="1" applyFont="1" applyFill="1" applyAlignment="1">
      <alignment horizontal="center"/>
    </xf>
    <xf numFmtId="0" fontId="12" fillId="24" borderId="0" xfId="1" applyFont="1" applyFill="1" applyAlignment="1">
      <alignment horizontal="left"/>
    </xf>
    <xf numFmtId="0" fontId="4" fillId="24" borderId="0" xfId="48" quotePrefix="1" applyFont="1" applyFill="1" applyAlignment="1">
      <alignment horizontal="center" vertical="center"/>
    </xf>
    <xf numFmtId="0" fontId="32" fillId="24" borderId="0" xfId="48" applyFont="1" applyFill="1"/>
    <xf numFmtId="0" fontId="4" fillId="24" borderId="0" xfId="48" applyFont="1" applyFill="1"/>
    <xf numFmtId="0" fontId="12" fillId="24" borderId="0" xfId="1" applyFont="1" applyFill="1" applyAlignment="1">
      <alignment vertical="center"/>
    </xf>
    <xf numFmtId="0" fontId="41" fillId="24" borderId="0" xfId="48" applyFont="1" applyFill="1" applyAlignment="1">
      <alignment vertical="top" wrapText="1"/>
    </xf>
    <xf numFmtId="0" fontId="4" fillId="24" borderId="0" xfId="1" applyFont="1" applyFill="1" applyAlignment="1">
      <alignment horizontal="right"/>
    </xf>
    <xf numFmtId="0" fontId="4" fillId="24" borderId="6" xfId="2" applyFill="1" applyBorder="1" applyAlignment="1">
      <alignment horizontal="center" vertical="center"/>
    </xf>
    <xf numFmtId="0" fontId="37" fillId="24" borderId="7" xfId="2" applyFont="1" applyFill="1" applyBorder="1" applyAlignment="1">
      <alignment horizontal="left" vertical="center" wrapText="1"/>
    </xf>
    <xf numFmtId="0" fontId="41" fillId="24" borderId="0" xfId="48" applyFont="1" applyFill="1" applyAlignment="1">
      <alignment horizontal="right" vertical="top" wrapText="1"/>
    </xf>
    <xf numFmtId="0" fontId="4" fillId="24" borderId="28" xfId="0" applyFont="1" applyFill="1" applyBorder="1" applyAlignment="1">
      <alignment horizontal="center" vertical="center"/>
    </xf>
    <xf numFmtId="0" fontId="41" fillId="24" borderId="0" xfId="48" applyFont="1" applyFill="1" applyAlignment="1">
      <alignment vertical="top"/>
    </xf>
    <xf numFmtId="0" fontId="7" fillId="24" borderId="0" xfId="1" applyFont="1" applyFill="1" applyAlignment="1">
      <alignment vertical="center"/>
    </xf>
    <xf numFmtId="0" fontId="45" fillId="24" borderId="0" xfId="0" applyFont="1" applyFill="1"/>
    <xf numFmtId="0" fontId="45" fillId="0" borderId="0" xfId="0" applyFont="1"/>
    <xf numFmtId="0" fontId="10" fillId="24" borderId="0" xfId="1" applyFont="1" applyFill="1" applyAlignment="1">
      <alignment vertical="center"/>
    </xf>
    <xf numFmtId="0" fontId="5" fillId="24" borderId="0" xfId="0" applyFont="1" applyFill="1" applyAlignment="1">
      <alignment horizontal="left" vertical="center"/>
    </xf>
    <xf numFmtId="0" fontId="44" fillId="24" borderId="0" xfId="48" applyFont="1" applyFill="1"/>
    <xf numFmtId="0" fontId="40" fillId="24" borderId="0" xfId="48" applyFont="1" applyFill="1"/>
    <xf numFmtId="0" fontId="4" fillId="24" borderId="0" xfId="48" applyFont="1" applyFill="1" applyAlignment="1">
      <alignment horizontal="center" wrapText="1"/>
    </xf>
    <xf numFmtId="0" fontId="4" fillId="24" borderId="15" xfId="48" applyFont="1" applyFill="1" applyBorder="1" applyAlignment="1">
      <alignment horizontal="center" wrapText="1"/>
    </xf>
    <xf numFmtId="0" fontId="7" fillId="24" borderId="15" xfId="1" applyFont="1" applyFill="1" applyBorder="1" applyAlignment="1">
      <alignment vertical="center"/>
    </xf>
    <xf numFmtId="0" fontId="37" fillId="24" borderId="26" xfId="2" applyFont="1" applyFill="1" applyBorder="1" applyAlignment="1">
      <alignment horizontal="left" vertical="center" wrapText="1"/>
    </xf>
    <xf numFmtId="0" fontId="4" fillId="24" borderId="26" xfId="1" applyFont="1" applyFill="1" applyBorder="1" applyAlignment="1">
      <alignment horizontal="left" vertical="center" wrapText="1" indent="2"/>
    </xf>
    <xf numFmtId="0" fontId="4" fillId="24" borderId="1" xfId="1" applyFont="1" applyFill="1" applyBorder="1" applyAlignment="1">
      <alignment horizontal="left" vertical="center" wrapText="1" indent="2"/>
    </xf>
    <xf numFmtId="0" fontId="4" fillId="24" borderId="26" xfId="2" applyFill="1" applyBorder="1" applyAlignment="1">
      <alignment horizontal="center" textRotation="90"/>
    </xf>
    <xf numFmtId="0" fontId="5" fillId="24" borderId="31" xfId="2" applyFont="1" applyFill="1" applyBorder="1" applyAlignment="1">
      <alignment horizontal="center" wrapText="1"/>
    </xf>
    <xf numFmtId="0" fontId="4" fillId="24" borderId="1" xfId="2" applyFill="1" applyBorder="1" applyAlignment="1">
      <alignment horizontal="center" textRotation="90"/>
    </xf>
    <xf numFmtId="0" fontId="5" fillId="24" borderId="32" xfId="2" applyFont="1" applyFill="1" applyBorder="1" applyAlignment="1">
      <alignment horizontal="center" wrapText="1"/>
    </xf>
    <xf numFmtId="0" fontId="4" fillId="24" borderId="15" xfId="0" applyFont="1" applyFill="1" applyBorder="1" applyAlignment="1">
      <alignment vertical="center"/>
    </xf>
    <xf numFmtId="0" fontId="4" fillId="24" borderId="26" xfId="0" applyFont="1" applyFill="1" applyBorder="1" applyAlignment="1">
      <alignment horizontal="center" vertical="center"/>
    </xf>
    <xf numFmtId="0" fontId="38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46" fillId="24" borderId="0" xfId="0" applyFont="1" applyFill="1"/>
    <xf numFmtId="0" fontId="5" fillId="24" borderId="0" xfId="0" applyFont="1" applyFill="1" applyAlignment="1">
      <alignment horizontal="center"/>
    </xf>
    <xf numFmtId="0" fontId="5" fillId="24" borderId="26" xfId="2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textRotation="90" wrapText="1"/>
    </xf>
    <xf numFmtId="0" fontId="4" fillId="24" borderId="1" xfId="2" applyFill="1" applyBorder="1" applyAlignment="1">
      <alignment horizontal="center" vertical="center" wrapText="1"/>
    </xf>
    <xf numFmtId="0" fontId="5" fillId="24" borderId="0" xfId="2" applyFont="1" applyFill="1" applyAlignment="1">
      <alignment horizontal="center" textRotation="90" wrapText="1"/>
    </xf>
    <xf numFmtId="0" fontId="4" fillId="24" borderId="13" xfId="1" applyFont="1" applyFill="1" applyBorder="1" applyAlignment="1">
      <alignment horizontal="center"/>
    </xf>
    <xf numFmtId="0" fontId="2" fillId="24" borderId="15" xfId="1" applyFont="1" applyFill="1" applyBorder="1" applyAlignment="1">
      <alignment vertical="center"/>
    </xf>
    <xf numFmtId="0" fontId="5" fillId="24" borderId="1" xfId="0" applyFont="1" applyFill="1" applyBorder="1" applyAlignment="1">
      <alignment horizontal="center" vertical="center"/>
    </xf>
    <xf numFmtId="0" fontId="2" fillId="24" borderId="26" xfId="0" applyFont="1" applyFill="1" applyBorder="1" applyAlignment="1">
      <alignment vertical="center"/>
    </xf>
    <xf numFmtId="0" fontId="4" fillId="24" borderId="12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left" vertical="center" wrapText="1" indent="1"/>
    </xf>
    <xf numFmtId="0" fontId="4" fillId="24" borderId="1" xfId="0" applyFont="1" applyFill="1" applyBorder="1" applyAlignment="1">
      <alignment horizontal="left" vertical="center" indent="1"/>
    </xf>
    <xf numFmtId="0" fontId="9" fillId="24" borderId="15" xfId="0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4" fillId="24" borderId="0" xfId="2" applyFill="1" applyAlignment="1">
      <alignment vertical="center"/>
    </xf>
    <xf numFmtId="0" fontId="4" fillId="24" borderId="0" xfId="2" applyFill="1" applyAlignment="1">
      <alignment vertical="center" wrapText="1"/>
    </xf>
    <xf numFmtId="0" fontId="4" fillId="24" borderId="0" xfId="2" applyFill="1" applyAlignment="1">
      <alignment horizontal="center" vertical="center" wrapText="1"/>
    </xf>
    <xf numFmtId="0" fontId="4" fillId="24" borderId="31" xfId="0" applyFont="1" applyFill="1" applyBorder="1" applyAlignment="1">
      <alignment vertical="center"/>
    </xf>
    <xf numFmtId="0" fontId="4" fillId="24" borderId="4" xfId="2" applyFill="1" applyBorder="1" applyAlignment="1">
      <alignment horizontal="center" textRotation="90"/>
    </xf>
    <xf numFmtId="0" fontId="4" fillId="24" borderId="6" xfId="0" applyFont="1" applyFill="1" applyBorder="1" applyAlignment="1">
      <alignment horizontal="center" textRotation="90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textRotation="90" wrapText="1"/>
    </xf>
    <xf numFmtId="0" fontId="4" fillId="24" borderId="13" xfId="0" applyFont="1" applyFill="1" applyBorder="1" applyAlignment="1">
      <alignment horizontal="center" textRotation="90" wrapText="1"/>
    </xf>
    <xf numFmtId="0" fontId="4" fillId="0" borderId="11" xfId="48" applyFont="1" applyBorder="1" applyAlignment="1">
      <alignment horizontal="center" textRotation="90" wrapText="1"/>
    </xf>
    <xf numFmtId="0" fontId="4" fillId="24" borderId="13" xfId="2" applyFill="1" applyBorder="1" applyAlignment="1">
      <alignment horizontal="center" vertical="center"/>
    </xf>
    <xf numFmtId="0" fontId="4" fillId="24" borderId="11" xfId="2" applyFill="1" applyBorder="1" applyAlignment="1">
      <alignment horizontal="center" vertical="center"/>
    </xf>
    <xf numFmtId="0" fontId="2" fillId="24" borderId="0" xfId="1" applyFont="1" applyFill="1" applyAlignment="1">
      <alignment vertical="center" wrapText="1"/>
    </xf>
    <xf numFmtId="0" fontId="40" fillId="24" borderId="0" xfId="48" applyFont="1" applyFill="1" applyAlignment="1">
      <alignment horizontal="center" wrapText="1"/>
    </xf>
    <xf numFmtId="0" fontId="34" fillId="24" borderId="0" xfId="48" applyFont="1" applyFill="1" applyAlignment="1">
      <alignment horizontal="center" wrapText="1"/>
    </xf>
    <xf numFmtId="0" fontId="4" fillId="24" borderId="0" xfId="48" applyFont="1" applyFill="1" applyAlignment="1">
      <alignment vertical="center" wrapText="1"/>
    </xf>
    <xf numFmtId="0" fontId="4" fillId="24" borderId="0" xfId="48" applyFont="1" applyFill="1" applyAlignment="1">
      <alignment wrapText="1"/>
    </xf>
    <xf numFmtId="0" fontId="34" fillId="24" borderId="0" xfId="48" applyFont="1" applyFill="1"/>
    <xf numFmtId="0" fontId="4" fillId="24" borderId="0" xfId="48" applyFont="1" applyFill="1" applyAlignment="1">
      <alignment horizontal="right"/>
    </xf>
    <xf numFmtId="0" fontId="4" fillId="24" borderId="2" xfId="2" applyFill="1" applyBorder="1" applyAlignment="1">
      <alignment horizontal="center" textRotation="90"/>
    </xf>
    <xf numFmtId="0" fontId="2" fillId="24" borderId="1" xfId="1" applyFont="1" applyFill="1" applyBorder="1" applyAlignment="1">
      <alignment vertical="center"/>
    </xf>
    <xf numFmtId="0" fontId="8" fillId="24" borderId="1" xfId="1" applyFont="1" applyFill="1" applyBorder="1" applyAlignment="1">
      <alignment vertical="center" wrapText="1"/>
    </xf>
    <xf numFmtId="0" fontId="42" fillId="24" borderId="0" xfId="0" applyFont="1" applyFill="1" applyAlignment="1">
      <alignment vertical="center" readingOrder="1"/>
    </xf>
    <xf numFmtId="0" fontId="47" fillId="24" borderId="0" xfId="0" applyFont="1" applyFill="1" applyAlignment="1">
      <alignment vertical="center" readingOrder="1"/>
    </xf>
    <xf numFmtId="0" fontId="10" fillId="24" borderId="0" xfId="1" applyFont="1" applyFill="1" applyAlignment="1">
      <alignment horizontal="left" vertical="center" wrapText="1"/>
    </xf>
    <xf numFmtId="0" fontId="2" fillId="0" borderId="0" xfId="1" applyFont="1" applyAlignment="1">
      <alignment vertical="center"/>
    </xf>
    <xf numFmtId="0" fontId="7" fillId="24" borderId="0" xfId="0" applyFont="1" applyFill="1" applyAlignment="1">
      <alignment horizontal="left"/>
    </xf>
    <xf numFmtId="0" fontId="4" fillId="24" borderId="0" xfId="48" applyFont="1" applyFill="1" applyAlignment="1">
      <alignment horizontal="left" vertical="center" wrapText="1"/>
    </xf>
    <xf numFmtId="0" fontId="37" fillId="24" borderId="1" xfId="2" applyFont="1" applyFill="1" applyBorder="1" applyAlignment="1">
      <alignment horizontal="left" vertical="center" wrapText="1"/>
    </xf>
    <xf numFmtId="0" fontId="4" fillId="24" borderId="2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4" fillId="24" borderId="6" xfId="0" applyFont="1" applyFill="1" applyBorder="1" applyAlignment="1">
      <alignment horizontal="center" vertical="center" wrapText="1"/>
    </xf>
    <xf numFmtId="0" fontId="5" fillId="24" borderId="3" xfId="2" applyFont="1" applyFill="1" applyBorder="1" applyAlignment="1">
      <alignment vertical="center" wrapText="1"/>
    </xf>
    <xf numFmtId="0" fontId="5" fillId="24" borderId="11" xfId="2" applyFont="1" applyFill="1" applyBorder="1" applyAlignment="1">
      <alignment vertical="center" wrapText="1"/>
    </xf>
    <xf numFmtId="0" fontId="4" fillId="24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4" fillId="25" borderId="6" xfId="0" applyFont="1" applyFill="1" applyBorder="1" applyAlignment="1">
      <alignment horizontal="center" textRotation="90"/>
    </xf>
    <xf numFmtId="0" fontId="4" fillId="24" borderId="6" xfId="1" applyFont="1" applyFill="1" applyBorder="1" applyAlignment="1">
      <alignment horizontal="center" textRotation="90"/>
    </xf>
    <xf numFmtId="0" fontId="10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 readingOrder="1"/>
    </xf>
    <xf numFmtId="0" fontId="4" fillId="24" borderId="0" xfId="48" applyFont="1" applyFill="1" applyAlignment="1">
      <alignment horizontal="center"/>
    </xf>
    <xf numFmtId="0" fontId="4" fillId="24" borderId="2" xfId="0" quotePrefix="1" applyFont="1" applyFill="1" applyBorder="1" applyAlignment="1">
      <alignment horizontal="center" vertical="center"/>
    </xf>
    <xf numFmtId="0" fontId="43" fillId="24" borderId="0" xfId="0" applyFont="1" applyFill="1" applyAlignment="1">
      <alignment horizontal="right" vertical="center"/>
    </xf>
    <xf numFmtId="0" fontId="7" fillId="24" borderId="1" xfId="0" applyFont="1" applyFill="1" applyBorder="1" applyAlignment="1">
      <alignment horizontal="left" vertical="center"/>
    </xf>
    <xf numFmtId="0" fontId="40" fillId="24" borderId="0" xfId="0" applyFont="1" applyFill="1" applyAlignment="1">
      <alignment vertical="center" wrapText="1"/>
    </xf>
    <xf numFmtId="0" fontId="4" fillId="24" borderId="7" xfId="2" applyFill="1" applyBorder="1" applyAlignment="1">
      <alignment vertical="center" wrapText="1"/>
    </xf>
    <xf numFmtId="0" fontId="4" fillId="24" borderId="31" xfId="2" applyFill="1" applyBorder="1" applyAlignment="1">
      <alignment vertical="center" wrapText="1"/>
    </xf>
    <xf numFmtId="0" fontId="4" fillId="24" borderId="8" xfId="2" applyFill="1" applyBorder="1" applyAlignment="1">
      <alignment vertical="center" wrapText="1"/>
    </xf>
    <xf numFmtId="0" fontId="4" fillId="24" borderId="3" xfId="0" applyFont="1" applyFill="1" applyBorder="1" applyAlignment="1">
      <alignment wrapText="1"/>
    </xf>
    <xf numFmtId="0" fontId="4" fillId="24" borderId="11" xfId="0" applyFont="1" applyFill="1" applyBorder="1" applyAlignment="1">
      <alignment wrapText="1"/>
    </xf>
    <xf numFmtId="0" fontId="4" fillId="24" borderId="12" xfId="1" applyFont="1" applyFill="1" applyBorder="1" applyAlignment="1">
      <alignment horizontal="center" textRotation="90"/>
    </xf>
    <xf numFmtId="0" fontId="5" fillId="24" borderId="1" xfId="0" applyFont="1" applyFill="1" applyBorder="1" applyAlignment="1">
      <alignment horizontal="left" vertical="center" wrapText="1"/>
    </xf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right" wrapText="1"/>
    </xf>
    <xf numFmtId="0" fontId="4" fillId="24" borderId="15" xfId="48" applyFont="1" applyFill="1" applyBorder="1" applyAlignment="1">
      <alignment horizontal="right"/>
    </xf>
    <xf numFmtId="0" fontId="5" fillId="24" borderId="2" xfId="0" applyFont="1" applyFill="1" applyBorder="1" applyAlignment="1">
      <alignment vertical="center" wrapText="1"/>
    </xf>
    <xf numFmtId="0" fontId="5" fillId="24" borderId="15" xfId="0" applyFont="1" applyFill="1" applyBorder="1" applyAlignment="1">
      <alignment horizontal="right"/>
    </xf>
    <xf numFmtId="0" fontId="5" fillId="0" borderId="1" xfId="48" applyFont="1" applyBorder="1" applyAlignment="1">
      <alignment horizontal="center" textRotation="90" wrapText="1"/>
    </xf>
    <xf numFmtId="0" fontId="5" fillId="24" borderId="1" xfId="48" applyFont="1" applyFill="1" applyBorder="1" applyAlignment="1">
      <alignment horizontal="center" textRotation="90" wrapText="1"/>
    </xf>
    <xf numFmtId="0" fontId="4" fillId="0" borderId="1" xfId="48" applyFont="1" applyBorder="1" applyAlignment="1">
      <alignment horizontal="center" textRotation="90" wrapText="1"/>
    </xf>
    <xf numFmtId="0" fontId="5" fillId="24" borderId="5" xfId="0" applyFont="1" applyFill="1" applyBorder="1" applyAlignment="1">
      <alignment horizontal="left" vertical="center" wrapText="1"/>
    </xf>
    <xf numFmtId="0" fontId="5" fillId="24" borderId="6" xfId="0" applyFont="1" applyFill="1" applyBorder="1" applyAlignment="1">
      <alignment horizontal="left" vertical="center"/>
    </xf>
    <xf numFmtId="0" fontId="0" fillId="24" borderId="0" xfId="0" applyFill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24" borderId="1" xfId="1" applyFont="1" applyFill="1" applyBorder="1" applyAlignment="1">
      <alignment horizontal="left" vertical="center" indent="1"/>
    </xf>
    <xf numFmtId="0" fontId="7" fillId="24" borderId="1" xfId="1" applyFont="1" applyFill="1" applyBorder="1" applyAlignment="1">
      <alignment horizontal="left" vertical="center"/>
    </xf>
    <xf numFmtId="0" fontId="1" fillId="24" borderId="1" xfId="1" applyFill="1" applyBorder="1" applyAlignment="1">
      <alignment vertical="center"/>
    </xf>
    <xf numFmtId="0" fontId="5" fillId="24" borderId="2" xfId="0" applyFont="1" applyFill="1" applyBorder="1" applyAlignment="1">
      <alignment horizontal="center" vertical="center" wrapText="1"/>
    </xf>
    <xf numFmtId="0" fontId="7" fillId="24" borderId="2" xfId="1" applyFont="1" applyFill="1" applyBorder="1" applyAlignment="1">
      <alignment horizontal="left" vertical="center"/>
    </xf>
    <xf numFmtId="0" fontId="5" fillId="24" borderId="2" xfId="0" applyFont="1" applyFill="1" applyBorder="1" applyAlignment="1">
      <alignment horizontal="left" vertical="center" wrapText="1"/>
    </xf>
    <xf numFmtId="0" fontId="4" fillId="24" borderId="2" xfId="2" applyFill="1" applyBorder="1" applyAlignment="1">
      <alignment horizontal="center" vertical="center"/>
    </xf>
    <xf numFmtId="0" fontId="2" fillId="24" borderId="1" xfId="2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4" fillId="26" borderId="1" xfId="0" applyFont="1" applyFill="1" applyBorder="1" applyAlignment="1">
      <alignment horizontal="left" vertical="center" wrapText="1"/>
    </xf>
    <xf numFmtId="0" fontId="52" fillId="26" borderId="1" xfId="0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horizontal="left" vertical="center" wrapText="1"/>
    </xf>
    <xf numFmtId="0" fontId="37" fillId="24" borderId="1" xfId="2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textRotation="90" wrapText="1"/>
    </xf>
    <xf numFmtId="0" fontId="2" fillId="24" borderId="1" xfId="2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6" fillId="24" borderId="1" xfId="2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wrapText="1"/>
    </xf>
    <xf numFmtId="0" fontId="6" fillId="24" borderId="1" xfId="0" applyFont="1" applyFill="1" applyBorder="1" applyAlignment="1">
      <alignment horizontal="center" vertical="center" wrapText="1"/>
    </xf>
    <xf numFmtId="0" fontId="3" fillId="24" borderId="2" xfId="1" applyFont="1" applyFill="1" applyBorder="1" applyAlignment="1">
      <alignment horizontal="center" vertical="center"/>
    </xf>
    <xf numFmtId="0" fontId="3" fillId="24" borderId="1" xfId="1" applyFont="1" applyFill="1" applyBorder="1" applyAlignment="1">
      <alignment vertical="center"/>
    </xf>
    <xf numFmtId="0" fontId="2" fillId="24" borderId="2" xfId="1" applyFont="1" applyFill="1" applyBorder="1" applyAlignment="1">
      <alignment horizontal="center" vertical="center"/>
    </xf>
    <xf numFmtId="0" fontId="3" fillId="24" borderId="1" xfId="1" applyFont="1" applyFill="1" applyBorder="1" applyAlignment="1">
      <alignment horizontal="center" vertical="center"/>
    </xf>
    <xf numFmtId="0" fontId="2" fillId="0" borderId="1" xfId="0" applyFont="1" applyBorder="1"/>
    <xf numFmtId="0" fontId="2" fillId="24" borderId="1" xfId="0" applyFont="1" applyFill="1" applyBorder="1" applyAlignment="1">
      <alignment horizontal="center" vertical="center"/>
    </xf>
    <xf numFmtId="0" fontId="2" fillId="24" borderId="26" xfId="0" applyFont="1" applyFill="1" applyBorder="1" applyAlignment="1">
      <alignment horizontal="center" vertical="center"/>
    </xf>
    <xf numFmtId="0" fontId="1" fillId="24" borderId="1" xfId="1" applyFill="1" applyBorder="1" applyAlignment="1">
      <alignment horizontal="left" vertical="center"/>
    </xf>
    <xf numFmtId="0" fontId="54" fillId="26" borderId="0" xfId="0" applyFont="1" applyFill="1" applyAlignment="1">
      <alignment horizontal="left" vertical="top" wrapText="1"/>
    </xf>
    <xf numFmtId="0" fontId="55" fillId="26" borderId="33" xfId="0" applyFont="1" applyFill="1" applyBorder="1" applyAlignment="1">
      <alignment horizontal="center" textRotation="90" wrapText="1"/>
    </xf>
    <xf numFmtId="0" fontId="55" fillId="26" borderId="35" xfId="0" applyFont="1" applyFill="1" applyBorder="1" applyAlignment="1">
      <alignment horizontal="center" textRotation="90" wrapText="1"/>
    </xf>
    <xf numFmtId="0" fontId="55" fillId="26" borderId="37" xfId="0" applyFont="1" applyFill="1" applyBorder="1" applyAlignment="1">
      <alignment horizontal="center" vertical="center" wrapText="1"/>
    </xf>
    <xf numFmtId="0" fontId="55" fillId="26" borderId="38" xfId="0" applyFont="1" applyFill="1" applyBorder="1" applyAlignment="1">
      <alignment horizontal="center" vertical="center" wrapText="1"/>
    </xf>
    <xf numFmtId="0" fontId="54" fillId="26" borderId="39" xfId="0" applyFont="1" applyFill="1" applyBorder="1" applyAlignment="1">
      <alignment horizontal="left" vertical="center" wrapText="1"/>
    </xf>
    <xf numFmtId="0" fontId="52" fillId="26" borderId="41" xfId="0" applyFont="1" applyFill="1" applyBorder="1" applyAlignment="1">
      <alignment horizontal="right" vertical="top" wrapText="1"/>
    </xf>
    <xf numFmtId="0" fontId="54" fillId="26" borderId="42" xfId="0" applyFont="1" applyFill="1" applyBorder="1" applyAlignment="1">
      <alignment horizontal="left" vertical="center" wrapText="1"/>
    </xf>
    <xf numFmtId="0" fontId="54" fillId="26" borderId="42" xfId="0" applyFont="1" applyFill="1" applyBorder="1" applyAlignment="1">
      <alignment horizontal="center" vertical="center" wrapText="1"/>
    </xf>
    <xf numFmtId="0" fontId="54" fillId="26" borderId="45" xfId="0" applyFont="1" applyFill="1" applyBorder="1" applyAlignment="1">
      <alignment horizontal="left" vertical="center" wrapText="1"/>
    </xf>
    <xf numFmtId="0" fontId="54" fillId="26" borderId="45" xfId="0" applyFont="1" applyFill="1" applyBorder="1" applyAlignment="1">
      <alignment horizontal="center" vertical="center" wrapText="1"/>
    </xf>
    <xf numFmtId="0" fontId="58" fillId="26" borderId="42" xfId="0" applyFont="1" applyFill="1" applyBorder="1" applyAlignment="1">
      <alignment horizontal="left" vertical="center" wrapText="1"/>
    </xf>
    <xf numFmtId="0" fontId="58" fillId="26" borderId="1" xfId="0" applyFont="1" applyFill="1" applyBorder="1" applyAlignment="1">
      <alignment horizontal="right" vertical="center" wrapText="1"/>
    </xf>
    <xf numFmtId="3" fontId="55" fillId="26" borderId="42" xfId="0" applyNumberFormat="1" applyFont="1" applyFill="1" applyBorder="1" applyAlignment="1">
      <alignment horizontal="center" vertical="center" wrapText="1"/>
    </xf>
    <xf numFmtId="3" fontId="55" fillId="26" borderId="44" xfId="0" applyNumberFormat="1" applyFont="1" applyFill="1" applyBorder="1" applyAlignment="1">
      <alignment horizontal="center" vertical="center" wrapText="1"/>
    </xf>
    <xf numFmtId="3" fontId="56" fillId="26" borderId="1" xfId="0" applyNumberFormat="1" applyFont="1" applyFill="1" applyBorder="1" applyAlignment="1">
      <alignment horizontal="center" vertical="top" wrapText="1"/>
    </xf>
    <xf numFmtId="3" fontId="55" fillId="26" borderId="45" xfId="0" applyNumberFormat="1" applyFont="1" applyFill="1" applyBorder="1" applyAlignment="1">
      <alignment horizontal="center" vertical="center" wrapText="1"/>
    </xf>
    <xf numFmtId="3" fontId="55" fillId="26" borderId="47" xfId="0" applyNumberFormat="1" applyFont="1" applyFill="1" applyBorder="1" applyAlignment="1">
      <alignment horizontal="center" vertical="center" wrapText="1"/>
    </xf>
    <xf numFmtId="3" fontId="55" fillId="26" borderId="39" xfId="0" applyNumberFormat="1" applyFont="1" applyFill="1" applyBorder="1" applyAlignment="1">
      <alignment horizontal="center" vertical="center" wrapText="1"/>
    </xf>
    <xf numFmtId="3" fontId="55" fillId="26" borderId="40" xfId="0" applyNumberFormat="1" applyFont="1" applyFill="1" applyBorder="1" applyAlignment="1">
      <alignment horizontal="center" vertical="center" wrapText="1"/>
    </xf>
    <xf numFmtId="3" fontId="55" fillId="26" borderId="1" xfId="0" applyNumberFormat="1" applyFont="1" applyFill="1" applyBorder="1" applyAlignment="1">
      <alignment horizontal="center" vertical="center" wrapText="1"/>
    </xf>
    <xf numFmtId="3" fontId="55" fillId="26" borderId="46" xfId="0" applyNumberFormat="1" applyFont="1" applyFill="1" applyBorder="1" applyAlignment="1">
      <alignment horizontal="center" vertical="center" wrapText="1"/>
    </xf>
    <xf numFmtId="3" fontId="55" fillId="26" borderId="48" xfId="0" applyNumberFormat="1" applyFont="1" applyFill="1" applyBorder="1" applyAlignment="1">
      <alignment horizontal="center" vertical="center" wrapText="1"/>
    </xf>
    <xf numFmtId="3" fontId="55" fillId="26" borderId="49" xfId="0" applyNumberFormat="1" applyFont="1" applyFill="1" applyBorder="1" applyAlignment="1">
      <alignment horizontal="center" vertical="center" wrapText="1"/>
    </xf>
    <xf numFmtId="3" fontId="55" fillId="26" borderId="2" xfId="0" applyNumberFormat="1" applyFont="1" applyFill="1" applyBorder="1" applyAlignment="1">
      <alignment horizontal="center" vertical="center" wrapText="1"/>
    </xf>
    <xf numFmtId="3" fontId="56" fillId="26" borderId="1" xfId="0" applyNumberFormat="1" applyFont="1" applyFill="1" applyBorder="1" applyAlignment="1">
      <alignment horizontal="center" vertical="center" wrapText="1"/>
    </xf>
    <xf numFmtId="3" fontId="56" fillId="26" borderId="42" xfId="0" applyNumberFormat="1" applyFont="1" applyFill="1" applyBorder="1" applyAlignment="1">
      <alignment horizontal="right" vertical="center" wrapText="1"/>
    </xf>
    <xf numFmtId="3" fontId="56" fillId="26" borderId="43" xfId="0" applyNumberFormat="1" applyFont="1" applyFill="1" applyBorder="1" applyAlignment="1">
      <alignment horizontal="right" vertical="center" wrapText="1"/>
    </xf>
    <xf numFmtId="3" fontId="56" fillId="26" borderId="42" xfId="0" applyNumberFormat="1" applyFont="1" applyFill="1" applyBorder="1" applyAlignment="1">
      <alignment horizontal="center" vertical="center" wrapText="1"/>
    </xf>
    <xf numFmtId="3" fontId="56" fillId="26" borderId="44" xfId="0" applyNumberFormat="1" applyFont="1" applyFill="1" applyBorder="1" applyAlignment="1">
      <alignment horizontal="center" vertical="center" wrapText="1"/>
    </xf>
    <xf numFmtId="165" fontId="2" fillId="24" borderId="1" xfId="0" applyNumberFormat="1" applyFont="1" applyFill="1" applyBorder="1" applyAlignment="1">
      <alignment horizontal="center" vertical="center"/>
    </xf>
    <xf numFmtId="165" fontId="52" fillId="26" borderId="1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right" vertical="top"/>
    </xf>
    <xf numFmtId="0" fontId="5" fillId="24" borderId="1" xfId="2" applyFont="1" applyFill="1" applyBorder="1" applyAlignment="1">
      <alignment horizontal="left" vertical="center" wrapText="1"/>
    </xf>
    <xf numFmtId="0" fontId="38" fillId="0" borderId="1" xfId="0" applyFont="1" applyBorder="1"/>
    <xf numFmtId="0" fontId="4" fillId="24" borderId="1" xfId="0" applyFont="1" applyFill="1" applyBorder="1" applyAlignment="1">
      <alignment horizontal="center" vertical="center" textRotation="90"/>
    </xf>
    <xf numFmtId="0" fontId="60" fillId="0" borderId="0" xfId="2" applyFont="1" applyAlignment="1">
      <alignment vertical="center"/>
    </xf>
    <xf numFmtId="165" fontId="2" fillId="24" borderId="0" xfId="0" applyNumberFormat="1" applyFont="1" applyFill="1" applyAlignment="1">
      <alignment vertical="center"/>
    </xf>
    <xf numFmtId="0" fontId="51" fillId="0" borderId="0" xfId="1" applyFont="1" applyAlignment="1">
      <alignment vertical="center"/>
    </xf>
    <xf numFmtId="0" fontId="2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62" fillId="24" borderId="1" xfId="1" applyFont="1" applyFill="1" applyBorder="1" applyAlignment="1">
      <alignment vertical="center"/>
    </xf>
    <xf numFmtId="3" fontId="54" fillId="26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54" fillId="26" borderId="1" xfId="0" applyFont="1" applyFill="1" applyBorder="1" applyAlignment="1">
      <alignment horizontal="center" vertical="top" wrapText="1"/>
    </xf>
    <xf numFmtId="0" fontId="4" fillId="24" borderId="0" xfId="0" applyFont="1" applyFill="1" applyAlignment="1">
      <alignment horizontal="left" vertical="center"/>
    </xf>
    <xf numFmtId="0" fontId="9" fillId="24" borderId="0" xfId="0" applyFont="1" applyFill="1" applyAlignment="1">
      <alignment horizontal="left" vertical="center" wrapText="1"/>
    </xf>
    <xf numFmtId="0" fontId="40" fillId="24" borderId="0" xfId="48" applyFont="1" applyFill="1" applyAlignment="1">
      <alignment horizontal="left" vertical="center" wrapText="1"/>
    </xf>
    <xf numFmtId="0" fontId="53" fillId="24" borderId="1" xfId="2" applyFont="1" applyFill="1" applyBorder="1" applyAlignment="1">
      <alignment horizontal="left" vertical="center" wrapText="1"/>
    </xf>
    <xf numFmtId="0" fontId="12" fillId="24" borderId="0" xfId="1" applyFont="1" applyFill="1" applyAlignment="1">
      <alignment horizontal="left" vertical="center"/>
    </xf>
    <xf numFmtId="0" fontId="6" fillId="24" borderId="0" xfId="0" applyFont="1" applyFill="1" applyAlignment="1">
      <alignment horizontal="left" vertical="center" wrapText="1"/>
    </xf>
    <xf numFmtId="0" fontId="3" fillId="24" borderId="1" xfId="2" applyFont="1" applyFill="1" applyBorder="1" applyAlignment="1">
      <alignment horizontal="center" vertical="center" wrapText="1"/>
    </xf>
    <xf numFmtId="0" fontId="7" fillId="24" borderId="1" xfId="0" quotePrefix="1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7" fillId="24" borderId="0" xfId="48" applyFont="1" applyFill="1" applyAlignment="1">
      <alignment horizontal="right" vertical="top"/>
    </xf>
    <xf numFmtId="0" fontId="4" fillId="24" borderId="2" xfId="0" applyFont="1" applyFill="1" applyBorder="1" applyAlignment="1">
      <alignment horizontal="center" textRotation="90" wrapText="1"/>
    </xf>
    <xf numFmtId="0" fontId="0" fillId="24" borderId="0" xfId="0" applyFill="1"/>
    <xf numFmtId="0" fontId="9" fillId="24" borderId="0" xfId="0" applyFont="1" applyFill="1"/>
    <xf numFmtId="0" fontId="0" fillId="24" borderId="15" xfId="0" applyFill="1" applyBorder="1"/>
    <xf numFmtId="0" fontId="5" fillId="24" borderId="15" xfId="0" applyFont="1" applyFill="1" applyBorder="1" applyAlignment="1">
      <alignment horizontal="center"/>
    </xf>
    <xf numFmtId="0" fontId="7" fillId="24" borderId="2" xfId="0" applyFont="1" applyFill="1" applyBorder="1" applyAlignment="1">
      <alignment vertical="center" wrapText="1"/>
    </xf>
    <xf numFmtId="0" fontId="32" fillId="24" borderId="1" xfId="0" applyFont="1" applyFill="1" applyBorder="1" applyAlignment="1">
      <alignment horizontal="center" vertical="center"/>
    </xf>
    <xf numFmtId="0" fontId="32" fillId="24" borderId="1" xfId="0" applyFont="1" applyFill="1" applyBorder="1" applyAlignment="1">
      <alignment horizontal="center" vertical="center" wrapText="1"/>
    </xf>
    <xf numFmtId="0" fontId="50" fillId="24" borderId="1" xfId="0" applyFont="1" applyFill="1" applyBorder="1" applyAlignment="1">
      <alignment horizontal="center" vertical="center"/>
    </xf>
    <xf numFmtId="0" fontId="4" fillId="24" borderId="50" xfId="0" applyFont="1" applyFill="1" applyBorder="1" applyAlignment="1">
      <alignment horizontal="left" vertical="center" wrapText="1" indent="1"/>
    </xf>
    <xf numFmtId="0" fontId="5" fillId="24" borderId="1" xfId="0" applyFont="1" applyFill="1" applyBorder="1" applyAlignment="1">
      <alignment horizontal="left" vertical="center" indent="1"/>
    </xf>
    <xf numFmtId="0" fontId="4" fillId="24" borderId="1" xfId="0" quotePrefix="1" applyFont="1" applyFill="1" applyBorder="1" applyAlignment="1">
      <alignment horizontal="left" vertical="center" wrapText="1" indent="1"/>
    </xf>
    <xf numFmtId="0" fontId="37" fillId="24" borderId="2" xfId="1" applyFont="1" applyFill="1" applyBorder="1" applyAlignment="1">
      <alignment vertical="center" wrapText="1"/>
    </xf>
    <xf numFmtId="0" fontId="61" fillId="24" borderId="1" xfId="1" applyFont="1" applyFill="1" applyBorder="1" applyAlignment="1">
      <alignment horizontal="center" vertical="center" wrapText="1"/>
    </xf>
    <xf numFmtId="0" fontId="5" fillId="24" borderId="1" xfId="1" applyFont="1" applyFill="1" applyBorder="1" applyAlignment="1">
      <alignment vertical="center"/>
    </xf>
    <xf numFmtId="0" fontId="50" fillId="24" borderId="1" xfId="1" applyFont="1" applyFill="1" applyBorder="1" applyAlignment="1">
      <alignment horizontal="center" vertical="center"/>
    </xf>
    <xf numFmtId="0" fontId="5" fillId="24" borderId="1" xfId="1" applyFont="1" applyFill="1" applyBorder="1" applyAlignment="1">
      <alignment horizontal="left" vertical="center" wrapText="1" indent="1"/>
    </xf>
    <xf numFmtId="0" fontId="50" fillId="24" borderId="1" xfId="1" applyFont="1" applyFill="1" applyBorder="1" applyAlignment="1">
      <alignment horizontal="center" vertical="center" wrapText="1"/>
    </xf>
    <xf numFmtId="0" fontId="3" fillId="24" borderId="15" xfId="1" applyFont="1" applyFill="1" applyBorder="1" applyAlignment="1">
      <alignment horizontal="left" vertical="center"/>
    </xf>
    <xf numFmtId="0" fontId="3" fillId="24" borderId="0" xfId="1" applyFont="1" applyFill="1" applyAlignment="1">
      <alignment vertical="center"/>
    </xf>
    <xf numFmtId="0" fontId="2" fillId="24" borderId="15" xfId="48" applyFont="1" applyFill="1" applyBorder="1" applyAlignment="1">
      <alignment horizontal="right"/>
    </xf>
    <xf numFmtId="0" fontId="6" fillId="24" borderId="52" xfId="2" applyFont="1" applyFill="1" applyBorder="1" applyAlignment="1">
      <alignment horizontal="left" vertical="center" wrapText="1"/>
    </xf>
    <xf numFmtId="0" fontId="6" fillId="24" borderId="50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24" borderId="50" xfId="0" applyFont="1" applyFill="1" applyBorder="1" applyAlignment="1">
      <alignment vertical="center" wrapText="1"/>
    </xf>
    <xf numFmtId="0" fontId="6" fillId="24" borderId="0" xfId="0" applyFont="1" applyFill="1" applyAlignment="1">
      <alignment horizontal="center" vertical="center" wrapText="1"/>
    </xf>
    <xf numFmtId="0" fontId="2" fillId="24" borderId="0" xfId="2" applyFont="1" applyFill="1" applyAlignment="1">
      <alignment horizontal="center" vertical="center" wrapText="1"/>
    </xf>
    <xf numFmtId="0" fontId="6" fillId="24" borderId="0" xfId="0" applyFont="1" applyFill="1" applyAlignment="1">
      <alignment wrapText="1"/>
    </xf>
    <xf numFmtId="0" fontId="64" fillId="24" borderId="0" xfId="1" applyFont="1" applyFill="1" applyAlignment="1">
      <alignment horizontal="left" vertical="top" wrapText="1"/>
    </xf>
    <xf numFmtId="0" fontId="8" fillId="24" borderId="0" xfId="1" applyFont="1" applyFill="1" applyAlignment="1">
      <alignment vertical="top"/>
    </xf>
    <xf numFmtId="0" fontId="66" fillId="24" borderId="0" xfId="0" applyFont="1" applyFill="1" applyAlignment="1">
      <alignment vertical="center" wrapText="1"/>
    </xf>
    <xf numFmtId="0" fontId="67" fillId="24" borderId="0" xfId="1" applyFont="1" applyFill="1"/>
    <xf numFmtId="0" fontId="65" fillId="24" borderId="0" xfId="1" applyFont="1" applyFill="1" applyAlignment="1">
      <alignment horizontal="center"/>
    </xf>
    <xf numFmtId="0" fontId="65" fillId="24" borderId="0" xfId="1" applyFont="1" applyFill="1" applyAlignment="1">
      <alignment horizontal="left"/>
    </xf>
    <xf numFmtId="0" fontId="2" fillId="24" borderId="0" xfId="48" quotePrefix="1" applyFont="1" applyFill="1" applyAlignment="1">
      <alignment horizontal="center" vertical="center"/>
    </xf>
    <xf numFmtId="0" fontId="6" fillId="24" borderId="0" xfId="0" applyFont="1" applyFill="1" applyAlignment="1">
      <alignment horizontal="left"/>
    </xf>
    <xf numFmtId="0" fontId="4" fillId="24" borderId="1" xfId="1" applyFont="1" applyFill="1" applyBorder="1" applyAlignment="1">
      <alignment horizontal="left" vertical="center" indent="1"/>
    </xf>
    <xf numFmtId="0" fontId="41" fillId="24" borderId="0" xfId="48" applyFont="1" applyFill="1" applyAlignment="1">
      <alignment horizontal="right" vertical="top"/>
    </xf>
    <xf numFmtId="0" fontId="7" fillId="24" borderId="28" xfId="1" applyFont="1" applyFill="1" applyBorder="1" applyAlignment="1">
      <alignment horizontal="left" vertical="center"/>
    </xf>
    <xf numFmtId="0" fontId="7" fillId="24" borderId="29" xfId="1" applyFont="1" applyFill="1" applyBorder="1" applyAlignment="1">
      <alignment horizontal="left" vertical="center"/>
    </xf>
    <xf numFmtId="0" fontId="7" fillId="24" borderId="1" xfId="1" applyFont="1" applyFill="1" applyBorder="1" applyAlignment="1">
      <alignment horizontal="left" vertical="center"/>
    </xf>
    <xf numFmtId="0" fontId="41" fillId="24" borderId="0" xfId="48" applyFont="1" applyFill="1" applyAlignment="1">
      <alignment horizontal="center" vertical="center" wrapText="1"/>
    </xf>
    <xf numFmtId="0" fontId="4" fillId="24" borderId="27" xfId="0" applyFont="1" applyFill="1" applyBorder="1" applyAlignment="1">
      <alignment horizontal="center" textRotation="90" wrapText="1"/>
    </xf>
    <xf numFmtId="0" fontId="4" fillId="24" borderId="5" xfId="0" applyFont="1" applyFill="1" applyBorder="1" applyAlignment="1">
      <alignment horizontal="center" textRotation="90" wrapText="1"/>
    </xf>
    <xf numFmtId="0" fontId="4" fillId="24" borderId="6" xfId="0" applyFont="1" applyFill="1" applyBorder="1" applyAlignment="1">
      <alignment horizontal="center" textRotation="90" wrapText="1"/>
    </xf>
    <xf numFmtId="0" fontId="4" fillId="0" borderId="1" xfId="48" applyFont="1" applyBorder="1" applyAlignment="1">
      <alignment horizontal="center" vertical="center" wrapText="1"/>
    </xf>
    <xf numFmtId="0" fontId="4" fillId="0" borderId="4" xfId="48" applyFont="1" applyBorder="1" applyAlignment="1">
      <alignment horizontal="center" vertical="center" wrapText="1"/>
    </xf>
    <xf numFmtId="0" fontId="5" fillId="0" borderId="1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5" fillId="0" borderId="3" xfId="48" applyFont="1" applyBorder="1" applyAlignment="1">
      <alignment horizontal="center" vertical="center" wrapText="1"/>
    </xf>
    <xf numFmtId="0" fontId="5" fillId="0" borderId="11" xfId="48" applyFont="1" applyBorder="1" applyAlignment="1">
      <alignment horizontal="center" vertical="center" wrapText="1"/>
    </xf>
    <xf numFmtId="0" fontId="5" fillId="0" borderId="1" xfId="48" applyFont="1" applyBorder="1" applyAlignment="1">
      <alignment horizontal="center" textRotation="90" wrapText="1"/>
    </xf>
    <xf numFmtId="0" fontId="4" fillId="0" borderId="1" xfId="48" applyFont="1" applyBorder="1" applyAlignment="1">
      <alignment horizontal="center" textRotation="90" wrapText="1"/>
    </xf>
    <xf numFmtId="0" fontId="4" fillId="0" borderId="2" xfId="48" applyFont="1" applyBorder="1" applyAlignment="1">
      <alignment horizontal="center" textRotation="90" wrapText="1"/>
    </xf>
    <xf numFmtId="0" fontId="4" fillId="0" borderId="7" xfId="48" applyFont="1" applyBorder="1" applyAlignment="1">
      <alignment horizontal="center" textRotation="90" wrapText="1"/>
    </xf>
    <xf numFmtId="0" fontId="4" fillId="0" borderId="12" xfId="48" applyFont="1" applyBorder="1" applyAlignment="1">
      <alignment horizontal="center" textRotation="90" wrapText="1"/>
    </xf>
    <xf numFmtId="0" fontId="4" fillId="24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1" fillId="24" borderId="1" xfId="1" applyFill="1" applyBorder="1" applyAlignment="1">
      <alignment vertical="center"/>
    </xf>
    <xf numFmtId="0" fontId="5" fillId="24" borderId="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7" fillId="24" borderId="2" xfId="1" applyFont="1" applyFill="1" applyBorder="1" applyAlignment="1">
      <alignment horizontal="left" vertical="center"/>
    </xf>
    <xf numFmtId="0" fontId="7" fillId="24" borderId="11" xfId="1" applyFont="1" applyFill="1" applyBorder="1" applyAlignment="1">
      <alignment horizontal="left" vertical="center"/>
    </xf>
    <xf numFmtId="0" fontId="41" fillId="24" borderId="0" xfId="48" applyFont="1" applyFill="1" applyAlignment="1">
      <alignment horizontal="center" vertical="top" wrapText="1"/>
    </xf>
    <xf numFmtId="0" fontId="4" fillId="24" borderId="3" xfId="1" applyFont="1" applyFill="1" applyBorder="1" applyAlignment="1">
      <alignment horizontal="center" vertical="center"/>
    </xf>
    <xf numFmtId="0" fontId="5" fillId="24" borderId="7" xfId="2" applyFont="1" applyFill="1" applyBorder="1" applyAlignment="1">
      <alignment horizontal="center" textRotation="90" wrapText="1"/>
    </xf>
    <xf numFmtId="0" fontId="5" fillId="24" borderId="9" xfId="2" applyFont="1" applyFill="1" applyBorder="1" applyAlignment="1">
      <alignment horizontal="center" textRotation="90" wrapText="1"/>
    </xf>
    <xf numFmtId="0" fontId="5" fillId="24" borderId="12" xfId="2" applyFont="1" applyFill="1" applyBorder="1" applyAlignment="1">
      <alignment horizontal="center" textRotation="90" wrapText="1"/>
    </xf>
    <xf numFmtId="0" fontId="4" fillId="24" borderId="1" xfId="2" applyFill="1" applyBorder="1" applyAlignment="1">
      <alignment horizontal="center" textRotation="90"/>
    </xf>
    <xf numFmtId="0" fontId="4" fillId="24" borderId="11" xfId="1" applyFont="1" applyFill="1" applyBorder="1" applyAlignment="1">
      <alignment horizontal="center" vertical="center"/>
    </xf>
    <xf numFmtId="0" fontId="4" fillId="24" borderId="1" xfId="1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 wrapText="1"/>
    </xf>
    <xf numFmtId="0" fontId="4" fillId="24" borderId="4" xfId="0" applyFont="1" applyFill="1" applyBorder="1" applyAlignment="1">
      <alignment horizontal="center" vertical="center" wrapText="1"/>
    </xf>
    <xf numFmtId="0" fontId="5" fillId="24" borderId="2" xfId="2" applyFont="1" applyFill="1" applyBorder="1" applyAlignment="1">
      <alignment horizontal="center" vertical="center" wrapText="1"/>
    </xf>
    <xf numFmtId="0" fontId="5" fillId="24" borderId="3" xfId="2" applyFont="1" applyFill="1" applyBorder="1" applyAlignment="1">
      <alignment horizontal="center" vertical="center" wrapText="1"/>
    </xf>
    <xf numFmtId="0" fontId="5" fillId="24" borderId="11" xfId="2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left" vertical="center" wrapText="1"/>
    </xf>
    <xf numFmtId="0" fontId="5" fillId="24" borderId="3" xfId="0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vertical="center" wrapText="1" indent="1"/>
    </xf>
    <xf numFmtId="0" fontId="7" fillId="24" borderId="1" xfId="0" applyFont="1" applyFill="1" applyBorder="1" applyAlignment="1">
      <alignment vertical="center" wrapText="1"/>
    </xf>
    <xf numFmtId="0" fontId="4" fillId="24" borderId="3" xfId="1" applyFont="1" applyFill="1" applyBorder="1" applyAlignment="1">
      <alignment horizontal="center" vertical="center" wrapText="1"/>
    </xf>
    <xf numFmtId="0" fontId="4" fillId="24" borderId="11" xfId="1" applyFont="1" applyFill="1" applyBorder="1" applyAlignment="1">
      <alignment horizontal="center" vertical="center" wrapText="1"/>
    </xf>
    <xf numFmtId="0" fontId="4" fillId="24" borderId="25" xfId="1" applyFont="1" applyFill="1" applyBorder="1" applyAlignment="1">
      <alignment horizontal="center" textRotation="90" wrapText="1"/>
    </xf>
    <xf numFmtId="0" fontId="4" fillId="24" borderId="12" xfId="1" applyFont="1" applyFill="1" applyBorder="1" applyAlignment="1">
      <alignment horizontal="center" textRotation="90" wrapText="1"/>
    </xf>
    <xf numFmtId="0" fontId="4" fillId="24" borderId="7" xfId="0" applyFont="1" applyFill="1" applyBorder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24" borderId="7" xfId="1" applyFont="1" applyFill="1" applyBorder="1" applyAlignment="1">
      <alignment horizontal="center" textRotation="90" wrapText="1"/>
    </xf>
    <xf numFmtId="0" fontId="4" fillId="24" borderId="9" xfId="1" applyFont="1" applyFill="1" applyBorder="1" applyAlignment="1">
      <alignment horizontal="center" textRotation="90" wrapText="1"/>
    </xf>
    <xf numFmtId="0" fontId="4" fillId="24" borderId="1" xfId="1" applyFont="1" applyFill="1" applyBorder="1" applyAlignment="1">
      <alignment horizontal="center" textRotation="90"/>
    </xf>
    <xf numFmtId="0" fontId="43" fillId="24" borderId="0" xfId="0" applyFont="1" applyFill="1" applyAlignment="1">
      <alignment horizontal="right" vertical="center"/>
    </xf>
    <xf numFmtId="0" fontId="4" fillId="24" borderId="0" xfId="48" applyFont="1" applyFill="1" applyAlignment="1">
      <alignment horizontal="left" vertical="center" wrapText="1"/>
    </xf>
    <xf numFmtId="0" fontId="4" fillId="24" borderId="0" xfId="48" applyFont="1" applyFill="1" applyAlignment="1">
      <alignment horizontal="center" vertical="center" wrapText="1"/>
    </xf>
    <xf numFmtId="0" fontId="41" fillId="24" borderId="0" xfId="0" applyFont="1" applyFill="1" applyAlignment="1">
      <alignment horizontal="center" vertical="center" wrapText="1"/>
    </xf>
    <xf numFmtId="0" fontId="4" fillId="24" borderId="6" xfId="2" applyFill="1" applyBorder="1" applyAlignment="1">
      <alignment horizontal="center" textRotation="90"/>
    </xf>
    <xf numFmtId="0" fontId="4" fillId="24" borderId="26" xfId="2" applyFill="1" applyBorder="1" applyAlignment="1">
      <alignment horizontal="center" textRotation="90"/>
    </xf>
    <xf numFmtId="0" fontId="40" fillId="24" borderId="0" xfId="48" applyFont="1" applyFill="1" applyAlignment="1">
      <alignment horizontal="center" vertical="center" wrapText="1"/>
    </xf>
    <xf numFmtId="0" fontId="5" fillId="24" borderId="1" xfId="2" applyFont="1" applyFill="1" applyBorder="1" applyAlignment="1">
      <alignment horizontal="center" vertical="center" wrapText="1"/>
    </xf>
    <xf numFmtId="0" fontId="4" fillId="24" borderId="4" xfId="2" applyFill="1" applyBorder="1" applyAlignment="1">
      <alignment horizontal="center" textRotation="90"/>
    </xf>
    <xf numFmtId="0" fontId="4" fillId="24" borderId="9" xfId="2" applyFill="1" applyBorder="1" applyAlignment="1">
      <alignment horizontal="center" textRotation="90"/>
    </xf>
    <xf numFmtId="0" fontId="4" fillId="24" borderId="12" xfId="2" applyFill="1" applyBorder="1" applyAlignment="1">
      <alignment horizontal="center" textRotation="90"/>
    </xf>
    <xf numFmtId="0" fontId="5" fillId="24" borderId="30" xfId="2" applyFont="1" applyFill="1" applyBorder="1" applyAlignment="1">
      <alignment horizontal="center" vertical="center" wrapText="1"/>
    </xf>
    <xf numFmtId="0" fontId="5" fillId="24" borderId="29" xfId="2" applyFont="1" applyFill="1" applyBorder="1" applyAlignment="1">
      <alignment horizontal="center" vertical="center" wrapText="1"/>
    </xf>
    <xf numFmtId="0" fontId="4" fillId="24" borderId="27" xfId="2" applyFill="1" applyBorder="1" applyAlignment="1">
      <alignment horizontal="center" textRotation="90"/>
    </xf>
    <xf numFmtId="0" fontId="4" fillId="24" borderId="5" xfId="2" applyFill="1" applyBorder="1" applyAlignment="1">
      <alignment horizontal="center" textRotation="90"/>
    </xf>
    <xf numFmtId="0" fontId="4" fillId="24" borderId="7" xfId="2" applyFill="1" applyBorder="1" applyAlignment="1">
      <alignment horizontal="center" textRotation="90"/>
    </xf>
    <xf numFmtId="0" fontId="4" fillId="24" borderId="30" xfId="0" applyFont="1" applyFill="1" applyBorder="1" applyAlignment="1">
      <alignment horizontal="center" wrapText="1"/>
    </xf>
    <xf numFmtId="0" fontId="4" fillId="24" borderId="29" xfId="0" applyFont="1" applyFill="1" applyBorder="1" applyAlignment="1">
      <alignment horizontal="center" wrapText="1"/>
    </xf>
    <xf numFmtId="0" fontId="4" fillId="24" borderId="25" xfId="0" applyFont="1" applyFill="1" applyBorder="1" applyAlignment="1">
      <alignment horizontal="center" textRotation="90" wrapText="1"/>
    </xf>
    <xf numFmtId="0" fontId="4" fillId="24" borderId="12" xfId="0" applyFont="1" applyFill="1" applyBorder="1" applyAlignment="1">
      <alignment horizontal="center" textRotation="90" wrapText="1"/>
    </xf>
    <xf numFmtId="0" fontId="4" fillId="24" borderId="3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textRotation="90"/>
    </xf>
    <xf numFmtId="0" fontId="4" fillId="24" borderId="9" xfId="0" applyFont="1" applyFill="1" applyBorder="1" applyAlignment="1">
      <alignment horizontal="center" textRotation="90"/>
    </xf>
    <xf numFmtId="0" fontId="4" fillId="24" borderId="12" xfId="0" applyFont="1" applyFill="1" applyBorder="1" applyAlignment="1">
      <alignment horizontal="center" textRotation="90"/>
    </xf>
    <xf numFmtId="0" fontId="55" fillId="26" borderId="33" xfId="0" applyFont="1" applyFill="1" applyBorder="1" applyAlignment="1">
      <alignment horizontal="center" textRotation="90" wrapText="1"/>
    </xf>
    <xf numFmtId="0" fontId="55" fillId="26" borderId="34" xfId="0" applyFont="1" applyFill="1" applyBorder="1" applyAlignment="1">
      <alignment horizontal="center" vertical="center" wrapText="1"/>
    </xf>
    <xf numFmtId="0" fontId="55" fillId="26" borderId="33" xfId="0" applyFont="1" applyFill="1" applyBorder="1" applyAlignment="1">
      <alignment horizontal="center" vertical="center" wrapText="1"/>
    </xf>
    <xf numFmtId="0" fontId="55" fillId="26" borderId="35" xfId="0" applyFont="1" applyFill="1" applyBorder="1" applyAlignment="1">
      <alignment horizontal="center" vertical="center" wrapText="1"/>
    </xf>
    <xf numFmtId="0" fontId="55" fillId="26" borderId="36" xfId="0" applyFont="1" applyFill="1" applyBorder="1" applyAlignment="1">
      <alignment horizontal="center" vertical="center" wrapText="1"/>
    </xf>
    <xf numFmtId="0" fontId="54" fillId="26" borderId="1" xfId="0" applyFont="1" applyFill="1" applyBorder="1" applyAlignment="1">
      <alignment horizontal="left" vertical="center" wrapText="1"/>
    </xf>
    <xf numFmtId="0" fontId="58" fillId="26" borderId="1" xfId="0" applyFont="1" applyFill="1" applyBorder="1" applyAlignment="1">
      <alignment horizontal="left" vertical="center" wrapText="1"/>
    </xf>
    <xf numFmtId="0" fontId="54" fillId="26" borderId="42" xfId="0" applyFont="1" applyFill="1" applyBorder="1" applyAlignment="1">
      <alignment horizontal="left" vertical="center" wrapText="1"/>
    </xf>
    <xf numFmtId="0" fontId="54" fillId="26" borderId="45" xfId="0" applyFont="1" applyFill="1" applyBorder="1" applyAlignment="1">
      <alignment horizontal="left" vertical="center" wrapText="1"/>
    </xf>
    <xf numFmtId="0" fontId="54" fillId="26" borderId="39" xfId="0" applyFont="1" applyFill="1" applyBorder="1" applyAlignment="1">
      <alignment horizontal="left" vertical="center" wrapText="1"/>
    </xf>
    <xf numFmtId="0" fontId="55" fillId="26" borderId="37" xfId="0" applyFont="1" applyFill="1" applyBorder="1" applyAlignment="1">
      <alignment horizontal="center" vertical="center" wrapText="1"/>
    </xf>
    <xf numFmtId="0" fontId="58" fillId="26" borderId="42" xfId="0" applyFont="1" applyFill="1" applyBorder="1" applyAlignment="1">
      <alignment horizontal="left" vertical="center" wrapText="1"/>
    </xf>
    <xf numFmtId="0" fontId="57" fillId="26" borderId="33" xfId="0" applyFont="1" applyFill="1" applyBorder="1" applyAlignment="1">
      <alignment horizontal="center" textRotation="90" wrapText="1"/>
    </xf>
    <xf numFmtId="0" fontId="59" fillId="26" borderId="0" xfId="0" applyFont="1" applyFill="1" applyAlignment="1">
      <alignment horizontal="center" vertical="center" wrapText="1"/>
    </xf>
    <xf numFmtId="0" fontId="58" fillId="26" borderId="0" xfId="0" applyFont="1" applyFill="1" applyAlignment="1">
      <alignment horizontal="center" vertical="top" wrapText="1"/>
    </xf>
    <xf numFmtId="0" fontId="63" fillId="26" borderId="0" xfId="0" applyFont="1" applyFill="1" applyAlignment="1">
      <alignment horizontal="left" vertical="top" wrapText="1"/>
    </xf>
    <xf numFmtId="0" fontId="5" fillId="24" borderId="25" xfId="2" applyFont="1" applyFill="1" applyBorder="1" applyAlignment="1">
      <alignment horizontal="center" textRotation="90" wrapText="1"/>
    </xf>
    <xf numFmtId="0" fontId="7" fillId="24" borderId="0" xfId="48" applyFont="1" applyFill="1" applyAlignment="1">
      <alignment horizontal="right" vertical="top"/>
    </xf>
    <xf numFmtId="0" fontId="7" fillId="24" borderId="0" xfId="48" applyFont="1" applyFill="1" applyAlignment="1">
      <alignment horizontal="right" vertical="top" wrapText="1"/>
    </xf>
    <xf numFmtId="0" fontId="4" fillId="24" borderId="3" xfId="0" applyFont="1" applyFill="1" applyBorder="1" applyAlignment="1">
      <alignment horizontal="center" wrapText="1"/>
    </xf>
    <xf numFmtId="0" fontId="4" fillId="24" borderId="1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4" fillId="24" borderId="5" xfId="0" applyFont="1" applyFill="1" applyBorder="1" applyAlignment="1">
      <alignment horizontal="center" vertical="center"/>
    </xf>
    <xf numFmtId="0" fontId="4" fillId="24" borderId="6" xfId="0" applyFont="1" applyFill="1" applyBorder="1" applyAlignment="1">
      <alignment horizontal="center" vertical="center"/>
    </xf>
    <xf numFmtId="0" fontId="5" fillId="24" borderId="4" xfId="2" applyFont="1" applyFill="1" applyBorder="1" applyAlignment="1">
      <alignment horizontal="center" vertical="center" wrapText="1"/>
    </xf>
    <xf numFmtId="0" fontId="4" fillId="24" borderId="1" xfId="0" applyFont="1" applyFill="1" applyBorder="1"/>
    <xf numFmtId="0" fontId="4" fillId="24" borderId="2" xfId="0" applyFon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0" fontId="4" fillId="24" borderId="2" xfId="2" applyFill="1" applyBorder="1" applyAlignment="1">
      <alignment horizontal="left" vertical="center" wrapText="1" indent="1"/>
    </xf>
    <xf numFmtId="0" fontId="4" fillId="24" borderId="3" xfId="2" applyFill="1" applyBorder="1" applyAlignment="1">
      <alignment horizontal="left" vertical="center" wrapText="1" indent="1"/>
    </xf>
    <xf numFmtId="0" fontId="7" fillId="24" borderId="2" xfId="1" applyFont="1" applyFill="1" applyBorder="1" applyAlignment="1">
      <alignment horizontal="left" vertical="center" wrapText="1"/>
    </xf>
    <xf numFmtId="0" fontId="7" fillId="24" borderId="3" xfId="1" applyFont="1" applyFill="1" applyBorder="1" applyAlignment="1">
      <alignment horizontal="left" vertical="center" wrapText="1"/>
    </xf>
    <xf numFmtId="0" fontId="4" fillId="24" borderId="3" xfId="2" applyFill="1" applyBorder="1" applyAlignment="1">
      <alignment horizontal="center" vertical="center"/>
    </xf>
    <xf numFmtId="0" fontId="4" fillId="24" borderId="25" xfId="2" applyFill="1" applyBorder="1" applyAlignment="1">
      <alignment horizontal="center" textRotation="90"/>
    </xf>
    <xf numFmtId="0" fontId="4" fillId="24" borderId="11" xfId="2" applyFill="1" applyBorder="1" applyAlignment="1">
      <alignment horizontal="center" vertical="center"/>
    </xf>
    <xf numFmtId="0" fontId="37" fillId="24" borderId="2" xfId="2" applyFont="1" applyFill="1" applyBorder="1" applyAlignment="1">
      <alignment horizontal="left" vertical="center" wrapText="1"/>
    </xf>
    <xf numFmtId="0" fontId="37" fillId="24" borderId="3" xfId="2" applyFont="1" applyFill="1" applyBorder="1" applyAlignment="1">
      <alignment horizontal="left" vertical="center" wrapText="1"/>
    </xf>
    <xf numFmtId="0" fontId="41" fillId="0" borderId="0" xfId="2" applyFont="1" applyAlignment="1">
      <alignment horizontal="right" vertical="center"/>
    </xf>
    <xf numFmtId="0" fontId="4" fillId="24" borderId="1" xfId="2" applyFill="1" applyBorder="1" applyAlignment="1">
      <alignment horizontal="center" textRotation="90" wrapText="1"/>
    </xf>
    <xf numFmtId="0" fontId="7" fillId="24" borderId="3" xfId="2" applyFont="1" applyFill="1" applyBorder="1" applyAlignment="1">
      <alignment horizontal="center" vertical="center"/>
    </xf>
    <xf numFmtId="0" fontId="7" fillId="24" borderId="11" xfId="2" applyFont="1" applyFill="1" applyBorder="1" applyAlignment="1">
      <alignment horizontal="center" vertical="center"/>
    </xf>
    <xf numFmtId="0" fontId="6" fillId="24" borderId="4" xfId="0" applyFont="1" applyFill="1" applyBorder="1" applyAlignment="1">
      <alignment horizontal="center" vertical="center" textRotation="90" wrapText="1"/>
    </xf>
    <xf numFmtId="0" fontId="6" fillId="24" borderId="5" xfId="0" applyFont="1" applyFill="1" applyBorder="1" applyAlignment="1">
      <alignment horizontal="center" vertical="center" textRotation="90" wrapText="1"/>
    </xf>
    <xf numFmtId="0" fontId="6" fillId="24" borderId="6" xfId="0" applyFont="1" applyFill="1" applyBorder="1" applyAlignment="1">
      <alignment horizontal="center" vertical="center" textRotation="90" wrapText="1"/>
    </xf>
    <xf numFmtId="0" fontId="38" fillId="24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2" fillId="24" borderId="52" xfId="0" applyFont="1" applyFill="1" applyBorder="1" applyAlignment="1">
      <alignment horizontal="center" vertical="center" wrapText="1"/>
    </xf>
    <xf numFmtId="0" fontId="2" fillId="24" borderId="53" xfId="0" applyFont="1" applyFill="1" applyBorder="1" applyAlignment="1">
      <alignment horizontal="center" vertical="center" wrapText="1"/>
    </xf>
    <xf numFmtId="0" fontId="6" fillId="24" borderId="50" xfId="2" applyFont="1" applyFill="1" applyBorder="1" applyAlignment="1">
      <alignment horizontal="center" vertical="center" wrapText="1"/>
    </xf>
    <xf numFmtId="0" fontId="6" fillId="24" borderId="52" xfId="2" applyFont="1" applyFill="1" applyBorder="1" applyAlignment="1">
      <alignment horizontal="center" vertical="center" wrapText="1"/>
    </xf>
    <xf numFmtId="0" fontId="6" fillId="24" borderId="53" xfId="2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textRotation="90"/>
    </xf>
    <xf numFmtId="0" fontId="6" fillId="24" borderId="5" xfId="0" applyFont="1" applyFill="1" applyBorder="1" applyAlignment="1">
      <alignment horizontal="center" vertical="center" textRotation="90"/>
    </xf>
    <xf numFmtId="0" fontId="6" fillId="24" borderId="6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24" borderId="51" xfId="0" applyFont="1" applyFill="1" applyBorder="1" applyAlignment="1">
      <alignment horizontal="center" textRotation="90" wrapText="1"/>
    </xf>
    <xf numFmtId="0" fontId="2" fillId="24" borderId="12" xfId="0" applyFont="1" applyFill="1" applyBorder="1" applyAlignment="1">
      <alignment horizontal="center" textRotation="90" wrapText="1"/>
    </xf>
    <xf numFmtId="0" fontId="6" fillId="24" borderId="4" xfId="0" applyFont="1" applyFill="1" applyBorder="1" applyAlignment="1">
      <alignment horizontal="left" vertical="center" wrapText="1"/>
    </xf>
    <xf numFmtId="0" fontId="6" fillId="24" borderId="5" xfId="0" applyFont="1" applyFill="1" applyBorder="1" applyAlignment="1">
      <alignment horizontal="left" vertical="center" wrapText="1"/>
    </xf>
    <xf numFmtId="0" fontId="6" fillId="24" borderId="6" xfId="0" applyFont="1" applyFill="1" applyBorder="1" applyAlignment="1">
      <alignment horizontal="left" vertical="center" wrapText="1"/>
    </xf>
    <xf numFmtId="0" fontId="6" fillId="24" borderId="4" xfId="0" applyFont="1" applyFill="1" applyBorder="1" applyAlignment="1">
      <alignment horizontal="center" textRotation="90" wrapText="1"/>
    </xf>
    <xf numFmtId="0" fontId="6" fillId="24" borderId="5" xfId="0" applyFont="1" applyFill="1" applyBorder="1" applyAlignment="1">
      <alignment horizontal="center" textRotation="90" wrapText="1"/>
    </xf>
    <xf numFmtId="0" fontId="6" fillId="24" borderId="6" xfId="0" applyFont="1" applyFill="1" applyBorder="1" applyAlignment="1">
      <alignment horizontal="center" textRotation="90" wrapText="1"/>
    </xf>
    <xf numFmtId="0" fontId="6" fillId="24" borderId="4" xfId="2" applyFont="1" applyFill="1" applyBorder="1" applyAlignment="1">
      <alignment horizontal="center" vertical="center" wrapText="1"/>
    </xf>
    <xf numFmtId="0" fontId="6" fillId="24" borderId="5" xfId="2" applyFont="1" applyFill="1" applyBorder="1" applyAlignment="1">
      <alignment horizontal="center" vertical="center" wrapText="1"/>
    </xf>
    <xf numFmtId="0" fontId="6" fillId="24" borderId="6" xfId="2" applyFont="1" applyFill="1" applyBorder="1" applyAlignment="1">
      <alignment horizontal="center" vertical="center" wrapText="1"/>
    </xf>
    <xf numFmtId="0" fontId="2" fillId="24" borderId="9" xfId="0" applyFont="1" applyFill="1" applyBorder="1" applyAlignment="1">
      <alignment horizontal="center" textRotation="90" wrapText="1"/>
    </xf>
    <xf numFmtId="0" fontId="2" fillId="24" borderId="52" xfId="0" applyFont="1" applyFill="1" applyBorder="1" applyAlignment="1">
      <alignment horizontal="center" vertical="center"/>
    </xf>
    <xf numFmtId="0" fontId="2" fillId="24" borderId="53" xfId="0" applyFont="1" applyFill="1" applyBorder="1" applyAlignment="1">
      <alignment horizontal="center" vertical="center"/>
    </xf>
    <xf numFmtId="0" fontId="2" fillId="24" borderId="4" xfId="0" applyFont="1" applyFill="1" applyBorder="1" applyAlignment="1">
      <alignment horizontal="center" textRotation="90" wrapText="1"/>
    </xf>
    <xf numFmtId="0" fontId="2" fillId="24" borderId="6" xfId="0" applyFont="1" applyFill="1" applyBorder="1" applyAlignment="1">
      <alignment horizontal="center" textRotation="90" wrapText="1"/>
    </xf>
    <xf numFmtId="0" fontId="4" fillId="24" borderId="0" xfId="0" applyFont="1" applyFill="1" applyAlignment="1">
      <alignment horizontal="right" vertical="top" wrapText="1"/>
    </xf>
    <xf numFmtId="0" fontId="5" fillId="24" borderId="27" xfId="2" applyFont="1" applyFill="1" applyBorder="1" applyAlignment="1">
      <alignment horizontal="center" vertical="center" wrapText="1"/>
    </xf>
    <xf numFmtId="0" fontId="5" fillId="24" borderId="26" xfId="2" applyFont="1" applyFill="1" applyBorder="1" applyAlignment="1">
      <alignment horizontal="center" vertical="center" wrapText="1"/>
    </xf>
    <xf numFmtId="0" fontId="41" fillId="24" borderId="0" xfId="48" applyFont="1" applyFill="1" applyAlignment="1">
      <alignment horizontal="right" vertical="top" wrapText="1"/>
    </xf>
    <xf numFmtId="0" fontId="4" fillId="24" borderId="9" xfId="0" applyFont="1" applyFill="1" applyBorder="1" applyAlignment="1">
      <alignment horizontal="center" textRotation="90" wrapText="1"/>
    </xf>
    <xf numFmtId="0" fontId="4" fillId="24" borderId="25" xfId="0" applyFont="1" applyFill="1" applyBorder="1" applyAlignment="1">
      <alignment horizontal="center" vertical="center"/>
    </xf>
    <xf numFmtId="0" fontId="4" fillId="24" borderId="9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4" fillId="24" borderId="30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5" fillId="24" borderId="5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left" vertical="center" wrapText="1"/>
    </xf>
    <xf numFmtId="0" fontId="5" fillId="24" borderId="6" xfId="0" applyFont="1" applyFill="1" applyBorder="1" applyAlignment="1">
      <alignment horizontal="left" vertical="center" wrapText="1"/>
    </xf>
    <xf numFmtId="0" fontId="5" fillId="24" borderId="4" xfId="0" applyFont="1" applyFill="1" applyBorder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5" fillId="24" borderId="5" xfId="2" applyFont="1" applyFill="1" applyBorder="1" applyAlignment="1">
      <alignment horizontal="center" vertical="center" wrapText="1"/>
    </xf>
    <xf numFmtId="0" fontId="5" fillId="24" borderId="6" xfId="2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textRotation="90" wrapText="1"/>
    </xf>
    <xf numFmtId="0" fontId="5" fillId="24" borderId="25" xfId="0" applyFont="1" applyFill="1" applyBorder="1" applyAlignment="1">
      <alignment horizontal="center" textRotation="90" wrapText="1"/>
    </xf>
    <xf numFmtId="0" fontId="5" fillId="24" borderId="9" xfId="0" applyFont="1" applyFill="1" applyBorder="1" applyAlignment="1">
      <alignment horizontal="center" textRotation="90" wrapText="1"/>
    </xf>
    <xf numFmtId="0" fontId="5" fillId="24" borderId="12" xfId="0" applyFont="1" applyFill="1" applyBorder="1" applyAlignment="1">
      <alignment horizontal="center" textRotation="90" wrapText="1"/>
    </xf>
    <xf numFmtId="0" fontId="10" fillId="24" borderId="0" xfId="48" applyFont="1" applyFill="1" applyAlignment="1">
      <alignment horizontal="right" vertical="top" wrapText="1"/>
    </xf>
    <xf numFmtId="0" fontId="5" fillId="0" borderId="4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24" borderId="1" xfId="0" applyFont="1" applyFill="1" applyBorder="1" applyAlignment="1">
      <alignment horizontal="center" textRotation="90" wrapText="1"/>
    </xf>
    <xf numFmtId="0" fontId="5" fillId="24" borderId="1" xfId="0" applyFont="1" applyFill="1" applyBorder="1" applyAlignment="1">
      <alignment horizontal="left" vertical="center"/>
    </xf>
    <xf numFmtId="0" fontId="5" fillId="24" borderId="1" xfId="0" applyFont="1" applyFill="1" applyBorder="1" applyAlignment="1">
      <alignment horizontal="left" vertical="center" wrapText="1"/>
    </xf>
    <xf numFmtId="0" fontId="4" fillId="24" borderId="4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5" fillId="24" borderId="4" xfId="0" applyFont="1" applyFill="1" applyBorder="1" applyAlignment="1">
      <alignment horizontal="left" vertical="center"/>
    </xf>
    <xf numFmtId="0" fontId="5" fillId="24" borderId="5" xfId="0" applyFont="1" applyFill="1" applyBorder="1" applyAlignment="1">
      <alignment horizontal="left" vertical="center"/>
    </xf>
    <xf numFmtId="0" fontId="4" fillId="24" borderId="30" xfId="0" applyFont="1" applyFill="1" applyBorder="1" applyAlignment="1">
      <alignment horizontal="center" vertical="center"/>
    </xf>
    <xf numFmtId="0" fontId="7" fillId="24" borderId="28" xfId="0" applyFont="1" applyFill="1" applyBorder="1" applyAlignment="1">
      <alignment horizontal="center" vertical="center"/>
    </xf>
    <xf numFmtId="0" fontId="7" fillId="24" borderId="30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0" fontId="5" fillId="24" borderId="27" xfId="0" applyFont="1" applyFill="1" applyBorder="1" applyAlignment="1">
      <alignment horizontal="center" vertical="center"/>
    </xf>
    <xf numFmtId="0" fontId="5" fillId="24" borderId="27" xfId="0" applyFont="1" applyFill="1" applyBorder="1" applyAlignment="1">
      <alignment horizontal="center" vertical="center" wrapText="1"/>
    </xf>
    <xf numFmtId="0" fontId="4" fillId="24" borderId="2" xfId="2" applyFill="1" applyBorder="1" applyAlignment="1">
      <alignment horizontal="left" vertical="center" indent="1"/>
    </xf>
    <xf numFmtId="0" fontId="4" fillId="24" borderId="11" xfId="2" applyFill="1" applyBorder="1" applyAlignment="1">
      <alignment horizontal="left" vertical="center" indent="1"/>
    </xf>
    <xf numFmtId="0" fontId="5" fillId="24" borderId="0" xfId="0" applyFont="1" applyFill="1" applyAlignment="1">
      <alignment horizontal="right"/>
    </xf>
    <xf numFmtId="0" fontId="4" fillId="24" borderId="7" xfId="0" applyFont="1" applyFill="1" applyBorder="1" applyAlignment="1">
      <alignment horizontal="center" textRotation="90" wrapText="1"/>
    </xf>
    <xf numFmtId="0" fontId="0" fillId="0" borderId="9" xfId="0" applyBorder="1"/>
    <xf numFmtId="0" fontId="0" fillId="0" borderId="12" xfId="0" applyBorder="1"/>
    <xf numFmtId="0" fontId="7" fillId="24" borderId="2" xfId="2" applyFont="1" applyFill="1" applyBorder="1" applyAlignment="1">
      <alignment horizontal="left" vertical="center"/>
    </xf>
    <xf numFmtId="0" fontId="7" fillId="24" borderId="11" xfId="2" applyFont="1" applyFill="1" applyBorder="1" applyAlignment="1">
      <alignment horizontal="left" vertical="center"/>
    </xf>
    <xf numFmtId="0" fontId="7" fillId="24" borderId="2" xfId="2" applyFont="1" applyFill="1" applyBorder="1" applyAlignment="1">
      <alignment horizontal="left" vertical="center" wrapText="1"/>
    </xf>
    <xf numFmtId="0" fontId="7" fillId="24" borderId="11" xfId="2" applyFont="1" applyFill="1" applyBorder="1" applyAlignment="1">
      <alignment horizontal="left" vertical="center" wrapText="1"/>
    </xf>
    <xf numFmtId="0" fontId="41" fillId="24" borderId="0" xfId="1" applyFont="1" applyFill="1" applyAlignment="1">
      <alignment horizontal="center" wrapText="1"/>
    </xf>
    <xf numFmtId="0" fontId="4" fillId="24" borderId="1" xfId="2" applyFill="1" applyBorder="1" applyAlignment="1">
      <alignment horizontal="center" vertical="center"/>
    </xf>
    <xf numFmtId="0" fontId="4" fillId="24" borderId="1" xfId="2" applyFill="1" applyBorder="1" applyAlignment="1">
      <alignment horizontal="center" vertical="center" wrapText="1"/>
    </xf>
    <xf numFmtId="0" fontId="4" fillId="24" borderId="4" xfId="2" applyFill="1" applyBorder="1" applyAlignment="1">
      <alignment horizontal="center" vertical="center"/>
    </xf>
    <xf numFmtId="0" fontId="4" fillId="24" borderId="9" xfId="2" applyFill="1" applyBorder="1" applyAlignment="1">
      <alignment horizontal="center" vertical="center"/>
    </xf>
    <xf numFmtId="0" fontId="4" fillId="24" borderId="12" xfId="2" applyFill="1" applyBorder="1" applyAlignment="1">
      <alignment horizontal="center" vertical="center"/>
    </xf>
    <xf numFmtId="0" fontId="0" fillId="0" borderId="6" xfId="0" applyBorder="1"/>
    <xf numFmtId="0" fontId="4" fillId="24" borderId="2" xfId="0" applyFont="1" applyFill="1" applyBorder="1" applyAlignment="1">
      <alignment horizontal="center" textRotation="90" wrapText="1"/>
    </xf>
    <xf numFmtId="0" fontId="4" fillId="24" borderId="0" xfId="1" applyFont="1" applyFill="1" applyAlignment="1">
      <alignment horizontal="center" vertical="center" wrapText="1"/>
    </xf>
    <xf numFmtId="0" fontId="4" fillId="24" borderId="0" xfId="1" applyFont="1" applyFill="1" applyAlignment="1">
      <alignment horizontal="right"/>
    </xf>
    <xf numFmtId="0" fontId="4" fillId="24" borderId="28" xfId="0" applyFont="1" applyFill="1" applyBorder="1" applyAlignment="1">
      <alignment horizontal="left" vertical="center" wrapText="1" indent="1"/>
    </xf>
    <xf numFmtId="0" fontId="4" fillId="24" borderId="30" xfId="0" applyFont="1" applyFill="1" applyBorder="1" applyAlignment="1">
      <alignment horizontal="left" vertical="center" wrapText="1" indent="1"/>
    </xf>
    <xf numFmtId="0" fontId="4" fillId="24" borderId="29" xfId="0" applyFont="1" applyFill="1" applyBorder="1" applyAlignment="1">
      <alignment horizontal="left" vertical="center" wrapText="1" indent="1"/>
    </xf>
    <xf numFmtId="0" fontId="4" fillId="24" borderId="28" xfId="0" applyFont="1" applyFill="1" applyBorder="1" applyAlignment="1">
      <alignment horizontal="left" vertical="center" indent="1"/>
    </xf>
    <xf numFmtId="0" fontId="4" fillId="24" borderId="30" xfId="0" applyFont="1" applyFill="1" applyBorder="1" applyAlignment="1">
      <alignment horizontal="left" vertical="center" indent="1"/>
    </xf>
    <xf numFmtId="0" fontId="4" fillId="24" borderId="29" xfId="0" applyFont="1" applyFill="1" applyBorder="1" applyAlignment="1">
      <alignment horizontal="left" vertical="center" indent="1"/>
    </xf>
    <xf numFmtId="0" fontId="4" fillId="24" borderId="2" xfId="0" applyFont="1" applyFill="1" applyBorder="1" applyAlignment="1">
      <alignment horizontal="left" vertical="center" wrapText="1" indent="1"/>
    </xf>
    <xf numFmtId="0" fontId="4" fillId="24" borderId="3" xfId="0" applyFont="1" applyFill="1" applyBorder="1" applyAlignment="1">
      <alignment horizontal="left" vertical="center" wrapText="1" indent="1"/>
    </xf>
    <xf numFmtId="0" fontId="4" fillId="24" borderId="11" xfId="0" applyFont="1" applyFill="1" applyBorder="1" applyAlignment="1">
      <alignment horizontal="left" vertical="center" wrapText="1" indent="1"/>
    </xf>
    <xf numFmtId="0" fontId="7" fillId="24" borderId="2" xfId="0" applyFont="1" applyFill="1" applyBorder="1" applyAlignment="1">
      <alignment horizontal="left" vertical="center" wrapText="1"/>
    </xf>
    <xf numFmtId="0" fontId="7" fillId="24" borderId="3" xfId="0" applyFont="1" applyFill="1" applyBorder="1" applyAlignment="1">
      <alignment horizontal="left" vertical="center" wrapText="1"/>
    </xf>
    <xf numFmtId="0" fontId="7" fillId="24" borderId="11" xfId="0" applyFont="1" applyFill="1" applyBorder="1" applyAlignment="1">
      <alignment horizontal="left" vertical="center" wrapText="1"/>
    </xf>
    <xf numFmtId="0" fontId="4" fillId="24" borderId="31" xfId="0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3" xfId="0" applyFont="1" applyFill="1" applyBorder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7" fillId="24" borderId="28" xfId="0" applyFont="1" applyFill="1" applyBorder="1" applyAlignment="1">
      <alignment horizontal="left" vertical="center"/>
    </xf>
    <xf numFmtId="0" fontId="7" fillId="24" borderId="30" xfId="0" applyFont="1" applyFill="1" applyBorder="1" applyAlignment="1">
      <alignment horizontal="left" vertical="center"/>
    </xf>
    <xf numFmtId="0" fontId="7" fillId="24" borderId="29" xfId="0" applyFont="1" applyFill="1" applyBorder="1" applyAlignment="1">
      <alignment horizontal="left" vertical="center"/>
    </xf>
    <xf numFmtId="0" fontId="0" fillId="24" borderId="3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5" fillId="24" borderId="3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wrapText="1"/>
    </xf>
    <xf numFmtId="171" fontId="6" fillId="24" borderId="0" xfId="0" applyNumberFormat="1" applyFont="1" applyFill="1" applyAlignment="1">
      <alignment vertical="center" wrapText="1"/>
    </xf>
    <xf numFmtId="171" fontId="2" fillId="24" borderId="0" xfId="1" applyNumberFormat="1" applyFont="1" applyFill="1" applyAlignment="1">
      <alignment vertical="center"/>
    </xf>
    <xf numFmtId="0" fontId="12" fillId="24" borderId="54" xfId="1" applyFont="1" applyFill="1" applyBorder="1" applyAlignment="1">
      <alignment vertical="center"/>
    </xf>
    <xf numFmtId="0" fontId="4" fillId="24" borderId="4" xfId="0" quotePrefix="1" applyFont="1" applyFill="1" applyBorder="1" applyAlignment="1">
      <alignment horizontal="center" vertical="center"/>
    </xf>
    <xf numFmtId="0" fontId="4" fillId="24" borderId="0" xfId="48" applyFont="1" applyFill="1" applyBorder="1" applyAlignment="1">
      <alignment horizontal="center" vertical="center" wrapText="1"/>
    </xf>
    <xf numFmtId="0" fontId="4" fillId="24" borderId="0" xfId="0" quotePrefix="1" applyFont="1" applyFill="1" applyBorder="1" applyAlignment="1">
      <alignment horizontal="center" vertical="center"/>
    </xf>
    <xf numFmtId="0" fontId="0" fillId="24" borderId="0" xfId="0" applyFill="1" applyBorder="1"/>
    <xf numFmtId="0" fontId="32" fillId="24" borderId="0" xfId="48" applyFont="1" applyFill="1" applyBorder="1"/>
    <xf numFmtId="0" fontId="12" fillId="24" borderId="0" xfId="1" applyFont="1" applyFill="1" applyBorder="1" applyAlignment="1">
      <alignment vertical="center"/>
    </xf>
    <xf numFmtId="0" fontId="10" fillId="24" borderId="0" xfId="1" applyFont="1" applyFill="1" applyBorder="1"/>
    <xf numFmtId="0" fontId="42" fillId="24" borderId="0" xfId="1" applyFont="1" applyFill="1" applyBorder="1" applyAlignment="1">
      <alignment horizontal="left" vertical="center"/>
    </xf>
  </cellXfs>
  <cellStyles count="4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" xfId="0" builtinId="0"/>
    <cellStyle name="Normal 106 2" xfId="48" xr:uid="{00000000-0005-0000-0000-000025000000}"/>
    <cellStyle name="Normal 2" xfId="1" xr:uid="{00000000-0005-0000-0000-000026000000}"/>
    <cellStyle name="Normal 2 2" xfId="47" xr:uid="{00000000-0005-0000-0000-000027000000}"/>
    <cellStyle name="Normal 3" xfId="2" xr:uid="{00000000-0005-0000-0000-000028000000}"/>
    <cellStyle name="Normal 3 2" xfId="45" xr:uid="{00000000-0005-0000-0000-000029000000}"/>
    <cellStyle name="Normal 4" xfId="3" xr:uid="{00000000-0005-0000-0000-00002A000000}"/>
    <cellStyle name="Normal 4 2" xfId="46" xr:uid="{00000000-0005-0000-0000-00002B000000}"/>
    <cellStyle name="Note 2" xfId="40" xr:uid="{00000000-0005-0000-0000-00002C000000}"/>
    <cellStyle name="Output 2" xfId="41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0</xdr:col>
      <xdr:colOff>0</xdr:colOff>
      <xdr:row>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7625"/>
          <a:ext cx="0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БАЙГУУЛЛАГА</a:t>
          </a:r>
        </a:p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өмчийн</a:t>
          </a:r>
          <a:r>
            <a:rPr lang="mn-MN" sz="11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хэлбэр, ангилал, хэв шинж</a:t>
          </a:r>
          <a:r>
            <a:rPr lang="en-US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mn-MN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.……../……</a:t>
          </a:r>
          <a:r>
            <a:rPr lang="en-US" sz="11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оны хичээлийн жил</a:t>
          </a:r>
        </a:p>
      </xdr:txBody>
    </xdr:sp>
    <xdr:clientData/>
  </xdr:twoCellAnchor>
  <xdr:twoCellAnchor>
    <xdr:from>
      <xdr:col>0</xdr:col>
      <xdr:colOff>1</xdr:colOff>
      <xdr:row>0</xdr:row>
      <xdr:rowOff>33618</xdr:rowOff>
    </xdr:from>
    <xdr:to>
      <xdr:col>6</xdr:col>
      <xdr:colOff>56029</xdr:colOff>
      <xdr:row>1</xdr:row>
      <xdr:rowOff>347383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3E99CD8-5CE9-45B7-BADB-C90F038AD60A}"/>
            </a:ext>
          </a:extLst>
        </xdr:cNvPr>
        <xdr:cNvSpPr/>
      </xdr:nvSpPr>
      <xdr:spPr>
        <a:xfrm>
          <a:off x="1" y="33618"/>
          <a:ext cx="2756646" cy="6611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8</xdr:col>
      <xdr:colOff>201706</xdr:colOff>
      <xdr:row>3</xdr:row>
      <xdr:rowOff>134469</xdr:rowOff>
    </xdr:from>
    <xdr:to>
      <xdr:col>18</xdr:col>
      <xdr:colOff>258669</xdr:colOff>
      <xdr:row>5</xdr:row>
      <xdr:rowOff>137902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6B27E3F-6EBE-4F79-81D4-6DAAB79FF564}"/>
            </a:ext>
          </a:extLst>
        </xdr:cNvPr>
        <xdr:cNvSpPr txBox="1">
          <a:spLocks noChangeArrowheads="1"/>
        </xdr:cNvSpPr>
      </xdr:nvSpPr>
      <xdr:spPr bwMode="auto">
        <a:xfrm>
          <a:off x="3731559" y="1434351"/>
          <a:ext cx="4203139" cy="8999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78</xdr:row>
      <xdr:rowOff>0</xdr:rowOff>
    </xdr:from>
    <xdr:to>
      <xdr:col>0</xdr:col>
      <xdr:colOff>485775</xdr:colOff>
      <xdr:row>78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48577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6677025" y="2381250"/>
          <a:ext cx="1343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0</xdr:col>
      <xdr:colOff>485775</xdr:colOff>
      <xdr:row>78</xdr:row>
      <xdr:rowOff>0</xdr:rowOff>
    </xdr:from>
    <xdr:to>
      <xdr:col>0</xdr:col>
      <xdr:colOff>485775</xdr:colOff>
      <xdr:row>78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48577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4</xdr:row>
      <xdr:rowOff>79375</xdr:rowOff>
    </xdr:from>
    <xdr:to>
      <xdr:col>17</xdr:col>
      <xdr:colOff>251603</xdr:colOff>
      <xdr:row>6</xdr:row>
      <xdr:rowOff>233632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E915B8B2-DC4D-4F89-A201-5A25FB06CE76}"/>
            </a:ext>
          </a:extLst>
        </xdr:cNvPr>
        <xdr:cNvSpPr txBox="1">
          <a:spLocks noChangeArrowheads="1"/>
        </xdr:cNvSpPr>
      </xdr:nvSpPr>
      <xdr:spPr bwMode="auto">
        <a:xfrm>
          <a:off x="6926472" y="1391309"/>
          <a:ext cx="5015721" cy="86413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3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4 дүгээр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1330857</xdr:colOff>
      <xdr:row>2</xdr:row>
      <xdr:rowOff>140075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0BD436-F3C9-4971-B00A-50A97749DC0C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5</xdr:row>
      <xdr:rowOff>19050</xdr:rowOff>
    </xdr:from>
    <xdr:to>
      <xdr:col>13</xdr:col>
      <xdr:colOff>287991</xdr:colOff>
      <xdr:row>8</xdr:row>
      <xdr:rowOff>31750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39916AC-73F8-483D-B52E-3BB2DA4B0087}"/>
            </a:ext>
          </a:extLst>
        </xdr:cNvPr>
        <xdr:cNvSpPr txBox="1">
          <a:spLocks noChangeArrowheads="1"/>
        </xdr:cNvSpPr>
      </xdr:nvSpPr>
      <xdr:spPr bwMode="auto">
        <a:xfrm>
          <a:off x="4397375" y="1289050"/>
          <a:ext cx="3748741" cy="806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1613192</xdr:colOff>
      <xdr:row>3</xdr:row>
      <xdr:rowOff>32604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3ACF44-DDA1-4C15-B79E-5831E86C5B58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124619</xdr:colOff>
      <xdr:row>4</xdr:row>
      <xdr:rowOff>136922</xdr:rowOff>
    </xdr:from>
    <xdr:to>
      <xdr:col>18</xdr:col>
      <xdr:colOff>315773</xdr:colOff>
      <xdr:row>8</xdr:row>
      <xdr:rowOff>146447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7B4DBC37-B628-4967-B4FF-AF59F1F9ED2C}"/>
            </a:ext>
          </a:extLst>
        </xdr:cNvPr>
        <xdr:cNvSpPr txBox="1">
          <a:spLocks noChangeArrowheads="1"/>
        </xdr:cNvSpPr>
      </xdr:nvSpPr>
      <xdr:spPr bwMode="auto">
        <a:xfrm>
          <a:off x="4688682" y="1327547"/>
          <a:ext cx="3683654" cy="85288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108242</xdr:colOff>
      <xdr:row>2</xdr:row>
      <xdr:rowOff>185004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B4118F-2E72-4B7F-8A28-5DBC3234604F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298173</xdr:colOff>
      <xdr:row>4</xdr:row>
      <xdr:rowOff>66261</xdr:rowOff>
    </xdr:from>
    <xdr:to>
      <xdr:col>18</xdr:col>
      <xdr:colOff>309940</xdr:colOff>
      <xdr:row>7</xdr:row>
      <xdr:rowOff>77029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DAF30615-8327-4027-A90D-CECEF25EB168}"/>
            </a:ext>
          </a:extLst>
        </xdr:cNvPr>
        <xdr:cNvSpPr txBox="1">
          <a:spLocks noChangeArrowheads="1"/>
        </xdr:cNvSpPr>
      </xdr:nvSpPr>
      <xdr:spPr bwMode="auto">
        <a:xfrm>
          <a:off x="4878456" y="1275522"/>
          <a:ext cx="3664397" cy="8887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49696</xdr:colOff>
      <xdr:row>0</xdr:row>
      <xdr:rowOff>24848</xdr:rowOff>
    </xdr:from>
    <xdr:to>
      <xdr:col>4</xdr:col>
      <xdr:colOff>70971</xdr:colOff>
      <xdr:row>2</xdr:row>
      <xdr:rowOff>56624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71E0E3-70ED-430F-B7FE-BD681CB15B2B}"/>
            </a:ext>
          </a:extLst>
        </xdr:cNvPr>
        <xdr:cNvSpPr/>
      </xdr:nvSpPr>
      <xdr:spPr>
        <a:xfrm>
          <a:off x="49696" y="24848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5</xdr:row>
      <xdr:rowOff>85725</xdr:rowOff>
    </xdr:from>
    <xdr:to>
      <xdr:col>22</xdr:col>
      <xdr:colOff>333375</xdr:colOff>
      <xdr:row>9</xdr:row>
      <xdr:rowOff>19050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4BC74B53-4348-4A2E-9598-A3BFDC868B5F}"/>
            </a:ext>
          </a:extLst>
        </xdr:cNvPr>
        <xdr:cNvSpPr txBox="1">
          <a:spLocks noChangeArrowheads="1"/>
        </xdr:cNvSpPr>
      </xdr:nvSpPr>
      <xdr:spPr bwMode="auto">
        <a:xfrm>
          <a:off x="7258050" y="1352550"/>
          <a:ext cx="4029075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3</xdr:col>
      <xdr:colOff>79667</xdr:colOff>
      <xdr:row>2</xdr:row>
      <xdr:rowOff>175479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4E5B39D-6641-469B-BBEF-4CD70D26D43F}"/>
            </a:ext>
          </a:extLst>
        </xdr:cNvPr>
        <xdr:cNvSpPr/>
      </xdr:nvSpPr>
      <xdr:spPr>
        <a:xfrm>
          <a:off x="38100" y="28575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145676</xdr:colOff>
      <xdr:row>4</xdr:row>
      <xdr:rowOff>45943</xdr:rowOff>
    </xdr:from>
    <xdr:to>
      <xdr:col>23</xdr:col>
      <xdr:colOff>459440</xdr:colOff>
      <xdr:row>7</xdr:row>
      <xdr:rowOff>201706</xdr:rowOff>
    </xdr:to>
    <xdr:sp macro="" textlink="">
      <xdr:nvSpPr>
        <xdr:cNvPr id="2051" name="TextBox 10">
          <a:extLst>
            <a:ext uri="{FF2B5EF4-FFF2-40B4-BE49-F238E27FC236}">
              <a16:creationId xmlns:a16="http://schemas.microsoft.com/office/drawing/2014/main" id="{6A4EAD16-3BD3-F161-34DF-123541285786}"/>
            </a:ext>
          </a:extLst>
        </xdr:cNvPr>
        <xdr:cNvSpPr txBox="1">
          <a:spLocks noChangeArrowheads="1"/>
        </xdr:cNvSpPr>
      </xdr:nvSpPr>
      <xdr:spPr bwMode="auto">
        <a:xfrm>
          <a:off x="7283823" y="1390649"/>
          <a:ext cx="4168588" cy="8953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9921</xdr:colOff>
      <xdr:row>0</xdr:row>
      <xdr:rowOff>49609</xdr:rowOff>
    </xdr:from>
    <xdr:to>
      <xdr:col>5</xdr:col>
      <xdr:colOff>199486</xdr:colOff>
      <xdr:row>2</xdr:row>
      <xdr:rowOff>172874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D14680-8148-45DE-8F1E-4050F188A1F3}"/>
            </a:ext>
          </a:extLst>
        </xdr:cNvPr>
        <xdr:cNvSpPr/>
      </xdr:nvSpPr>
      <xdr:spPr>
        <a:xfrm>
          <a:off x="9921" y="49609"/>
          <a:ext cx="2769253" cy="6590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3</xdr:row>
      <xdr:rowOff>76200</xdr:rowOff>
    </xdr:from>
    <xdr:to>
      <xdr:col>32</xdr:col>
      <xdr:colOff>0</xdr:colOff>
      <xdr:row>6</xdr:row>
      <xdr:rowOff>28575</xdr:rowOff>
    </xdr:to>
    <xdr:sp macro="" textlink="">
      <xdr:nvSpPr>
        <xdr:cNvPr id="3073" name="TextBox 10">
          <a:extLst>
            <a:ext uri="{FF2B5EF4-FFF2-40B4-BE49-F238E27FC236}">
              <a16:creationId xmlns:a16="http://schemas.microsoft.com/office/drawing/2014/main" id="{690E5565-E208-4AF1-9675-F415B95D5270}"/>
            </a:ext>
          </a:extLst>
        </xdr:cNvPr>
        <xdr:cNvSpPr txBox="1">
          <a:spLocks noChangeArrowheads="1"/>
        </xdr:cNvSpPr>
      </xdr:nvSpPr>
      <xdr:spPr bwMode="auto">
        <a:xfrm>
          <a:off x="7858125" y="1409700"/>
          <a:ext cx="4794250" cy="1111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329639</xdr:colOff>
      <xdr:row>1</xdr:row>
      <xdr:rowOff>299758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340DAB-8AEA-475E-BE35-370D71E42DDD}"/>
            </a:ext>
          </a:extLst>
        </xdr:cNvPr>
        <xdr:cNvSpPr/>
      </xdr:nvSpPr>
      <xdr:spPr>
        <a:xfrm>
          <a:off x="0" y="0"/>
          <a:ext cx="2761315" cy="647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185657</xdr:colOff>
      <xdr:row>4</xdr:row>
      <xdr:rowOff>217945</xdr:rowOff>
    </xdr:from>
    <xdr:to>
      <xdr:col>16</xdr:col>
      <xdr:colOff>310450</xdr:colOff>
      <xdr:row>8</xdr:row>
      <xdr:rowOff>64576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02595D87-D6BC-4D3B-8876-0DF5B3DF46B1}"/>
            </a:ext>
          </a:extLst>
        </xdr:cNvPr>
        <xdr:cNvSpPr txBox="1">
          <a:spLocks noChangeArrowheads="1"/>
        </xdr:cNvSpPr>
      </xdr:nvSpPr>
      <xdr:spPr bwMode="auto">
        <a:xfrm>
          <a:off x="2615339" y="1509470"/>
          <a:ext cx="5210175" cy="97671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56504</xdr:colOff>
      <xdr:row>0</xdr:row>
      <xdr:rowOff>40360</xdr:rowOff>
    </xdr:from>
    <xdr:to>
      <xdr:col>4</xdr:col>
      <xdr:colOff>5950</xdr:colOff>
      <xdr:row>2</xdr:row>
      <xdr:rowOff>127501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0408E5F-331B-4473-BDA3-7D298D11BE5D}"/>
            </a:ext>
          </a:extLst>
        </xdr:cNvPr>
        <xdr:cNvSpPr/>
      </xdr:nvSpPr>
      <xdr:spPr>
        <a:xfrm>
          <a:off x="56504" y="40360"/>
          <a:ext cx="2758514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4</xdr:row>
      <xdr:rowOff>190500</xdr:rowOff>
    </xdr:from>
    <xdr:to>
      <xdr:col>20</xdr:col>
      <xdr:colOff>85725</xdr:colOff>
      <xdr:row>5</xdr:row>
      <xdr:rowOff>133350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8811BB08-E782-4C63-920F-199B3CF4E5FB}"/>
            </a:ext>
          </a:extLst>
        </xdr:cNvPr>
        <xdr:cNvSpPr txBox="1">
          <a:spLocks noChangeArrowheads="1"/>
        </xdr:cNvSpPr>
      </xdr:nvSpPr>
      <xdr:spPr bwMode="auto">
        <a:xfrm>
          <a:off x="5334000" y="1228725"/>
          <a:ext cx="427672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1.Боловсролын ерөнхий газар жил бүрийн 10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2.Боловсролын асуудал эрхэлсэн төрийн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196289</xdr:colOff>
      <xdr:row>3</xdr:row>
      <xdr:rowOff>80683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C8E8E3A-D8DA-4619-8AA4-B1708BC5DFD9}"/>
            </a:ext>
          </a:extLst>
        </xdr:cNvPr>
        <xdr:cNvSpPr/>
      </xdr:nvSpPr>
      <xdr:spPr>
        <a:xfrm>
          <a:off x="0" y="0"/>
          <a:ext cx="2758514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30</xdr:row>
      <xdr:rowOff>0</xdr:rowOff>
    </xdr:from>
    <xdr:to>
      <xdr:col>0</xdr:col>
      <xdr:colOff>485775</xdr:colOff>
      <xdr:row>30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8577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305675" y="1295400"/>
          <a:ext cx="2390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20</xdr:col>
      <xdr:colOff>485775</xdr:colOff>
      <xdr:row>30</xdr:row>
      <xdr:rowOff>0</xdr:rowOff>
    </xdr:from>
    <xdr:to>
      <xdr:col>20</xdr:col>
      <xdr:colOff>485775</xdr:colOff>
      <xdr:row>30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85775" y="627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485775</xdr:colOff>
      <xdr:row>30</xdr:row>
      <xdr:rowOff>0</xdr:rowOff>
    </xdr:from>
    <xdr:to>
      <xdr:col>20</xdr:col>
      <xdr:colOff>485775</xdr:colOff>
      <xdr:row>30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885436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207800</xdr:colOff>
      <xdr:row>3</xdr:row>
      <xdr:rowOff>116245</xdr:rowOff>
    </xdr:from>
    <xdr:to>
      <xdr:col>19</xdr:col>
      <xdr:colOff>309854</xdr:colOff>
      <xdr:row>5</xdr:row>
      <xdr:rowOff>342900</xdr:rowOff>
    </xdr:to>
    <xdr:sp macro="" textlink="">
      <xdr:nvSpPr>
        <xdr:cNvPr id="5121" name="TextBox 10">
          <a:extLst>
            <a:ext uri="{FF2B5EF4-FFF2-40B4-BE49-F238E27FC236}">
              <a16:creationId xmlns:a16="http://schemas.microsoft.com/office/drawing/2014/main" id="{35A0F6E2-BC74-8F5A-C0D7-61638513809D}"/>
            </a:ext>
          </a:extLst>
        </xdr:cNvPr>
        <xdr:cNvSpPr txBox="1">
          <a:spLocks noChangeArrowheads="1"/>
        </xdr:cNvSpPr>
      </xdr:nvSpPr>
      <xdr:spPr bwMode="auto">
        <a:xfrm>
          <a:off x="4408325" y="1278295"/>
          <a:ext cx="4112079" cy="8172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58315</xdr:colOff>
      <xdr:row>0</xdr:row>
      <xdr:rowOff>38878</xdr:rowOff>
    </xdr:from>
    <xdr:to>
      <xdr:col>6</xdr:col>
      <xdr:colOff>9718</xdr:colOff>
      <xdr:row>2</xdr:row>
      <xdr:rowOff>49581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FE4BD4B-406B-4491-9EE5-9706B9434166}"/>
            </a:ext>
          </a:extLst>
        </xdr:cNvPr>
        <xdr:cNvSpPr/>
      </xdr:nvSpPr>
      <xdr:spPr>
        <a:xfrm>
          <a:off x="58315" y="38878"/>
          <a:ext cx="2497883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4</xdr:row>
      <xdr:rowOff>76200</xdr:rowOff>
    </xdr:from>
    <xdr:to>
      <xdr:col>25</xdr:col>
      <xdr:colOff>400050</xdr:colOff>
      <xdr:row>9</xdr:row>
      <xdr:rowOff>9525</xdr:rowOff>
    </xdr:to>
    <xdr:sp macro="" textlink="">
      <xdr:nvSpPr>
        <xdr:cNvPr id="6145" name="TextBox 10">
          <a:extLst>
            <a:ext uri="{FF2B5EF4-FFF2-40B4-BE49-F238E27FC236}">
              <a16:creationId xmlns:a16="http://schemas.microsoft.com/office/drawing/2014/main" id="{4029CD68-E697-2916-4A13-0689E192BFED}"/>
            </a:ext>
          </a:extLst>
        </xdr:cNvPr>
        <xdr:cNvSpPr txBox="1">
          <a:spLocks noChangeArrowheads="1"/>
        </xdr:cNvSpPr>
      </xdr:nvSpPr>
      <xdr:spPr bwMode="auto">
        <a:xfrm>
          <a:off x="7467600" y="1257300"/>
          <a:ext cx="4105275" cy="981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507158</xdr:colOff>
      <xdr:row>3</xdr:row>
      <xdr:rowOff>23533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46F974-34B3-4821-9E06-9E18FC429366}"/>
            </a:ext>
          </a:extLst>
        </xdr:cNvPr>
        <xdr:cNvSpPr/>
      </xdr:nvSpPr>
      <xdr:spPr>
        <a:xfrm>
          <a:off x="0" y="0"/>
          <a:ext cx="2497883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161584</xdr:colOff>
      <xdr:row>2</xdr:row>
      <xdr:rowOff>81644</xdr:rowOff>
    </xdr:from>
    <xdr:to>
      <xdr:col>18</xdr:col>
      <xdr:colOff>286770</xdr:colOff>
      <xdr:row>4</xdr:row>
      <xdr:rowOff>0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34516FF2-4972-442F-92C8-CC273033D917}"/>
            </a:ext>
          </a:extLst>
        </xdr:cNvPr>
        <xdr:cNvSpPr txBox="1">
          <a:spLocks noChangeArrowheads="1"/>
        </xdr:cNvSpPr>
      </xdr:nvSpPr>
      <xdr:spPr bwMode="auto">
        <a:xfrm>
          <a:off x="6295684" y="1053194"/>
          <a:ext cx="4192361" cy="7184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2.Боловсролын асуудал эрхэлсэн төрийн захиргааны төв байгууллага нь жил бүрийн 11 сарын 05-ны дотор Үндэсний статистикийн хороонд цахим шуудан болон маягтаар ирүүлнэ.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1019175</xdr:colOff>
      <xdr:row>1</xdr:row>
      <xdr:rowOff>66674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96B0A96-2F86-4463-A565-2B0F9D9FA274}"/>
            </a:ext>
          </a:extLst>
        </xdr:cNvPr>
        <xdr:cNvSpPr/>
      </xdr:nvSpPr>
      <xdr:spPr>
        <a:xfrm>
          <a:off x="0" y="0"/>
          <a:ext cx="3019425" cy="466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8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31</xdr:row>
      <xdr:rowOff>0</xdr:rowOff>
    </xdr:from>
    <xdr:to>
      <xdr:col>0</xdr:col>
      <xdr:colOff>485775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8577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0</xdr:rowOff>
    </xdr:from>
    <xdr:to>
      <xdr:col>17</xdr:col>
      <xdr:colOff>0</xdr:colOff>
      <xdr:row>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200650" y="1819275"/>
          <a:ext cx="1057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0</xdr:col>
      <xdr:colOff>485775</xdr:colOff>
      <xdr:row>31</xdr:row>
      <xdr:rowOff>0</xdr:rowOff>
    </xdr:from>
    <xdr:to>
      <xdr:col>0</xdr:col>
      <xdr:colOff>485775</xdr:colOff>
      <xdr:row>31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485775" y="863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485775</xdr:colOff>
      <xdr:row>31</xdr:row>
      <xdr:rowOff>0</xdr:rowOff>
    </xdr:from>
    <xdr:to>
      <xdr:col>17</xdr:col>
      <xdr:colOff>485775</xdr:colOff>
      <xdr:row>31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485775" y="827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485775</xdr:colOff>
      <xdr:row>31</xdr:row>
      <xdr:rowOff>0</xdr:rowOff>
    </xdr:from>
    <xdr:to>
      <xdr:col>17</xdr:col>
      <xdr:colOff>485775</xdr:colOff>
      <xdr:row>31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85775" y="827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</xdr:row>
      <xdr:rowOff>104775</xdr:rowOff>
    </xdr:from>
    <xdr:to>
      <xdr:col>16</xdr:col>
      <xdr:colOff>342900</xdr:colOff>
      <xdr:row>7</xdr:row>
      <xdr:rowOff>200025</xdr:rowOff>
    </xdr:to>
    <xdr:sp macro="" textlink="">
      <xdr:nvSpPr>
        <xdr:cNvPr id="8193" name="TextBox 10">
          <a:extLst>
            <a:ext uri="{FF2B5EF4-FFF2-40B4-BE49-F238E27FC236}">
              <a16:creationId xmlns:a16="http://schemas.microsoft.com/office/drawing/2014/main" id="{E5E74C04-8228-5B35-380E-81BB7D0DAED3}"/>
            </a:ext>
          </a:extLst>
        </xdr:cNvPr>
        <xdr:cNvSpPr txBox="1">
          <a:spLocks noChangeArrowheads="1"/>
        </xdr:cNvSpPr>
      </xdr:nvSpPr>
      <xdr:spPr bwMode="auto">
        <a:xfrm>
          <a:off x="2990850" y="1247775"/>
          <a:ext cx="492442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3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4 дүгээр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298742</xdr:colOff>
      <xdr:row>3</xdr:row>
      <xdr:rowOff>51654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D847DF8-3FF8-4C32-9156-04B20F968463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61"/>
  <sheetViews>
    <sheetView tabSelected="1" view="pageBreakPreview" topLeftCell="A22" zoomScale="85" zoomScaleNormal="85" zoomScaleSheetLayoutView="85" workbookViewId="0">
      <selection activeCell="X40" sqref="X40"/>
    </sheetView>
  </sheetViews>
  <sheetFormatPr defaultColWidth="8.85546875" defaultRowHeight="11.25"/>
  <cols>
    <col min="1" max="1" width="11.5703125" style="16" customWidth="1"/>
    <col min="2" max="2" width="6.42578125" style="16" customWidth="1"/>
    <col min="3" max="3" width="3.85546875" style="16" customWidth="1"/>
    <col min="4" max="19" width="6.140625" style="16" customWidth="1"/>
    <col min="20" max="24" width="8.85546875" style="16"/>
    <col min="25" max="25" width="10" style="16" bestFit="1" customWidth="1"/>
    <col min="26" max="26" width="8.85546875" style="16"/>
    <col min="27" max="27" width="10" style="16" bestFit="1" customWidth="1"/>
    <col min="28" max="201" width="8.85546875" style="16"/>
    <col min="202" max="202" width="10.85546875" style="16" customWidth="1"/>
    <col min="203" max="203" width="47.85546875" style="16" customWidth="1"/>
    <col min="204" max="211" width="11.140625" style="16" customWidth="1"/>
    <col min="212" max="226" width="0" style="16" hidden="1" customWidth="1"/>
    <col min="227" max="457" width="8.85546875" style="16"/>
    <col min="458" max="458" width="10.85546875" style="16" customWidth="1"/>
    <col min="459" max="459" width="47.85546875" style="16" customWidth="1"/>
    <col min="460" max="467" width="11.140625" style="16" customWidth="1"/>
    <col min="468" max="482" width="0" style="16" hidden="1" customWidth="1"/>
    <col min="483" max="713" width="8.85546875" style="16"/>
    <col min="714" max="714" width="10.85546875" style="16" customWidth="1"/>
    <col min="715" max="715" width="47.85546875" style="16" customWidth="1"/>
    <col min="716" max="723" width="11.140625" style="16" customWidth="1"/>
    <col min="724" max="738" width="0" style="16" hidden="1" customWidth="1"/>
    <col min="739" max="969" width="8.85546875" style="16"/>
    <col min="970" max="970" width="10.85546875" style="16" customWidth="1"/>
    <col min="971" max="971" width="47.85546875" style="16" customWidth="1"/>
    <col min="972" max="979" width="11.140625" style="16" customWidth="1"/>
    <col min="980" max="994" width="0" style="16" hidden="1" customWidth="1"/>
    <col min="995" max="1225" width="8.85546875" style="16"/>
    <col min="1226" max="1226" width="10.85546875" style="16" customWidth="1"/>
    <col min="1227" max="1227" width="47.85546875" style="16" customWidth="1"/>
    <col min="1228" max="1235" width="11.140625" style="16" customWidth="1"/>
    <col min="1236" max="1250" width="0" style="16" hidden="1" customWidth="1"/>
    <col min="1251" max="1481" width="8.85546875" style="16"/>
    <col min="1482" max="1482" width="10.85546875" style="16" customWidth="1"/>
    <col min="1483" max="1483" width="47.85546875" style="16" customWidth="1"/>
    <col min="1484" max="1491" width="11.140625" style="16" customWidth="1"/>
    <col min="1492" max="1506" width="0" style="16" hidden="1" customWidth="1"/>
    <col min="1507" max="1737" width="8.85546875" style="16"/>
    <col min="1738" max="1738" width="10.85546875" style="16" customWidth="1"/>
    <col min="1739" max="1739" width="47.85546875" style="16" customWidth="1"/>
    <col min="1740" max="1747" width="11.140625" style="16" customWidth="1"/>
    <col min="1748" max="1762" width="0" style="16" hidden="1" customWidth="1"/>
    <col min="1763" max="1993" width="8.85546875" style="16"/>
    <col min="1994" max="1994" width="10.85546875" style="16" customWidth="1"/>
    <col min="1995" max="1995" width="47.85546875" style="16" customWidth="1"/>
    <col min="1996" max="2003" width="11.140625" style="16" customWidth="1"/>
    <col min="2004" max="2018" width="0" style="16" hidden="1" customWidth="1"/>
    <col min="2019" max="2249" width="8.85546875" style="16"/>
    <col min="2250" max="2250" width="10.85546875" style="16" customWidth="1"/>
    <col min="2251" max="2251" width="47.85546875" style="16" customWidth="1"/>
    <col min="2252" max="2259" width="11.140625" style="16" customWidth="1"/>
    <col min="2260" max="2274" width="0" style="16" hidden="1" customWidth="1"/>
    <col min="2275" max="2505" width="8.85546875" style="16"/>
    <col min="2506" max="2506" width="10.85546875" style="16" customWidth="1"/>
    <col min="2507" max="2507" width="47.85546875" style="16" customWidth="1"/>
    <col min="2508" max="2515" width="11.140625" style="16" customWidth="1"/>
    <col min="2516" max="2530" width="0" style="16" hidden="1" customWidth="1"/>
    <col min="2531" max="2761" width="8.85546875" style="16"/>
    <col min="2762" max="2762" width="10.85546875" style="16" customWidth="1"/>
    <col min="2763" max="2763" width="47.85546875" style="16" customWidth="1"/>
    <col min="2764" max="2771" width="11.140625" style="16" customWidth="1"/>
    <col min="2772" max="2786" width="0" style="16" hidden="1" customWidth="1"/>
    <col min="2787" max="3017" width="8.85546875" style="16"/>
    <col min="3018" max="3018" width="10.85546875" style="16" customWidth="1"/>
    <col min="3019" max="3019" width="47.85546875" style="16" customWidth="1"/>
    <col min="3020" max="3027" width="11.140625" style="16" customWidth="1"/>
    <col min="3028" max="3042" width="0" style="16" hidden="1" customWidth="1"/>
    <col min="3043" max="3273" width="8.85546875" style="16"/>
    <col min="3274" max="3274" width="10.85546875" style="16" customWidth="1"/>
    <col min="3275" max="3275" width="47.85546875" style="16" customWidth="1"/>
    <col min="3276" max="3283" width="11.140625" style="16" customWidth="1"/>
    <col min="3284" max="3298" width="0" style="16" hidden="1" customWidth="1"/>
    <col min="3299" max="3529" width="8.85546875" style="16"/>
    <col min="3530" max="3530" width="10.85546875" style="16" customWidth="1"/>
    <col min="3531" max="3531" width="47.85546875" style="16" customWidth="1"/>
    <col min="3532" max="3539" width="11.140625" style="16" customWidth="1"/>
    <col min="3540" max="3554" width="0" style="16" hidden="1" customWidth="1"/>
    <col min="3555" max="3785" width="8.85546875" style="16"/>
    <col min="3786" max="3786" width="10.85546875" style="16" customWidth="1"/>
    <col min="3787" max="3787" width="47.85546875" style="16" customWidth="1"/>
    <col min="3788" max="3795" width="11.140625" style="16" customWidth="1"/>
    <col min="3796" max="3810" width="0" style="16" hidden="1" customWidth="1"/>
    <col min="3811" max="4041" width="8.85546875" style="16"/>
    <col min="4042" max="4042" width="10.85546875" style="16" customWidth="1"/>
    <col min="4043" max="4043" width="47.85546875" style="16" customWidth="1"/>
    <col min="4044" max="4051" width="11.140625" style="16" customWidth="1"/>
    <col min="4052" max="4066" width="0" style="16" hidden="1" customWidth="1"/>
    <col min="4067" max="4297" width="8.85546875" style="16"/>
    <col min="4298" max="4298" width="10.85546875" style="16" customWidth="1"/>
    <col min="4299" max="4299" width="47.85546875" style="16" customWidth="1"/>
    <col min="4300" max="4307" width="11.140625" style="16" customWidth="1"/>
    <col min="4308" max="4322" width="0" style="16" hidden="1" customWidth="1"/>
    <col min="4323" max="4553" width="8.85546875" style="16"/>
    <col min="4554" max="4554" width="10.85546875" style="16" customWidth="1"/>
    <col min="4555" max="4555" width="47.85546875" style="16" customWidth="1"/>
    <col min="4556" max="4563" width="11.140625" style="16" customWidth="1"/>
    <col min="4564" max="4578" width="0" style="16" hidden="1" customWidth="1"/>
    <col min="4579" max="4809" width="8.85546875" style="16"/>
    <col min="4810" max="4810" width="10.85546875" style="16" customWidth="1"/>
    <col min="4811" max="4811" width="47.85546875" style="16" customWidth="1"/>
    <col min="4812" max="4819" width="11.140625" style="16" customWidth="1"/>
    <col min="4820" max="4834" width="0" style="16" hidden="1" customWidth="1"/>
    <col min="4835" max="5065" width="8.85546875" style="16"/>
    <col min="5066" max="5066" width="10.85546875" style="16" customWidth="1"/>
    <col min="5067" max="5067" width="47.85546875" style="16" customWidth="1"/>
    <col min="5068" max="5075" width="11.140625" style="16" customWidth="1"/>
    <col min="5076" max="5090" width="0" style="16" hidden="1" customWidth="1"/>
    <col min="5091" max="5321" width="8.85546875" style="16"/>
    <col min="5322" max="5322" width="10.85546875" style="16" customWidth="1"/>
    <col min="5323" max="5323" width="47.85546875" style="16" customWidth="1"/>
    <col min="5324" max="5331" width="11.140625" style="16" customWidth="1"/>
    <col min="5332" max="5346" width="0" style="16" hidden="1" customWidth="1"/>
    <col min="5347" max="5577" width="8.85546875" style="16"/>
    <col min="5578" max="5578" width="10.85546875" style="16" customWidth="1"/>
    <col min="5579" max="5579" width="47.85546875" style="16" customWidth="1"/>
    <col min="5580" max="5587" width="11.140625" style="16" customWidth="1"/>
    <col min="5588" max="5602" width="0" style="16" hidden="1" customWidth="1"/>
    <col min="5603" max="5833" width="8.85546875" style="16"/>
    <col min="5834" max="5834" width="10.85546875" style="16" customWidth="1"/>
    <col min="5835" max="5835" width="47.85546875" style="16" customWidth="1"/>
    <col min="5836" max="5843" width="11.140625" style="16" customWidth="1"/>
    <col min="5844" max="5858" width="0" style="16" hidden="1" customWidth="1"/>
    <col min="5859" max="6089" width="8.85546875" style="16"/>
    <col min="6090" max="6090" width="10.85546875" style="16" customWidth="1"/>
    <col min="6091" max="6091" width="47.85546875" style="16" customWidth="1"/>
    <col min="6092" max="6099" width="11.140625" style="16" customWidth="1"/>
    <col min="6100" max="6114" width="0" style="16" hidden="1" customWidth="1"/>
    <col min="6115" max="6345" width="8.85546875" style="16"/>
    <col min="6346" max="6346" width="10.85546875" style="16" customWidth="1"/>
    <col min="6347" max="6347" width="47.85546875" style="16" customWidth="1"/>
    <col min="6348" max="6355" width="11.140625" style="16" customWidth="1"/>
    <col min="6356" max="6370" width="0" style="16" hidden="1" customWidth="1"/>
    <col min="6371" max="6601" width="8.85546875" style="16"/>
    <col min="6602" max="6602" width="10.85546875" style="16" customWidth="1"/>
    <col min="6603" max="6603" width="47.85546875" style="16" customWidth="1"/>
    <col min="6604" max="6611" width="11.140625" style="16" customWidth="1"/>
    <col min="6612" max="6626" width="0" style="16" hidden="1" customWidth="1"/>
    <col min="6627" max="6857" width="8.85546875" style="16"/>
    <col min="6858" max="6858" width="10.85546875" style="16" customWidth="1"/>
    <col min="6859" max="6859" width="47.85546875" style="16" customWidth="1"/>
    <col min="6860" max="6867" width="11.140625" style="16" customWidth="1"/>
    <col min="6868" max="6882" width="0" style="16" hidden="1" customWidth="1"/>
    <col min="6883" max="7113" width="8.85546875" style="16"/>
    <col min="7114" max="7114" width="10.85546875" style="16" customWidth="1"/>
    <col min="7115" max="7115" width="47.85546875" style="16" customWidth="1"/>
    <col min="7116" max="7123" width="11.140625" style="16" customWidth="1"/>
    <col min="7124" max="7138" width="0" style="16" hidden="1" customWidth="1"/>
    <col min="7139" max="7369" width="8.85546875" style="16"/>
    <col min="7370" max="7370" width="10.85546875" style="16" customWidth="1"/>
    <col min="7371" max="7371" width="47.85546875" style="16" customWidth="1"/>
    <col min="7372" max="7379" width="11.140625" style="16" customWidth="1"/>
    <col min="7380" max="7394" width="0" style="16" hidden="1" customWidth="1"/>
    <col min="7395" max="7625" width="8.85546875" style="16"/>
    <col min="7626" max="7626" width="10.85546875" style="16" customWidth="1"/>
    <col min="7627" max="7627" width="47.85546875" style="16" customWidth="1"/>
    <col min="7628" max="7635" width="11.140625" style="16" customWidth="1"/>
    <col min="7636" max="7650" width="0" style="16" hidden="1" customWidth="1"/>
    <col min="7651" max="7881" width="8.85546875" style="16"/>
    <col min="7882" max="7882" width="10.85546875" style="16" customWidth="1"/>
    <col min="7883" max="7883" width="47.85546875" style="16" customWidth="1"/>
    <col min="7884" max="7891" width="11.140625" style="16" customWidth="1"/>
    <col min="7892" max="7906" width="0" style="16" hidden="1" customWidth="1"/>
    <col min="7907" max="8137" width="8.85546875" style="16"/>
    <col min="8138" max="8138" width="10.85546875" style="16" customWidth="1"/>
    <col min="8139" max="8139" width="47.85546875" style="16" customWidth="1"/>
    <col min="8140" max="8147" width="11.140625" style="16" customWidth="1"/>
    <col min="8148" max="8162" width="0" style="16" hidden="1" customWidth="1"/>
    <col min="8163" max="8393" width="8.85546875" style="16"/>
    <col min="8394" max="8394" width="10.85546875" style="16" customWidth="1"/>
    <col min="8395" max="8395" width="47.85546875" style="16" customWidth="1"/>
    <col min="8396" max="8403" width="11.140625" style="16" customWidth="1"/>
    <col min="8404" max="8418" width="0" style="16" hidden="1" customWidth="1"/>
    <col min="8419" max="8649" width="8.85546875" style="16"/>
    <col min="8650" max="8650" width="10.85546875" style="16" customWidth="1"/>
    <col min="8651" max="8651" width="47.85546875" style="16" customWidth="1"/>
    <col min="8652" max="8659" width="11.140625" style="16" customWidth="1"/>
    <col min="8660" max="8674" width="0" style="16" hidden="1" customWidth="1"/>
    <col min="8675" max="8905" width="8.85546875" style="16"/>
    <col min="8906" max="8906" width="10.85546875" style="16" customWidth="1"/>
    <col min="8907" max="8907" width="47.85546875" style="16" customWidth="1"/>
    <col min="8908" max="8915" width="11.140625" style="16" customWidth="1"/>
    <col min="8916" max="8930" width="0" style="16" hidden="1" customWidth="1"/>
    <col min="8931" max="9161" width="8.85546875" style="16"/>
    <col min="9162" max="9162" width="10.85546875" style="16" customWidth="1"/>
    <col min="9163" max="9163" width="47.85546875" style="16" customWidth="1"/>
    <col min="9164" max="9171" width="11.140625" style="16" customWidth="1"/>
    <col min="9172" max="9186" width="0" style="16" hidden="1" customWidth="1"/>
    <col min="9187" max="9417" width="8.85546875" style="16"/>
    <col min="9418" max="9418" width="10.85546875" style="16" customWidth="1"/>
    <col min="9419" max="9419" width="47.85546875" style="16" customWidth="1"/>
    <col min="9420" max="9427" width="11.140625" style="16" customWidth="1"/>
    <col min="9428" max="9442" width="0" style="16" hidden="1" customWidth="1"/>
    <col min="9443" max="9673" width="8.85546875" style="16"/>
    <col min="9674" max="9674" width="10.85546875" style="16" customWidth="1"/>
    <col min="9675" max="9675" width="47.85546875" style="16" customWidth="1"/>
    <col min="9676" max="9683" width="11.140625" style="16" customWidth="1"/>
    <col min="9684" max="9698" width="0" style="16" hidden="1" customWidth="1"/>
    <col min="9699" max="9929" width="8.85546875" style="16"/>
    <col min="9930" max="9930" width="10.85546875" style="16" customWidth="1"/>
    <col min="9931" max="9931" width="47.85546875" style="16" customWidth="1"/>
    <col min="9932" max="9939" width="11.140625" style="16" customWidth="1"/>
    <col min="9940" max="9954" width="0" style="16" hidden="1" customWidth="1"/>
    <col min="9955" max="10185" width="8.85546875" style="16"/>
    <col min="10186" max="10186" width="10.85546875" style="16" customWidth="1"/>
    <col min="10187" max="10187" width="47.85546875" style="16" customWidth="1"/>
    <col min="10188" max="10195" width="11.140625" style="16" customWidth="1"/>
    <col min="10196" max="10210" width="0" style="16" hidden="1" customWidth="1"/>
    <col min="10211" max="10441" width="8.85546875" style="16"/>
    <col min="10442" max="10442" width="10.85546875" style="16" customWidth="1"/>
    <col min="10443" max="10443" width="47.85546875" style="16" customWidth="1"/>
    <col min="10444" max="10451" width="11.140625" style="16" customWidth="1"/>
    <col min="10452" max="10466" width="0" style="16" hidden="1" customWidth="1"/>
    <col min="10467" max="10697" width="8.85546875" style="16"/>
    <col min="10698" max="10698" width="10.85546875" style="16" customWidth="1"/>
    <col min="10699" max="10699" width="47.85546875" style="16" customWidth="1"/>
    <col min="10700" max="10707" width="11.140625" style="16" customWidth="1"/>
    <col min="10708" max="10722" width="0" style="16" hidden="1" customWidth="1"/>
    <col min="10723" max="10953" width="8.85546875" style="16"/>
    <col min="10954" max="10954" width="10.85546875" style="16" customWidth="1"/>
    <col min="10955" max="10955" width="47.85546875" style="16" customWidth="1"/>
    <col min="10956" max="10963" width="11.140625" style="16" customWidth="1"/>
    <col min="10964" max="10978" width="0" style="16" hidden="1" customWidth="1"/>
    <col min="10979" max="11209" width="8.85546875" style="16"/>
    <col min="11210" max="11210" width="10.85546875" style="16" customWidth="1"/>
    <col min="11211" max="11211" width="47.85546875" style="16" customWidth="1"/>
    <col min="11212" max="11219" width="11.140625" style="16" customWidth="1"/>
    <col min="11220" max="11234" width="0" style="16" hidden="1" customWidth="1"/>
    <col min="11235" max="11465" width="8.85546875" style="16"/>
    <col min="11466" max="11466" width="10.85546875" style="16" customWidth="1"/>
    <col min="11467" max="11467" width="47.85546875" style="16" customWidth="1"/>
    <col min="11468" max="11475" width="11.140625" style="16" customWidth="1"/>
    <col min="11476" max="11490" width="0" style="16" hidden="1" customWidth="1"/>
    <col min="11491" max="11721" width="8.85546875" style="16"/>
    <col min="11722" max="11722" width="10.85546875" style="16" customWidth="1"/>
    <col min="11723" max="11723" width="47.85546875" style="16" customWidth="1"/>
    <col min="11724" max="11731" width="11.140625" style="16" customWidth="1"/>
    <col min="11732" max="11746" width="0" style="16" hidden="1" customWidth="1"/>
    <col min="11747" max="11977" width="8.85546875" style="16"/>
    <col min="11978" max="11978" width="10.85546875" style="16" customWidth="1"/>
    <col min="11979" max="11979" width="47.85546875" style="16" customWidth="1"/>
    <col min="11980" max="11987" width="11.140625" style="16" customWidth="1"/>
    <col min="11988" max="12002" width="0" style="16" hidden="1" customWidth="1"/>
    <col min="12003" max="12233" width="8.85546875" style="16"/>
    <col min="12234" max="12234" width="10.85546875" style="16" customWidth="1"/>
    <col min="12235" max="12235" width="47.85546875" style="16" customWidth="1"/>
    <col min="12236" max="12243" width="11.140625" style="16" customWidth="1"/>
    <col min="12244" max="12258" width="0" style="16" hidden="1" customWidth="1"/>
    <col min="12259" max="12489" width="8.85546875" style="16"/>
    <col min="12490" max="12490" width="10.85546875" style="16" customWidth="1"/>
    <col min="12491" max="12491" width="47.85546875" style="16" customWidth="1"/>
    <col min="12492" max="12499" width="11.140625" style="16" customWidth="1"/>
    <col min="12500" max="12514" width="0" style="16" hidden="1" customWidth="1"/>
    <col min="12515" max="12745" width="8.85546875" style="16"/>
    <col min="12746" max="12746" width="10.85546875" style="16" customWidth="1"/>
    <col min="12747" max="12747" width="47.85546875" style="16" customWidth="1"/>
    <col min="12748" max="12755" width="11.140625" style="16" customWidth="1"/>
    <col min="12756" max="12770" width="0" style="16" hidden="1" customWidth="1"/>
    <col min="12771" max="13001" width="8.85546875" style="16"/>
    <col min="13002" max="13002" width="10.85546875" style="16" customWidth="1"/>
    <col min="13003" max="13003" width="47.85546875" style="16" customWidth="1"/>
    <col min="13004" max="13011" width="11.140625" style="16" customWidth="1"/>
    <col min="13012" max="13026" width="0" style="16" hidden="1" customWidth="1"/>
    <col min="13027" max="13257" width="8.85546875" style="16"/>
    <col min="13258" max="13258" width="10.85546875" style="16" customWidth="1"/>
    <col min="13259" max="13259" width="47.85546875" style="16" customWidth="1"/>
    <col min="13260" max="13267" width="11.140625" style="16" customWidth="1"/>
    <col min="13268" max="13282" width="0" style="16" hidden="1" customWidth="1"/>
    <col min="13283" max="13513" width="8.85546875" style="16"/>
    <col min="13514" max="13514" width="10.85546875" style="16" customWidth="1"/>
    <col min="13515" max="13515" width="47.85546875" style="16" customWidth="1"/>
    <col min="13516" max="13523" width="11.140625" style="16" customWidth="1"/>
    <col min="13524" max="13538" width="0" style="16" hidden="1" customWidth="1"/>
    <col min="13539" max="13769" width="8.85546875" style="16"/>
    <col min="13770" max="13770" width="10.85546875" style="16" customWidth="1"/>
    <col min="13771" max="13771" width="47.85546875" style="16" customWidth="1"/>
    <col min="13772" max="13779" width="11.140625" style="16" customWidth="1"/>
    <col min="13780" max="13794" width="0" style="16" hidden="1" customWidth="1"/>
    <col min="13795" max="14025" width="8.85546875" style="16"/>
    <col min="14026" max="14026" width="10.85546875" style="16" customWidth="1"/>
    <col min="14027" max="14027" width="47.85546875" style="16" customWidth="1"/>
    <col min="14028" max="14035" width="11.140625" style="16" customWidth="1"/>
    <col min="14036" max="14050" width="0" style="16" hidden="1" customWidth="1"/>
    <col min="14051" max="14281" width="8.85546875" style="16"/>
    <col min="14282" max="14282" width="10.85546875" style="16" customWidth="1"/>
    <col min="14283" max="14283" width="47.85546875" style="16" customWidth="1"/>
    <col min="14284" max="14291" width="11.140625" style="16" customWidth="1"/>
    <col min="14292" max="14306" width="0" style="16" hidden="1" customWidth="1"/>
    <col min="14307" max="14537" width="8.85546875" style="16"/>
    <col min="14538" max="14538" width="10.85546875" style="16" customWidth="1"/>
    <col min="14539" max="14539" width="47.85546875" style="16" customWidth="1"/>
    <col min="14540" max="14547" width="11.140625" style="16" customWidth="1"/>
    <col min="14548" max="14562" width="0" style="16" hidden="1" customWidth="1"/>
    <col min="14563" max="14793" width="8.85546875" style="16"/>
    <col min="14794" max="14794" width="10.85546875" style="16" customWidth="1"/>
    <col min="14795" max="14795" width="47.85546875" style="16" customWidth="1"/>
    <col min="14796" max="14803" width="11.140625" style="16" customWidth="1"/>
    <col min="14804" max="14818" width="0" style="16" hidden="1" customWidth="1"/>
    <col min="14819" max="15049" width="8.85546875" style="16"/>
    <col min="15050" max="15050" width="10.85546875" style="16" customWidth="1"/>
    <col min="15051" max="15051" width="47.85546875" style="16" customWidth="1"/>
    <col min="15052" max="15059" width="11.140625" style="16" customWidth="1"/>
    <col min="15060" max="15074" width="0" style="16" hidden="1" customWidth="1"/>
    <col min="15075" max="15305" width="8.85546875" style="16"/>
    <col min="15306" max="15306" width="10.85546875" style="16" customWidth="1"/>
    <col min="15307" max="15307" width="47.85546875" style="16" customWidth="1"/>
    <col min="15308" max="15315" width="11.140625" style="16" customWidth="1"/>
    <col min="15316" max="15330" width="0" style="16" hidden="1" customWidth="1"/>
    <col min="15331" max="15561" width="8.85546875" style="16"/>
    <col min="15562" max="15562" width="10.85546875" style="16" customWidth="1"/>
    <col min="15563" max="15563" width="47.85546875" style="16" customWidth="1"/>
    <col min="15564" max="15571" width="11.140625" style="16" customWidth="1"/>
    <col min="15572" max="15586" width="0" style="16" hidden="1" customWidth="1"/>
    <col min="15587" max="15817" width="8.85546875" style="16"/>
    <col min="15818" max="15818" width="10.85546875" style="16" customWidth="1"/>
    <col min="15819" max="15819" width="47.85546875" style="16" customWidth="1"/>
    <col min="15820" max="15827" width="11.140625" style="16" customWidth="1"/>
    <col min="15828" max="15842" width="0" style="16" hidden="1" customWidth="1"/>
    <col min="15843" max="16073" width="8.85546875" style="16"/>
    <col min="16074" max="16074" width="10.85546875" style="16" customWidth="1"/>
    <col min="16075" max="16075" width="47.85546875" style="16" customWidth="1"/>
    <col min="16076" max="16083" width="11.140625" style="16" customWidth="1"/>
    <col min="16084" max="16098" width="0" style="16" hidden="1" customWidth="1"/>
    <col min="16099" max="16384" width="8.85546875" style="16"/>
  </cols>
  <sheetData>
    <row r="1" spans="1:27" ht="27.75" customHeight="1">
      <c r="R1" s="315" t="s">
        <v>70</v>
      </c>
      <c r="S1" s="315"/>
    </row>
    <row r="2" spans="1:27" ht="33.75" customHeight="1"/>
    <row r="3" spans="1:27" ht="41.25" customHeight="1">
      <c r="A3" s="319" t="s">
        <v>490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27" ht="35.2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7" ht="35.25" customHeight="1"/>
    <row r="6" spans="1:27" ht="15" customHeight="1"/>
    <row r="7" spans="1:27" ht="18" customHeight="1">
      <c r="A7" s="93" t="s">
        <v>79</v>
      </c>
      <c r="B7" s="17"/>
      <c r="C7" s="17"/>
      <c r="D7" s="17"/>
      <c r="E7" s="18"/>
      <c r="F7" s="18"/>
      <c r="G7" s="18"/>
      <c r="H7" s="18"/>
      <c r="S7" s="183" t="s">
        <v>147</v>
      </c>
    </row>
    <row r="8" spans="1:27" s="17" customFormat="1" ht="25.5" customHeight="1">
      <c r="A8" s="334" t="s">
        <v>228</v>
      </c>
      <c r="B8" s="334"/>
      <c r="C8" s="334" t="s">
        <v>62</v>
      </c>
      <c r="D8" s="320" t="s">
        <v>145</v>
      </c>
      <c r="E8" s="323" t="s">
        <v>11</v>
      </c>
      <c r="F8" s="323"/>
      <c r="G8" s="323"/>
      <c r="H8" s="323"/>
      <c r="I8" s="323"/>
      <c r="J8" s="323"/>
      <c r="K8" s="323"/>
      <c r="L8" s="323"/>
      <c r="M8" s="323"/>
      <c r="N8" s="323"/>
      <c r="O8" s="335" t="s">
        <v>116</v>
      </c>
      <c r="P8" s="323" t="s">
        <v>117</v>
      </c>
      <c r="Q8" s="323"/>
      <c r="R8" s="324"/>
      <c r="S8" s="324"/>
    </row>
    <row r="9" spans="1:27" s="19" customFormat="1" ht="16.5" customHeight="1">
      <c r="A9" s="334"/>
      <c r="B9" s="334"/>
      <c r="C9" s="334"/>
      <c r="D9" s="321"/>
      <c r="E9" s="325" t="s">
        <v>164</v>
      </c>
      <c r="F9" s="325"/>
      <c r="G9" s="325"/>
      <c r="H9" s="325" t="s">
        <v>118</v>
      </c>
      <c r="I9" s="325"/>
      <c r="J9" s="325"/>
      <c r="K9" s="326" t="s">
        <v>119</v>
      </c>
      <c r="L9" s="327"/>
      <c r="M9" s="328"/>
      <c r="N9" s="329" t="s">
        <v>120</v>
      </c>
      <c r="O9" s="336"/>
      <c r="P9" s="330" t="s">
        <v>121</v>
      </c>
      <c r="Q9" s="331" t="s">
        <v>122</v>
      </c>
      <c r="R9" s="332" t="s">
        <v>123</v>
      </c>
      <c r="S9" s="139"/>
    </row>
    <row r="10" spans="1:27" s="19" customFormat="1" ht="100.5" customHeight="1">
      <c r="A10" s="334"/>
      <c r="B10" s="334"/>
      <c r="C10" s="334"/>
      <c r="D10" s="322"/>
      <c r="E10" s="187" t="s">
        <v>124</v>
      </c>
      <c r="F10" s="187" t="s">
        <v>125</v>
      </c>
      <c r="G10" s="187" t="s">
        <v>126</v>
      </c>
      <c r="H10" s="188" t="s">
        <v>127</v>
      </c>
      <c r="I10" s="188" t="s">
        <v>128</v>
      </c>
      <c r="J10" s="188" t="s">
        <v>129</v>
      </c>
      <c r="K10" s="188" t="s">
        <v>124</v>
      </c>
      <c r="L10" s="188" t="s">
        <v>125</v>
      </c>
      <c r="M10" s="188" t="s">
        <v>126</v>
      </c>
      <c r="N10" s="329"/>
      <c r="O10" s="337"/>
      <c r="P10" s="330"/>
      <c r="Q10" s="331"/>
      <c r="R10" s="333"/>
      <c r="S10" s="189" t="s">
        <v>10</v>
      </c>
    </row>
    <row r="11" spans="1:27" ht="16.5" customHeight="1">
      <c r="A11" s="339" t="s">
        <v>6</v>
      </c>
      <c r="B11" s="340"/>
      <c r="C11" s="27" t="s">
        <v>7</v>
      </c>
      <c r="D11" s="27">
        <v>1</v>
      </c>
      <c r="E11" s="27">
        <v>2</v>
      </c>
      <c r="F11" s="27">
        <v>3</v>
      </c>
      <c r="G11" s="27">
        <v>4</v>
      </c>
      <c r="H11" s="27">
        <v>5</v>
      </c>
      <c r="I11" s="27">
        <v>6</v>
      </c>
      <c r="J11" s="27">
        <v>7</v>
      </c>
      <c r="K11" s="27">
        <v>8</v>
      </c>
      <c r="L11" s="27">
        <v>9</v>
      </c>
      <c r="M11" s="27">
        <v>10</v>
      </c>
      <c r="N11" s="27">
        <v>11</v>
      </c>
      <c r="O11" s="27">
        <v>12</v>
      </c>
      <c r="P11" s="27">
        <f>+O11+1</f>
        <v>13</v>
      </c>
      <c r="Q11" s="27">
        <f>+P11+1</f>
        <v>14</v>
      </c>
      <c r="R11" s="136">
        <f>+Q11+1</f>
        <v>15</v>
      </c>
      <c r="S11" s="135">
        <f>+R11+1</f>
        <v>16</v>
      </c>
    </row>
    <row r="12" spans="1:27" ht="18" customHeight="1">
      <c r="A12" s="341" t="s">
        <v>80</v>
      </c>
      <c r="B12" s="342"/>
      <c r="C12" s="27">
        <v>1</v>
      </c>
      <c r="D12" s="30">
        <f>+E12+F12+G12+H12+I12+J12+K12+L12+M12+N12</f>
        <v>65</v>
      </c>
      <c r="E12" s="30">
        <f t="shared" ref="E12:Q12" si="0">E13+E19+E26+E34+E38</f>
        <v>16</v>
      </c>
      <c r="F12" s="30">
        <f t="shared" si="0"/>
        <v>1</v>
      </c>
      <c r="G12" s="30">
        <f t="shared" si="0"/>
        <v>0</v>
      </c>
      <c r="H12" s="30">
        <f t="shared" si="0"/>
        <v>42</v>
      </c>
      <c r="I12" s="30">
        <f t="shared" si="0"/>
        <v>1</v>
      </c>
      <c r="J12" s="30">
        <f t="shared" si="0"/>
        <v>2</v>
      </c>
      <c r="K12" s="30">
        <f t="shared" si="0"/>
        <v>0</v>
      </c>
      <c r="L12" s="30">
        <f t="shared" si="0"/>
        <v>0</v>
      </c>
      <c r="M12" s="30">
        <f t="shared" si="0"/>
        <v>0</v>
      </c>
      <c r="N12" s="30">
        <f t="shared" si="0"/>
        <v>3</v>
      </c>
      <c r="O12" s="30">
        <f t="shared" si="0"/>
        <v>1</v>
      </c>
      <c r="P12" s="30">
        <f t="shared" si="0"/>
        <v>34</v>
      </c>
      <c r="Q12" s="30">
        <f t="shared" si="0"/>
        <v>29</v>
      </c>
      <c r="R12" s="30">
        <v>2</v>
      </c>
      <c r="S12" s="30">
        <v>1</v>
      </c>
      <c r="U12" s="16">
        <f>45+17+3</f>
        <v>65</v>
      </c>
      <c r="Y12" s="559">
        <f>+P12*100/65</f>
        <v>52.307692307692307</v>
      </c>
      <c r="Z12" s="559">
        <f>+Q12*100/65</f>
        <v>44.615384615384613</v>
      </c>
      <c r="AA12" s="559">
        <f>+R12*100/65</f>
        <v>3.0769230769230771</v>
      </c>
    </row>
    <row r="13" spans="1:27" ht="18" customHeight="1">
      <c r="A13" s="318" t="s">
        <v>81</v>
      </c>
      <c r="B13" s="318"/>
      <c r="C13" s="27">
        <f>+C12+1</f>
        <v>2</v>
      </c>
      <c r="D13" s="30">
        <f>D14+D15+D16+D17+D18</f>
        <v>1</v>
      </c>
      <c r="E13" s="30">
        <f t="shared" ref="E13:S13" si="1">E14+E15+E16+E17+E18</f>
        <v>1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1</v>
      </c>
      <c r="S13" s="30">
        <f t="shared" si="1"/>
        <v>0</v>
      </c>
      <c r="Z13" s="192"/>
    </row>
    <row r="14" spans="1:27" ht="18" customHeight="1">
      <c r="A14" s="314" t="s">
        <v>82</v>
      </c>
      <c r="B14" s="314"/>
      <c r="C14" s="27">
        <f t="shared" ref="C14:C47" si="2">+C13+1</f>
        <v>3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27" ht="18" customHeight="1">
      <c r="A15" s="314" t="s">
        <v>83</v>
      </c>
      <c r="B15" s="314"/>
      <c r="C15" s="27">
        <f t="shared" si="2"/>
        <v>4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27" ht="18" customHeight="1">
      <c r="A16" s="314" t="s">
        <v>84</v>
      </c>
      <c r="B16" s="314"/>
      <c r="C16" s="27">
        <f t="shared" si="2"/>
        <v>5</v>
      </c>
      <c r="D16" s="30">
        <v>1</v>
      </c>
      <c r="E16" s="30">
        <v>1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185">
        <v>1</v>
      </c>
      <c r="S16" s="30">
        <v>0</v>
      </c>
    </row>
    <row r="17" spans="1:19" ht="18" customHeight="1">
      <c r="A17" s="314" t="s">
        <v>85</v>
      </c>
      <c r="B17" s="314"/>
      <c r="C17" s="27">
        <f t="shared" si="2"/>
        <v>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ht="18" customHeight="1">
      <c r="A18" s="314" t="s">
        <v>86</v>
      </c>
      <c r="B18" s="314"/>
      <c r="C18" s="27">
        <f t="shared" si="2"/>
        <v>7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ht="18" customHeight="1">
      <c r="A19" s="318" t="s">
        <v>87</v>
      </c>
      <c r="B19" s="318"/>
      <c r="C19" s="27">
        <f t="shared" si="2"/>
        <v>8</v>
      </c>
      <c r="D19" s="30">
        <f>D20+D21+D22+D23+D24</f>
        <v>1</v>
      </c>
      <c r="E19" s="30">
        <f t="shared" ref="E19:S19" si="3">E20+E21+E22+E23+E24</f>
        <v>1</v>
      </c>
      <c r="F19" s="30">
        <f t="shared" si="3"/>
        <v>0</v>
      </c>
      <c r="G19" s="30">
        <f t="shared" si="3"/>
        <v>0</v>
      </c>
      <c r="H19" s="30">
        <f t="shared" si="3"/>
        <v>0</v>
      </c>
      <c r="I19" s="30">
        <f t="shared" si="3"/>
        <v>0</v>
      </c>
      <c r="J19" s="30">
        <f t="shared" si="3"/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0</v>
      </c>
      <c r="P19" s="30">
        <f t="shared" si="3"/>
        <v>0</v>
      </c>
      <c r="Q19" s="30">
        <f t="shared" si="3"/>
        <v>1</v>
      </c>
      <c r="R19" s="30">
        <f t="shared" si="3"/>
        <v>0</v>
      </c>
      <c r="S19" s="30">
        <f t="shared" si="3"/>
        <v>0</v>
      </c>
    </row>
    <row r="20" spans="1:19" ht="18" customHeight="1">
      <c r="A20" s="314" t="s">
        <v>88</v>
      </c>
      <c r="B20" s="314"/>
      <c r="C20" s="27">
        <f t="shared" si="2"/>
        <v>9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  <row r="21" spans="1:19" ht="18" customHeight="1">
      <c r="A21" s="314" t="s">
        <v>89</v>
      </c>
      <c r="B21" s="314"/>
      <c r="C21" s="27">
        <f t="shared" si="2"/>
        <v>10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ht="18" customHeight="1">
      <c r="A22" s="314" t="s">
        <v>90</v>
      </c>
      <c r="B22" s="314"/>
      <c r="C22" s="27">
        <f t="shared" si="2"/>
        <v>11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ht="18" customHeight="1">
      <c r="A23" s="314" t="s">
        <v>91</v>
      </c>
      <c r="B23" s="314"/>
      <c r="C23" s="27">
        <f t="shared" si="2"/>
        <v>12</v>
      </c>
      <c r="D23" s="30">
        <v>1</v>
      </c>
      <c r="E23" s="30">
        <v>1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1</v>
      </c>
      <c r="R23" s="30">
        <v>0</v>
      </c>
      <c r="S23" s="30">
        <v>0</v>
      </c>
    </row>
    <row r="24" spans="1:19" ht="18" customHeight="1">
      <c r="A24" s="314" t="s">
        <v>93</v>
      </c>
      <c r="B24" s="314"/>
      <c r="C24" s="27">
        <f t="shared" si="2"/>
        <v>13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ht="18" customHeight="1">
      <c r="A25" s="314" t="s">
        <v>92</v>
      </c>
      <c r="B25" s="314"/>
      <c r="C25" s="27">
        <f t="shared" si="2"/>
        <v>14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ht="18" customHeight="1">
      <c r="A26" s="316" t="s">
        <v>94</v>
      </c>
      <c r="B26" s="317"/>
      <c r="C26" s="27">
        <f t="shared" si="2"/>
        <v>15</v>
      </c>
      <c r="D26" s="30">
        <f>D27+D28+D29+D30+D31+D32+D33</f>
        <v>3</v>
      </c>
      <c r="E26" s="30">
        <f t="shared" ref="E26:S26" si="4">E27+E28+E29+E30+E31+E32+E33</f>
        <v>0</v>
      </c>
      <c r="F26" s="30">
        <f t="shared" si="4"/>
        <v>1</v>
      </c>
      <c r="G26" s="30">
        <f t="shared" si="4"/>
        <v>0</v>
      </c>
      <c r="H26" s="30">
        <f t="shared" si="4"/>
        <v>2</v>
      </c>
      <c r="I26" s="30">
        <f t="shared" si="4"/>
        <v>0</v>
      </c>
      <c r="J26" s="30">
        <f t="shared" si="4"/>
        <v>0</v>
      </c>
      <c r="K26" s="30">
        <f t="shared" si="4"/>
        <v>0</v>
      </c>
      <c r="L26" s="30">
        <f t="shared" si="4"/>
        <v>0</v>
      </c>
      <c r="M26" s="30">
        <f t="shared" si="4"/>
        <v>0</v>
      </c>
      <c r="N26" s="30">
        <f t="shared" si="4"/>
        <v>0</v>
      </c>
      <c r="O26" s="30">
        <f t="shared" si="4"/>
        <v>0</v>
      </c>
      <c r="P26" s="30">
        <f t="shared" si="4"/>
        <v>0</v>
      </c>
      <c r="Q26" s="30">
        <f t="shared" si="4"/>
        <v>3</v>
      </c>
      <c r="R26" s="30">
        <f t="shared" si="4"/>
        <v>0</v>
      </c>
      <c r="S26" s="30">
        <f t="shared" si="4"/>
        <v>0</v>
      </c>
    </row>
    <row r="27" spans="1:19" ht="18" customHeight="1">
      <c r="A27" s="314" t="s">
        <v>95</v>
      </c>
      <c r="B27" s="314"/>
      <c r="C27" s="27">
        <f t="shared" si="2"/>
        <v>16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ht="18" customHeight="1">
      <c r="A28" s="314" t="s">
        <v>96</v>
      </c>
      <c r="B28" s="314"/>
      <c r="C28" s="27">
        <f t="shared" si="2"/>
        <v>17</v>
      </c>
      <c r="D28" s="30">
        <v>2</v>
      </c>
      <c r="E28" s="30">
        <v>0</v>
      </c>
      <c r="F28" s="30">
        <v>0</v>
      </c>
      <c r="G28" s="30">
        <v>0</v>
      </c>
      <c r="H28" s="30">
        <v>2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2</v>
      </c>
      <c r="R28" s="30">
        <v>0</v>
      </c>
      <c r="S28" s="30">
        <v>0</v>
      </c>
    </row>
    <row r="29" spans="1:19" ht="18" customHeight="1">
      <c r="A29" s="314" t="s">
        <v>97</v>
      </c>
      <c r="B29" s="314"/>
      <c r="C29" s="27">
        <f t="shared" si="2"/>
        <v>18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ht="18" customHeight="1">
      <c r="A30" s="314" t="s">
        <v>98</v>
      </c>
      <c r="B30" s="314"/>
      <c r="C30" s="27">
        <f t="shared" si="2"/>
        <v>19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ht="18" customHeight="1">
      <c r="A31" s="314" t="s">
        <v>99</v>
      </c>
      <c r="B31" s="314"/>
      <c r="C31" s="27">
        <f t="shared" si="2"/>
        <v>20</v>
      </c>
      <c r="D31" s="30">
        <v>1</v>
      </c>
      <c r="E31" s="30">
        <v>0</v>
      </c>
      <c r="F31" s="30">
        <v>1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1</v>
      </c>
      <c r="R31" s="30">
        <v>0</v>
      </c>
      <c r="S31" s="30">
        <v>0</v>
      </c>
    </row>
    <row r="32" spans="1:19" ht="18" customHeight="1">
      <c r="A32" s="314" t="s">
        <v>100</v>
      </c>
      <c r="B32" s="314"/>
      <c r="C32" s="27">
        <f t="shared" si="2"/>
        <v>21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ht="18" customHeight="1">
      <c r="A33" s="314" t="s">
        <v>101</v>
      </c>
      <c r="B33" s="314"/>
      <c r="C33" s="27">
        <f t="shared" si="2"/>
        <v>22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ht="18" customHeight="1">
      <c r="A34" s="318" t="s">
        <v>102</v>
      </c>
      <c r="B34" s="318"/>
      <c r="C34" s="27">
        <f t="shared" si="2"/>
        <v>23</v>
      </c>
      <c r="D34" s="30">
        <v>0</v>
      </c>
      <c r="E34" s="30">
        <f t="shared" ref="E34:S34" si="5">E35+E36+E37</f>
        <v>0</v>
      </c>
      <c r="F34" s="30">
        <f t="shared" si="5"/>
        <v>0</v>
      </c>
      <c r="G34" s="30">
        <f t="shared" si="5"/>
        <v>0</v>
      </c>
      <c r="H34" s="30">
        <f t="shared" si="5"/>
        <v>0</v>
      </c>
      <c r="I34" s="30">
        <f t="shared" si="5"/>
        <v>0</v>
      </c>
      <c r="J34" s="30">
        <f t="shared" si="5"/>
        <v>0</v>
      </c>
      <c r="K34" s="30">
        <f t="shared" si="5"/>
        <v>0</v>
      </c>
      <c r="L34" s="30">
        <f t="shared" si="5"/>
        <v>0</v>
      </c>
      <c r="M34" s="30">
        <f t="shared" si="5"/>
        <v>0</v>
      </c>
      <c r="N34" s="30">
        <f t="shared" si="5"/>
        <v>0</v>
      </c>
      <c r="O34" s="30">
        <f t="shared" si="5"/>
        <v>0</v>
      </c>
      <c r="P34" s="30">
        <f t="shared" si="5"/>
        <v>0</v>
      </c>
      <c r="Q34" s="30">
        <f t="shared" si="5"/>
        <v>0</v>
      </c>
      <c r="R34" s="30">
        <f t="shared" si="5"/>
        <v>0</v>
      </c>
      <c r="S34" s="30">
        <f t="shared" si="5"/>
        <v>0</v>
      </c>
    </row>
    <row r="35" spans="1:19" ht="18" customHeight="1">
      <c r="A35" s="314" t="s">
        <v>103</v>
      </c>
      <c r="B35" s="314"/>
      <c r="C35" s="27">
        <f t="shared" si="2"/>
        <v>24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ht="18" customHeight="1">
      <c r="A36" s="314" t="s">
        <v>104</v>
      </c>
      <c r="B36" s="314"/>
      <c r="C36" s="27">
        <f t="shared" si="2"/>
        <v>25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ht="18" customHeight="1">
      <c r="A37" s="314" t="s">
        <v>105</v>
      </c>
      <c r="B37" s="314"/>
      <c r="C37" s="27">
        <f t="shared" si="2"/>
        <v>26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ht="18" customHeight="1">
      <c r="A38" s="318" t="s">
        <v>106</v>
      </c>
      <c r="B38" s="318"/>
      <c r="C38" s="27">
        <f t="shared" si="2"/>
        <v>27</v>
      </c>
      <c r="D38" s="30">
        <f>D39+D40+D41+D42+D43+D44+D45+D46+D47</f>
        <v>60</v>
      </c>
      <c r="E38" s="30">
        <f t="shared" ref="E38:R38" si="6">E39+E40+E41+E42+E43+E44+E45+E46+E47</f>
        <v>14</v>
      </c>
      <c r="F38" s="30">
        <f t="shared" si="6"/>
        <v>0</v>
      </c>
      <c r="G38" s="30">
        <f t="shared" si="6"/>
        <v>0</v>
      </c>
      <c r="H38" s="30">
        <f t="shared" si="6"/>
        <v>40</v>
      </c>
      <c r="I38" s="30">
        <f t="shared" si="6"/>
        <v>1</v>
      </c>
      <c r="J38" s="30">
        <f t="shared" si="6"/>
        <v>2</v>
      </c>
      <c r="K38" s="30">
        <f t="shared" si="6"/>
        <v>0</v>
      </c>
      <c r="L38" s="30">
        <f t="shared" si="6"/>
        <v>0</v>
      </c>
      <c r="M38" s="30">
        <f t="shared" si="6"/>
        <v>0</v>
      </c>
      <c r="N38" s="30">
        <f t="shared" si="6"/>
        <v>3</v>
      </c>
      <c r="O38" s="30">
        <f t="shared" si="6"/>
        <v>1</v>
      </c>
      <c r="P38" s="30">
        <f t="shared" si="6"/>
        <v>34</v>
      </c>
      <c r="Q38" s="30">
        <f t="shared" si="6"/>
        <v>25</v>
      </c>
      <c r="R38" s="30">
        <f t="shared" si="6"/>
        <v>1</v>
      </c>
      <c r="S38" s="30">
        <v>0</v>
      </c>
    </row>
    <row r="39" spans="1:19" ht="18" customHeight="1">
      <c r="A39" s="338" t="s">
        <v>107</v>
      </c>
      <c r="B39" s="338"/>
      <c r="C39" s="27">
        <f t="shared" si="2"/>
        <v>28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ht="18" customHeight="1">
      <c r="A40" s="338" t="s">
        <v>108</v>
      </c>
      <c r="B40" s="338"/>
      <c r="C40" s="27">
        <f t="shared" si="2"/>
        <v>29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ht="18" customHeight="1">
      <c r="A41" s="338" t="s">
        <v>109</v>
      </c>
      <c r="B41" s="338"/>
      <c r="C41" s="27">
        <f t="shared" si="2"/>
        <v>30</v>
      </c>
      <c r="D41" s="30">
        <v>13</v>
      </c>
      <c r="E41" s="30">
        <v>1</v>
      </c>
      <c r="F41" s="30">
        <v>0</v>
      </c>
      <c r="G41" s="30">
        <v>0</v>
      </c>
      <c r="H41" s="30">
        <v>10</v>
      </c>
      <c r="I41" s="30">
        <v>0</v>
      </c>
      <c r="J41" s="30">
        <v>1</v>
      </c>
      <c r="K41" s="30">
        <v>0</v>
      </c>
      <c r="L41" s="30">
        <v>0</v>
      </c>
      <c r="M41" s="30">
        <v>0</v>
      </c>
      <c r="N41" s="30">
        <v>1</v>
      </c>
      <c r="O41" s="30"/>
      <c r="P41" s="30">
        <v>6</v>
      </c>
      <c r="Q41" s="30">
        <v>7</v>
      </c>
      <c r="R41" s="30">
        <v>0</v>
      </c>
      <c r="S41" s="30">
        <v>0</v>
      </c>
    </row>
    <row r="42" spans="1:19" ht="18" customHeight="1">
      <c r="A42" s="338" t="s">
        <v>110</v>
      </c>
      <c r="B42" s="338"/>
      <c r="C42" s="27">
        <f t="shared" si="2"/>
        <v>31</v>
      </c>
      <c r="D42" s="30">
        <v>13</v>
      </c>
      <c r="E42" s="30">
        <v>2</v>
      </c>
      <c r="F42" s="30">
        <v>0</v>
      </c>
      <c r="G42" s="30">
        <v>0</v>
      </c>
      <c r="H42" s="30">
        <v>8</v>
      </c>
      <c r="I42" s="30">
        <v>1</v>
      </c>
      <c r="J42" s="30">
        <v>1</v>
      </c>
      <c r="K42" s="30">
        <v>0</v>
      </c>
      <c r="L42" s="30">
        <v>0</v>
      </c>
      <c r="M42" s="30">
        <v>0</v>
      </c>
      <c r="N42" s="30">
        <v>1</v>
      </c>
      <c r="O42" s="30">
        <v>1</v>
      </c>
      <c r="P42" s="30">
        <v>7</v>
      </c>
      <c r="Q42" s="30">
        <v>6</v>
      </c>
      <c r="R42" s="30">
        <v>0</v>
      </c>
      <c r="S42" s="30">
        <v>0</v>
      </c>
    </row>
    <row r="43" spans="1:19" ht="18" customHeight="1">
      <c r="A43" s="338" t="s">
        <v>111</v>
      </c>
      <c r="B43" s="338"/>
      <c r="C43" s="27">
        <f t="shared" si="2"/>
        <v>32</v>
      </c>
      <c r="D43" s="30">
        <v>1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1</v>
      </c>
      <c r="Q43" s="30">
        <v>0</v>
      </c>
      <c r="R43" s="30">
        <v>0</v>
      </c>
      <c r="S43" s="30">
        <v>0</v>
      </c>
    </row>
    <row r="44" spans="1:19" ht="18" customHeight="1">
      <c r="A44" s="338" t="s">
        <v>112</v>
      </c>
      <c r="B44" s="338"/>
      <c r="C44" s="27">
        <f t="shared" si="2"/>
        <v>33</v>
      </c>
      <c r="D44" s="30">
        <v>3</v>
      </c>
      <c r="E44" s="30"/>
      <c r="F44" s="30">
        <v>0</v>
      </c>
      <c r="G44" s="30">
        <v>0</v>
      </c>
      <c r="H44" s="30">
        <v>3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3</v>
      </c>
      <c r="Q44" s="30">
        <v>0</v>
      </c>
      <c r="R44" s="30">
        <v>0</v>
      </c>
      <c r="S44" s="30">
        <v>0</v>
      </c>
    </row>
    <row r="45" spans="1:19" ht="18" customHeight="1">
      <c r="A45" s="338" t="s">
        <v>113</v>
      </c>
      <c r="B45" s="338"/>
      <c r="C45" s="27">
        <f t="shared" si="2"/>
        <v>34</v>
      </c>
      <c r="D45" s="30">
        <v>18</v>
      </c>
      <c r="E45" s="30">
        <v>6</v>
      </c>
      <c r="F45" s="30">
        <v>0</v>
      </c>
      <c r="G45" s="30">
        <v>0</v>
      </c>
      <c r="H45" s="30">
        <v>12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12</v>
      </c>
      <c r="Q45" s="30">
        <v>5</v>
      </c>
      <c r="R45" s="185">
        <v>1</v>
      </c>
      <c r="S45" s="30">
        <v>1</v>
      </c>
    </row>
    <row r="46" spans="1:19" ht="18" customHeight="1">
      <c r="A46" s="338" t="s">
        <v>114</v>
      </c>
      <c r="B46" s="338"/>
      <c r="C46" s="27">
        <f t="shared" si="2"/>
        <v>35</v>
      </c>
      <c r="D46" s="30">
        <v>5</v>
      </c>
      <c r="E46" s="30">
        <v>2</v>
      </c>
      <c r="F46" s="30">
        <v>0</v>
      </c>
      <c r="G46" s="30">
        <v>0</v>
      </c>
      <c r="H46" s="30">
        <v>2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1</v>
      </c>
      <c r="O46" s="30"/>
      <c r="P46" s="30">
        <v>2</v>
      </c>
      <c r="Q46" s="30">
        <v>3</v>
      </c>
      <c r="R46" s="185">
        <v>0</v>
      </c>
      <c r="S46" s="30">
        <v>0</v>
      </c>
    </row>
    <row r="47" spans="1:19" ht="18" customHeight="1">
      <c r="A47" s="338" t="s">
        <v>115</v>
      </c>
      <c r="B47" s="338"/>
      <c r="C47" s="27">
        <f t="shared" si="2"/>
        <v>36</v>
      </c>
      <c r="D47" s="30">
        <v>7</v>
      </c>
      <c r="E47" s="30">
        <v>2</v>
      </c>
      <c r="F47" s="30">
        <v>0</v>
      </c>
      <c r="G47" s="30">
        <v>0</v>
      </c>
      <c r="H47" s="30">
        <v>5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3</v>
      </c>
      <c r="Q47" s="30">
        <v>4</v>
      </c>
      <c r="R47" s="185">
        <v>0</v>
      </c>
      <c r="S47" s="30">
        <v>0</v>
      </c>
    </row>
    <row r="48" spans="1:19" ht="19.5" customHeight="1">
      <c r="A48" s="85" t="s">
        <v>78</v>
      </c>
      <c r="B48" s="85"/>
      <c r="D48" s="96" t="s">
        <v>230</v>
      </c>
      <c r="E48" s="85"/>
      <c r="G48" s="96"/>
      <c r="H48" s="96"/>
      <c r="I48" s="96"/>
      <c r="J48" s="96"/>
      <c r="K48" s="96"/>
      <c r="L48" s="96"/>
      <c r="P48" s="97"/>
      <c r="Q48" s="97"/>
    </row>
    <row r="49" spans="1:19" ht="12.75">
      <c r="A49" s="96"/>
      <c r="B49" s="96"/>
      <c r="D49" s="96" t="s">
        <v>206</v>
      </c>
      <c r="E49" s="85"/>
      <c r="G49" s="96"/>
      <c r="H49" s="96"/>
      <c r="I49" s="96"/>
      <c r="J49" s="96"/>
      <c r="K49" s="96"/>
      <c r="L49" s="96"/>
      <c r="P49" s="62"/>
      <c r="Q49" s="62"/>
    </row>
    <row r="50" spans="1:19" ht="23.25" customHeight="1">
      <c r="P50" s="62"/>
      <c r="Q50" s="62"/>
    </row>
    <row r="51" spans="1:19" ht="23.25" customHeight="1">
      <c r="P51" s="62"/>
      <c r="Q51" s="62"/>
    </row>
    <row r="52" spans="1:19" ht="23.25" customHeight="1">
      <c r="P52" s="62"/>
      <c r="Q52" s="62"/>
    </row>
    <row r="53" spans="1:19" ht="16.5" customHeight="1">
      <c r="B53" s="84"/>
      <c r="C53" s="64"/>
      <c r="D53" s="8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39"/>
      <c r="R53" s="84"/>
      <c r="S53" s="84"/>
    </row>
    <row r="54" spans="1:19" ht="16.5" customHeight="1">
      <c r="B54" s="66"/>
      <c r="C54" s="55"/>
      <c r="D54" s="94"/>
      <c r="E54" s="66"/>
      <c r="F54" s="66"/>
      <c r="G54" s="66"/>
      <c r="H54" s="66"/>
      <c r="I54" s="66"/>
      <c r="J54" s="66"/>
      <c r="K54" s="64"/>
      <c r="L54" s="64"/>
      <c r="M54" s="64"/>
      <c r="N54" s="64"/>
      <c r="O54" s="64"/>
      <c r="P54" s="64"/>
      <c r="Q54" s="39"/>
      <c r="R54" s="94"/>
      <c r="S54" s="94"/>
    </row>
    <row r="55" spans="1:19" ht="16.5" customHeight="1">
      <c r="B55" s="64"/>
      <c r="C55" s="94"/>
      <c r="D55" s="94"/>
      <c r="E55" s="64"/>
      <c r="F55" s="62"/>
      <c r="G55" s="62"/>
      <c r="H55" s="62"/>
      <c r="I55" s="62"/>
      <c r="J55" s="62"/>
      <c r="K55" s="64"/>
      <c r="L55" s="64"/>
      <c r="M55" s="64"/>
      <c r="N55" s="64"/>
      <c r="O55" s="64"/>
      <c r="P55" s="64"/>
      <c r="Q55" s="39"/>
      <c r="R55" s="94"/>
      <c r="S55" s="94"/>
    </row>
    <row r="56" spans="1:19" ht="16.5" customHeight="1">
      <c r="B56" s="55"/>
      <c r="C56" s="94"/>
      <c r="D56" s="94"/>
      <c r="E56" s="66"/>
      <c r="F56" s="66"/>
      <c r="G56" s="66"/>
      <c r="H56" s="66"/>
      <c r="I56" s="66"/>
      <c r="J56" s="66"/>
      <c r="K56" s="64"/>
      <c r="L56" s="64"/>
      <c r="M56" s="64"/>
      <c r="N56" s="64"/>
      <c r="O56" s="64"/>
      <c r="P56" s="64"/>
      <c r="Q56" s="39"/>
      <c r="R56" s="94"/>
      <c r="S56" s="94"/>
    </row>
    <row r="57" spans="1:19" ht="16.5" customHeight="1">
      <c r="B57" s="55"/>
      <c r="C57" s="94"/>
      <c r="D57" s="94"/>
      <c r="E57" s="64"/>
      <c r="F57" s="66"/>
      <c r="G57" s="66"/>
      <c r="H57" s="66"/>
      <c r="I57" s="66"/>
      <c r="J57" s="66"/>
      <c r="K57" s="64"/>
      <c r="L57" s="64"/>
      <c r="M57" s="64"/>
      <c r="N57" s="64"/>
      <c r="O57" s="64"/>
      <c r="P57" s="64"/>
      <c r="Q57" s="39"/>
      <c r="R57" s="94"/>
      <c r="S57" s="94"/>
    </row>
    <row r="58" spans="1:19" ht="16.5" customHeight="1">
      <c r="B58" s="94"/>
      <c r="C58" s="94"/>
      <c r="D58" s="94"/>
      <c r="E58" s="66"/>
      <c r="F58" s="62"/>
      <c r="G58" s="62"/>
      <c r="H58" s="62"/>
      <c r="I58" s="62"/>
      <c r="J58" s="62"/>
      <c r="K58" s="64"/>
      <c r="L58" s="64"/>
      <c r="M58" s="64"/>
      <c r="N58" s="64"/>
      <c r="O58" s="64"/>
      <c r="P58" s="64"/>
      <c r="Q58" s="39"/>
      <c r="R58" s="94"/>
      <c r="S58" s="94"/>
    </row>
    <row r="59" spans="1:19" ht="16.5" customHeight="1">
      <c r="B59" s="94"/>
      <c r="C59" s="94"/>
      <c r="D59" s="94"/>
      <c r="E59" s="39"/>
      <c r="F59" s="39"/>
      <c r="G59" s="66"/>
      <c r="H59" s="66"/>
      <c r="I59" s="64"/>
      <c r="J59" s="64"/>
      <c r="K59" s="64"/>
      <c r="L59" s="64"/>
      <c r="M59" s="64"/>
      <c r="N59" s="39"/>
      <c r="O59" s="39"/>
      <c r="P59" s="39"/>
      <c r="Q59" s="39"/>
      <c r="R59" s="94"/>
      <c r="S59" s="94"/>
    </row>
    <row r="60" spans="1:19" ht="16.5" customHeight="1">
      <c r="B60" s="94"/>
      <c r="C60" s="94"/>
      <c r="D60" s="94"/>
      <c r="E60" s="39"/>
      <c r="F60" s="39"/>
      <c r="G60" s="66"/>
      <c r="H60" s="66"/>
      <c r="I60" s="64"/>
      <c r="J60" s="64"/>
      <c r="K60" s="64"/>
      <c r="L60" s="64"/>
      <c r="M60" s="64"/>
      <c r="N60" s="39"/>
      <c r="O60" s="39"/>
      <c r="P60" s="39"/>
      <c r="Q60" s="39"/>
      <c r="R60" s="94"/>
      <c r="S60" s="94"/>
    </row>
    <row r="61" spans="1:19" ht="15">
      <c r="B61" s="64"/>
      <c r="C61" s="64"/>
      <c r="D61" s="64"/>
      <c r="E61" s="64"/>
      <c r="F61" s="94"/>
      <c r="G61" s="64"/>
      <c r="H61" s="95"/>
      <c r="I61" s="64"/>
      <c r="J61" s="64"/>
      <c r="K61" s="64"/>
      <c r="L61" s="64"/>
      <c r="M61" s="64"/>
      <c r="N61" s="64"/>
      <c r="O61" s="64"/>
      <c r="P61" s="64"/>
      <c r="Q61" s="64"/>
      <c r="R61" s="94"/>
      <c r="S61" s="94"/>
    </row>
  </sheetData>
  <mergeCells count="52">
    <mergeCell ref="A45:B45"/>
    <mergeCell ref="A46:B46"/>
    <mergeCell ref="A39:B39"/>
    <mergeCell ref="A30:B30"/>
    <mergeCell ref="A31:B31"/>
    <mergeCell ref="A32:B32"/>
    <mergeCell ref="A33:B33"/>
    <mergeCell ref="A34:B34"/>
    <mergeCell ref="A47:B47"/>
    <mergeCell ref="A8:B10"/>
    <mergeCell ref="E8:N8"/>
    <mergeCell ref="A11:B11"/>
    <mergeCell ref="A12:B12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28:B28"/>
    <mergeCell ref="A29:B29"/>
    <mergeCell ref="A27:B27"/>
    <mergeCell ref="P8:S8"/>
    <mergeCell ref="E9:G9"/>
    <mergeCell ref="H9:J9"/>
    <mergeCell ref="K9:M9"/>
    <mergeCell ref="N9:N10"/>
    <mergeCell ref="P9:P10"/>
    <mergeCell ref="Q9:Q10"/>
    <mergeCell ref="R9:R10"/>
    <mergeCell ref="A23:B23"/>
    <mergeCell ref="A13:B13"/>
    <mergeCell ref="C8:C10"/>
    <mergeCell ref="A14:B14"/>
    <mergeCell ref="O8:O10"/>
    <mergeCell ref="A20:B20"/>
    <mergeCell ref="A21:B21"/>
    <mergeCell ref="A18:B18"/>
    <mergeCell ref="R1:S1"/>
    <mergeCell ref="A24:B24"/>
    <mergeCell ref="A25:B25"/>
    <mergeCell ref="A26:B26"/>
    <mergeCell ref="A22:B22"/>
    <mergeCell ref="A19:B19"/>
    <mergeCell ref="A3:S3"/>
    <mergeCell ref="A15:B15"/>
    <mergeCell ref="D8:D10"/>
    <mergeCell ref="A16:B16"/>
    <mergeCell ref="A17:B17"/>
  </mergeCells>
  <pageMargins left="0.7" right="0.7" top="0.75" bottom="0.75" header="0.3" footer="0.3"/>
  <pageSetup scale="49" orientation="portrait" r:id="rId1"/>
  <rowBreaks count="1" manualBreakCount="1">
    <brk id="59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U116"/>
  <sheetViews>
    <sheetView view="pageBreakPreview" topLeftCell="A90" zoomScale="106" zoomScaleNormal="100" zoomScaleSheetLayoutView="106" workbookViewId="0">
      <selection activeCell="Q110" sqref="Q110"/>
    </sheetView>
  </sheetViews>
  <sheetFormatPr defaultColWidth="8.85546875" defaultRowHeight="12.75"/>
  <cols>
    <col min="1" max="1" width="17.5703125" style="6" customWidth="1"/>
    <col min="2" max="2" width="31.5703125" style="6" customWidth="1"/>
    <col min="3" max="3" width="44.28515625" style="5" customWidth="1"/>
    <col min="4" max="4" width="3.7109375" style="5" customWidth="1"/>
    <col min="5" max="5" width="8.140625" style="6" customWidth="1"/>
    <col min="6" max="6" width="5.7109375" style="6" customWidth="1"/>
    <col min="7" max="7" width="7.85546875" style="6" customWidth="1"/>
    <col min="8" max="8" width="5.85546875" style="6" customWidth="1"/>
    <col min="9" max="10" width="5.7109375" style="6" customWidth="1"/>
    <col min="11" max="11" width="6" style="6" customWidth="1"/>
    <col min="12" max="12" width="5.7109375" style="6" customWidth="1"/>
    <col min="13" max="13" width="7.85546875" style="6" customWidth="1"/>
    <col min="14" max="14" width="6.7109375" style="6" customWidth="1"/>
    <col min="15" max="16" width="5.7109375" style="6" customWidth="1"/>
    <col min="17" max="17" width="6.140625" style="6" customWidth="1"/>
    <col min="18" max="19" width="5.7109375" style="6" customWidth="1"/>
    <col min="20" max="16384" width="8.85546875" style="6"/>
  </cols>
  <sheetData>
    <row r="1" spans="1:21" ht="20.25" customHeight="1">
      <c r="R1" s="413" t="s">
        <v>76</v>
      </c>
      <c r="S1" s="413"/>
    </row>
    <row r="2" spans="1:21" ht="20.25" customHeight="1"/>
    <row r="3" spans="1:21" ht="18.75" customHeight="1"/>
    <row r="4" spans="1:21" ht="27.75" customHeight="1">
      <c r="A4" s="319" t="s">
        <v>486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1" ht="34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 ht="21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21" ht="32.2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21" ht="18" customHeight="1">
      <c r="A8" s="93" t="s">
        <v>79</v>
      </c>
      <c r="B8" s="93"/>
      <c r="S8" s="148" t="s">
        <v>147</v>
      </c>
    </row>
    <row r="9" spans="1:21" ht="18" customHeight="1">
      <c r="A9" s="481" t="s">
        <v>216</v>
      </c>
      <c r="B9" s="490" t="s">
        <v>232</v>
      </c>
      <c r="C9" s="489" t="s">
        <v>233</v>
      </c>
      <c r="D9" s="419" t="s">
        <v>62</v>
      </c>
      <c r="E9" s="388" t="s">
        <v>160</v>
      </c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8"/>
    </row>
    <row r="10" spans="1:21" ht="32.25" customHeight="1">
      <c r="A10" s="479"/>
      <c r="B10" s="491"/>
      <c r="C10" s="489"/>
      <c r="D10" s="487"/>
      <c r="E10" s="472"/>
      <c r="F10" s="375" t="s">
        <v>133</v>
      </c>
      <c r="G10" s="375" t="s">
        <v>16</v>
      </c>
      <c r="H10" s="388" t="s">
        <v>251</v>
      </c>
      <c r="I10" s="390"/>
      <c r="J10" s="391"/>
      <c r="K10" s="388" t="s">
        <v>252</v>
      </c>
      <c r="L10" s="390"/>
      <c r="M10" s="391"/>
      <c r="N10" s="388" t="s">
        <v>253</v>
      </c>
      <c r="O10" s="390"/>
      <c r="P10" s="391"/>
      <c r="Q10" s="388" t="s">
        <v>254</v>
      </c>
      <c r="R10" s="390"/>
      <c r="S10" s="391"/>
    </row>
    <row r="11" spans="1:21" s="7" customFormat="1" ht="42.75" customHeight="1">
      <c r="A11" s="480"/>
      <c r="B11" s="492"/>
      <c r="C11" s="489"/>
      <c r="D11" s="488"/>
      <c r="E11" s="389"/>
      <c r="F11" s="375"/>
      <c r="G11" s="375"/>
      <c r="H11" s="389"/>
      <c r="I11" s="108" t="s">
        <v>133</v>
      </c>
      <c r="J11" s="108" t="s">
        <v>16</v>
      </c>
      <c r="K11" s="389"/>
      <c r="L11" s="108" t="s">
        <v>133</v>
      </c>
      <c r="M11" s="108" t="s">
        <v>16</v>
      </c>
      <c r="N11" s="389"/>
      <c r="O11" s="108" t="s">
        <v>133</v>
      </c>
      <c r="P11" s="108" t="s">
        <v>16</v>
      </c>
      <c r="Q11" s="389"/>
      <c r="R11" s="106" t="s">
        <v>133</v>
      </c>
      <c r="S11" s="106" t="s">
        <v>16</v>
      </c>
    </row>
    <row r="12" spans="1:21" s="5" customFormat="1" ht="18" customHeight="1">
      <c r="A12" s="353" t="s">
        <v>6</v>
      </c>
      <c r="B12" s="354"/>
      <c r="C12" s="354"/>
      <c r="D12" s="118" t="s">
        <v>7</v>
      </c>
      <c r="E12" s="41">
        <v>1</v>
      </c>
      <c r="F12" s="41">
        <v>2</v>
      </c>
      <c r="G12" s="41">
        <v>3</v>
      </c>
      <c r="H12" s="41">
        <v>4</v>
      </c>
      <c r="I12" s="41">
        <v>5</v>
      </c>
      <c r="J12" s="41">
        <v>6</v>
      </c>
      <c r="K12" s="41">
        <v>7</v>
      </c>
      <c r="L12" s="41">
        <v>8</v>
      </c>
      <c r="M12" s="41">
        <v>9</v>
      </c>
      <c r="N12" s="41">
        <v>10</v>
      </c>
      <c r="O12" s="41">
        <v>11</v>
      </c>
      <c r="P12" s="41">
        <v>12</v>
      </c>
      <c r="Q12" s="111">
        <v>13</v>
      </c>
      <c r="R12" s="111">
        <v>14</v>
      </c>
      <c r="S12" s="111">
        <v>15</v>
      </c>
    </row>
    <row r="13" spans="1:21" ht="18" customHeight="1">
      <c r="A13" s="206" t="s">
        <v>0</v>
      </c>
      <c r="B13" s="206" t="s">
        <v>288</v>
      </c>
      <c r="C13" s="206" t="s">
        <v>288</v>
      </c>
      <c r="D13" s="118">
        <v>0</v>
      </c>
      <c r="E13" s="8">
        <v>23703</v>
      </c>
      <c r="F13" s="8">
        <v>9074</v>
      </c>
      <c r="G13" s="8">
        <v>14629</v>
      </c>
      <c r="H13" s="8">
        <v>489</v>
      </c>
      <c r="I13" s="8">
        <v>149</v>
      </c>
      <c r="J13" s="8">
        <v>340</v>
      </c>
      <c r="K13" s="8">
        <v>20312</v>
      </c>
      <c r="L13" s="8">
        <v>7895</v>
      </c>
      <c r="M13" s="8">
        <v>12417</v>
      </c>
      <c r="N13" s="8">
        <v>2632</v>
      </c>
      <c r="O13" s="8">
        <v>908</v>
      </c>
      <c r="P13" s="8">
        <v>1724</v>
      </c>
      <c r="Q13" s="8">
        <v>270</v>
      </c>
      <c r="R13" s="8">
        <v>122</v>
      </c>
      <c r="S13" s="8">
        <v>148</v>
      </c>
      <c r="U13" s="5"/>
    </row>
    <row r="14" spans="1:21" ht="18" customHeight="1">
      <c r="A14" s="484" t="s">
        <v>220</v>
      </c>
      <c r="B14" s="254" t="s">
        <v>289</v>
      </c>
      <c r="C14" s="254" t="s">
        <v>290</v>
      </c>
      <c r="D14" s="118">
        <v>1</v>
      </c>
      <c r="E14" s="8">
        <v>541</v>
      </c>
      <c r="F14" s="8">
        <v>70</v>
      </c>
      <c r="G14" s="8">
        <v>471</v>
      </c>
      <c r="H14" s="8">
        <v>0</v>
      </c>
      <c r="I14" s="8">
        <v>0</v>
      </c>
      <c r="J14" s="8">
        <v>0</v>
      </c>
      <c r="K14" s="8">
        <v>13</v>
      </c>
      <c r="L14" s="8">
        <v>2</v>
      </c>
      <c r="M14" s="8">
        <v>11</v>
      </c>
      <c r="N14" s="8">
        <v>483</v>
      </c>
      <c r="O14" s="8">
        <v>58</v>
      </c>
      <c r="P14" s="8">
        <v>425</v>
      </c>
      <c r="Q14" s="8">
        <v>45</v>
      </c>
      <c r="R14" s="8">
        <v>10</v>
      </c>
      <c r="S14" s="8">
        <v>35</v>
      </c>
      <c r="U14" s="5"/>
    </row>
    <row r="15" spans="1:21" ht="18" customHeight="1">
      <c r="A15" s="485"/>
      <c r="B15" s="199" t="s">
        <v>289</v>
      </c>
      <c r="C15" s="185" t="s">
        <v>292</v>
      </c>
      <c r="D15" s="118">
        <v>2</v>
      </c>
      <c r="E15" s="8">
        <v>333</v>
      </c>
      <c r="F15" s="8">
        <v>13</v>
      </c>
      <c r="G15" s="8">
        <v>320</v>
      </c>
      <c r="H15" s="8">
        <v>0</v>
      </c>
      <c r="I15" s="8">
        <v>0</v>
      </c>
      <c r="J15" s="8">
        <v>0</v>
      </c>
      <c r="K15" s="8">
        <v>326</v>
      </c>
      <c r="L15" s="8">
        <v>13</v>
      </c>
      <c r="M15" s="8">
        <v>313</v>
      </c>
      <c r="N15" s="8">
        <v>7</v>
      </c>
      <c r="O15" s="8">
        <v>0</v>
      </c>
      <c r="P15" s="8">
        <v>7</v>
      </c>
      <c r="Q15" s="8">
        <v>0</v>
      </c>
      <c r="R15" s="8">
        <v>0</v>
      </c>
      <c r="S15" s="8">
        <v>0</v>
      </c>
      <c r="U15" s="5"/>
    </row>
    <row r="16" spans="1:21" ht="18" customHeight="1">
      <c r="A16" s="485"/>
      <c r="B16" s="199" t="s">
        <v>289</v>
      </c>
      <c r="C16" s="185" t="s">
        <v>293</v>
      </c>
      <c r="D16" s="118">
        <v>3</v>
      </c>
      <c r="E16" s="8">
        <v>434</v>
      </c>
      <c r="F16" s="8">
        <v>13</v>
      </c>
      <c r="G16" s="8">
        <v>421</v>
      </c>
      <c r="H16" s="8">
        <v>0</v>
      </c>
      <c r="I16" s="8">
        <v>0</v>
      </c>
      <c r="J16" s="8">
        <v>0</v>
      </c>
      <c r="K16" s="8">
        <v>428</v>
      </c>
      <c r="L16" s="8">
        <v>13</v>
      </c>
      <c r="M16" s="8">
        <v>415</v>
      </c>
      <c r="N16" s="8">
        <v>6</v>
      </c>
      <c r="O16" s="8">
        <v>0</v>
      </c>
      <c r="P16" s="8">
        <v>6</v>
      </c>
      <c r="Q16" s="8">
        <v>0</v>
      </c>
      <c r="R16" s="8">
        <v>0</v>
      </c>
      <c r="S16" s="8">
        <v>0</v>
      </c>
      <c r="U16" s="5"/>
    </row>
    <row r="17" spans="1:21" ht="18" customHeight="1">
      <c r="A17" s="486"/>
      <c r="B17" s="199" t="s">
        <v>289</v>
      </c>
      <c r="C17" s="185" t="s">
        <v>294</v>
      </c>
      <c r="D17" s="118">
        <v>4</v>
      </c>
      <c r="E17" s="8">
        <v>1897</v>
      </c>
      <c r="F17" s="8">
        <v>448</v>
      </c>
      <c r="G17" s="8">
        <v>1449</v>
      </c>
      <c r="H17" s="8">
        <v>0</v>
      </c>
      <c r="I17" s="8">
        <v>0</v>
      </c>
      <c r="J17" s="8">
        <v>0</v>
      </c>
      <c r="K17" s="8">
        <v>1812</v>
      </c>
      <c r="L17" s="8">
        <v>416</v>
      </c>
      <c r="M17" s="8">
        <v>1396</v>
      </c>
      <c r="N17" s="8">
        <v>85</v>
      </c>
      <c r="O17" s="8">
        <v>32</v>
      </c>
      <c r="P17" s="8">
        <v>53</v>
      </c>
      <c r="Q17" s="8">
        <v>0</v>
      </c>
      <c r="R17" s="8">
        <v>0</v>
      </c>
      <c r="S17" s="8">
        <v>0</v>
      </c>
      <c r="U17" s="5"/>
    </row>
    <row r="18" spans="1:21" ht="18" customHeight="1">
      <c r="A18" s="482" t="s">
        <v>221</v>
      </c>
      <c r="B18" s="199" t="s">
        <v>295</v>
      </c>
      <c r="C18" s="185" t="s">
        <v>296</v>
      </c>
      <c r="D18" s="118">
        <v>5</v>
      </c>
      <c r="E18" s="8">
        <v>281</v>
      </c>
      <c r="F18" s="8">
        <v>137</v>
      </c>
      <c r="G18" s="8">
        <v>144</v>
      </c>
      <c r="H18" s="8">
        <v>0</v>
      </c>
      <c r="I18" s="8">
        <v>0</v>
      </c>
      <c r="J18" s="8">
        <v>0</v>
      </c>
      <c r="K18" s="8">
        <v>274</v>
      </c>
      <c r="L18" s="8">
        <v>131</v>
      </c>
      <c r="M18" s="8">
        <v>143</v>
      </c>
      <c r="N18" s="8">
        <v>7</v>
      </c>
      <c r="O18" s="8">
        <v>6</v>
      </c>
      <c r="P18" s="8">
        <v>1</v>
      </c>
      <c r="Q18" s="8">
        <v>0</v>
      </c>
      <c r="R18" s="8">
        <v>0</v>
      </c>
      <c r="S18" s="8">
        <v>0</v>
      </c>
      <c r="U18" s="5"/>
    </row>
    <row r="19" spans="1:21" ht="33" customHeight="1">
      <c r="A19" s="482"/>
      <c r="B19" s="199" t="s">
        <v>295</v>
      </c>
      <c r="C19" s="185" t="s">
        <v>298</v>
      </c>
      <c r="D19" s="118">
        <v>6</v>
      </c>
      <c r="E19" s="8">
        <v>246</v>
      </c>
      <c r="F19" s="8">
        <v>46</v>
      </c>
      <c r="G19" s="8">
        <v>200</v>
      </c>
      <c r="H19" s="8">
        <v>0</v>
      </c>
      <c r="I19" s="8">
        <v>0</v>
      </c>
      <c r="J19" s="8">
        <v>0</v>
      </c>
      <c r="K19" s="8">
        <v>243</v>
      </c>
      <c r="L19" s="8">
        <v>46</v>
      </c>
      <c r="M19" s="8">
        <v>197</v>
      </c>
      <c r="N19" s="8">
        <v>3</v>
      </c>
      <c r="O19" s="8">
        <v>0</v>
      </c>
      <c r="P19" s="8">
        <v>3</v>
      </c>
      <c r="Q19" s="8">
        <v>0</v>
      </c>
      <c r="R19" s="8">
        <v>0</v>
      </c>
      <c r="S19" s="8">
        <v>0</v>
      </c>
      <c r="U19" s="5"/>
    </row>
    <row r="20" spans="1:21" ht="18" customHeight="1">
      <c r="A20" s="482"/>
      <c r="B20" s="199" t="s">
        <v>295</v>
      </c>
      <c r="C20" s="185" t="s">
        <v>300</v>
      </c>
      <c r="D20" s="118">
        <v>7</v>
      </c>
      <c r="E20" s="8">
        <v>43</v>
      </c>
      <c r="F20" s="8">
        <v>13</v>
      </c>
      <c r="G20" s="8">
        <v>30</v>
      </c>
      <c r="H20" s="8">
        <v>0</v>
      </c>
      <c r="I20" s="8">
        <v>0</v>
      </c>
      <c r="J20" s="8">
        <v>0</v>
      </c>
      <c r="K20" s="8">
        <v>39</v>
      </c>
      <c r="L20" s="8">
        <v>10</v>
      </c>
      <c r="M20" s="8">
        <v>29</v>
      </c>
      <c r="N20" s="8">
        <v>4</v>
      </c>
      <c r="O20" s="8">
        <v>3</v>
      </c>
      <c r="P20" s="8">
        <v>1</v>
      </c>
      <c r="Q20" s="8">
        <v>0</v>
      </c>
      <c r="R20" s="8">
        <v>0</v>
      </c>
      <c r="S20" s="8">
        <v>0</v>
      </c>
      <c r="U20" s="5"/>
    </row>
    <row r="21" spans="1:21" ht="18" customHeight="1">
      <c r="A21" s="482"/>
      <c r="B21" s="199" t="s">
        <v>295</v>
      </c>
      <c r="C21" s="185" t="s">
        <v>301</v>
      </c>
      <c r="D21" s="118">
        <v>8</v>
      </c>
      <c r="E21" s="8">
        <v>303</v>
      </c>
      <c r="F21" s="8">
        <v>138</v>
      </c>
      <c r="G21" s="8">
        <v>165</v>
      </c>
      <c r="H21" s="8">
        <v>0</v>
      </c>
      <c r="I21" s="8">
        <v>0</v>
      </c>
      <c r="J21" s="8">
        <v>0</v>
      </c>
      <c r="K21" s="8">
        <v>266</v>
      </c>
      <c r="L21" s="8">
        <v>117</v>
      </c>
      <c r="M21" s="8">
        <v>149</v>
      </c>
      <c r="N21" s="8">
        <v>37</v>
      </c>
      <c r="O21" s="8">
        <v>21</v>
      </c>
      <c r="P21" s="8">
        <v>16</v>
      </c>
      <c r="Q21" s="8">
        <v>0</v>
      </c>
      <c r="R21" s="8">
        <v>0</v>
      </c>
      <c r="S21" s="8">
        <v>0</v>
      </c>
      <c r="U21" s="5"/>
    </row>
    <row r="22" spans="1:21" ht="18" customHeight="1">
      <c r="A22" s="482"/>
      <c r="B22" s="199" t="s">
        <v>295</v>
      </c>
      <c r="C22" s="185" t="s">
        <v>302</v>
      </c>
      <c r="D22" s="118">
        <v>9</v>
      </c>
      <c r="E22" s="8">
        <v>14</v>
      </c>
      <c r="F22" s="8">
        <v>9</v>
      </c>
      <c r="G22" s="8">
        <v>5</v>
      </c>
      <c r="H22" s="8">
        <v>0</v>
      </c>
      <c r="I22" s="8">
        <v>0</v>
      </c>
      <c r="J22" s="8">
        <v>0</v>
      </c>
      <c r="K22" s="8">
        <v>1</v>
      </c>
      <c r="L22" s="8">
        <v>0</v>
      </c>
      <c r="M22" s="8">
        <v>1</v>
      </c>
      <c r="N22" s="8">
        <v>13</v>
      </c>
      <c r="O22" s="8">
        <v>9</v>
      </c>
      <c r="P22" s="8">
        <v>4</v>
      </c>
      <c r="Q22" s="8">
        <v>0</v>
      </c>
      <c r="R22" s="8">
        <v>0</v>
      </c>
      <c r="S22" s="8">
        <v>0</v>
      </c>
      <c r="U22" s="5"/>
    </row>
    <row r="23" spans="1:21" ht="18" customHeight="1">
      <c r="A23" s="482"/>
      <c r="B23" s="199" t="s">
        <v>303</v>
      </c>
      <c r="C23" s="185" t="s">
        <v>304</v>
      </c>
      <c r="D23" s="118">
        <v>10</v>
      </c>
      <c r="E23" s="8">
        <v>5</v>
      </c>
      <c r="F23" s="8">
        <v>1</v>
      </c>
      <c r="G23" s="8">
        <v>4</v>
      </c>
      <c r="H23" s="8">
        <v>0</v>
      </c>
      <c r="I23" s="8">
        <v>0</v>
      </c>
      <c r="J23" s="8">
        <v>0</v>
      </c>
      <c r="K23" s="8">
        <v>3</v>
      </c>
      <c r="L23" s="8">
        <v>0</v>
      </c>
      <c r="M23" s="8">
        <v>3</v>
      </c>
      <c r="N23" s="8">
        <v>2</v>
      </c>
      <c r="O23" s="8">
        <v>1</v>
      </c>
      <c r="P23" s="8">
        <v>1</v>
      </c>
      <c r="Q23" s="8">
        <v>0</v>
      </c>
      <c r="R23" s="8">
        <v>0</v>
      </c>
      <c r="S23" s="8">
        <v>0</v>
      </c>
      <c r="U23" s="5"/>
    </row>
    <row r="24" spans="1:21" ht="23.25" customHeight="1">
      <c r="A24" s="482"/>
      <c r="B24" s="199" t="s">
        <v>305</v>
      </c>
      <c r="C24" s="185" t="s">
        <v>306</v>
      </c>
      <c r="D24" s="118">
        <v>11</v>
      </c>
      <c r="E24" s="8">
        <v>283</v>
      </c>
      <c r="F24" s="8">
        <v>75</v>
      </c>
      <c r="G24" s="8">
        <v>208</v>
      </c>
      <c r="H24" s="8">
        <v>0</v>
      </c>
      <c r="I24" s="8">
        <v>0</v>
      </c>
      <c r="J24" s="8">
        <v>0</v>
      </c>
      <c r="K24" s="8">
        <v>263</v>
      </c>
      <c r="L24" s="8">
        <v>68</v>
      </c>
      <c r="M24" s="8">
        <v>195</v>
      </c>
      <c r="N24" s="8">
        <v>13</v>
      </c>
      <c r="O24" s="8">
        <v>3</v>
      </c>
      <c r="P24" s="8">
        <v>10</v>
      </c>
      <c r="Q24" s="8">
        <v>7</v>
      </c>
      <c r="R24" s="8">
        <v>4</v>
      </c>
      <c r="S24" s="8">
        <v>3</v>
      </c>
      <c r="U24" s="5"/>
    </row>
    <row r="25" spans="1:21" ht="23.25" customHeight="1">
      <c r="A25" s="482"/>
      <c r="B25" s="199" t="s">
        <v>305</v>
      </c>
      <c r="C25" s="185" t="s">
        <v>309</v>
      </c>
      <c r="D25" s="118">
        <v>12</v>
      </c>
      <c r="E25" s="8">
        <v>41</v>
      </c>
      <c r="F25" s="8">
        <v>18</v>
      </c>
      <c r="G25" s="8">
        <v>23</v>
      </c>
      <c r="H25" s="8">
        <v>0</v>
      </c>
      <c r="I25" s="8">
        <v>0</v>
      </c>
      <c r="J25" s="8">
        <v>0</v>
      </c>
      <c r="K25" s="8">
        <v>40</v>
      </c>
      <c r="L25" s="8">
        <v>17</v>
      </c>
      <c r="M25" s="8">
        <v>23</v>
      </c>
      <c r="N25" s="8">
        <v>1</v>
      </c>
      <c r="O25" s="8">
        <v>1</v>
      </c>
      <c r="P25" s="8">
        <v>0</v>
      </c>
      <c r="Q25" s="8">
        <v>0</v>
      </c>
      <c r="R25" s="8">
        <v>0</v>
      </c>
      <c r="S25" s="8">
        <v>0</v>
      </c>
      <c r="U25" s="5"/>
    </row>
    <row r="26" spans="1:21" ht="23.25" customHeight="1">
      <c r="A26" s="482"/>
      <c r="B26" s="199" t="s">
        <v>310</v>
      </c>
      <c r="C26" s="185" t="s">
        <v>311</v>
      </c>
      <c r="D26" s="118">
        <v>13</v>
      </c>
      <c r="E26" s="8">
        <v>482</v>
      </c>
      <c r="F26" s="8">
        <v>112</v>
      </c>
      <c r="G26" s="8">
        <v>370</v>
      </c>
      <c r="H26" s="8">
        <v>0</v>
      </c>
      <c r="I26" s="8">
        <v>0</v>
      </c>
      <c r="J26" s="8">
        <v>0</v>
      </c>
      <c r="K26" s="8">
        <v>477</v>
      </c>
      <c r="L26" s="8">
        <v>112</v>
      </c>
      <c r="M26" s="8">
        <v>365</v>
      </c>
      <c r="N26" s="8">
        <v>5</v>
      </c>
      <c r="O26" s="8">
        <v>0</v>
      </c>
      <c r="P26" s="8">
        <v>5</v>
      </c>
      <c r="Q26" s="8">
        <v>0</v>
      </c>
      <c r="R26" s="8">
        <v>0</v>
      </c>
      <c r="S26" s="8">
        <v>0</v>
      </c>
      <c r="U26" s="5"/>
    </row>
    <row r="27" spans="1:21" ht="23.25" customHeight="1">
      <c r="A27" s="482"/>
      <c r="B27" s="199" t="s">
        <v>310</v>
      </c>
      <c r="C27" s="185" t="s">
        <v>312</v>
      </c>
      <c r="D27" s="118">
        <v>14</v>
      </c>
      <c r="E27" s="8">
        <v>165</v>
      </c>
      <c r="F27" s="8">
        <v>25</v>
      </c>
      <c r="G27" s="8">
        <v>140</v>
      </c>
      <c r="H27" s="8">
        <v>0</v>
      </c>
      <c r="I27" s="8">
        <v>0</v>
      </c>
      <c r="J27" s="8">
        <v>0</v>
      </c>
      <c r="K27" s="8">
        <v>128</v>
      </c>
      <c r="L27" s="8">
        <v>18</v>
      </c>
      <c r="M27" s="8">
        <v>110</v>
      </c>
      <c r="N27" s="8">
        <v>28</v>
      </c>
      <c r="O27" s="8">
        <v>6</v>
      </c>
      <c r="P27" s="8">
        <v>22</v>
      </c>
      <c r="Q27" s="8">
        <v>9</v>
      </c>
      <c r="R27" s="8">
        <v>1</v>
      </c>
      <c r="S27" s="8">
        <v>8</v>
      </c>
      <c r="U27" s="5"/>
    </row>
    <row r="28" spans="1:21" ht="27.75" customHeight="1">
      <c r="A28" s="483"/>
      <c r="B28" s="199" t="s">
        <v>313</v>
      </c>
      <c r="C28" s="185" t="s">
        <v>313</v>
      </c>
      <c r="D28" s="118">
        <v>15</v>
      </c>
      <c r="E28" s="8">
        <v>119</v>
      </c>
      <c r="F28" s="8">
        <v>37</v>
      </c>
      <c r="G28" s="8">
        <v>82</v>
      </c>
      <c r="H28" s="8">
        <v>0</v>
      </c>
      <c r="I28" s="8">
        <v>0</v>
      </c>
      <c r="J28" s="8">
        <v>0</v>
      </c>
      <c r="K28" s="8">
        <v>53</v>
      </c>
      <c r="L28" s="8">
        <v>2</v>
      </c>
      <c r="M28" s="8">
        <v>51</v>
      </c>
      <c r="N28" s="8">
        <v>38</v>
      </c>
      <c r="O28" s="8">
        <v>22</v>
      </c>
      <c r="P28" s="8">
        <v>16</v>
      </c>
      <c r="Q28" s="8">
        <v>28</v>
      </c>
      <c r="R28" s="8">
        <v>13</v>
      </c>
      <c r="S28" s="8">
        <v>15</v>
      </c>
      <c r="U28" s="5"/>
    </row>
    <row r="29" spans="1:21" ht="27.75" customHeight="1">
      <c r="A29" s="482" t="s">
        <v>222</v>
      </c>
      <c r="B29" s="199" t="s">
        <v>314</v>
      </c>
      <c r="C29" s="185" t="s">
        <v>315</v>
      </c>
      <c r="D29" s="118">
        <v>16</v>
      </c>
      <c r="E29" s="8">
        <v>303</v>
      </c>
      <c r="F29" s="8">
        <v>124</v>
      </c>
      <c r="G29" s="8">
        <v>179</v>
      </c>
      <c r="H29" s="8">
        <v>0</v>
      </c>
      <c r="I29" s="8">
        <v>0</v>
      </c>
      <c r="J29" s="8">
        <v>0</v>
      </c>
      <c r="K29" s="8">
        <v>298</v>
      </c>
      <c r="L29" s="8">
        <v>122</v>
      </c>
      <c r="M29" s="8">
        <v>176</v>
      </c>
      <c r="N29" s="8">
        <v>5</v>
      </c>
      <c r="O29" s="8">
        <v>2</v>
      </c>
      <c r="P29" s="8">
        <v>3</v>
      </c>
      <c r="Q29" s="8">
        <v>0</v>
      </c>
      <c r="R29" s="8">
        <v>0</v>
      </c>
      <c r="S29" s="8">
        <v>0</v>
      </c>
      <c r="U29" s="5"/>
    </row>
    <row r="30" spans="1:21" ht="27.75" customHeight="1">
      <c r="A30" s="482"/>
      <c r="B30" s="199" t="s">
        <v>314</v>
      </c>
      <c r="C30" s="185" t="s">
        <v>316</v>
      </c>
      <c r="D30" s="118">
        <v>17</v>
      </c>
      <c r="E30" s="8">
        <v>367</v>
      </c>
      <c r="F30" s="8">
        <v>120</v>
      </c>
      <c r="G30" s="8">
        <v>247</v>
      </c>
      <c r="H30" s="8">
        <v>0</v>
      </c>
      <c r="I30" s="8">
        <v>0</v>
      </c>
      <c r="J30" s="8">
        <v>0</v>
      </c>
      <c r="K30" s="8">
        <v>326</v>
      </c>
      <c r="L30" s="8">
        <v>100</v>
      </c>
      <c r="M30" s="8">
        <v>226</v>
      </c>
      <c r="N30" s="8">
        <v>38</v>
      </c>
      <c r="O30" s="8">
        <v>17</v>
      </c>
      <c r="P30" s="8">
        <v>21</v>
      </c>
      <c r="Q30" s="8">
        <v>3</v>
      </c>
      <c r="R30" s="8">
        <v>3</v>
      </c>
      <c r="S30" s="8">
        <v>0</v>
      </c>
      <c r="U30" s="5"/>
    </row>
    <row r="31" spans="1:21" ht="27.75" customHeight="1">
      <c r="A31" s="482"/>
      <c r="B31" s="199" t="s">
        <v>314</v>
      </c>
      <c r="C31" s="185" t="s">
        <v>317</v>
      </c>
      <c r="D31" s="118">
        <v>18</v>
      </c>
      <c r="E31" s="8">
        <v>908</v>
      </c>
      <c r="F31" s="8">
        <v>133</v>
      </c>
      <c r="G31" s="8">
        <v>775</v>
      </c>
      <c r="H31" s="8">
        <v>0</v>
      </c>
      <c r="I31" s="8">
        <v>0</v>
      </c>
      <c r="J31" s="8">
        <v>0</v>
      </c>
      <c r="K31" s="8">
        <v>759</v>
      </c>
      <c r="L31" s="8">
        <v>118</v>
      </c>
      <c r="M31" s="8">
        <v>641</v>
      </c>
      <c r="N31" s="8">
        <v>141</v>
      </c>
      <c r="O31" s="8">
        <v>14</v>
      </c>
      <c r="P31" s="8">
        <v>127</v>
      </c>
      <c r="Q31" s="8">
        <v>8</v>
      </c>
      <c r="R31" s="8">
        <v>1</v>
      </c>
      <c r="S31" s="8">
        <v>7</v>
      </c>
      <c r="U31" s="5"/>
    </row>
    <row r="32" spans="1:21" ht="27.75" customHeight="1">
      <c r="A32" s="482"/>
      <c r="B32" s="199" t="s">
        <v>314</v>
      </c>
      <c r="C32" s="185" t="s">
        <v>318</v>
      </c>
      <c r="D32" s="118">
        <v>19</v>
      </c>
      <c r="E32" s="8">
        <v>138</v>
      </c>
      <c r="F32" s="8">
        <v>29</v>
      </c>
      <c r="G32" s="8">
        <v>109</v>
      </c>
      <c r="H32" s="8">
        <v>0</v>
      </c>
      <c r="I32" s="8">
        <v>0</v>
      </c>
      <c r="J32" s="8">
        <v>0</v>
      </c>
      <c r="K32" s="8">
        <v>82</v>
      </c>
      <c r="L32" s="8">
        <v>17</v>
      </c>
      <c r="M32" s="8">
        <v>65</v>
      </c>
      <c r="N32" s="8">
        <v>50</v>
      </c>
      <c r="O32" s="8">
        <v>9</v>
      </c>
      <c r="P32" s="8">
        <v>41</v>
      </c>
      <c r="Q32" s="8">
        <v>6</v>
      </c>
      <c r="R32" s="8">
        <v>3</v>
      </c>
      <c r="S32" s="8">
        <v>3</v>
      </c>
      <c r="U32" s="5"/>
    </row>
    <row r="33" spans="1:21" ht="27.75" customHeight="1">
      <c r="A33" s="482"/>
      <c r="B33" s="199" t="s">
        <v>319</v>
      </c>
      <c r="C33" s="185" t="s">
        <v>320</v>
      </c>
      <c r="D33" s="118">
        <v>20</v>
      </c>
      <c r="E33" s="8">
        <v>187</v>
      </c>
      <c r="F33" s="8">
        <v>40</v>
      </c>
      <c r="G33" s="8">
        <v>147</v>
      </c>
      <c r="H33" s="8">
        <v>0</v>
      </c>
      <c r="I33" s="8">
        <v>0</v>
      </c>
      <c r="J33" s="8">
        <v>0</v>
      </c>
      <c r="K33" s="8">
        <v>172</v>
      </c>
      <c r="L33" s="8">
        <v>34</v>
      </c>
      <c r="M33" s="8">
        <v>138</v>
      </c>
      <c r="N33" s="8">
        <v>11</v>
      </c>
      <c r="O33" s="8">
        <v>6</v>
      </c>
      <c r="P33" s="8">
        <v>5</v>
      </c>
      <c r="Q33" s="8">
        <v>4</v>
      </c>
      <c r="R33" s="8">
        <v>0</v>
      </c>
      <c r="S33" s="8">
        <v>4</v>
      </c>
      <c r="U33" s="5"/>
    </row>
    <row r="34" spans="1:21" ht="27.75" customHeight="1">
      <c r="A34" s="482"/>
      <c r="B34" s="199" t="s">
        <v>319</v>
      </c>
      <c r="C34" s="185" t="s">
        <v>322</v>
      </c>
      <c r="D34" s="118">
        <v>21</v>
      </c>
      <c r="E34" s="8">
        <v>26</v>
      </c>
      <c r="F34" s="8">
        <v>3</v>
      </c>
      <c r="G34" s="8">
        <v>23</v>
      </c>
      <c r="H34" s="8">
        <v>0</v>
      </c>
      <c r="I34" s="8">
        <v>0</v>
      </c>
      <c r="J34" s="8">
        <v>0</v>
      </c>
      <c r="K34" s="8">
        <v>22</v>
      </c>
      <c r="L34" s="8">
        <v>3</v>
      </c>
      <c r="M34" s="8">
        <v>19</v>
      </c>
      <c r="N34" s="8">
        <v>4</v>
      </c>
      <c r="O34" s="8">
        <v>0</v>
      </c>
      <c r="P34" s="8">
        <v>4</v>
      </c>
      <c r="Q34" s="8">
        <v>0</v>
      </c>
      <c r="R34" s="8">
        <v>0</v>
      </c>
      <c r="S34" s="8">
        <v>0</v>
      </c>
      <c r="U34" s="5"/>
    </row>
    <row r="35" spans="1:21" ht="24" customHeight="1">
      <c r="A35" s="482"/>
      <c r="B35" s="199" t="s">
        <v>321</v>
      </c>
      <c r="C35" s="185" t="s">
        <v>323</v>
      </c>
      <c r="D35" s="118">
        <v>22</v>
      </c>
      <c r="E35" s="8">
        <v>2</v>
      </c>
      <c r="F35" s="8">
        <v>0</v>
      </c>
      <c r="G35" s="8">
        <v>2</v>
      </c>
      <c r="H35" s="8">
        <v>0</v>
      </c>
      <c r="I35" s="8">
        <v>0</v>
      </c>
      <c r="J35" s="8">
        <v>0</v>
      </c>
      <c r="K35" s="8">
        <v>2</v>
      </c>
      <c r="L35" s="8">
        <v>0</v>
      </c>
      <c r="M35" s="8">
        <v>2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U35" s="5"/>
    </row>
    <row r="36" spans="1:21" ht="39" customHeight="1">
      <c r="A36" s="483"/>
      <c r="B36" s="199" t="s">
        <v>324</v>
      </c>
      <c r="C36" s="185" t="s">
        <v>324</v>
      </c>
      <c r="D36" s="118">
        <v>23</v>
      </c>
      <c r="E36" s="8">
        <v>16</v>
      </c>
      <c r="F36" s="8">
        <v>7</v>
      </c>
      <c r="G36" s="8">
        <v>9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16</v>
      </c>
      <c r="O36" s="8">
        <v>7</v>
      </c>
      <c r="P36" s="8">
        <v>9</v>
      </c>
      <c r="Q36" s="8">
        <v>0</v>
      </c>
      <c r="R36" s="8">
        <v>0</v>
      </c>
      <c r="S36" s="8">
        <v>0</v>
      </c>
      <c r="U36" s="5"/>
    </row>
    <row r="37" spans="1:21" ht="24" customHeight="1">
      <c r="A37" s="482" t="s">
        <v>223</v>
      </c>
      <c r="B37" s="199" t="s">
        <v>325</v>
      </c>
      <c r="C37" s="185" t="s">
        <v>326</v>
      </c>
      <c r="D37" s="118">
        <v>24</v>
      </c>
      <c r="E37" s="8">
        <v>1512</v>
      </c>
      <c r="F37" s="8">
        <v>421</v>
      </c>
      <c r="G37" s="8">
        <v>1091</v>
      </c>
      <c r="H37" s="8">
        <v>0</v>
      </c>
      <c r="I37" s="8">
        <v>0</v>
      </c>
      <c r="J37" s="8">
        <v>0</v>
      </c>
      <c r="K37" s="8">
        <v>1400</v>
      </c>
      <c r="L37" s="8">
        <v>396</v>
      </c>
      <c r="M37" s="8">
        <v>1004</v>
      </c>
      <c r="N37" s="8">
        <v>112</v>
      </c>
      <c r="O37" s="8">
        <v>25</v>
      </c>
      <c r="P37" s="8">
        <v>87</v>
      </c>
      <c r="Q37" s="8">
        <v>0</v>
      </c>
      <c r="R37" s="8">
        <v>0</v>
      </c>
      <c r="S37" s="8">
        <v>0</v>
      </c>
      <c r="U37" s="5"/>
    </row>
    <row r="38" spans="1:21" ht="24" customHeight="1">
      <c r="A38" s="482"/>
      <c r="B38" s="199" t="s">
        <v>325</v>
      </c>
      <c r="C38" s="185" t="s">
        <v>327</v>
      </c>
      <c r="D38" s="118">
        <v>25</v>
      </c>
      <c r="E38" s="8">
        <v>80</v>
      </c>
      <c r="F38" s="8">
        <v>32</v>
      </c>
      <c r="G38" s="8">
        <v>48</v>
      </c>
      <c r="H38" s="8">
        <v>0</v>
      </c>
      <c r="I38" s="8">
        <v>0</v>
      </c>
      <c r="J38" s="8">
        <v>0</v>
      </c>
      <c r="K38" s="8">
        <v>79</v>
      </c>
      <c r="L38" s="8">
        <v>32</v>
      </c>
      <c r="M38" s="8">
        <v>47</v>
      </c>
      <c r="N38" s="8">
        <v>1</v>
      </c>
      <c r="O38" s="8">
        <v>0</v>
      </c>
      <c r="P38" s="8">
        <v>1</v>
      </c>
      <c r="Q38" s="8">
        <v>0</v>
      </c>
      <c r="R38" s="8">
        <v>0</v>
      </c>
      <c r="S38" s="8">
        <v>0</v>
      </c>
      <c r="U38" s="5"/>
    </row>
    <row r="39" spans="1:21" ht="24" customHeight="1">
      <c r="A39" s="482"/>
      <c r="B39" s="199" t="s">
        <v>325</v>
      </c>
      <c r="C39" s="185" t="s">
        <v>328</v>
      </c>
      <c r="D39" s="118">
        <v>26</v>
      </c>
      <c r="E39" s="8">
        <v>1346</v>
      </c>
      <c r="F39" s="8">
        <v>470</v>
      </c>
      <c r="G39" s="8">
        <v>876</v>
      </c>
      <c r="H39" s="8">
        <v>0</v>
      </c>
      <c r="I39" s="8">
        <v>0</v>
      </c>
      <c r="J39" s="8">
        <v>0</v>
      </c>
      <c r="K39" s="8">
        <v>768</v>
      </c>
      <c r="L39" s="8">
        <v>275</v>
      </c>
      <c r="M39" s="8">
        <v>493</v>
      </c>
      <c r="N39" s="8">
        <v>548</v>
      </c>
      <c r="O39" s="8">
        <v>184</v>
      </c>
      <c r="P39" s="8">
        <v>364</v>
      </c>
      <c r="Q39" s="8">
        <v>30</v>
      </c>
      <c r="R39" s="8">
        <v>11</v>
      </c>
      <c r="S39" s="8">
        <v>19</v>
      </c>
      <c r="U39" s="5"/>
    </row>
    <row r="40" spans="1:21" ht="24" customHeight="1">
      <c r="A40" s="482"/>
      <c r="B40" s="199" t="s">
        <v>325</v>
      </c>
      <c r="C40" s="185" t="s">
        <v>329</v>
      </c>
      <c r="D40" s="118">
        <v>27</v>
      </c>
      <c r="E40" s="8">
        <v>274</v>
      </c>
      <c r="F40" s="8">
        <v>85</v>
      </c>
      <c r="G40" s="8">
        <v>189</v>
      </c>
      <c r="H40" s="8">
        <v>0</v>
      </c>
      <c r="I40" s="8">
        <v>0</v>
      </c>
      <c r="J40" s="8">
        <v>0</v>
      </c>
      <c r="K40" s="8">
        <v>237</v>
      </c>
      <c r="L40" s="8">
        <v>74</v>
      </c>
      <c r="M40" s="8">
        <v>163</v>
      </c>
      <c r="N40" s="8">
        <v>37</v>
      </c>
      <c r="O40" s="8">
        <v>11</v>
      </c>
      <c r="P40" s="8">
        <v>26</v>
      </c>
      <c r="Q40" s="8">
        <v>0</v>
      </c>
      <c r="R40" s="8">
        <v>0</v>
      </c>
      <c r="S40" s="8">
        <v>0</v>
      </c>
      <c r="U40" s="5"/>
    </row>
    <row r="41" spans="1:21" ht="24" customHeight="1">
      <c r="A41" s="482"/>
      <c r="B41" s="199" t="s">
        <v>325</v>
      </c>
      <c r="C41" s="185" t="s">
        <v>330</v>
      </c>
      <c r="D41" s="118">
        <v>28</v>
      </c>
      <c r="E41" s="8">
        <v>93</v>
      </c>
      <c r="F41" s="8">
        <v>27</v>
      </c>
      <c r="G41" s="8">
        <v>66</v>
      </c>
      <c r="H41" s="8">
        <v>0</v>
      </c>
      <c r="I41" s="8">
        <v>0</v>
      </c>
      <c r="J41" s="8">
        <v>0</v>
      </c>
      <c r="K41" s="8">
        <v>84</v>
      </c>
      <c r="L41" s="8">
        <v>26</v>
      </c>
      <c r="M41" s="8">
        <v>58</v>
      </c>
      <c r="N41" s="8">
        <v>9</v>
      </c>
      <c r="O41" s="8">
        <v>1</v>
      </c>
      <c r="P41" s="8">
        <v>8</v>
      </c>
      <c r="Q41" s="8">
        <v>0</v>
      </c>
      <c r="R41" s="8">
        <v>0</v>
      </c>
      <c r="S41" s="8">
        <v>0</v>
      </c>
      <c r="U41" s="5"/>
    </row>
    <row r="42" spans="1:21" ht="24" customHeight="1">
      <c r="A42" s="482"/>
      <c r="B42" s="199" t="s">
        <v>331</v>
      </c>
      <c r="C42" s="185" t="s">
        <v>332</v>
      </c>
      <c r="D42" s="118">
        <v>29</v>
      </c>
      <c r="E42" s="8">
        <v>1544</v>
      </c>
      <c r="F42" s="8">
        <v>528</v>
      </c>
      <c r="G42" s="8">
        <v>1016</v>
      </c>
      <c r="H42" s="8">
        <v>0</v>
      </c>
      <c r="I42" s="8">
        <v>0</v>
      </c>
      <c r="J42" s="8">
        <v>0</v>
      </c>
      <c r="K42" s="8">
        <v>1292</v>
      </c>
      <c r="L42" s="8">
        <v>427</v>
      </c>
      <c r="M42" s="8">
        <v>865</v>
      </c>
      <c r="N42" s="8">
        <v>228</v>
      </c>
      <c r="O42" s="8">
        <v>87</v>
      </c>
      <c r="P42" s="8">
        <v>141</v>
      </c>
      <c r="Q42" s="8">
        <v>24</v>
      </c>
      <c r="R42" s="8">
        <v>14</v>
      </c>
      <c r="S42" s="8">
        <v>10</v>
      </c>
      <c r="U42" s="5"/>
    </row>
    <row r="43" spans="1:21" ht="30.75" customHeight="1">
      <c r="A43" s="483"/>
      <c r="B43" s="199" t="s">
        <v>333</v>
      </c>
      <c r="C43" s="185" t="s">
        <v>333</v>
      </c>
      <c r="D43" s="118">
        <v>30</v>
      </c>
      <c r="E43" s="8">
        <v>17</v>
      </c>
      <c r="F43" s="8">
        <v>5</v>
      </c>
      <c r="G43" s="8">
        <v>12</v>
      </c>
      <c r="H43" s="8">
        <v>0</v>
      </c>
      <c r="I43" s="8">
        <v>0</v>
      </c>
      <c r="J43" s="8">
        <v>0</v>
      </c>
      <c r="K43" s="8">
        <v>11</v>
      </c>
      <c r="L43" s="8">
        <v>5</v>
      </c>
      <c r="M43" s="8">
        <v>6</v>
      </c>
      <c r="N43" s="8">
        <v>6</v>
      </c>
      <c r="O43" s="8">
        <v>0</v>
      </c>
      <c r="P43" s="8">
        <v>6</v>
      </c>
      <c r="Q43" s="8">
        <v>0</v>
      </c>
      <c r="R43" s="8">
        <v>0</v>
      </c>
      <c r="S43" s="8">
        <v>0</v>
      </c>
      <c r="U43" s="5"/>
    </row>
    <row r="44" spans="1:21" ht="30" customHeight="1">
      <c r="A44" s="481" t="s">
        <v>224</v>
      </c>
      <c r="B44" s="199" t="s">
        <v>334</v>
      </c>
      <c r="C44" s="185" t="s">
        <v>335</v>
      </c>
      <c r="D44" s="118">
        <v>31</v>
      </c>
      <c r="E44" s="8">
        <v>66</v>
      </c>
      <c r="F44" s="8">
        <v>26</v>
      </c>
      <c r="G44" s="8">
        <v>40</v>
      </c>
      <c r="H44" s="8">
        <v>0</v>
      </c>
      <c r="I44" s="8">
        <v>0</v>
      </c>
      <c r="J44" s="8">
        <v>0</v>
      </c>
      <c r="K44" s="8">
        <v>57</v>
      </c>
      <c r="L44" s="8">
        <v>23</v>
      </c>
      <c r="M44" s="8">
        <v>34</v>
      </c>
      <c r="N44" s="8">
        <v>8</v>
      </c>
      <c r="O44" s="8">
        <v>3</v>
      </c>
      <c r="P44" s="8">
        <v>5</v>
      </c>
      <c r="Q44" s="8">
        <v>1</v>
      </c>
      <c r="R44" s="8">
        <v>0</v>
      </c>
      <c r="S44" s="8">
        <v>1</v>
      </c>
      <c r="U44" s="5"/>
    </row>
    <row r="45" spans="1:21" ht="33" customHeight="1">
      <c r="A45" s="479"/>
      <c r="B45" s="199" t="s">
        <v>334</v>
      </c>
      <c r="C45" s="185" t="s">
        <v>336</v>
      </c>
      <c r="D45" s="118">
        <v>32</v>
      </c>
      <c r="E45" s="8">
        <v>76</v>
      </c>
      <c r="F45" s="8">
        <v>17</v>
      </c>
      <c r="G45" s="8">
        <v>59</v>
      </c>
      <c r="H45" s="8">
        <v>0</v>
      </c>
      <c r="I45" s="8">
        <v>0</v>
      </c>
      <c r="J45" s="8">
        <v>0</v>
      </c>
      <c r="K45" s="8">
        <v>67</v>
      </c>
      <c r="L45" s="8">
        <v>16</v>
      </c>
      <c r="M45" s="8">
        <v>51</v>
      </c>
      <c r="N45" s="8">
        <v>9</v>
      </c>
      <c r="O45" s="8">
        <v>1</v>
      </c>
      <c r="P45" s="8">
        <v>8</v>
      </c>
      <c r="Q45" s="8">
        <v>0</v>
      </c>
      <c r="R45" s="8">
        <v>0</v>
      </c>
      <c r="S45" s="8">
        <v>0</v>
      </c>
      <c r="U45" s="5"/>
    </row>
    <row r="46" spans="1:21" ht="18" customHeight="1">
      <c r="A46" s="479"/>
      <c r="B46" s="199" t="s">
        <v>337</v>
      </c>
      <c r="C46" s="185" t="s">
        <v>338</v>
      </c>
      <c r="D46" s="118">
        <v>33</v>
      </c>
      <c r="E46" s="8">
        <v>81</v>
      </c>
      <c r="F46" s="8">
        <v>29</v>
      </c>
      <c r="G46" s="8">
        <v>52</v>
      </c>
      <c r="H46" s="8">
        <v>0</v>
      </c>
      <c r="I46" s="8">
        <v>0</v>
      </c>
      <c r="J46" s="8">
        <v>0</v>
      </c>
      <c r="K46" s="8">
        <v>63</v>
      </c>
      <c r="L46" s="8">
        <v>23</v>
      </c>
      <c r="M46" s="8">
        <v>40</v>
      </c>
      <c r="N46" s="8">
        <v>13</v>
      </c>
      <c r="O46" s="8">
        <v>3</v>
      </c>
      <c r="P46" s="8">
        <v>10</v>
      </c>
      <c r="Q46" s="8">
        <v>5</v>
      </c>
      <c r="R46" s="8">
        <v>3</v>
      </c>
      <c r="S46" s="8">
        <v>2</v>
      </c>
      <c r="U46" s="5"/>
    </row>
    <row r="47" spans="1:21" ht="18" customHeight="1">
      <c r="A47" s="479"/>
      <c r="B47" s="199" t="s">
        <v>337</v>
      </c>
      <c r="C47" s="185" t="s">
        <v>339</v>
      </c>
      <c r="D47" s="118">
        <v>34</v>
      </c>
      <c r="E47" s="8">
        <v>4</v>
      </c>
      <c r="F47" s="8">
        <v>2</v>
      </c>
      <c r="G47" s="8">
        <v>2</v>
      </c>
      <c r="H47" s="8">
        <v>0</v>
      </c>
      <c r="I47" s="8">
        <v>0</v>
      </c>
      <c r="J47" s="8">
        <v>0</v>
      </c>
      <c r="K47" s="8">
        <v>4</v>
      </c>
      <c r="L47" s="8">
        <v>2</v>
      </c>
      <c r="M47" s="8">
        <v>2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U47" s="5"/>
    </row>
    <row r="48" spans="1:21" ht="18" customHeight="1">
      <c r="A48" s="479"/>
      <c r="B48" s="199" t="s">
        <v>337</v>
      </c>
      <c r="C48" s="185" t="s">
        <v>340</v>
      </c>
      <c r="D48" s="118">
        <v>35</v>
      </c>
      <c r="E48" s="8">
        <v>3</v>
      </c>
      <c r="F48" s="8">
        <v>1</v>
      </c>
      <c r="G48" s="8">
        <v>2</v>
      </c>
      <c r="H48" s="8">
        <v>0</v>
      </c>
      <c r="I48" s="8">
        <v>0</v>
      </c>
      <c r="J48" s="8">
        <v>0</v>
      </c>
      <c r="K48" s="8">
        <v>2</v>
      </c>
      <c r="L48" s="8">
        <v>1</v>
      </c>
      <c r="M48" s="8">
        <v>1</v>
      </c>
      <c r="N48" s="8">
        <v>1</v>
      </c>
      <c r="O48" s="8">
        <v>0</v>
      </c>
      <c r="P48" s="8">
        <v>1</v>
      </c>
      <c r="Q48" s="8">
        <v>0</v>
      </c>
      <c r="R48" s="8">
        <v>0</v>
      </c>
      <c r="S48" s="8">
        <v>0</v>
      </c>
      <c r="U48" s="5"/>
    </row>
    <row r="49" spans="1:21" ht="18" customHeight="1">
      <c r="A49" s="479"/>
      <c r="B49" s="199" t="s">
        <v>341</v>
      </c>
      <c r="C49" s="185" t="s">
        <v>342</v>
      </c>
      <c r="D49" s="118">
        <v>36</v>
      </c>
      <c r="E49" s="8">
        <v>47</v>
      </c>
      <c r="F49" s="8">
        <v>13</v>
      </c>
      <c r="G49" s="8">
        <v>34</v>
      </c>
      <c r="H49" s="8">
        <v>0</v>
      </c>
      <c r="I49" s="8">
        <v>0</v>
      </c>
      <c r="J49" s="8">
        <v>0</v>
      </c>
      <c r="K49" s="8">
        <v>44</v>
      </c>
      <c r="L49" s="8">
        <v>11</v>
      </c>
      <c r="M49" s="8">
        <v>33</v>
      </c>
      <c r="N49" s="8">
        <v>2</v>
      </c>
      <c r="O49" s="8">
        <v>1</v>
      </c>
      <c r="P49" s="8">
        <v>1</v>
      </c>
      <c r="Q49" s="8">
        <v>1</v>
      </c>
      <c r="R49" s="8">
        <v>1</v>
      </c>
      <c r="S49" s="8">
        <v>0</v>
      </c>
      <c r="U49" s="5"/>
    </row>
    <row r="50" spans="1:21" ht="18" customHeight="1">
      <c r="A50" s="479"/>
      <c r="B50" s="199" t="s">
        <v>341</v>
      </c>
      <c r="C50" s="185" t="s">
        <v>343</v>
      </c>
      <c r="D50" s="118">
        <v>37</v>
      </c>
      <c r="E50" s="8">
        <v>179</v>
      </c>
      <c r="F50" s="8">
        <v>110</v>
      </c>
      <c r="G50" s="8">
        <v>69</v>
      </c>
      <c r="H50" s="8">
        <v>0</v>
      </c>
      <c r="I50" s="8">
        <v>0</v>
      </c>
      <c r="J50" s="8">
        <v>0</v>
      </c>
      <c r="K50" s="8">
        <v>148</v>
      </c>
      <c r="L50" s="8">
        <v>91</v>
      </c>
      <c r="M50" s="8">
        <v>57</v>
      </c>
      <c r="N50" s="8">
        <v>21</v>
      </c>
      <c r="O50" s="8">
        <v>12</v>
      </c>
      <c r="P50" s="8">
        <v>9</v>
      </c>
      <c r="Q50" s="8">
        <v>10</v>
      </c>
      <c r="R50" s="8">
        <v>7</v>
      </c>
      <c r="S50" s="8">
        <v>3</v>
      </c>
      <c r="U50" s="5"/>
    </row>
    <row r="51" spans="1:21" ht="18" customHeight="1">
      <c r="A51" s="479"/>
      <c r="B51" s="199" t="s">
        <v>341</v>
      </c>
      <c r="C51" s="185" t="s">
        <v>344</v>
      </c>
      <c r="D51" s="118">
        <v>38</v>
      </c>
      <c r="E51" s="8">
        <v>41</v>
      </c>
      <c r="F51" s="8">
        <v>20</v>
      </c>
      <c r="G51" s="8">
        <v>21</v>
      </c>
      <c r="H51" s="8">
        <v>0</v>
      </c>
      <c r="I51" s="8">
        <v>0</v>
      </c>
      <c r="J51" s="8">
        <v>0</v>
      </c>
      <c r="K51" s="8">
        <v>32</v>
      </c>
      <c r="L51" s="8">
        <v>17</v>
      </c>
      <c r="M51" s="8">
        <v>15</v>
      </c>
      <c r="N51" s="8">
        <v>4</v>
      </c>
      <c r="O51" s="8">
        <v>2</v>
      </c>
      <c r="P51" s="8">
        <v>2</v>
      </c>
      <c r="Q51" s="8">
        <v>5</v>
      </c>
      <c r="R51" s="8">
        <v>1</v>
      </c>
      <c r="S51" s="8">
        <v>4</v>
      </c>
      <c r="U51" s="5"/>
    </row>
    <row r="52" spans="1:21" ht="18" customHeight="1">
      <c r="A52" s="479"/>
      <c r="B52" s="199" t="s">
        <v>345</v>
      </c>
      <c r="C52" s="185" t="s">
        <v>346</v>
      </c>
      <c r="D52" s="118">
        <v>39</v>
      </c>
      <c r="E52" s="8">
        <v>90</v>
      </c>
      <c r="F52" s="8">
        <v>47</v>
      </c>
      <c r="G52" s="8">
        <v>43</v>
      </c>
      <c r="H52" s="8">
        <v>0</v>
      </c>
      <c r="I52" s="8">
        <v>0</v>
      </c>
      <c r="J52" s="8">
        <v>0</v>
      </c>
      <c r="K52" s="8">
        <v>82</v>
      </c>
      <c r="L52" s="8">
        <v>46</v>
      </c>
      <c r="M52" s="8">
        <v>36</v>
      </c>
      <c r="N52" s="8">
        <v>6</v>
      </c>
      <c r="O52" s="8">
        <v>1</v>
      </c>
      <c r="P52" s="8">
        <v>5</v>
      </c>
      <c r="Q52" s="8">
        <v>2</v>
      </c>
      <c r="R52" s="8">
        <v>0</v>
      </c>
      <c r="S52" s="8">
        <v>2</v>
      </c>
      <c r="U52" s="5"/>
    </row>
    <row r="53" spans="1:21" ht="18" customHeight="1">
      <c r="A53" s="479"/>
      <c r="B53" s="199" t="s">
        <v>345</v>
      </c>
      <c r="C53" s="185" t="s">
        <v>348</v>
      </c>
      <c r="D53" s="118">
        <v>40</v>
      </c>
      <c r="E53" s="8">
        <v>82</v>
      </c>
      <c r="F53" s="8">
        <v>28</v>
      </c>
      <c r="G53" s="8">
        <v>54</v>
      </c>
      <c r="H53" s="8">
        <v>0</v>
      </c>
      <c r="I53" s="8">
        <v>0</v>
      </c>
      <c r="J53" s="8">
        <v>0</v>
      </c>
      <c r="K53" s="8">
        <v>78</v>
      </c>
      <c r="L53" s="8">
        <v>26</v>
      </c>
      <c r="M53" s="8">
        <v>52</v>
      </c>
      <c r="N53" s="8">
        <v>4</v>
      </c>
      <c r="O53" s="8">
        <v>2</v>
      </c>
      <c r="P53" s="8">
        <v>2</v>
      </c>
      <c r="Q53" s="8">
        <v>0</v>
      </c>
      <c r="R53" s="8">
        <v>0</v>
      </c>
      <c r="S53" s="8">
        <v>0</v>
      </c>
      <c r="U53" s="5"/>
    </row>
    <row r="54" spans="1:21" ht="45" customHeight="1">
      <c r="A54" s="480"/>
      <c r="B54" s="199" t="s">
        <v>349</v>
      </c>
      <c r="C54" s="185" t="s">
        <v>349</v>
      </c>
      <c r="D54" s="118">
        <v>41</v>
      </c>
      <c r="E54" s="8">
        <v>33</v>
      </c>
      <c r="F54" s="8">
        <v>20</v>
      </c>
      <c r="G54" s="8">
        <v>13</v>
      </c>
      <c r="H54" s="8">
        <v>0</v>
      </c>
      <c r="I54" s="8">
        <v>0</v>
      </c>
      <c r="J54" s="8">
        <v>0</v>
      </c>
      <c r="K54" s="8">
        <v>30</v>
      </c>
      <c r="L54" s="8">
        <v>18</v>
      </c>
      <c r="M54" s="8">
        <v>12</v>
      </c>
      <c r="N54" s="8">
        <v>3</v>
      </c>
      <c r="O54" s="8">
        <v>2</v>
      </c>
      <c r="P54" s="8">
        <v>1</v>
      </c>
      <c r="Q54" s="8">
        <v>0</v>
      </c>
      <c r="R54" s="8">
        <v>0</v>
      </c>
      <c r="S54" s="8">
        <v>0</v>
      </c>
      <c r="U54" s="5"/>
    </row>
    <row r="55" spans="1:21" ht="31.5" customHeight="1">
      <c r="A55" s="479"/>
      <c r="B55" s="199" t="s">
        <v>352</v>
      </c>
      <c r="C55" s="185" t="s">
        <v>354</v>
      </c>
      <c r="D55" s="118">
        <v>42</v>
      </c>
      <c r="E55" s="8">
        <v>400</v>
      </c>
      <c r="F55" s="8">
        <v>253</v>
      </c>
      <c r="G55" s="8">
        <v>147</v>
      </c>
      <c r="H55" s="8">
        <v>0</v>
      </c>
      <c r="I55" s="8">
        <v>0</v>
      </c>
      <c r="J55" s="8">
        <v>0</v>
      </c>
      <c r="K55" s="8">
        <v>382</v>
      </c>
      <c r="L55" s="8">
        <v>243</v>
      </c>
      <c r="M55" s="8">
        <v>139</v>
      </c>
      <c r="N55" s="8">
        <v>18</v>
      </c>
      <c r="O55" s="8">
        <v>10</v>
      </c>
      <c r="P55" s="8">
        <v>8</v>
      </c>
      <c r="Q55" s="8">
        <v>0</v>
      </c>
      <c r="R55" s="8">
        <v>0</v>
      </c>
      <c r="S55" s="8">
        <v>0</v>
      </c>
      <c r="U55" s="5"/>
    </row>
    <row r="56" spans="1:21" ht="31.5" customHeight="1">
      <c r="A56" s="479"/>
      <c r="B56" s="199" t="s">
        <v>350</v>
      </c>
      <c r="C56" s="185" t="s">
        <v>355</v>
      </c>
      <c r="D56" s="118">
        <v>43</v>
      </c>
      <c r="E56" s="8">
        <v>915</v>
      </c>
      <c r="F56" s="8">
        <v>642</v>
      </c>
      <c r="G56" s="8">
        <v>273</v>
      </c>
      <c r="H56" s="8">
        <v>20</v>
      </c>
      <c r="I56" s="8">
        <v>18</v>
      </c>
      <c r="J56" s="8">
        <v>2</v>
      </c>
      <c r="K56" s="8">
        <v>854</v>
      </c>
      <c r="L56" s="8">
        <v>599</v>
      </c>
      <c r="M56" s="8">
        <v>255</v>
      </c>
      <c r="N56" s="8">
        <v>35</v>
      </c>
      <c r="O56" s="8">
        <v>21</v>
      </c>
      <c r="P56" s="8">
        <v>14</v>
      </c>
      <c r="Q56" s="8">
        <v>6</v>
      </c>
      <c r="R56" s="8">
        <v>4</v>
      </c>
      <c r="S56" s="8">
        <v>2</v>
      </c>
      <c r="U56" s="5"/>
    </row>
    <row r="57" spans="1:21" ht="31.5" customHeight="1">
      <c r="A57" s="479"/>
      <c r="B57" s="199" t="s">
        <v>350</v>
      </c>
      <c r="C57" s="185" t="s">
        <v>357</v>
      </c>
      <c r="D57" s="118">
        <v>44</v>
      </c>
      <c r="E57" s="8">
        <v>94</v>
      </c>
      <c r="F57" s="8">
        <v>68</v>
      </c>
      <c r="G57" s="8">
        <v>26</v>
      </c>
      <c r="H57" s="8">
        <v>0</v>
      </c>
      <c r="I57" s="8">
        <v>0</v>
      </c>
      <c r="J57" s="8">
        <v>0</v>
      </c>
      <c r="K57" s="8">
        <v>94</v>
      </c>
      <c r="L57" s="8">
        <v>68</v>
      </c>
      <c r="M57" s="8">
        <v>26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U57" s="5"/>
    </row>
    <row r="58" spans="1:21" ht="39.75" customHeight="1">
      <c r="A58" s="480"/>
      <c r="B58" s="199" t="s">
        <v>358</v>
      </c>
      <c r="C58" s="185" t="s">
        <v>358</v>
      </c>
      <c r="D58" s="118">
        <v>45</v>
      </c>
      <c r="E58" s="8">
        <v>1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</v>
      </c>
      <c r="O58" s="8">
        <v>0</v>
      </c>
      <c r="P58" s="8">
        <v>1</v>
      </c>
      <c r="Q58" s="8">
        <v>0</v>
      </c>
      <c r="R58" s="8">
        <v>0</v>
      </c>
      <c r="S58" s="8">
        <v>0</v>
      </c>
      <c r="U58" s="5"/>
    </row>
    <row r="59" spans="1:21" ht="30" customHeight="1">
      <c r="A59" s="479"/>
      <c r="B59" s="199" t="s">
        <v>359</v>
      </c>
      <c r="C59" s="185" t="s">
        <v>360</v>
      </c>
      <c r="D59" s="118">
        <v>46</v>
      </c>
      <c r="E59" s="8">
        <v>176</v>
      </c>
      <c r="F59" s="8">
        <v>58</v>
      </c>
      <c r="G59" s="8">
        <v>118</v>
      </c>
      <c r="H59" s="8">
        <v>7</v>
      </c>
      <c r="I59" s="8">
        <v>5</v>
      </c>
      <c r="J59" s="8">
        <v>2</v>
      </c>
      <c r="K59" s="8">
        <v>151</v>
      </c>
      <c r="L59" s="8">
        <v>47</v>
      </c>
      <c r="M59" s="8">
        <v>104</v>
      </c>
      <c r="N59" s="8">
        <v>15</v>
      </c>
      <c r="O59" s="8">
        <v>5</v>
      </c>
      <c r="P59" s="8">
        <v>10</v>
      </c>
      <c r="Q59" s="8">
        <v>3</v>
      </c>
      <c r="R59" s="8">
        <v>1</v>
      </c>
      <c r="S59" s="8">
        <v>2</v>
      </c>
      <c r="U59" s="5"/>
    </row>
    <row r="60" spans="1:21" ht="30" customHeight="1">
      <c r="A60" s="479"/>
      <c r="B60" s="199" t="s">
        <v>359</v>
      </c>
      <c r="C60" s="185" t="s">
        <v>361</v>
      </c>
      <c r="D60" s="118">
        <v>47</v>
      </c>
      <c r="E60" s="8">
        <v>89</v>
      </c>
      <c r="F60" s="8">
        <v>36</v>
      </c>
      <c r="G60" s="8">
        <v>53</v>
      </c>
      <c r="H60" s="8">
        <v>0</v>
      </c>
      <c r="I60" s="8">
        <v>0</v>
      </c>
      <c r="J60" s="8">
        <v>0</v>
      </c>
      <c r="K60" s="8">
        <v>87</v>
      </c>
      <c r="L60" s="8">
        <v>36</v>
      </c>
      <c r="M60" s="8">
        <v>51</v>
      </c>
      <c r="N60" s="8">
        <v>2</v>
      </c>
      <c r="O60" s="8">
        <v>0</v>
      </c>
      <c r="P60" s="8">
        <v>2</v>
      </c>
      <c r="Q60" s="8">
        <v>0</v>
      </c>
      <c r="R60" s="8">
        <v>0</v>
      </c>
      <c r="S60" s="8">
        <v>0</v>
      </c>
      <c r="U60" s="5"/>
    </row>
    <row r="61" spans="1:21" ht="30" customHeight="1">
      <c r="A61" s="479"/>
      <c r="B61" s="199" t="s">
        <v>359</v>
      </c>
      <c r="C61" s="185" t="s">
        <v>362</v>
      </c>
      <c r="D61" s="118">
        <v>48</v>
      </c>
      <c r="E61" s="8">
        <v>775</v>
      </c>
      <c r="F61" s="8">
        <v>601</v>
      </c>
      <c r="G61" s="8">
        <v>174</v>
      </c>
      <c r="H61" s="8">
        <v>27</v>
      </c>
      <c r="I61" s="8">
        <v>24</v>
      </c>
      <c r="J61" s="8">
        <v>3</v>
      </c>
      <c r="K61" s="8">
        <v>680</v>
      </c>
      <c r="L61" s="8">
        <v>530</v>
      </c>
      <c r="M61" s="8">
        <v>150</v>
      </c>
      <c r="N61" s="8">
        <v>66</v>
      </c>
      <c r="O61" s="8">
        <v>45</v>
      </c>
      <c r="P61" s="8">
        <v>21</v>
      </c>
      <c r="Q61" s="8">
        <v>2</v>
      </c>
      <c r="R61" s="8">
        <v>2</v>
      </c>
      <c r="S61" s="8">
        <v>0</v>
      </c>
      <c r="U61" s="5"/>
    </row>
    <row r="62" spans="1:21" ht="30" customHeight="1">
      <c r="A62" s="479"/>
      <c r="B62" s="199" t="s">
        <v>359</v>
      </c>
      <c r="C62" s="185" t="s">
        <v>363</v>
      </c>
      <c r="D62" s="118">
        <v>49</v>
      </c>
      <c r="E62" s="8">
        <v>494</v>
      </c>
      <c r="F62" s="8">
        <v>373</v>
      </c>
      <c r="G62" s="8">
        <v>121</v>
      </c>
      <c r="H62" s="8">
        <v>0</v>
      </c>
      <c r="I62" s="8">
        <v>0</v>
      </c>
      <c r="J62" s="8">
        <v>0</v>
      </c>
      <c r="K62" s="8">
        <v>483</v>
      </c>
      <c r="L62" s="8">
        <v>368</v>
      </c>
      <c r="M62" s="8">
        <v>115</v>
      </c>
      <c r="N62" s="8">
        <v>11</v>
      </c>
      <c r="O62" s="8">
        <v>5</v>
      </c>
      <c r="P62" s="8">
        <v>6</v>
      </c>
      <c r="Q62" s="8">
        <v>0</v>
      </c>
      <c r="R62" s="8">
        <v>0</v>
      </c>
      <c r="S62" s="8">
        <v>0</v>
      </c>
      <c r="U62" s="5"/>
    </row>
    <row r="63" spans="1:21" ht="30" customHeight="1">
      <c r="A63" s="479"/>
      <c r="B63" s="199" t="s">
        <v>359</v>
      </c>
      <c r="C63" s="185" t="s">
        <v>364</v>
      </c>
      <c r="D63" s="118">
        <v>50</v>
      </c>
      <c r="E63" s="8">
        <v>401</v>
      </c>
      <c r="F63" s="8">
        <v>348</v>
      </c>
      <c r="G63" s="8">
        <v>53</v>
      </c>
      <c r="H63" s="8">
        <v>29</v>
      </c>
      <c r="I63" s="8">
        <v>29</v>
      </c>
      <c r="J63" s="8">
        <v>0</v>
      </c>
      <c r="K63" s="8">
        <v>363</v>
      </c>
      <c r="L63" s="8">
        <v>311</v>
      </c>
      <c r="M63" s="8">
        <v>52</v>
      </c>
      <c r="N63" s="8">
        <v>7</v>
      </c>
      <c r="O63" s="8">
        <v>6</v>
      </c>
      <c r="P63" s="8">
        <v>1</v>
      </c>
      <c r="Q63" s="8">
        <v>2</v>
      </c>
      <c r="R63" s="8">
        <v>2</v>
      </c>
      <c r="S63" s="8">
        <v>0</v>
      </c>
      <c r="U63" s="5"/>
    </row>
    <row r="64" spans="1:21" ht="30" customHeight="1">
      <c r="A64" s="479"/>
      <c r="B64" s="199" t="s">
        <v>359</v>
      </c>
      <c r="C64" s="185" t="s">
        <v>365</v>
      </c>
      <c r="D64" s="118">
        <v>51</v>
      </c>
      <c r="E64" s="8">
        <v>279</v>
      </c>
      <c r="F64" s="8">
        <v>218</v>
      </c>
      <c r="G64" s="8">
        <v>61</v>
      </c>
      <c r="H64" s="8">
        <v>0</v>
      </c>
      <c r="I64" s="8">
        <v>0</v>
      </c>
      <c r="J64" s="8">
        <v>0</v>
      </c>
      <c r="K64" s="8">
        <v>266</v>
      </c>
      <c r="L64" s="8">
        <v>205</v>
      </c>
      <c r="M64" s="8">
        <v>61</v>
      </c>
      <c r="N64" s="8">
        <v>13</v>
      </c>
      <c r="O64" s="8">
        <v>13</v>
      </c>
      <c r="P64" s="8">
        <v>0</v>
      </c>
      <c r="Q64" s="8">
        <v>0</v>
      </c>
      <c r="R64" s="8">
        <v>0</v>
      </c>
      <c r="S64" s="8">
        <v>0</v>
      </c>
      <c r="U64" s="5"/>
    </row>
    <row r="65" spans="1:21" ht="30" customHeight="1">
      <c r="A65" s="479"/>
      <c r="B65" s="199" t="s">
        <v>366</v>
      </c>
      <c r="C65" s="185" t="s">
        <v>367</v>
      </c>
      <c r="D65" s="118">
        <v>52</v>
      </c>
      <c r="E65" s="8">
        <v>33</v>
      </c>
      <c r="F65" s="8">
        <v>3</v>
      </c>
      <c r="G65" s="8">
        <v>30</v>
      </c>
      <c r="H65" s="8">
        <v>0</v>
      </c>
      <c r="I65" s="8">
        <v>0</v>
      </c>
      <c r="J65" s="8">
        <v>0</v>
      </c>
      <c r="K65" s="8">
        <v>33</v>
      </c>
      <c r="L65" s="8">
        <v>3</v>
      </c>
      <c r="M65" s="8">
        <v>30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U65" s="5"/>
    </row>
    <row r="66" spans="1:21" ht="30" customHeight="1">
      <c r="A66" s="479"/>
      <c r="B66" s="199" t="s">
        <v>366</v>
      </c>
      <c r="C66" s="185" t="s">
        <v>368</v>
      </c>
      <c r="D66" s="118">
        <v>53</v>
      </c>
      <c r="E66" s="8">
        <v>179</v>
      </c>
      <c r="F66" s="8">
        <v>54</v>
      </c>
      <c r="G66" s="8">
        <v>125</v>
      </c>
      <c r="H66" s="8">
        <v>0</v>
      </c>
      <c r="I66" s="8">
        <v>0</v>
      </c>
      <c r="J66" s="8">
        <v>0</v>
      </c>
      <c r="K66" s="8">
        <v>164</v>
      </c>
      <c r="L66" s="8">
        <v>51</v>
      </c>
      <c r="M66" s="8">
        <v>113</v>
      </c>
      <c r="N66" s="8">
        <v>13</v>
      </c>
      <c r="O66" s="8">
        <v>2</v>
      </c>
      <c r="P66" s="8">
        <v>11</v>
      </c>
      <c r="Q66" s="8">
        <v>2</v>
      </c>
      <c r="R66" s="8">
        <v>1</v>
      </c>
      <c r="S66" s="8">
        <v>1</v>
      </c>
      <c r="U66" s="5"/>
    </row>
    <row r="67" spans="1:21" ht="30" customHeight="1">
      <c r="A67" s="479"/>
      <c r="B67" s="199" t="s">
        <v>366</v>
      </c>
      <c r="C67" s="185" t="s">
        <v>369</v>
      </c>
      <c r="D67" s="118">
        <v>54</v>
      </c>
      <c r="E67" s="8">
        <v>22</v>
      </c>
      <c r="F67" s="8">
        <v>11</v>
      </c>
      <c r="G67" s="8">
        <v>11</v>
      </c>
      <c r="H67" s="8">
        <v>0</v>
      </c>
      <c r="I67" s="8">
        <v>0</v>
      </c>
      <c r="J67" s="8">
        <v>0</v>
      </c>
      <c r="K67" s="8">
        <v>22</v>
      </c>
      <c r="L67" s="8">
        <v>11</v>
      </c>
      <c r="M67" s="8">
        <v>11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U67" s="5"/>
    </row>
    <row r="68" spans="1:21" ht="30" customHeight="1">
      <c r="A68" s="479"/>
      <c r="B68" s="199" t="s">
        <v>366</v>
      </c>
      <c r="C68" s="185" t="s">
        <v>370</v>
      </c>
      <c r="D68" s="118">
        <v>55</v>
      </c>
      <c r="E68" s="8">
        <v>10</v>
      </c>
      <c r="F68" s="8">
        <v>3</v>
      </c>
      <c r="G68" s="8">
        <v>7</v>
      </c>
      <c r="H68" s="8">
        <v>0</v>
      </c>
      <c r="I68" s="8">
        <v>0</v>
      </c>
      <c r="J68" s="8">
        <v>0</v>
      </c>
      <c r="K68" s="8">
        <v>10</v>
      </c>
      <c r="L68" s="8">
        <v>3</v>
      </c>
      <c r="M68" s="8">
        <v>7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U68" s="5"/>
    </row>
    <row r="69" spans="1:21" ht="24" customHeight="1">
      <c r="A69" s="479"/>
      <c r="B69" s="199" t="s">
        <v>366</v>
      </c>
      <c r="C69" s="185" t="s">
        <v>371</v>
      </c>
      <c r="D69" s="118">
        <v>56</v>
      </c>
      <c r="E69" s="8">
        <v>394</v>
      </c>
      <c r="F69" s="8">
        <v>326</v>
      </c>
      <c r="G69" s="8">
        <v>68</v>
      </c>
      <c r="H69" s="8">
        <v>0</v>
      </c>
      <c r="I69" s="8">
        <v>0</v>
      </c>
      <c r="J69" s="8">
        <v>0</v>
      </c>
      <c r="K69" s="8">
        <v>344</v>
      </c>
      <c r="L69" s="8">
        <v>284</v>
      </c>
      <c r="M69" s="8">
        <v>60</v>
      </c>
      <c r="N69" s="8">
        <v>49</v>
      </c>
      <c r="O69" s="8">
        <v>41</v>
      </c>
      <c r="P69" s="8">
        <v>8</v>
      </c>
      <c r="Q69" s="8">
        <v>1</v>
      </c>
      <c r="R69" s="8">
        <v>1</v>
      </c>
      <c r="S69" s="8">
        <v>0</v>
      </c>
      <c r="U69" s="5"/>
    </row>
    <row r="70" spans="1:21" ht="15.75" customHeight="1">
      <c r="A70" s="479"/>
      <c r="B70" s="199" t="s">
        <v>366</v>
      </c>
      <c r="C70" s="185" t="s">
        <v>372</v>
      </c>
      <c r="D70" s="118">
        <v>57</v>
      </c>
      <c r="E70" s="8">
        <v>59</v>
      </c>
      <c r="F70" s="8">
        <v>54</v>
      </c>
      <c r="G70" s="8">
        <v>5</v>
      </c>
      <c r="H70" s="8">
        <v>0</v>
      </c>
      <c r="I70" s="8">
        <v>0</v>
      </c>
      <c r="J70" s="8">
        <v>0</v>
      </c>
      <c r="K70" s="8">
        <v>56</v>
      </c>
      <c r="L70" s="8">
        <v>51</v>
      </c>
      <c r="M70" s="8">
        <v>5</v>
      </c>
      <c r="N70" s="8">
        <v>3</v>
      </c>
      <c r="O70" s="8">
        <v>3</v>
      </c>
      <c r="P70" s="8">
        <v>0</v>
      </c>
      <c r="Q70" s="8">
        <v>0</v>
      </c>
      <c r="R70" s="8">
        <v>0</v>
      </c>
      <c r="S70" s="8">
        <v>0</v>
      </c>
      <c r="U70" s="5"/>
    </row>
    <row r="71" spans="1:21" ht="15.75" customHeight="1">
      <c r="A71" s="479"/>
      <c r="B71" s="199" t="s">
        <v>373</v>
      </c>
      <c r="C71" s="185" t="s">
        <v>374</v>
      </c>
      <c r="D71" s="118">
        <v>58</v>
      </c>
      <c r="E71" s="8">
        <v>278</v>
      </c>
      <c r="F71" s="8">
        <v>148</v>
      </c>
      <c r="G71" s="8">
        <v>130</v>
      </c>
      <c r="H71" s="8">
        <v>0</v>
      </c>
      <c r="I71" s="8">
        <v>0</v>
      </c>
      <c r="J71" s="8">
        <v>0</v>
      </c>
      <c r="K71" s="8">
        <v>244</v>
      </c>
      <c r="L71" s="8">
        <v>133</v>
      </c>
      <c r="M71" s="8">
        <v>111</v>
      </c>
      <c r="N71" s="8">
        <v>31</v>
      </c>
      <c r="O71" s="8">
        <v>14</v>
      </c>
      <c r="P71" s="8">
        <v>17</v>
      </c>
      <c r="Q71" s="8">
        <v>3</v>
      </c>
      <c r="R71" s="8">
        <v>1</v>
      </c>
      <c r="S71" s="8">
        <v>2</v>
      </c>
      <c r="U71" s="5"/>
    </row>
    <row r="72" spans="1:21" ht="15.75" customHeight="1">
      <c r="A72" s="479"/>
      <c r="B72" s="199" t="s">
        <v>373</v>
      </c>
      <c r="C72" s="185" t="s">
        <v>375</v>
      </c>
      <c r="D72" s="118">
        <v>59</v>
      </c>
      <c r="E72" s="8">
        <v>661</v>
      </c>
      <c r="F72" s="8">
        <v>483</v>
      </c>
      <c r="G72" s="8">
        <v>178</v>
      </c>
      <c r="H72" s="8">
        <v>21</v>
      </c>
      <c r="I72" s="8">
        <v>16</v>
      </c>
      <c r="J72" s="8">
        <v>5</v>
      </c>
      <c r="K72" s="8">
        <v>590</v>
      </c>
      <c r="L72" s="8">
        <v>444</v>
      </c>
      <c r="M72" s="8">
        <v>146</v>
      </c>
      <c r="N72" s="8">
        <v>44</v>
      </c>
      <c r="O72" s="8">
        <v>18</v>
      </c>
      <c r="P72" s="8">
        <v>26</v>
      </c>
      <c r="Q72" s="8">
        <v>6</v>
      </c>
      <c r="R72" s="8">
        <v>5</v>
      </c>
      <c r="S72" s="8">
        <v>1</v>
      </c>
      <c r="U72" s="5"/>
    </row>
    <row r="73" spans="1:21" ht="39" customHeight="1">
      <c r="A73" s="479"/>
      <c r="B73" s="199" t="s">
        <v>377</v>
      </c>
      <c r="C73" s="185" t="s">
        <v>377</v>
      </c>
      <c r="D73" s="118">
        <v>60</v>
      </c>
      <c r="E73" s="8">
        <v>56</v>
      </c>
      <c r="F73" s="8">
        <v>30</v>
      </c>
      <c r="G73" s="8">
        <v>26</v>
      </c>
      <c r="H73" s="8">
        <v>0</v>
      </c>
      <c r="I73" s="8">
        <v>0</v>
      </c>
      <c r="J73" s="8">
        <v>0</v>
      </c>
      <c r="K73" s="8">
        <v>56</v>
      </c>
      <c r="L73" s="8">
        <v>30</v>
      </c>
      <c r="M73" s="8">
        <v>26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U73" s="5"/>
    </row>
    <row r="74" spans="1:21" ht="36" customHeight="1">
      <c r="A74" s="479"/>
      <c r="B74" s="199" t="s">
        <v>378</v>
      </c>
      <c r="C74" s="185" t="s">
        <v>379</v>
      </c>
      <c r="D74" s="118">
        <v>61</v>
      </c>
      <c r="E74" s="8">
        <v>4</v>
      </c>
      <c r="F74" s="8">
        <v>2</v>
      </c>
      <c r="G74" s="8">
        <v>2</v>
      </c>
      <c r="H74" s="8">
        <v>0</v>
      </c>
      <c r="I74" s="8">
        <v>0</v>
      </c>
      <c r="J74" s="8">
        <v>0</v>
      </c>
      <c r="K74" s="8">
        <v>4</v>
      </c>
      <c r="L74" s="8">
        <v>2</v>
      </c>
      <c r="M74" s="8">
        <v>2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U74" s="5"/>
    </row>
    <row r="75" spans="1:21" ht="36.75" customHeight="1">
      <c r="A75" s="480"/>
      <c r="B75" s="199" t="s">
        <v>376</v>
      </c>
      <c r="C75" s="185" t="s">
        <v>376</v>
      </c>
      <c r="D75" s="118">
        <v>62</v>
      </c>
      <c r="E75" s="8">
        <v>128</v>
      </c>
      <c r="F75" s="8">
        <v>68</v>
      </c>
      <c r="G75" s="8">
        <v>60</v>
      </c>
      <c r="H75" s="8">
        <v>5</v>
      </c>
      <c r="I75" s="8">
        <v>4</v>
      </c>
      <c r="J75" s="8">
        <v>1</v>
      </c>
      <c r="K75" s="8">
        <v>115</v>
      </c>
      <c r="L75" s="8">
        <v>61</v>
      </c>
      <c r="M75" s="8">
        <v>54</v>
      </c>
      <c r="N75" s="8">
        <v>8</v>
      </c>
      <c r="O75" s="8">
        <v>3</v>
      </c>
      <c r="P75" s="8">
        <v>5</v>
      </c>
      <c r="Q75" s="8">
        <v>0</v>
      </c>
      <c r="R75" s="8">
        <v>0</v>
      </c>
      <c r="S75" s="8">
        <v>0</v>
      </c>
      <c r="U75" s="5"/>
    </row>
    <row r="76" spans="1:21" ht="15.75" customHeight="1">
      <c r="A76" s="481" t="s">
        <v>226</v>
      </c>
      <c r="B76" s="199" t="s">
        <v>380</v>
      </c>
      <c r="C76" s="185" t="s">
        <v>381</v>
      </c>
      <c r="D76" s="118">
        <v>63</v>
      </c>
      <c r="E76" s="8">
        <v>105</v>
      </c>
      <c r="F76" s="8">
        <v>65</v>
      </c>
      <c r="G76" s="8">
        <v>40</v>
      </c>
      <c r="H76" s="8">
        <v>0</v>
      </c>
      <c r="I76" s="8">
        <v>0</v>
      </c>
      <c r="J76" s="8">
        <v>0</v>
      </c>
      <c r="K76" s="8">
        <v>105</v>
      </c>
      <c r="L76" s="8">
        <v>65</v>
      </c>
      <c r="M76" s="8">
        <v>40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U76" s="5"/>
    </row>
    <row r="77" spans="1:21" ht="15.75" customHeight="1">
      <c r="A77" s="479"/>
      <c r="B77" s="199" t="s">
        <v>380</v>
      </c>
      <c r="C77" s="185" t="s">
        <v>382</v>
      </c>
      <c r="D77" s="118">
        <v>64</v>
      </c>
      <c r="E77" s="8">
        <v>3</v>
      </c>
      <c r="F77" s="8">
        <v>0</v>
      </c>
      <c r="G77" s="8">
        <v>3</v>
      </c>
      <c r="H77" s="8">
        <v>0</v>
      </c>
      <c r="I77" s="8">
        <v>0</v>
      </c>
      <c r="J77" s="8">
        <v>0</v>
      </c>
      <c r="K77" s="8">
        <v>3</v>
      </c>
      <c r="L77" s="8">
        <v>0</v>
      </c>
      <c r="M77" s="8">
        <v>3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U77" s="5"/>
    </row>
    <row r="78" spans="1:21" ht="15.75" customHeight="1">
      <c r="A78" s="479"/>
      <c r="B78" s="199" t="s">
        <v>383</v>
      </c>
      <c r="C78" s="185" t="s">
        <v>383</v>
      </c>
      <c r="D78" s="118">
        <v>65</v>
      </c>
      <c r="E78" s="8">
        <v>107</v>
      </c>
      <c r="F78" s="8">
        <v>50</v>
      </c>
      <c r="G78" s="8">
        <v>57</v>
      </c>
      <c r="H78" s="8">
        <v>0</v>
      </c>
      <c r="I78" s="8">
        <v>0</v>
      </c>
      <c r="J78" s="8">
        <v>0</v>
      </c>
      <c r="K78" s="8">
        <v>101</v>
      </c>
      <c r="L78" s="8">
        <v>47</v>
      </c>
      <c r="M78" s="8">
        <v>54</v>
      </c>
      <c r="N78" s="8">
        <v>6</v>
      </c>
      <c r="O78" s="8">
        <v>3</v>
      </c>
      <c r="P78" s="8">
        <v>3</v>
      </c>
      <c r="Q78" s="8">
        <v>0</v>
      </c>
      <c r="R78" s="8">
        <v>0</v>
      </c>
      <c r="S78" s="8">
        <v>0</v>
      </c>
      <c r="U78" s="5"/>
    </row>
    <row r="79" spans="1:21" ht="15.75" customHeight="1">
      <c r="A79" s="479"/>
      <c r="B79" s="199" t="s">
        <v>384</v>
      </c>
      <c r="C79" s="185" t="s">
        <v>385</v>
      </c>
      <c r="D79" s="118">
        <v>66</v>
      </c>
      <c r="E79" s="8">
        <v>1</v>
      </c>
      <c r="F79" s="8">
        <v>0</v>
      </c>
      <c r="G79" s="8">
        <v>1</v>
      </c>
      <c r="H79" s="8">
        <v>0</v>
      </c>
      <c r="I79" s="8">
        <v>0</v>
      </c>
      <c r="J79" s="8">
        <v>0</v>
      </c>
      <c r="K79" s="8">
        <v>1</v>
      </c>
      <c r="L79" s="8">
        <v>0</v>
      </c>
      <c r="M79" s="8">
        <v>1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U79" s="5"/>
    </row>
    <row r="80" spans="1:21" ht="15.75" customHeight="1">
      <c r="A80" s="479"/>
      <c r="B80" s="199" t="s">
        <v>387</v>
      </c>
      <c r="C80" s="185" t="s">
        <v>387</v>
      </c>
      <c r="D80" s="118">
        <v>67</v>
      </c>
      <c r="E80" s="8">
        <v>12</v>
      </c>
      <c r="F80" s="8">
        <v>10</v>
      </c>
      <c r="G80" s="8">
        <v>2</v>
      </c>
      <c r="H80" s="8">
        <v>0</v>
      </c>
      <c r="I80" s="8">
        <v>0</v>
      </c>
      <c r="J80" s="8">
        <v>0</v>
      </c>
      <c r="K80" s="8">
        <v>12</v>
      </c>
      <c r="L80" s="8">
        <v>10</v>
      </c>
      <c r="M80" s="8">
        <v>2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U80" s="5"/>
    </row>
    <row r="81" spans="1:21" ht="15" customHeight="1">
      <c r="A81" s="479"/>
      <c r="B81" s="199" t="s">
        <v>386</v>
      </c>
      <c r="C81" s="185" t="s">
        <v>386</v>
      </c>
      <c r="D81" s="118">
        <v>68</v>
      </c>
      <c r="E81" s="8">
        <v>47</v>
      </c>
      <c r="F81" s="8">
        <v>33</v>
      </c>
      <c r="G81" s="8">
        <v>14</v>
      </c>
      <c r="H81" s="42">
        <v>0</v>
      </c>
      <c r="I81" s="42">
        <v>0</v>
      </c>
      <c r="J81" s="41">
        <v>0</v>
      </c>
      <c r="K81" s="41">
        <v>47</v>
      </c>
      <c r="L81" s="41">
        <v>33</v>
      </c>
      <c r="M81" s="41">
        <v>14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U81" s="5"/>
    </row>
    <row r="82" spans="1:21" ht="47.25" customHeight="1">
      <c r="A82" s="480"/>
      <c r="B82" s="199" t="s">
        <v>388</v>
      </c>
      <c r="C82" s="185" t="s">
        <v>388</v>
      </c>
      <c r="D82" s="118">
        <v>69</v>
      </c>
      <c r="E82" s="8">
        <v>50</v>
      </c>
      <c r="F82" s="8">
        <v>30</v>
      </c>
      <c r="G82" s="8">
        <v>20</v>
      </c>
      <c r="H82" s="42">
        <v>0</v>
      </c>
      <c r="I82" s="42">
        <v>0</v>
      </c>
      <c r="J82" s="41">
        <v>0</v>
      </c>
      <c r="K82" s="41">
        <v>50</v>
      </c>
      <c r="L82" s="41">
        <v>30</v>
      </c>
      <c r="M82" s="41">
        <v>20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U82" s="5"/>
    </row>
    <row r="83" spans="1:21" ht="18" customHeight="1">
      <c r="A83" s="481" t="s">
        <v>227</v>
      </c>
      <c r="B83" s="199" t="s">
        <v>389</v>
      </c>
      <c r="C83" s="185" t="s">
        <v>390</v>
      </c>
      <c r="D83" s="118">
        <v>70</v>
      </c>
      <c r="E83" s="8">
        <v>465</v>
      </c>
      <c r="F83" s="8">
        <v>84</v>
      </c>
      <c r="G83" s="8">
        <v>381</v>
      </c>
      <c r="H83" s="42">
        <v>69</v>
      </c>
      <c r="I83" s="42">
        <v>18</v>
      </c>
      <c r="J83" s="41">
        <v>51</v>
      </c>
      <c r="K83" s="41">
        <v>395</v>
      </c>
      <c r="L83" s="41">
        <v>65</v>
      </c>
      <c r="M83" s="41">
        <v>330</v>
      </c>
      <c r="N83" s="41">
        <v>1</v>
      </c>
      <c r="O83" s="41">
        <v>1</v>
      </c>
      <c r="P83" s="41">
        <v>0</v>
      </c>
      <c r="Q83" s="41">
        <v>0</v>
      </c>
      <c r="R83" s="41">
        <v>0</v>
      </c>
      <c r="S83" s="41">
        <v>0</v>
      </c>
      <c r="U83" s="5"/>
    </row>
    <row r="84" spans="1:21" ht="18" customHeight="1">
      <c r="A84" s="479"/>
      <c r="B84" s="199" t="s">
        <v>389</v>
      </c>
      <c r="C84" s="185" t="s">
        <v>391</v>
      </c>
      <c r="D84" s="118">
        <v>71</v>
      </c>
      <c r="E84" s="8">
        <v>965</v>
      </c>
      <c r="F84" s="8">
        <v>244</v>
      </c>
      <c r="G84" s="8">
        <v>721</v>
      </c>
      <c r="H84" s="42">
        <v>0</v>
      </c>
      <c r="I84" s="42">
        <v>0</v>
      </c>
      <c r="J84" s="41">
        <v>0</v>
      </c>
      <c r="K84" s="41">
        <v>951</v>
      </c>
      <c r="L84" s="41">
        <v>240</v>
      </c>
      <c r="M84" s="41">
        <v>711</v>
      </c>
      <c r="N84" s="41">
        <v>10</v>
      </c>
      <c r="O84" s="41">
        <v>2</v>
      </c>
      <c r="P84" s="41">
        <v>8</v>
      </c>
      <c r="Q84" s="41">
        <v>4</v>
      </c>
      <c r="R84" s="41">
        <v>2</v>
      </c>
      <c r="S84" s="41">
        <v>2</v>
      </c>
      <c r="U84" s="5"/>
    </row>
    <row r="85" spans="1:21" ht="18" customHeight="1">
      <c r="A85" s="479"/>
      <c r="B85" s="199" t="s">
        <v>389</v>
      </c>
      <c r="C85" s="185" t="s">
        <v>393</v>
      </c>
      <c r="D85" s="118">
        <v>72</v>
      </c>
      <c r="E85" s="8">
        <v>612</v>
      </c>
      <c r="F85" s="8">
        <v>58</v>
      </c>
      <c r="G85" s="8">
        <v>554</v>
      </c>
      <c r="H85" s="42">
        <v>88</v>
      </c>
      <c r="I85" s="42">
        <v>6</v>
      </c>
      <c r="J85" s="41">
        <v>82</v>
      </c>
      <c r="K85" s="41">
        <v>490</v>
      </c>
      <c r="L85" s="41">
        <v>48</v>
      </c>
      <c r="M85" s="41">
        <v>442</v>
      </c>
      <c r="N85" s="41">
        <v>34</v>
      </c>
      <c r="O85" s="41">
        <v>4</v>
      </c>
      <c r="P85" s="41">
        <v>30</v>
      </c>
      <c r="Q85" s="41">
        <v>0</v>
      </c>
      <c r="R85" s="41">
        <v>0</v>
      </c>
      <c r="S85" s="41">
        <v>0</v>
      </c>
      <c r="U85" s="5"/>
    </row>
    <row r="86" spans="1:21" ht="18" customHeight="1">
      <c r="A86" s="479"/>
      <c r="B86" s="199" t="s">
        <v>389</v>
      </c>
      <c r="C86" s="185" t="s">
        <v>395</v>
      </c>
      <c r="D86" s="118">
        <v>73</v>
      </c>
      <c r="E86" s="8">
        <v>215</v>
      </c>
      <c r="F86" s="8">
        <v>35</v>
      </c>
      <c r="G86" s="8">
        <v>180</v>
      </c>
      <c r="H86" s="42">
        <v>116</v>
      </c>
      <c r="I86" s="42">
        <v>23</v>
      </c>
      <c r="J86" s="41">
        <v>93</v>
      </c>
      <c r="K86" s="41">
        <v>99</v>
      </c>
      <c r="L86" s="41">
        <v>12</v>
      </c>
      <c r="M86" s="41">
        <v>87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U86" s="5"/>
    </row>
    <row r="87" spans="1:21" ht="18" customHeight="1">
      <c r="A87" s="479"/>
      <c r="B87" s="199" t="s">
        <v>389</v>
      </c>
      <c r="C87" s="185" t="s">
        <v>396</v>
      </c>
      <c r="D87" s="118">
        <v>74</v>
      </c>
      <c r="E87" s="8">
        <v>110</v>
      </c>
      <c r="F87" s="8">
        <v>18</v>
      </c>
      <c r="G87" s="8">
        <v>92</v>
      </c>
      <c r="H87" s="42">
        <v>0</v>
      </c>
      <c r="I87" s="42">
        <v>0</v>
      </c>
      <c r="J87" s="41">
        <v>0</v>
      </c>
      <c r="K87" s="41">
        <v>110</v>
      </c>
      <c r="L87" s="41">
        <v>18</v>
      </c>
      <c r="M87" s="41">
        <v>92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U87" s="5"/>
    </row>
    <row r="88" spans="1:21" ht="18" customHeight="1">
      <c r="A88" s="479"/>
      <c r="B88" s="199" t="s">
        <v>389</v>
      </c>
      <c r="C88" s="185" t="s">
        <v>397</v>
      </c>
      <c r="D88" s="118">
        <v>75</v>
      </c>
      <c r="E88" s="8">
        <v>447</v>
      </c>
      <c r="F88" s="8">
        <v>46</v>
      </c>
      <c r="G88" s="8">
        <v>401</v>
      </c>
      <c r="H88" s="42">
        <v>105</v>
      </c>
      <c r="I88" s="42">
        <v>6</v>
      </c>
      <c r="J88" s="41">
        <v>99</v>
      </c>
      <c r="K88" s="41">
        <v>305</v>
      </c>
      <c r="L88" s="41">
        <v>36</v>
      </c>
      <c r="M88" s="41">
        <v>269</v>
      </c>
      <c r="N88" s="41">
        <v>33</v>
      </c>
      <c r="O88" s="41">
        <v>4</v>
      </c>
      <c r="P88" s="41">
        <v>29</v>
      </c>
      <c r="Q88" s="41">
        <v>4</v>
      </c>
      <c r="R88" s="41">
        <v>0</v>
      </c>
      <c r="S88" s="41">
        <v>4</v>
      </c>
      <c r="U88" s="5"/>
    </row>
    <row r="89" spans="1:21" ht="18" customHeight="1">
      <c r="A89" s="479"/>
      <c r="B89" s="199" t="s">
        <v>389</v>
      </c>
      <c r="C89" s="185" t="s">
        <v>398</v>
      </c>
      <c r="D89" s="118">
        <v>76</v>
      </c>
      <c r="E89" s="8">
        <v>398</v>
      </c>
      <c r="F89" s="8">
        <v>85</v>
      </c>
      <c r="G89" s="8">
        <v>313</v>
      </c>
      <c r="H89" s="42">
        <v>2</v>
      </c>
      <c r="I89" s="42">
        <v>0</v>
      </c>
      <c r="J89" s="41">
        <v>2</v>
      </c>
      <c r="K89" s="41">
        <v>388</v>
      </c>
      <c r="L89" s="41">
        <v>84</v>
      </c>
      <c r="M89" s="41">
        <v>304</v>
      </c>
      <c r="N89" s="41">
        <v>8</v>
      </c>
      <c r="O89" s="41">
        <v>1</v>
      </c>
      <c r="P89" s="41">
        <v>7</v>
      </c>
      <c r="Q89" s="41">
        <v>0</v>
      </c>
      <c r="R89" s="41">
        <v>0</v>
      </c>
      <c r="S89" s="41">
        <v>0</v>
      </c>
      <c r="U89" s="5"/>
    </row>
    <row r="90" spans="1:21" ht="18" customHeight="1">
      <c r="A90" s="479"/>
      <c r="B90" s="199" t="s">
        <v>389</v>
      </c>
      <c r="C90" s="185" t="s">
        <v>399</v>
      </c>
      <c r="D90" s="118">
        <v>77</v>
      </c>
      <c r="E90" s="8">
        <v>5</v>
      </c>
      <c r="F90" s="8">
        <v>0</v>
      </c>
      <c r="G90" s="8">
        <v>5</v>
      </c>
      <c r="H90" s="42">
        <v>0</v>
      </c>
      <c r="I90" s="42">
        <v>0</v>
      </c>
      <c r="J90" s="41">
        <v>0</v>
      </c>
      <c r="K90" s="41">
        <v>5</v>
      </c>
      <c r="L90" s="41">
        <v>0</v>
      </c>
      <c r="M90" s="41">
        <v>5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U90" s="5"/>
    </row>
    <row r="91" spans="1:21" ht="18" customHeight="1">
      <c r="A91" s="479"/>
      <c r="B91" s="199" t="s">
        <v>401</v>
      </c>
      <c r="C91" s="185" t="s">
        <v>400</v>
      </c>
      <c r="D91" s="118">
        <v>78</v>
      </c>
      <c r="E91" s="8">
        <v>226</v>
      </c>
      <c r="F91" s="8">
        <v>28</v>
      </c>
      <c r="G91" s="8">
        <v>198</v>
      </c>
      <c r="H91" s="42">
        <v>0</v>
      </c>
      <c r="I91" s="42">
        <v>0</v>
      </c>
      <c r="J91" s="41">
        <v>0</v>
      </c>
      <c r="K91" s="41">
        <v>208</v>
      </c>
      <c r="L91" s="41">
        <v>26</v>
      </c>
      <c r="M91" s="41">
        <v>182</v>
      </c>
      <c r="N91" s="41">
        <v>18</v>
      </c>
      <c r="O91" s="41">
        <v>2</v>
      </c>
      <c r="P91" s="41">
        <v>16</v>
      </c>
      <c r="Q91" s="41">
        <v>0</v>
      </c>
      <c r="R91" s="41">
        <v>0</v>
      </c>
      <c r="S91" s="41">
        <v>0</v>
      </c>
      <c r="U91" s="5"/>
    </row>
    <row r="92" spans="1:21" ht="41.25" customHeight="1">
      <c r="A92" s="480"/>
      <c r="B92" s="199" t="s">
        <v>402</v>
      </c>
      <c r="C92" s="185" t="s">
        <v>402</v>
      </c>
      <c r="D92" s="118">
        <v>79</v>
      </c>
      <c r="E92" s="8">
        <v>66</v>
      </c>
      <c r="F92" s="8">
        <v>13</v>
      </c>
      <c r="G92" s="8">
        <v>53</v>
      </c>
      <c r="H92" s="41">
        <v>0</v>
      </c>
      <c r="I92" s="41">
        <v>0</v>
      </c>
      <c r="J92" s="41">
        <v>0</v>
      </c>
      <c r="K92" s="41">
        <v>60</v>
      </c>
      <c r="L92" s="41">
        <v>12</v>
      </c>
      <c r="M92" s="41">
        <v>48</v>
      </c>
      <c r="N92" s="41">
        <v>3</v>
      </c>
      <c r="O92" s="41">
        <v>0</v>
      </c>
      <c r="P92" s="41">
        <v>3</v>
      </c>
      <c r="Q92" s="41">
        <v>3</v>
      </c>
      <c r="R92" s="41">
        <v>1</v>
      </c>
      <c r="S92" s="41">
        <v>2</v>
      </c>
      <c r="U92" s="5"/>
    </row>
    <row r="93" spans="1:21" ht="18" customHeight="1">
      <c r="A93" s="481" t="s">
        <v>202</v>
      </c>
      <c r="B93" s="199" t="s">
        <v>404</v>
      </c>
      <c r="C93" s="185" t="s">
        <v>405</v>
      </c>
      <c r="D93" s="118">
        <v>80</v>
      </c>
      <c r="E93" s="8">
        <v>28</v>
      </c>
      <c r="F93" s="8">
        <v>3</v>
      </c>
      <c r="G93" s="8">
        <v>25</v>
      </c>
      <c r="H93" s="41">
        <v>0</v>
      </c>
      <c r="I93" s="41">
        <v>0</v>
      </c>
      <c r="J93" s="41">
        <v>0</v>
      </c>
      <c r="K93" s="41">
        <v>28</v>
      </c>
      <c r="L93" s="41">
        <v>3</v>
      </c>
      <c r="M93" s="41">
        <v>25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U93" s="5"/>
    </row>
    <row r="94" spans="1:21" ht="18" customHeight="1">
      <c r="A94" s="479"/>
      <c r="B94" s="199" t="s">
        <v>404</v>
      </c>
      <c r="C94" s="185" t="s">
        <v>406</v>
      </c>
      <c r="D94" s="118">
        <v>81</v>
      </c>
      <c r="E94" s="8">
        <v>67</v>
      </c>
      <c r="F94" s="8">
        <v>42</v>
      </c>
      <c r="G94" s="8">
        <v>25</v>
      </c>
      <c r="H94" s="41">
        <v>0</v>
      </c>
      <c r="I94" s="41">
        <v>0</v>
      </c>
      <c r="J94" s="41">
        <v>0</v>
      </c>
      <c r="K94" s="41">
        <v>62</v>
      </c>
      <c r="L94" s="41">
        <v>39</v>
      </c>
      <c r="M94" s="41">
        <v>23</v>
      </c>
      <c r="N94" s="41">
        <v>5</v>
      </c>
      <c r="O94" s="41">
        <v>3</v>
      </c>
      <c r="P94" s="41">
        <v>2</v>
      </c>
      <c r="Q94" s="41">
        <v>0</v>
      </c>
      <c r="R94" s="41">
        <v>0</v>
      </c>
      <c r="S94" s="41">
        <v>0</v>
      </c>
      <c r="U94" s="5"/>
    </row>
    <row r="95" spans="1:21" ht="21" customHeight="1">
      <c r="A95" s="479"/>
      <c r="B95" s="199" t="s">
        <v>404</v>
      </c>
      <c r="C95" s="185" t="s">
        <v>407</v>
      </c>
      <c r="D95" s="118">
        <v>82</v>
      </c>
      <c r="E95" s="8">
        <v>321</v>
      </c>
      <c r="F95" s="8">
        <v>89</v>
      </c>
      <c r="G95" s="8">
        <v>232</v>
      </c>
      <c r="H95" s="41">
        <v>0</v>
      </c>
      <c r="I95" s="41">
        <v>0</v>
      </c>
      <c r="J95" s="41">
        <v>0</v>
      </c>
      <c r="K95" s="41">
        <v>317</v>
      </c>
      <c r="L95" s="41">
        <v>88</v>
      </c>
      <c r="M95" s="41">
        <v>229</v>
      </c>
      <c r="N95" s="41">
        <v>4</v>
      </c>
      <c r="O95" s="41">
        <v>1</v>
      </c>
      <c r="P95" s="41">
        <v>3</v>
      </c>
      <c r="Q95" s="41">
        <v>0</v>
      </c>
      <c r="R95" s="41">
        <v>0</v>
      </c>
      <c r="S95" s="41">
        <v>0</v>
      </c>
      <c r="U95" s="5"/>
    </row>
    <row r="96" spans="1:21" ht="33" customHeight="1">
      <c r="A96" s="479"/>
      <c r="B96" s="199" t="s">
        <v>411</v>
      </c>
      <c r="C96" s="185" t="s">
        <v>410</v>
      </c>
      <c r="D96" s="118">
        <v>83</v>
      </c>
      <c r="E96" s="8">
        <v>42</v>
      </c>
      <c r="F96" s="8">
        <v>12</v>
      </c>
      <c r="G96" s="8">
        <v>30</v>
      </c>
      <c r="H96" s="41">
        <v>0</v>
      </c>
      <c r="I96" s="41">
        <v>0</v>
      </c>
      <c r="J96" s="41">
        <v>0</v>
      </c>
      <c r="K96" s="41">
        <v>42</v>
      </c>
      <c r="L96" s="41">
        <v>12</v>
      </c>
      <c r="M96" s="41">
        <v>30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U96" s="5"/>
    </row>
    <row r="97" spans="1:21" ht="37.5" customHeight="1">
      <c r="A97" s="479"/>
      <c r="B97" s="199" t="s">
        <v>411</v>
      </c>
      <c r="C97" s="185" t="s">
        <v>414</v>
      </c>
      <c r="D97" s="118">
        <v>84</v>
      </c>
      <c r="E97" s="8">
        <v>57</v>
      </c>
      <c r="F97" s="8">
        <v>11</v>
      </c>
      <c r="G97" s="8">
        <v>46</v>
      </c>
      <c r="H97" s="41">
        <v>0</v>
      </c>
      <c r="I97" s="41">
        <v>0</v>
      </c>
      <c r="J97" s="41">
        <v>0</v>
      </c>
      <c r="K97" s="41">
        <v>57</v>
      </c>
      <c r="L97" s="41">
        <v>11</v>
      </c>
      <c r="M97" s="41">
        <v>46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U97" s="5"/>
    </row>
    <row r="98" spans="1:21" ht="18" customHeight="1">
      <c r="A98" s="479"/>
      <c r="B98" s="199" t="s">
        <v>412</v>
      </c>
      <c r="C98" s="185" t="s">
        <v>413</v>
      </c>
      <c r="D98" s="118">
        <v>85</v>
      </c>
      <c r="E98" s="8">
        <v>28</v>
      </c>
      <c r="F98" s="8">
        <v>11</v>
      </c>
      <c r="G98" s="8">
        <v>17</v>
      </c>
      <c r="H98" s="41">
        <v>0</v>
      </c>
      <c r="I98" s="41">
        <v>0</v>
      </c>
      <c r="J98" s="41">
        <v>0</v>
      </c>
      <c r="K98" s="41">
        <v>14</v>
      </c>
      <c r="L98" s="41">
        <v>2</v>
      </c>
      <c r="M98" s="41">
        <v>12</v>
      </c>
      <c r="N98" s="41">
        <v>14</v>
      </c>
      <c r="O98" s="41">
        <v>9</v>
      </c>
      <c r="P98" s="41">
        <v>5</v>
      </c>
      <c r="Q98" s="41">
        <v>0</v>
      </c>
      <c r="R98" s="41">
        <v>0</v>
      </c>
      <c r="S98" s="41">
        <v>0</v>
      </c>
      <c r="U98" s="5"/>
    </row>
    <row r="99" spans="1:21" ht="18" customHeight="1">
      <c r="A99" s="479"/>
      <c r="B99" s="199" t="s">
        <v>415</v>
      </c>
      <c r="C99" s="185" t="s">
        <v>416</v>
      </c>
      <c r="D99" s="118">
        <v>86</v>
      </c>
      <c r="E99" s="8">
        <v>260</v>
      </c>
      <c r="F99" s="8">
        <v>189</v>
      </c>
      <c r="G99" s="8">
        <v>71</v>
      </c>
      <c r="H99" s="41">
        <v>0</v>
      </c>
      <c r="I99" s="41">
        <v>0</v>
      </c>
      <c r="J99" s="41">
        <v>0</v>
      </c>
      <c r="K99" s="41">
        <v>212</v>
      </c>
      <c r="L99" s="41">
        <v>145</v>
      </c>
      <c r="M99" s="41">
        <v>67</v>
      </c>
      <c r="N99" s="41">
        <v>43</v>
      </c>
      <c r="O99" s="41">
        <v>40</v>
      </c>
      <c r="P99" s="41">
        <v>3</v>
      </c>
      <c r="Q99" s="41">
        <v>5</v>
      </c>
      <c r="R99" s="41">
        <v>4</v>
      </c>
      <c r="S99" s="41">
        <v>1</v>
      </c>
      <c r="U99" s="5"/>
    </row>
    <row r="100" spans="1:21" ht="18" customHeight="1">
      <c r="A100" s="479"/>
      <c r="B100" s="199" t="s">
        <v>415</v>
      </c>
      <c r="C100" s="185" t="s">
        <v>417</v>
      </c>
      <c r="D100" s="118">
        <v>87</v>
      </c>
      <c r="E100" s="8">
        <v>528</v>
      </c>
      <c r="F100" s="8">
        <v>418</v>
      </c>
      <c r="G100" s="8">
        <v>110</v>
      </c>
      <c r="H100" s="41">
        <v>0</v>
      </c>
      <c r="I100" s="41">
        <v>0</v>
      </c>
      <c r="J100" s="41">
        <v>0</v>
      </c>
      <c r="K100" s="41">
        <v>433</v>
      </c>
      <c r="L100" s="41">
        <v>340</v>
      </c>
      <c r="M100" s="41">
        <v>93</v>
      </c>
      <c r="N100" s="41">
        <v>68</v>
      </c>
      <c r="O100" s="41">
        <v>57</v>
      </c>
      <c r="P100" s="41">
        <v>11</v>
      </c>
      <c r="Q100" s="41">
        <v>27</v>
      </c>
      <c r="R100" s="41">
        <v>21</v>
      </c>
      <c r="S100" s="41">
        <v>6</v>
      </c>
      <c r="U100" s="5"/>
    </row>
    <row r="101" spans="1:21" ht="29.25" customHeight="1">
      <c r="A101" s="479"/>
      <c r="B101" s="199" t="s">
        <v>415</v>
      </c>
      <c r="C101" s="185" t="s">
        <v>418</v>
      </c>
      <c r="D101" s="118">
        <v>88</v>
      </c>
      <c r="E101" s="8">
        <v>272</v>
      </c>
      <c r="F101" s="8">
        <v>186</v>
      </c>
      <c r="G101" s="8">
        <v>86</v>
      </c>
      <c r="H101" s="41">
        <v>0</v>
      </c>
      <c r="I101" s="41">
        <v>0</v>
      </c>
      <c r="J101" s="41">
        <v>0</v>
      </c>
      <c r="K101" s="41">
        <v>202</v>
      </c>
      <c r="L101" s="41">
        <v>140</v>
      </c>
      <c r="M101" s="41">
        <v>62</v>
      </c>
      <c r="N101" s="41">
        <v>56</v>
      </c>
      <c r="O101" s="41">
        <v>41</v>
      </c>
      <c r="P101" s="41">
        <v>15</v>
      </c>
      <c r="Q101" s="41">
        <v>14</v>
      </c>
      <c r="R101" s="41">
        <v>5</v>
      </c>
      <c r="S101" s="41">
        <v>9</v>
      </c>
      <c r="U101" s="5"/>
    </row>
    <row r="102" spans="1:21" ht="18" customHeight="1">
      <c r="A102" s="480"/>
      <c r="B102" s="255" t="s">
        <v>419</v>
      </c>
      <c r="C102" s="42" t="s">
        <v>420</v>
      </c>
      <c r="D102" s="118">
        <v>89</v>
      </c>
      <c r="E102" s="8">
        <v>116</v>
      </c>
      <c r="F102" s="8">
        <v>43</v>
      </c>
      <c r="G102" s="8">
        <v>73</v>
      </c>
      <c r="H102" s="8">
        <v>0</v>
      </c>
      <c r="I102" s="8">
        <v>0</v>
      </c>
      <c r="J102" s="8">
        <v>0</v>
      </c>
      <c r="K102" s="8">
        <v>112</v>
      </c>
      <c r="L102" s="8">
        <v>41</v>
      </c>
      <c r="M102" s="8">
        <v>71</v>
      </c>
      <c r="N102" s="8">
        <v>4</v>
      </c>
      <c r="O102" s="8">
        <v>2</v>
      </c>
      <c r="P102" s="8">
        <v>2</v>
      </c>
      <c r="Q102" s="8">
        <v>0</v>
      </c>
      <c r="R102" s="8">
        <v>0</v>
      </c>
      <c r="S102" s="8">
        <v>0</v>
      </c>
      <c r="U102" s="5"/>
    </row>
    <row r="103" spans="1:21">
      <c r="A103" s="85"/>
      <c r="D103" s="78"/>
    </row>
    <row r="104" spans="1:21">
      <c r="A104" s="85"/>
      <c r="B104" s="78"/>
      <c r="C104" s="96"/>
      <c r="D104" s="78"/>
    </row>
    <row r="105" spans="1:21" ht="19.5" customHeight="1"/>
    <row r="106" spans="1:21" ht="17.25" customHeight="1">
      <c r="B106" s="68"/>
      <c r="C106" s="115"/>
      <c r="D106" s="64"/>
      <c r="E106" s="64"/>
      <c r="F106" s="64"/>
      <c r="G106" s="64"/>
      <c r="H106" s="64"/>
      <c r="I106" s="64"/>
      <c r="J106" s="64"/>
      <c r="K106" s="64"/>
      <c r="L106" s="64"/>
      <c r="M106" s="64"/>
    </row>
    <row r="107" spans="1:21" ht="17.25" customHeight="1">
      <c r="B107" s="55"/>
      <c r="C107" s="55"/>
      <c r="D107" s="66"/>
      <c r="E107" s="66"/>
      <c r="F107" s="66"/>
      <c r="G107" s="66"/>
      <c r="H107" s="66"/>
      <c r="I107" s="66"/>
      <c r="J107" s="66"/>
      <c r="K107" s="66"/>
      <c r="L107" s="66"/>
      <c r="M107" s="64"/>
      <c r="N107" s="64"/>
      <c r="O107" s="64"/>
      <c r="P107" s="64"/>
      <c r="Q107" s="39"/>
    </row>
    <row r="108" spans="1:21" ht="17.25" customHeight="1">
      <c r="B108" s="64"/>
      <c r="C108" s="73"/>
      <c r="D108" s="64"/>
      <c r="E108" s="62"/>
      <c r="F108" s="62"/>
      <c r="G108" s="62"/>
      <c r="H108" s="62"/>
      <c r="I108" s="62"/>
      <c r="J108" s="62"/>
      <c r="K108" s="62"/>
      <c r="L108" s="62"/>
      <c r="M108" s="64"/>
      <c r="N108" s="64"/>
      <c r="O108" s="64"/>
      <c r="P108" s="64"/>
      <c r="Q108" s="39"/>
    </row>
    <row r="109" spans="1:21" ht="17.25" customHeight="1">
      <c r="B109" s="55"/>
      <c r="C109" s="55"/>
      <c r="D109" s="66"/>
      <c r="E109" s="66"/>
      <c r="F109" s="66"/>
      <c r="G109" s="66"/>
      <c r="H109" s="66"/>
      <c r="I109" s="66"/>
      <c r="J109" s="66"/>
      <c r="K109" s="66"/>
      <c r="L109" s="66"/>
      <c r="M109" s="64"/>
      <c r="N109" s="64"/>
      <c r="O109" s="64"/>
      <c r="P109" s="64"/>
      <c r="Q109" s="39"/>
    </row>
    <row r="110" spans="1:21" ht="17.25" customHeight="1">
      <c r="B110" s="55"/>
      <c r="C110" s="114"/>
      <c r="D110" s="64"/>
      <c r="E110" s="66"/>
      <c r="F110" s="66"/>
      <c r="G110" s="66"/>
      <c r="H110" s="66"/>
      <c r="I110" s="66"/>
      <c r="J110" s="66"/>
      <c r="K110" s="66"/>
      <c r="L110" s="66"/>
      <c r="M110" s="64"/>
      <c r="N110" s="64"/>
      <c r="O110" s="64"/>
      <c r="P110" s="64"/>
      <c r="Q110" s="39"/>
    </row>
    <row r="111" spans="1:21" ht="17.25" customHeight="1">
      <c r="B111" s="62"/>
      <c r="C111" s="39"/>
      <c r="D111" s="66"/>
      <c r="E111" s="62"/>
      <c r="F111" s="62"/>
      <c r="G111" s="62"/>
      <c r="H111" s="62"/>
      <c r="I111" s="62"/>
      <c r="J111" s="62"/>
      <c r="K111" s="62"/>
      <c r="L111" s="62"/>
      <c r="M111" s="64"/>
      <c r="N111" s="64"/>
      <c r="O111" s="64"/>
      <c r="P111" s="64"/>
      <c r="Q111" s="39"/>
    </row>
    <row r="112" spans="1:21" ht="16.5" customHeight="1">
      <c r="B112" s="64"/>
      <c r="C112" s="64"/>
      <c r="D112" s="64"/>
      <c r="E112" s="39"/>
      <c r="F112" s="39"/>
      <c r="G112" s="39"/>
      <c r="H112" s="39"/>
      <c r="I112" s="39"/>
      <c r="J112" s="39"/>
      <c r="K112" s="39"/>
      <c r="L112" s="39"/>
      <c r="M112" s="66"/>
      <c r="N112" s="64"/>
      <c r="O112" s="64"/>
      <c r="P112" s="64"/>
      <c r="Q112" s="39"/>
    </row>
    <row r="113" spans="2:17" ht="16.5" customHeight="1">
      <c r="B113" s="64"/>
      <c r="C113" s="64"/>
      <c r="D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39"/>
    </row>
    <row r="114" spans="2:17" ht="16.5" customHeight="1">
      <c r="N114" s="64"/>
      <c r="O114" s="64"/>
      <c r="P114" s="64"/>
      <c r="Q114" s="39"/>
    </row>
    <row r="115" spans="2:17" ht="16.5" customHeight="1">
      <c r="N115" s="66"/>
      <c r="O115" s="66"/>
      <c r="P115" s="66"/>
      <c r="Q115" s="64"/>
    </row>
    <row r="116" spans="2:17" ht="16.5" customHeight="1">
      <c r="N116" s="64"/>
      <c r="O116" s="64"/>
      <c r="P116" s="64"/>
      <c r="Q116" s="64"/>
    </row>
  </sheetData>
  <mergeCells count="29">
    <mergeCell ref="R1:S1"/>
    <mergeCell ref="A4:S4"/>
    <mergeCell ref="A9:A11"/>
    <mergeCell ref="E9:E11"/>
    <mergeCell ref="F9:S9"/>
    <mergeCell ref="F10:F11"/>
    <mergeCell ref="G10:G11"/>
    <mergeCell ref="H10:H11"/>
    <mergeCell ref="I10:J10"/>
    <mergeCell ref="K10:K11"/>
    <mergeCell ref="L10:M10"/>
    <mergeCell ref="N10:N11"/>
    <mergeCell ref="O10:P10"/>
    <mergeCell ref="Q10:Q11"/>
    <mergeCell ref="R10:S10"/>
    <mergeCell ref="B9:B11"/>
    <mergeCell ref="A14:A17"/>
    <mergeCell ref="D9:D11"/>
    <mergeCell ref="A12:C12"/>
    <mergeCell ref="C9:C11"/>
    <mergeCell ref="A18:A28"/>
    <mergeCell ref="A59:A75"/>
    <mergeCell ref="A76:A82"/>
    <mergeCell ref="A93:A102"/>
    <mergeCell ref="A83:A92"/>
    <mergeCell ref="A29:A36"/>
    <mergeCell ref="A55:A58"/>
    <mergeCell ref="A37:A43"/>
    <mergeCell ref="A44:A54"/>
  </mergeCells>
  <pageMargins left="0.7" right="0.7" top="0.75" bottom="0.75" header="0.3" footer="0.3"/>
  <pageSetup scale="47" orientation="portrait" r:id="rId1"/>
  <rowBreaks count="1" manualBreakCount="1">
    <brk id="58" max="18" man="1"/>
  </rowBreaks>
  <colBreaks count="1" manualBreakCount="1">
    <brk id="1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D56"/>
  <sheetViews>
    <sheetView view="pageBreakPreview" topLeftCell="A32" zoomScaleNormal="100" zoomScaleSheetLayoutView="100" workbookViewId="0">
      <selection activeCell="S52" sqref="S52"/>
    </sheetView>
  </sheetViews>
  <sheetFormatPr defaultColWidth="8.85546875" defaultRowHeight="14.25"/>
  <cols>
    <col min="1" max="1" width="13.28515625" style="53" customWidth="1"/>
    <col min="2" max="2" width="26.85546875" style="39" customWidth="1"/>
    <col min="3" max="3" width="3.7109375" style="39" customWidth="1"/>
    <col min="4" max="15" width="7.28515625" style="39" customWidth="1"/>
    <col min="16" max="16" width="16.85546875" style="53" customWidth="1"/>
    <col min="17" max="17" width="27.5703125" style="39" customWidth="1"/>
    <col min="18" max="18" width="5.85546875" style="39" customWidth="1"/>
    <col min="19" max="21" width="9.7109375" style="39" customWidth="1"/>
    <col min="22" max="22" width="10" style="39" customWidth="1"/>
    <col min="23" max="23" width="14.42578125" style="39" customWidth="1"/>
    <col min="24" max="26" width="9.28515625" style="39" customWidth="1"/>
    <col min="27" max="27" width="13.42578125" style="39" customWidth="1"/>
    <col min="28" max="16384" width="8.85546875" style="39"/>
  </cols>
  <sheetData>
    <row r="1" spans="1:28" ht="17.25" customHeight="1">
      <c r="N1" s="471" t="s">
        <v>77</v>
      </c>
      <c r="O1" s="471"/>
      <c r="X1" s="92"/>
      <c r="Y1" s="471" t="s">
        <v>178</v>
      </c>
      <c r="Z1" s="471"/>
      <c r="AA1" s="86"/>
      <c r="AB1" s="86"/>
    </row>
    <row r="2" spans="1:28" ht="18" customHeight="1">
      <c r="A2" s="29"/>
      <c r="P2" s="29"/>
      <c r="X2" s="92"/>
      <c r="Y2" s="493" t="s">
        <v>162</v>
      </c>
      <c r="Z2" s="493"/>
      <c r="AA2" s="86"/>
      <c r="AB2" s="86"/>
    </row>
    <row r="3" spans="1:28" ht="14.25" customHeight="1">
      <c r="A3" s="29"/>
      <c r="P3" s="29"/>
      <c r="X3" s="92"/>
      <c r="Y3" s="92"/>
      <c r="Z3" s="86"/>
      <c r="AA3" s="86"/>
      <c r="AB3" s="86"/>
    </row>
    <row r="4" spans="1:28" ht="38.25" customHeight="1">
      <c r="A4" s="319" t="s">
        <v>485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52"/>
      <c r="Q4" s="52"/>
      <c r="R4" s="52"/>
      <c r="S4" s="52"/>
      <c r="T4" s="52"/>
      <c r="U4" s="52"/>
      <c r="V4" s="52"/>
    </row>
    <row r="5" spans="1:28" ht="12" customHeight="1"/>
    <row r="6" spans="1:28" ht="21.75" customHeight="1"/>
    <row r="7" spans="1:28" ht="20.25" customHeight="1"/>
    <row r="8" spans="1:28" ht="21.75" customHeight="1"/>
    <row r="9" spans="1:28" ht="18" customHeight="1">
      <c r="A9" s="46" t="s">
        <v>79</v>
      </c>
      <c r="O9" s="182" t="s">
        <v>147</v>
      </c>
      <c r="P9" s="46"/>
    </row>
    <row r="10" spans="1:28" ht="18" customHeight="1">
      <c r="A10" s="415" t="s">
        <v>134</v>
      </c>
      <c r="B10" s="473" t="s">
        <v>15</v>
      </c>
      <c r="C10" s="500" t="s">
        <v>62</v>
      </c>
      <c r="D10" s="388" t="s">
        <v>8</v>
      </c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1"/>
      <c r="P10" s="415" t="s">
        <v>134</v>
      </c>
      <c r="Q10" s="415" t="s">
        <v>15</v>
      </c>
      <c r="R10" s="500" t="s">
        <v>62</v>
      </c>
      <c r="S10" s="415" t="s">
        <v>190</v>
      </c>
      <c r="T10" s="415"/>
      <c r="U10" s="415"/>
      <c r="V10" s="476" t="s">
        <v>69</v>
      </c>
      <c r="W10" s="476"/>
      <c r="X10" s="476"/>
      <c r="Y10" s="476"/>
      <c r="Z10" s="476"/>
    </row>
    <row r="11" spans="1:28" ht="21.75" customHeight="1">
      <c r="A11" s="415"/>
      <c r="B11" s="474"/>
      <c r="C11" s="417"/>
      <c r="D11" s="472"/>
      <c r="E11" s="497" t="s">
        <v>133</v>
      </c>
      <c r="F11" s="497" t="s">
        <v>16</v>
      </c>
      <c r="G11" s="388" t="s">
        <v>251</v>
      </c>
      <c r="H11" s="390"/>
      <c r="I11" s="391"/>
      <c r="J11" s="388" t="s">
        <v>252</v>
      </c>
      <c r="K11" s="390"/>
      <c r="L11" s="391"/>
      <c r="M11" s="388" t="s">
        <v>253</v>
      </c>
      <c r="N11" s="390"/>
      <c r="O11" s="391"/>
      <c r="P11" s="415"/>
      <c r="Q11" s="415"/>
      <c r="R11" s="417"/>
      <c r="S11" s="388" t="s">
        <v>254</v>
      </c>
      <c r="T11" s="390"/>
      <c r="U11" s="391"/>
      <c r="V11" s="497" t="s">
        <v>193</v>
      </c>
      <c r="W11" s="494" t="s">
        <v>255</v>
      </c>
      <c r="X11" s="494" t="s">
        <v>188</v>
      </c>
      <c r="Y11" s="496" t="s">
        <v>142</v>
      </c>
      <c r="Z11" s="496" t="s">
        <v>165</v>
      </c>
    </row>
    <row r="12" spans="1:28" ht="71.25" customHeight="1">
      <c r="A12" s="415"/>
      <c r="B12" s="475"/>
      <c r="C12" s="418"/>
      <c r="D12" s="389"/>
      <c r="E12" s="497"/>
      <c r="F12" s="497"/>
      <c r="G12" s="389"/>
      <c r="H12" s="117" t="s">
        <v>133</v>
      </c>
      <c r="I12" s="117" t="s">
        <v>16</v>
      </c>
      <c r="J12" s="389"/>
      <c r="K12" s="117" t="s">
        <v>133</v>
      </c>
      <c r="L12" s="117" t="s">
        <v>16</v>
      </c>
      <c r="M12" s="389"/>
      <c r="N12" s="117" t="s">
        <v>133</v>
      </c>
      <c r="O12" s="117" t="s">
        <v>16</v>
      </c>
      <c r="P12" s="415"/>
      <c r="Q12" s="415"/>
      <c r="R12" s="418"/>
      <c r="S12" s="389"/>
      <c r="T12" s="117" t="s">
        <v>133</v>
      </c>
      <c r="U12" s="117" t="s">
        <v>16</v>
      </c>
      <c r="V12" s="497"/>
      <c r="W12" s="495"/>
      <c r="X12" s="495"/>
      <c r="Y12" s="337"/>
      <c r="Z12" s="337"/>
    </row>
    <row r="13" spans="1:28" ht="17.25" customHeight="1">
      <c r="A13" s="422" t="s">
        <v>6</v>
      </c>
      <c r="B13" s="506"/>
      <c r="C13" s="40" t="s">
        <v>7</v>
      </c>
      <c r="D13" s="122">
        <v>1</v>
      </c>
      <c r="E13" s="122">
        <v>2</v>
      </c>
      <c r="F13" s="122">
        <v>3</v>
      </c>
      <c r="G13" s="122">
        <v>4</v>
      </c>
      <c r="H13" s="122">
        <v>5</v>
      </c>
      <c r="I13" s="122">
        <v>6</v>
      </c>
      <c r="J13" s="122">
        <v>7</v>
      </c>
      <c r="K13" s="122">
        <v>8</v>
      </c>
      <c r="L13" s="122">
        <v>9</v>
      </c>
      <c r="M13" s="122">
        <v>10</v>
      </c>
      <c r="N13" s="122">
        <v>11</v>
      </c>
      <c r="O13" s="122">
        <v>12</v>
      </c>
      <c r="P13" s="421" t="s">
        <v>6</v>
      </c>
      <c r="Q13" s="501"/>
      <c r="R13" s="40" t="s">
        <v>7</v>
      </c>
      <c r="S13" s="40">
        <v>13</v>
      </c>
      <c r="T13" s="40">
        <v>14</v>
      </c>
      <c r="U13" s="40">
        <v>15</v>
      </c>
      <c r="V13" s="40">
        <v>16</v>
      </c>
      <c r="W13" s="40">
        <v>17</v>
      </c>
      <c r="X13" s="40">
        <v>18</v>
      </c>
      <c r="Y13" s="40">
        <v>19</v>
      </c>
      <c r="Z13" s="40">
        <v>20</v>
      </c>
    </row>
    <row r="14" spans="1:28" ht="17.25" customHeight="1">
      <c r="A14" s="507" t="s">
        <v>0</v>
      </c>
      <c r="B14" s="508"/>
      <c r="C14" s="40">
        <v>1</v>
      </c>
      <c r="D14" s="36">
        <v>4558</v>
      </c>
      <c r="E14" s="36">
        <v>2252</v>
      </c>
      <c r="F14" s="36">
        <v>2306</v>
      </c>
      <c r="G14" s="36">
        <v>0</v>
      </c>
      <c r="H14" s="36">
        <v>0</v>
      </c>
      <c r="I14" s="36">
        <v>0</v>
      </c>
      <c r="J14" s="36">
        <v>941</v>
      </c>
      <c r="K14" s="36">
        <v>530</v>
      </c>
      <c r="L14" s="36">
        <v>411</v>
      </c>
      <c r="M14" s="36">
        <v>2160</v>
      </c>
      <c r="N14" s="36">
        <v>1071</v>
      </c>
      <c r="O14" s="36">
        <v>1089</v>
      </c>
      <c r="P14" s="502" t="s">
        <v>0</v>
      </c>
      <c r="Q14" s="503"/>
      <c r="R14" s="40">
        <v>1</v>
      </c>
      <c r="S14" s="40">
        <v>1457</v>
      </c>
      <c r="T14" s="40">
        <v>651</v>
      </c>
      <c r="U14" s="40">
        <v>806</v>
      </c>
      <c r="V14" s="36">
        <v>0</v>
      </c>
      <c r="W14" s="36">
        <v>0</v>
      </c>
      <c r="X14" s="36">
        <v>0</v>
      </c>
      <c r="Y14" s="36">
        <v>87</v>
      </c>
      <c r="Z14" s="36">
        <v>4471</v>
      </c>
    </row>
    <row r="15" spans="1:28">
      <c r="A15" s="504" t="s">
        <v>17</v>
      </c>
      <c r="B15" s="204" t="s">
        <v>263</v>
      </c>
      <c r="C15" s="40">
        <f>1+C14</f>
        <v>2</v>
      </c>
      <c r="D15" s="35">
        <v>2</v>
      </c>
      <c r="E15" s="35">
        <v>0</v>
      </c>
      <c r="F15" s="35">
        <v>2</v>
      </c>
      <c r="G15" s="36">
        <v>0</v>
      </c>
      <c r="H15" s="36">
        <v>0</v>
      </c>
      <c r="I15" s="36">
        <v>0</v>
      </c>
      <c r="J15" s="36">
        <v>2</v>
      </c>
      <c r="K15" s="36">
        <v>0</v>
      </c>
      <c r="L15" s="36">
        <v>2</v>
      </c>
      <c r="M15" s="36">
        <v>0</v>
      </c>
      <c r="N15" s="36">
        <v>0</v>
      </c>
      <c r="O15" s="36">
        <v>0</v>
      </c>
      <c r="P15" s="504" t="s">
        <v>17</v>
      </c>
      <c r="Q15" s="47" t="s">
        <v>263</v>
      </c>
      <c r="R15" s="40">
        <f>+R14+1</f>
        <v>2</v>
      </c>
      <c r="S15" s="40">
        <v>0</v>
      </c>
      <c r="T15" s="40">
        <v>0</v>
      </c>
      <c r="U15" s="40">
        <v>0</v>
      </c>
      <c r="V15" s="36">
        <v>0</v>
      </c>
      <c r="W15" s="36">
        <v>0</v>
      </c>
      <c r="X15" s="36">
        <v>0</v>
      </c>
      <c r="Y15" s="54">
        <v>0</v>
      </c>
      <c r="Z15" s="54">
        <v>2</v>
      </c>
    </row>
    <row r="16" spans="1:28">
      <c r="A16" s="505"/>
      <c r="B16" s="204" t="s">
        <v>264</v>
      </c>
      <c r="C16" s="40">
        <f t="shared" ref="C16:C45" si="0">1+C15</f>
        <v>3</v>
      </c>
      <c r="D16" s="35">
        <v>1</v>
      </c>
      <c r="E16" s="35">
        <v>0</v>
      </c>
      <c r="F16" s="35">
        <v>1</v>
      </c>
      <c r="G16" s="36">
        <v>0</v>
      </c>
      <c r="H16" s="36">
        <v>0</v>
      </c>
      <c r="I16" s="36">
        <v>0</v>
      </c>
      <c r="J16" s="36">
        <v>1</v>
      </c>
      <c r="K16" s="36">
        <v>0</v>
      </c>
      <c r="L16" s="36">
        <v>1</v>
      </c>
      <c r="M16" s="36">
        <v>0</v>
      </c>
      <c r="N16" s="36">
        <v>0</v>
      </c>
      <c r="O16" s="36">
        <v>0</v>
      </c>
      <c r="P16" s="505"/>
      <c r="Q16" s="47" t="s">
        <v>264</v>
      </c>
      <c r="R16" s="40">
        <f t="shared" ref="R16:R45" si="1">+R15+1</f>
        <v>3</v>
      </c>
      <c r="S16" s="40">
        <v>0</v>
      </c>
      <c r="T16" s="40">
        <v>0</v>
      </c>
      <c r="U16" s="40">
        <v>0</v>
      </c>
      <c r="V16" s="36">
        <v>0</v>
      </c>
      <c r="W16" s="36">
        <v>0</v>
      </c>
      <c r="X16" s="36">
        <v>0</v>
      </c>
      <c r="Y16" s="54">
        <v>0</v>
      </c>
      <c r="Z16" s="54">
        <v>1</v>
      </c>
    </row>
    <row r="17" spans="1:26">
      <c r="A17" s="504" t="s">
        <v>217</v>
      </c>
      <c r="B17" s="205" t="s">
        <v>257</v>
      </c>
      <c r="C17" s="40">
        <f t="shared" si="0"/>
        <v>4</v>
      </c>
      <c r="D17" s="35">
        <v>1</v>
      </c>
      <c r="E17" s="35">
        <v>0</v>
      </c>
      <c r="F17" s="35">
        <v>1</v>
      </c>
      <c r="G17" s="36">
        <v>0</v>
      </c>
      <c r="H17" s="36">
        <v>0</v>
      </c>
      <c r="I17" s="36">
        <v>0</v>
      </c>
      <c r="J17" s="36">
        <v>1</v>
      </c>
      <c r="K17" s="36">
        <v>0</v>
      </c>
      <c r="L17" s="36">
        <v>1</v>
      </c>
      <c r="M17" s="36">
        <v>0</v>
      </c>
      <c r="N17" s="36">
        <v>0</v>
      </c>
      <c r="O17" s="36">
        <v>0</v>
      </c>
      <c r="P17" s="504" t="s">
        <v>217</v>
      </c>
      <c r="Q17" s="47" t="s">
        <v>257</v>
      </c>
      <c r="R17" s="40">
        <f t="shared" si="1"/>
        <v>4</v>
      </c>
      <c r="S17" s="40">
        <v>0</v>
      </c>
      <c r="T17" s="40">
        <v>0</v>
      </c>
      <c r="U17" s="40">
        <v>0</v>
      </c>
      <c r="V17" s="36">
        <v>0</v>
      </c>
      <c r="W17" s="36">
        <v>0</v>
      </c>
      <c r="X17" s="36">
        <v>0</v>
      </c>
      <c r="Y17" s="54">
        <v>0</v>
      </c>
      <c r="Z17" s="54">
        <v>1</v>
      </c>
    </row>
    <row r="18" spans="1:26">
      <c r="A18" s="505"/>
      <c r="B18" s="205" t="s">
        <v>265</v>
      </c>
      <c r="C18" s="40">
        <f t="shared" si="0"/>
        <v>5</v>
      </c>
      <c r="D18" s="35">
        <v>2</v>
      </c>
      <c r="E18" s="35">
        <v>2</v>
      </c>
      <c r="F18" s="35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</v>
      </c>
      <c r="N18" s="36">
        <v>1</v>
      </c>
      <c r="O18" s="36">
        <v>0</v>
      </c>
      <c r="P18" s="505"/>
      <c r="Q18" s="47" t="s">
        <v>265</v>
      </c>
      <c r="R18" s="40">
        <f t="shared" si="1"/>
        <v>5</v>
      </c>
      <c r="S18" s="40">
        <v>1</v>
      </c>
      <c r="T18" s="40">
        <v>1</v>
      </c>
      <c r="U18" s="40">
        <v>0</v>
      </c>
      <c r="V18" s="36">
        <v>0</v>
      </c>
      <c r="W18" s="36">
        <v>0</v>
      </c>
      <c r="X18" s="36">
        <v>0</v>
      </c>
      <c r="Y18" s="54">
        <v>0</v>
      </c>
      <c r="Z18" s="54">
        <v>2</v>
      </c>
    </row>
    <row r="19" spans="1:26" ht="21.75" customHeight="1">
      <c r="A19" s="511" t="s">
        <v>18</v>
      </c>
      <c r="B19" s="205" t="s">
        <v>266</v>
      </c>
      <c r="C19" s="40">
        <f t="shared" si="0"/>
        <v>6</v>
      </c>
      <c r="D19" s="35">
        <v>37</v>
      </c>
      <c r="E19" s="35">
        <v>17</v>
      </c>
      <c r="F19" s="35">
        <v>20</v>
      </c>
      <c r="G19" s="36">
        <v>0</v>
      </c>
      <c r="H19" s="36">
        <v>0</v>
      </c>
      <c r="I19" s="36">
        <v>0</v>
      </c>
      <c r="J19" s="36">
        <v>37</v>
      </c>
      <c r="K19" s="36">
        <v>17</v>
      </c>
      <c r="L19" s="36">
        <v>20</v>
      </c>
      <c r="M19" s="36">
        <v>0</v>
      </c>
      <c r="N19" s="36">
        <v>0</v>
      </c>
      <c r="O19" s="36">
        <v>0</v>
      </c>
      <c r="P19" s="190"/>
      <c r="Q19" s="47" t="s">
        <v>266</v>
      </c>
      <c r="R19" s="40">
        <f t="shared" si="1"/>
        <v>6</v>
      </c>
      <c r="S19" s="40">
        <v>0</v>
      </c>
      <c r="T19" s="40">
        <v>0</v>
      </c>
      <c r="U19" s="40">
        <v>0</v>
      </c>
      <c r="V19" s="36">
        <v>0</v>
      </c>
      <c r="W19" s="36">
        <v>0</v>
      </c>
      <c r="X19" s="36">
        <v>0</v>
      </c>
      <c r="Y19" s="54">
        <v>0</v>
      </c>
      <c r="Z19" s="54">
        <v>37</v>
      </c>
    </row>
    <row r="20" spans="1:26" ht="15" customHeight="1">
      <c r="A20" s="479"/>
      <c r="B20" s="205" t="s">
        <v>258</v>
      </c>
      <c r="C20" s="40">
        <f t="shared" si="0"/>
        <v>7</v>
      </c>
      <c r="D20" s="35">
        <v>2</v>
      </c>
      <c r="E20" s="35">
        <v>2</v>
      </c>
      <c r="F20" s="35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190"/>
      <c r="Q20" s="47" t="s">
        <v>258</v>
      </c>
      <c r="R20" s="40">
        <f t="shared" si="1"/>
        <v>7</v>
      </c>
      <c r="S20" s="40">
        <v>2</v>
      </c>
      <c r="T20" s="40">
        <v>2</v>
      </c>
      <c r="U20" s="40">
        <v>0</v>
      </c>
      <c r="V20" s="36">
        <v>0</v>
      </c>
      <c r="W20" s="36">
        <v>0</v>
      </c>
      <c r="X20" s="36">
        <v>0</v>
      </c>
      <c r="Y20" s="54">
        <v>0</v>
      </c>
      <c r="Z20" s="54">
        <v>2</v>
      </c>
    </row>
    <row r="21" spans="1:26">
      <c r="A21" s="479"/>
      <c r="B21" s="205" t="s">
        <v>267</v>
      </c>
      <c r="C21" s="40">
        <f t="shared" si="0"/>
        <v>8</v>
      </c>
      <c r="D21" s="35">
        <v>4053</v>
      </c>
      <c r="E21" s="35">
        <v>1980</v>
      </c>
      <c r="F21" s="35">
        <v>2073</v>
      </c>
      <c r="G21" s="36">
        <v>0</v>
      </c>
      <c r="H21" s="36">
        <v>0</v>
      </c>
      <c r="I21" s="36">
        <v>0</v>
      </c>
      <c r="J21" s="36">
        <v>566</v>
      </c>
      <c r="K21" s="36">
        <v>335</v>
      </c>
      <c r="L21" s="36">
        <v>231</v>
      </c>
      <c r="M21" s="36">
        <v>2089</v>
      </c>
      <c r="N21" s="36">
        <v>1025</v>
      </c>
      <c r="O21" s="36">
        <v>1064</v>
      </c>
      <c r="P21" s="190"/>
      <c r="Q21" s="47" t="s">
        <v>267</v>
      </c>
      <c r="R21" s="40">
        <f t="shared" si="1"/>
        <v>8</v>
      </c>
      <c r="S21" s="40">
        <v>1398</v>
      </c>
      <c r="T21" s="40">
        <v>620</v>
      </c>
      <c r="U21" s="40">
        <v>778</v>
      </c>
      <c r="V21" s="36">
        <v>0</v>
      </c>
      <c r="W21" s="36">
        <v>0</v>
      </c>
      <c r="X21" s="36">
        <v>0</v>
      </c>
      <c r="Y21" s="54">
        <v>48</v>
      </c>
      <c r="Z21" s="54">
        <v>4005</v>
      </c>
    </row>
    <row r="22" spans="1:26">
      <c r="A22" s="479"/>
      <c r="B22" s="205" t="s">
        <v>268</v>
      </c>
      <c r="C22" s="40">
        <f t="shared" si="0"/>
        <v>9</v>
      </c>
      <c r="D22" s="35">
        <v>1</v>
      </c>
      <c r="E22" s="35">
        <v>0</v>
      </c>
      <c r="F22" s="35">
        <v>1</v>
      </c>
      <c r="G22" s="36">
        <v>0</v>
      </c>
      <c r="H22" s="36">
        <v>0</v>
      </c>
      <c r="I22" s="36">
        <v>0</v>
      </c>
      <c r="J22" s="36">
        <v>1</v>
      </c>
      <c r="K22" s="36">
        <v>0</v>
      </c>
      <c r="L22" s="36">
        <v>1</v>
      </c>
      <c r="M22" s="36">
        <v>0</v>
      </c>
      <c r="N22" s="36">
        <v>0</v>
      </c>
      <c r="O22" s="36">
        <v>0</v>
      </c>
      <c r="P22" s="190"/>
      <c r="Q22" s="47" t="s">
        <v>268</v>
      </c>
      <c r="R22" s="40">
        <f t="shared" si="1"/>
        <v>9</v>
      </c>
      <c r="S22" s="40">
        <v>0</v>
      </c>
      <c r="T22" s="40">
        <v>0</v>
      </c>
      <c r="U22" s="40">
        <v>0</v>
      </c>
      <c r="V22" s="36">
        <v>0</v>
      </c>
      <c r="W22" s="36">
        <v>0</v>
      </c>
      <c r="X22" s="36">
        <v>0</v>
      </c>
      <c r="Y22" s="54">
        <v>0</v>
      </c>
      <c r="Z22" s="54">
        <v>1</v>
      </c>
    </row>
    <row r="23" spans="1:26">
      <c r="A23" s="479"/>
      <c r="B23" s="205" t="s">
        <v>269</v>
      </c>
      <c r="C23" s="40">
        <f t="shared" si="0"/>
        <v>10</v>
      </c>
      <c r="D23" s="35">
        <v>1</v>
      </c>
      <c r="E23" s="35">
        <v>1</v>
      </c>
      <c r="F23" s="35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1</v>
      </c>
      <c r="N23" s="36">
        <v>1</v>
      </c>
      <c r="O23" s="36">
        <v>0</v>
      </c>
      <c r="P23" s="190"/>
      <c r="Q23" s="47" t="s">
        <v>269</v>
      </c>
      <c r="R23" s="40">
        <f t="shared" si="1"/>
        <v>10</v>
      </c>
      <c r="S23" s="40">
        <v>0</v>
      </c>
      <c r="T23" s="40">
        <v>0</v>
      </c>
      <c r="U23" s="40">
        <v>0</v>
      </c>
      <c r="V23" s="36">
        <v>0</v>
      </c>
      <c r="W23" s="36">
        <v>0</v>
      </c>
      <c r="X23" s="36">
        <v>0</v>
      </c>
      <c r="Y23" s="54">
        <v>0</v>
      </c>
      <c r="Z23" s="54">
        <v>1</v>
      </c>
    </row>
    <row r="24" spans="1:26">
      <c r="A24" s="479"/>
      <c r="B24" s="205" t="s">
        <v>270</v>
      </c>
      <c r="C24" s="40">
        <f t="shared" si="0"/>
        <v>11</v>
      </c>
      <c r="D24" s="35">
        <v>1</v>
      </c>
      <c r="E24" s="35">
        <v>1</v>
      </c>
      <c r="F24" s="35">
        <v>0</v>
      </c>
      <c r="G24" s="36">
        <v>0</v>
      </c>
      <c r="H24" s="36">
        <v>0</v>
      </c>
      <c r="I24" s="36">
        <v>0</v>
      </c>
      <c r="J24" s="36">
        <v>1</v>
      </c>
      <c r="K24" s="36">
        <v>1</v>
      </c>
      <c r="L24" s="36">
        <v>0</v>
      </c>
      <c r="M24" s="36">
        <v>0</v>
      </c>
      <c r="N24" s="36">
        <v>0</v>
      </c>
      <c r="O24" s="36">
        <v>0</v>
      </c>
      <c r="P24" s="190"/>
      <c r="Q24" s="47" t="s">
        <v>270</v>
      </c>
      <c r="R24" s="40">
        <f t="shared" si="1"/>
        <v>11</v>
      </c>
      <c r="S24" s="40">
        <v>0</v>
      </c>
      <c r="T24" s="40">
        <v>0</v>
      </c>
      <c r="U24" s="40">
        <v>0</v>
      </c>
      <c r="V24" s="36">
        <v>0</v>
      </c>
      <c r="W24" s="36">
        <v>0</v>
      </c>
      <c r="X24" s="36">
        <v>0</v>
      </c>
      <c r="Y24" s="54">
        <v>0</v>
      </c>
      <c r="Z24" s="54">
        <v>1</v>
      </c>
    </row>
    <row r="25" spans="1:26">
      <c r="A25" s="479"/>
      <c r="B25" s="205" t="s">
        <v>271</v>
      </c>
      <c r="C25" s="40">
        <f t="shared" si="0"/>
        <v>12</v>
      </c>
      <c r="D25" s="35">
        <v>1</v>
      </c>
      <c r="E25" s="35">
        <v>1</v>
      </c>
      <c r="F25" s="35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1</v>
      </c>
      <c r="N25" s="36">
        <v>1</v>
      </c>
      <c r="O25" s="36">
        <v>0</v>
      </c>
      <c r="P25" s="190"/>
      <c r="Q25" s="47" t="s">
        <v>271</v>
      </c>
      <c r="R25" s="40">
        <f t="shared" si="1"/>
        <v>12</v>
      </c>
      <c r="S25" s="40">
        <v>0</v>
      </c>
      <c r="T25" s="40">
        <v>0</v>
      </c>
      <c r="U25" s="40">
        <v>0</v>
      </c>
      <c r="V25" s="36">
        <v>0</v>
      </c>
      <c r="W25" s="36">
        <v>0</v>
      </c>
      <c r="X25" s="36">
        <v>0</v>
      </c>
      <c r="Y25" s="54">
        <v>0</v>
      </c>
      <c r="Z25" s="54">
        <v>1</v>
      </c>
    </row>
    <row r="26" spans="1:26">
      <c r="A26" s="479"/>
      <c r="B26" s="205" t="s">
        <v>272</v>
      </c>
      <c r="C26" s="40">
        <f t="shared" si="0"/>
        <v>13</v>
      </c>
      <c r="D26" s="35">
        <v>33</v>
      </c>
      <c r="E26" s="35">
        <v>9</v>
      </c>
      <c r="F26" s="35">
        <v>24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3</v>
      </c>
      <c r="N26" s="36">
        <v>0</v>
      </c>
      <c r="O26" s="36">
        <v>3</v>
      </c>
      <c r="P26" s="190"/>
      <c r="Q26" s="47" t="s">
        <v>272</v>
      </c>
      <c r="R26" s="40">
        <f t="shared" si="1"/>
        <v>13</v>
      </c>
      <c r="S26" s="40">
        <v>30</v>
      </c>
      <c r="T26" s="40">
        <v>9</v>
      </c>
      <c r="U26" s="40">
        <v>21</v>
      </c>
      <c r="V26" s="36">
        <v>0</v>
      </c>
      <c r="W26" s="36">
        <v>0</v>
      </c>
      <c r="X26" s="36">
        <v>0</v>
      </c>
      <c r="Y26" s="54">
        <v>0</v>
      </c>
      <c r="Z26" s="54">
        <v>33</v>
      </c>
    </row>
    <row r="27" spans="1:26" ht="23.25" customHeight="1">
      <c r="A27" s="479"/>
      <c r="B27" s="205" t="s">
        <v>273</v>
      </c>
      <c r="C27" s="40">
        <f t="shared" si="0"/>
        <v>14</v>
      </c>
      <c r="D27" s="35">
        <v>4</v>
      </c>
      <c r="E27" s="35">
        <v>4</v>
      </c>
      <c r="F27" s="35">
        <v>0</v>
      </c>
      <c r="G27" s="36">
        <v>0</v>
      </c>
      <c r="H27" s="36">
        <v>0</v>
      </c>
      <c r="I27" s="36">
        <v>0</v>
      </c>
      <c r="J27" s="36">
        <v>2</v>
      </c>
      <c r="K27" s="36">
        <v>2</v>
      </c>
      <c r="L27" s="36">
        <v>0</v>
      </c>
      <c r="M27" s="36">
        <v>0</v>
      </c>
      <c r="N27" s="36">
        <v>0</v>
      </c>
      <c r="O27" s="36">
        <v>0</v>
      </c>
      <c r="P27" s="190"/>
      <c r="Q27" s="47" t="s">
        <v>273</v>
      </c>
      <c r="R27" s="40">
        <f t="shared" si="1"/>
        <v>14</v>
      </c>
      <c r="S27" s="40">
        <v>2</v>
      </c>
      <c r="T27" s="40">
        <v>2</v>
      </c>
      <c r="U27" s="40">
        <v>0</v>
      </c>
      <c r="V27" s="36">
        <v>0</v>
      </c>
      <c r="W27" s="36">
        <v>0</v>
      </c>
      <c r="X27" s="36">
        <v>0</v>
      </c>
      <c r="Y27" s="54">
        <v>0</v>
      </c>
      <c r="Z27" s="54">
        <v>4</v>
      </c>
    </row>
    <row r="28" spans="1:26" ht="23.25" customHeight="1">
      <c r="A28" s="479"/>
      <c r="B28" s="205" t="s">
        <v>274</v>
      </c>
      <c r="C28" s="40">
        <f t="shared" si="0"/>
        <v>15</v>
      </c>
      <c r="D28" s="35">
        <v>1</v>
      </c>
      <c r="E28" s="35">
        <v>1</v>
      </c>
      <c r="F28" s="35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190"/>
      <c r="Q28" s="47" t="s">
        <v>274</v>
      </c>
      <c r="R28" s="40">
        <f t="shared" si="1"/>
        <v>15</v>
      </c>
      <c r="S28" s="40">
        <v>1</v>
      </c>
      <c r="T28" s="40">
        <v>1</v>
      </c>
      <c r="U28" s="40">
        <v>0</v>
      </c>
      <c r="V28" s="36">
        <v>0</v>
      </c>
      <c r="W28" s="36">
        <v>0</v>
      </c>
      <c r="X28" s="36">
        <v>0</v>
      </c>
      <c r="Y28" s="54">
        <v>0</v>
      </c>
      <c r="Z28" s="54">
        <v>1</v>
      </c>
    </row>
    <row r="29" spans="1:26">
      <c r="A29" s="479"/>
      <c r="B29" s="205" t="s">
        <v>275</v>
      </c>
      <c r="C29" s="40">
        <f t="shared" si="0"/>
        <v>16</v>
      </c>
      <c r="D29" s="35">
        <v>1</v>
      </c>
      <c r="E29" s="35">
        <v>0</v>
      </c>
      <c r="F29" s="35">
        <v>1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190"/>
      <c r="Q29" s="47" t="s">
        <v>275</v>
      </c>
      <c r="R29" s="40">
        <f t="shared" si="1"/>
        <v>16</v>
      </c>
      <c r="S29" s="40">
        <v>1</v>
      </c>
      <c r="T29" s="40">
        <v>0</v>
      </c>
      <c r="U29" s="40">
        <v>1</v>
      </c>
      <c r="V29" s="36">
        <v>0</v>
      </c>
      <c r="W29" s="36">
        <v>0</v>
      </c>
      <c r="X29" s="36">
        <v>0</v>
      </c>
      <c r="Y29" s="54">
        <v>0</v>
      </c>
      <c r="Z29" s="54">
        <v>1</v>
      </c>
    </row>
    <row r="30" spans="1:26">
      <c r="A30" s="479"/>
      <c r="B30" s="205" t="s">
        <v>276</v>
      </c>
      <c r="C30" s="40">
        <f t="shared" si="0"/>
        <v>17</v>
      </c>
      <c r="D30" s="35">
        <v>1</v>
      </c>
      <c r="E30" s="35">
        <v>1</v>
      </c>
      <c r="F30" s="35">
        <v>0</v>
      </c>
      <c r="G30" s="36">
        <v>0</v>
      </c>
      <c r="H30" s="36">
        <v>0</v>
      </c>
      <c r="I30" s="36">
        <v>0</v>
      </c>
      <c r="J30" s="36">
        <v>1</v>
      </c>
      <c r="K30" s="36">
        <v>1</v>
      </c>
      <c r="L30" s="36">
        <v>0</v>
      </c>
      <c r="M30" s="36">
        <v>0</v>
      </c>
      <c r="N30" s="36">
        <v>0</v>
      </c>
      <c r="O30" s="36">
        <v>0</v>
      </c>
      <c r="P30" s="190"/>
      <c r="Q30" s="47" t="s">
        <v>276</v>
      </c>
      <c r="R30" s="40">
        <f t="shared" si="1"/>
        <v>17</v>
      </c>
      <c r="S30" s="40">
        <v>0</v>
      </c>
      <c r="T30" s="40">
        <v>0</v>
      </c>
      <c r="U30" s="40">
        <v>0</v>
      </c>
      <c r="V30" s="36">
        <v>0</v>
      </c>
      <c r="W30" s="36">
        <v>0</v>
      </c>
      <c r="X30" s="36">
        <v>0</v>
      </c>
      <c r="Y30" s="54">
        <v>0</v>
      </c>
      <c r="Z30" s="54">
        <v>1</v>
      </c>
    </row>
    <row r="31" spans="1:26">
      <c r="A31" s="479"/>
      <c r="B31" s="205" t="s">
        <v>277</v>
      </c>
      <c r="C31" s="40">
        <f t="shared" si="0"/>
        <v>18</v>
      </c>
      <c r="D31" s="35">
        <v>6</v>
      </c>
      <c r="E31" s="35">
        <v>4</v>
      </c>
      <c r="F31" s="35">
        <v>2</v>
      </c>
      <c r="G31" s="36">
        <v>0</v>
      </c>
      <c r="H31" s="36">
        <v>0</v>
      </c>
      <c r="I31" s="36">
        <v>0</v>
      </c>
      <c r="J31" s="36">
        <v>1</v>
      </c>
      <c r="K31" s="36">
        <v>1</v>
      </c>
      <c r="L31" s="36">
        <v>0</v>
      </c>
      <c r="M31" s="36">
        <v>3</v>
      </c>
      <c r="N31" s="36">
        <v>1</v>
      </c>
      <c r="O31" s="36">
        <v>2</v>
      </c>
      <c r="P31" s="190"/>
      <c r="Q31" s="47" t="s">
        <v>277</v>
      </c>
      <c r="R31" s="40">
        <f t="shared" si="1"/>
        <v>18</v>
      </c>
      <c r="S31" s="40">
        <v>2</v>
      </c>
      <c r="T31" s="40">
        <v>2</v>
      </c>
      <c r="U31" s="40">
        <v>0</v>
      </c>
      <c r="V31" s="36">
        <v>0</v>
      </c>
      <c r="W31" s="36">
        <v>0</v>
      </c>
      <c r="X31" s="36">
        <v>0</v>
      </c>
      <c r="Y31" s="54">
        <v>0</v>
      </c>
      <c r="Z31" s="54">
        <v>6</v>
      </c>
    </row>
    <row r="32" spans="1:26">
      <c r="A32" s="479"/>
      <c r="B32" s="205" t="s">
        <v>278</v>
      </c>
      <c r="C32" s="40">
        <f t="shared" si="0"/>
        <v>19</v>
      </c>
      <c r="D32" s="35">
        <v>72</v>
      </c>
      <c r="E32" s="35">
        <v>48</v>
      </c>
      <c r="F32" s="35">
        <v>24</v>
      </c>
      <c r="G32" s="36">
        <v>0</v>
      </c>
      <c r="H32" s="36">
        <v>0</v>
      </c>
      <c r="I32" s="36">
        <v>0</v>
      </c>
      <c r="J32" s="36">
        <v>40</v>
      </c>
      <c r="K32" s="36">
        <v>24</v>
      </c>
      <c r="L32" s="36">
        <v>16</v>
      </c>
      <c r="M32" s="36">
        <v>18</v>
      </c>
      <c r="N32" s="36">
        <v>13</v>
      </c>
      <c r="O32" s="36">
        <v>5</v>
      </c>
      <c r="P32" s="190"/>
      <c r="Q32" s="47" t="s">
        <v>278</v>
      </c>
      <c r="R32" s="40">
        <f t="shared" si="1"/>
        <v>19</v>
      </c>
      <c r="S32" s="40">
        <v>14</v>
      </c>
      <c r="T32" s="40">
        <v>11</v>
      </c>
      <c r="U32" s="40">
        <v>3</v>
      </c>
      <c r="V32" s="36">
        <v>0</v>
      </c>
      <c r="W32" s="36">
        <v>0</v>
      </c>
      <c r="X32" s="36">
        <v>0</v>
      </c>
      <c r="Y32" s="54">
        <v>7</v>
      </c>
      <c r="Z32" s="54">
        <v>65</v>
      </c>
    </row>
    <row r="33" spans="1:28">
      <c r="A33" s="479"/>
      <c r="B33" s="205" t="s">
        <v>279</v>
      </c>
      <c r="C33" s="40">
        <f t="shared" si="0"/>
        <v>20</v>
      </c>
      <c r="D33" s="35">
        <v>1</v>
      </c>
      <c r="E33" s="35">
        <v>1</v>
      </c>
      <c r="F33" s="35">
        <v>0</v>
      </c>
      <c r="G33" s="36">
        <v>0</v>
      </c>
      <c r="H33" s="36">
        <v>0</v>
      </c>
      <c r="I33" s="36">
        <v>0</v>
      </c>
      <c r="J33" s="36">
        <v>1</v>
      </c>
      <c r="K33" s="36">
        <v>1</v>
      </c>
      <c r="L33" s="36">
        <v>0</v>
      </c>
      <c r="M33" s="36">
        <v>0</v>
      </c>
      <c r="N33" s="36">
        <v>0</v>
      </c>
      <c r="O33" s="36">
        <v>0</v>
      </c>
      <c r="P33" s="190"/>
      <c r="Q33" s="47" t="s">
        <v>279</v>
      </c>
      <c r="R33" s="40">
        <f t="shared" si="1"/>
        <v>20</v>
      </c>
      <c r="S33" s="40">
        <v>0</v>
      </c>
      <c r="T33" s="40">
        <v>0</v>
      </c>
      <c r="U33" s="40">
        <v>0</v>
      </c>
      <c r="V33" s="36">
        <v>0</v>
      </c>
      <c r="W33" s="36">
        <v>0</v>
      </c>
      <c r="X33" s="36">
        <v>0</v>
      </c>
      <c r="Y33" s="54">
        <v>0</v>
      </c>
      <c r="Z33" s="54">
        <v>1</v>
      </c>
    </row>
    <row r="34" spans="1:28">
      <c r="A34" s="479"/>
      <c r="B34" s="205" t="s">
        <v>280</v>
      </c>
      <c r="C34" s="40">
        <f t="shared" si="0"/>
        <v>21</v>
      </c>
      <c r="D34" s="35">
        <v>1</v>
      </c>
      <c r="E34" s="35">
        <v>1</v>
      </c>
      <c r="F34" s="35">
        <v>0</v>
      </c>
      <c r="G34" s="36">
        <v>0</v>
      </c>
      <c r="H34" s="36">
        <v>0</v>
      </c>
      <c r="I34" s="36">
        <v>0</v>
      </c>
      <c r="J34" s="36">
        <v>1</v>
      </c>
      <c r="K34" s="36">
        <v>1</v>
      </c>
      <c r="L34" s="36">
        <v>0</v>
      </c>
      <c r="M34" s="36">
        <v>0</v>
      </c>
      <c r="N34" s="36">
        <v>0</v>
      </c>
      <c r="O34" s="36">
        <v>0</v>
      </c>
      <c r="P34" s="190"/>
      <c r="Q34" s="47" t="s">
        <v>280</v>
      </c>
      <c r="R34" s="40">
        <f t="shared" si="1"/>
        <v>21</v>
      </c>
      <c r="S34" s="40">
        <v>0</v>
      </c>
      <c r="T34" s="40">
        <v>0</v>
      </c>
      <c r="U34" s="40">
        <v>0</v>
      </c>
      <c r="V34" s="36">
        <v>0</v>
      </c>
      <c r="W34" s="36">
        <v>0</v>
      </c>
      <c r="X34" s="36">
        <v>0</v>
      </c>
      <c r="Y34" s="54">
        <v>0</v>
      </c>
      <c r="Z34" s="54">
        <v>1</v>
      </c>
    </row>
    <row r="35" spans="1:28">
      <c r="A35" s="479"/>
      <c r="B35" s="205" t="s">
        <v>281</v>
      </c>
      <c r="C35" s="40">
        <f t="shared" si="0"/>
        <v>22</v>
      </c>
      <c r="D35" s="35">
        <v>15</v>
      </c>
      <c r="E35" s="35">
        <v>6</v>
      </c>
      <c r="F35" s="35">
        <v>9</v>
      </c>
      <c r="G35" s="36">
        <v>0</v>
      </c>
      <c r="H35" s="36">
        <v>0</v>
      </c>
      <c r="I35" s="36">
        <v>0</v>
      </c>
      <c r="J35" s="36">
        <v>8</v>
      </c>
      <c r="K35" s="36">
        <v>4</v>
      </c>
      <c r="L35" s="36">
        <v>4</v>
      </c>
      <c r="M35" s="36">
        <v>4</v>
      </c>
      <c r="N35" s="36">
        <v>2</v>
      </c>
      <c r="O35" s="36">
        <v>2</v>
      </c>
      <c r="P35" s="190"/>
      <c r="Q35" s="47" t="s">
        <v>281</v>
      </c>
      <c r="R35" s="40">
        <f t="shared" si="1"/>
        <v>22</v>
      </c>
      <c r="S35" s="40">
        <v>3</v>
      </c>
      <c r="T35" s="40">
        <v>0</v>
      </c>
      <c r="U35" s="40">
        <v>3</v>
      </c>
      <c r="V35" s="36">
        <v>0</v>
      </c>
      <c r="W35" s="36">
        <v>0</v>
      </c>
      <c r="X35" s="36">
        <v>0</v>
      </c>
      <c r="Y35" s="54">
        <v>0</v>
      </c>
      <c r="Z35" s="54">
        <v>15</v>
      </c>
    </row>
    <row r="36" spans="1:28">
      <c r="A36" s="479"/>
      <c r="B36" s="205" t="s">
        <v>259</v>
      </c>
      <c r="C36" s="40">
        <f t="shared" si="0"/>
        <v>23</v>
      </c>
      <c r="D36" s="35">
        <v>3</v>
      </c>
      <c r="E36" s="35">
        <v>2</v>
      </c>
      <c r="F36" s="35">
        <v>1</v>
      </c>
      <c r="G36" s="36">
        <v>0</v>
      </c>
      <c r="H36" s="36">
        <v>0</v>
      </c>
      <c r="I36" s="36">
        <v>0</v>
      </c>
      <c r="J36" s="36">
        <v>1</v>
      </c>
      <c r="K36" s="36">
        <v>0</v>
      </c>
      <c r="L36" s="36">
        <v>1</v>
      </c>
      <c r="M36" s="36">
        <v>2</v>
      </c>
      <c r="N36" s="36">
        <v>2</v>
      </c>
      <c r="O36" s="36">
        <v>0</v>
      </c>
      <c r="P36" s="190"/>
      <c r="Q36" s="47" t="s">
        <v>259</v>
      </c>
      <c r="R36" s="40">
        <f t="shared" si="1"/>
        <v>23</v>
      </c>
      <c r="S36" s="40">
        <v>0</v>
      </c>
      <c r="T36" s="40">
        <v>0</v>
      </c>
      <c r="U36" s="40">
        <v>0</v>
      </c>
      <c r="V36" s="36">
        <v>0</v>
      </c>
      <c r="W36" s="36">
        <v>0</v>
      </c>
      <c r="X36" s="36">
        <v>0</v>
      </c>
      <c r="Y36" s="54">
        <v>0</v>
      </c>
      <c r="Z36" s="54">
        <v>3</v>
      </c>
    </row>
    <row r="37" spans="1:28" ht="15" customHeight="1">
      <c r="A37" s="510" t="s">
        <v>19</v>
      </c>
      <c r="B37" s="205" t="s">
        <v>260</v>
      </c>
      <c r="C37" s="40">
        <f t="shared" si="0"/>
        <v>24</v>
      </c>
      <c r="D37" s="35">
        <v>1</v>
      </c>
      <c r="E37" s="35">
        <v>1</v>
      </c>
      <c r="F37" s="35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1</v>
      </c>
      <c r="N37" s="36">
        <v>1</v>
      </c>
      <c r="O37" s="36">
        <v>0</v>
      </c>
      <c r="P37" s="191"/>
      <c r="Q37" s="47" t="s">
        <v>260</v>
      </c>
      <c r="R37" s="40">
        <f t="shared" si="1"/>
        <v>24</v>
      </c>
      <c r="S37" s="40">
        <v>0</v>
      </c>
      <c r="T37" s="40">
        <v>0</v>
      </c>
      <c r="U37" s="40">
        <v>0</v>
      </c>
      <c r="V37" s="37">
        <v>0</v>
      </c>
      <c r="W37" s="37">
        <v>0</v>
      </c>
      <c r="X37" s="37">
        <v>0</v>
      </c>
      <c r="Y37" s="54">
        <v>0</v>
      </c>
      <c r="Z37" s="54">
        <v>1</v>
      </c>
    </row>
    <row r="38" spans="1:28">
      <c r="A38" s="485"/>
      <c r="B38" s="205" t="s">
        <v>261</v>
      </c>
      <c r="C38" s="40">
        <f t="shared" si="0"/>
        <v>25</v>
      </c>
      <c r="D38" s="35">
        <v>1</v>
      </c>
      <c r="E38" s="35">
        <v>1</v>
      </c>
      <c r="F38" s="35">
        <v>0</v>
      </c>
      <c r="G38" s="36">
        <v>0</v>
      </c>
      <c r="H38" s="36">
        <v>0</v>
      </c>
      <c r="I38" s="36">
        <v>0</v>
      </c>
      <c r="J38" s="36">
        <v>1</v>
      </c>
      <c r="K38" s="36">
        <v>1</v>
      </c>
      <c r="L38" s="36">
        <v>0</v>
      </c>
      <c r="M38" s="36">
        <v>0</v>
      </c>
      <c r="N38" s="36">
        <v>0</v>
      </c>
      <c r="O38" s="36">
        <v>0</v>
      </c>
      <c r="P38" s="191"/>
      <c r="Q38" s="47" t="s">
        <v>261</v>
      </c>
      <c r="R38" s="40">
        <f t="shared" si="1"/>
        <v>25</v>
      </c>
      <c r="S38" s="40">
        <v>0</v>
      </c>
      <c r="T38" s="40">
        <v>0</v>
      </c>
      <c r="U38" s="40">
        <v>0</v>
      </c>
      <c r="V38" s="37">
        <v>0</v>
      </c>
      <c r="W38" s="37">
        <v>0</v>
      </c>
      <c r="X38" s="37">
        <v>0</v>
      </c>
      <c r="Y38" s="54">
        <v>0</v>
      </c>
      <c r="Z38" s="54">
        <v>1</v>
      </c>
    </row>
    <row r="39" spans="1:28">
      <c r="A39" s="485"/>
      <c r="B39" s="205" t="s">
        <v>282</v>
      </c>
      <c r="C39" s="40">
        <f t="shared" si="0"/>
        <v>26</v>
      </c>
      <c r="D39" s="35">
        <v>1</v>
      </c>
      <c r="E39" s="35">
        <v>0</v>
      </c>
      <c r="F39" s="35">
        <v>1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1</v>
      </c>
      <c r="N39" s="36">
        <v>0</v>
      </c>
      <c r="O39" s="36">
        <v>1</v>
      </c>
      <c r="P39" s="191"/>
      <c r="Q39" s="47" t="s">
        <v>282</v>
      </c>
      <c r="R39" s="40">
        <f t="shared" si="1"/>
        <v>26</v>
      </c>
      <c r="S39" s="40">
        <v>0</v>
      </c>
      <c r="T39" s="40">
        <v>0</v>
      </c>
      <c r="U39" s="40">
        <v>0</v>
      </c>
      <c r="V39" s="37">
        <v>0</v>
      </c>
      <c r="W39" s="37">
        <v>0</v>
      </c>
      <c r="X39" s="37">
        <v>0</v>
      </c>
      <c r="Y39" s="54">
        <v>0</v>
      </c>
      <c r="Z39" s="54">
        <v>1</v>
      </c>
    </row>
    <row r="40" spans="1:28">
      <c r="A40" s="485"/>
      <c r="B40" s="205" t="s">
        <v>283</v>
      </c>
      <c r="C40" s="40">
        <f t="shared" si="0"/>
        <v>27</v>
      </c>
      <c r="D40" s="36">
        <v>310</v>
      </c>
      <c r="E40" s="36">
        <v>164</v>
      </c>
      <c r="F40" s="36">
        <v>146</v>
      </c>
      <c r="G40" s="36">
        <v>0</v>
      </c>
      <c r="H40" s="36">
        <v>0</v>
      </c>
      <c r="I40" s="36">
        <v>0</v>
      </c>
      <c r="J40" s="36">
        <v>274</v>
      </c>
      <c r="K40" s="36">
        <v>140</v>
      </c>
      <c r="L40" s="36">
        <v>134</v>
      </c>
      <c r="M40" s="36">
        <v>34</v>
      </c>
      <c r="N40" s="36">
        <v>22</v>
      </c>
      <c r="O40" s="36">
        <v>12</v>
      </c>
      <c r="P40" s="498" t="s">
        <v>19</v>
      </c>
      <c r="Q40" s="47" t="s">
        <v>283</v>
      </c>
      <c r="R40" s="40">
        <f t="shared" si="1"/>
        <v>27</v>
      </c>
      <c r="S40" s="40">
        <v>2</v>
      </c>
      <c r="T40" s="40">
        <v>2</v>
      </c>
      <c r="U40" s="40">
        <v>0</v>
      </c>
      <c r="V40" s="37">
        <v>0</v>
      </c>
      <c r="W40" s="37">
        <v>0</v>
      </c>
      <c r="X40" s="37">
        <v>0</v>
      </c>
      <c r="Y40" s="54">
        <v>32</v>
      </c>
      <c r="Z40" s="54">
        <v>278</v>
      </c>
    </row>
    <row r="41" spans="1:28">
      <c r="A41" s="485"/>
      <c r="B41" s="205" t="s">
        <v>284</v>
      </c>
      <c r="C41" s="40">
        <f t="shared" si="0"/>
        <v>28</v>
      </c>
      <c r="D41" s="36">
        <v>1</v>
      </c>
      <c r="E41" s="36">
        <v>1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498"/>
      <c r="Q41" s="47" t="s">
        <v>284</v>
      </c>
      <c r="R41" s="40">
        <f t="shared" si="1"/>
        <v>28</v>
      </c>
      <c r="S41" s="40">
        <v>1</v>
      </c>
      <c r="T41" s="40">
        <v>1</v>
      </c>
      <c r="U41" s="40">
        <v>0</v>
      </c>
      <c r="V41" s="37">
        <v>0</v>
      </c>
      <c r="W41" s="37">
        <v>0</v>
      </c>
      <c r="X41" s="37">
        <v>0</v>
      </c>
      <c r="Y41" s="54">
        <v>0</v>
      </c>
      <c r="Z41" s="54">
        <v>1</v>
      </c>
    </row>
    <row r="42" spans="1:28">
      <c r="A42" s="485"/>
      <c r="B42" s="205" t="s">
        <v>285</v>
      </c>
      <c r="C42" s="40">
        <f t="shared" si="0"/>
        <v>29</v>
      </c>
      <c r="D42" s="36">
        <v>1</v>
      </c>
      <c r="E42" s="36">
        <v>1</v>
      </c>
      <c r="F42" s="36">
        <v>0</v>
      </c>
      <c r="G42" s="36">
        <v>0</v>
      </c>
      <c r="H42" s="36">
        <v>0</v>
      </c>
      <c r="I42" s="36">
        <v>0</v>
      </c>
      <c r="J42" s="36">
        <v>1</v>
      </c>
      <c r="K42" s="36">
        <v>1</v>
      </c>
      <c r="L42" s="36">
        <v>0</v>
      </c>
      <c r="M42" s="36">
        <v>0</v>
      </c>
      <c r="N42" s="36">
        <v>0</v>
      </c>
      <c r="O42" s="36">
        <v>0</v>
      </c>
      <c r="P42" s="498"/>
      <c r="Q42" s="47" t="s">
        <v>285</v>
      </c>
      <c r="R42" s="40">
        <f t="shared" si="1"/>
        <v>29</v>
      </c>
      <c r="S42" s="40">
        <v>0</v>
      </c>
      <c r="T42" s="40">
        <v>0</v>
      </c>
      <c r="U42" s="40">
        <v>0</v>
      </c>
      <c r="V42" s="37">
        <v>0</v>
      </c>
      <c r="W42" s="37">
        <v>0</v>
      </c>
      <c r="X42" s="37">
        <v>0</v>
      </c>
      <c r="Y42" s="54">
        <v>0</v>
      </c>
      <c r="Z42" s="54">
        <v>1</v>
      </c>
    </row>
    <row r="43" spans="1:28" ht="26.25" customHeight="1">
      <c r="A43" s="509" t="s">
        <v>229</v>
      </c>
      <c r="B43" s="205" t="s">
        <v>262</v>
      </c>
      <c r="C43" s="40">
        <f t="shared" si="0"/>
        <v>30</v>
      </c>
      <c r="D43" s="36">
        <v>1</v>
      </c>
      <c r="E43" s="36">
        <v>1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1</v>
      </c>
      <c r="N43" s="36">
        <v>1</v>
      </c>
      <c r="O43" s="36">
        <v>0</v>
      </c>
      <c r="P43" s="499" t="s">
        <v>229</v>
      </c>
      <c r="Q43" s="47" t="s">
        <v>262</v>
      </c>
      <c r="R43" s="40">
        <f t="shared" si="1"/>
        <v>30</v>
      </c>
      <c r="S43" s="40">
        <v>0</v>
      </c>
      <c r="T43" s="40">
        <v>0</v>
      </c>
      <c r="U43" s="40">
        <v>0</v>
      </c>
      <c r="V43" s="37">
        <v>0</v>
      </c>
      <c r="W43" s="37">
        <v>0</v>
      </c>
      <c r="X43" s="37">
        <v>0</v>
      </c>
      <c r="Y43" s="54">
        <v>0</v>
      </c>
      <c r="Z43" s="54">
        <v>1</v>
      </c>
    </row>
    <row r="44" spans="1:28" ht="21" customHeight="1">
      <c r="A44" s="509"/>
      <c r="B44" s="205" t="s">
        <v>287</v>
      </c>
      <c r="C44" s="40">
        <f t="shared" si="0"/>
        <v>31</v>
      </c>
      <c r="D44" s="36">
        <v>1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1</v>
      </c>
      <c r="K44" s="36">
        <v>1</v>
      </c>
      <c r="L44" s="36">
        <v>0</v>
      </c>
      <c r="M44" s="36">
        <v>0</v>
      </c>
      <c r="N44" s="36">
        <v>0</v>
      </c>
      <c r="O44" s="36">
        <v>0</v>
      </c>
      <c r="P44" s="499"/>
      <c r="Q44" s="47" t="s">
        <v>287</v>
      </c>
      <c r="R44" s="40">
        <f t="shared" si="1"/>
        <v>31</v>
      </c>
      <c r="S44" s="40">
        <v>0</v>
      </c>
      <c r="T44" s="40">
        <v>0</v>
      </c>
      <c r="U44" s="40">
        <v>0</v>
      </c>
      <c r="V44" s="37">
        <v>0</v>
      </c>
      <c r="W44" s="37">
        <v>0</v>
      </c>
      <c r="X44" s="37">
        <v>0</v>
      </c>
      <c r="Y44" s="54">
        <v>0</v>
      </c>
      <c r="Z44" s="54">
        <v>1</v>
      </c>
    </row>
    <row r="45" spans="1:28" ht="45" customHeight="1">
      <c r="A45" s="27" t="s">
        <v>218</v>
      </c>
      <c r="B45" s="205" t="s">
        <v>286</v>
      </c>
      <c r="C45" s="40">
        <f t="shared" si="0"/>
        <v>32</v>
      </c>
      <c r="D45" s="36">
        <v>1</v>
      </c>
      <c r="E45" s="36">
        <v>1</v>
      </c>
      <c r="F45" s="36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1</v>
      </c>
      <c r="N45" s="38">
        <v>1</v>
      </c>
      <c r="O45" s="38">
        <v>0</v>
      </c>
      <c r="P45" s="181"/>
      <c r="Q45" s="47" t="s">
        <v>286</v>
      </c>
      <c r="R45" s="40">
        <f t="shared" si="1"/>
        <v>32</v>
      </c>
      <c r="S45" s="40">
        <v>0</v>
      </c>
      <c r="T45" s="40">
        <v>0</v>
      </c>
      <c r="U45" s="40">
        <v>0</v>
      </c>
      <c r="V45" s="38">
        <v>0</v>
      </c>
      <c r="W45" s="38">
        <v>0</v>
      </c>
      <c r="X45" s="38">
        <v>0</v>
      </c>
      <c r="Y45" s="54">
        <v>0</v>
      </c>
      <c r="Z45" s="54">
        <v>1</v>
      </c>
    </row>
    <row r="46" spans="1:28" ht="18" customHeight="1">
      <c r="A46" s="85"/>
      <c r="B46" s="71"/>
      <c r="C46" s="69"/>
      <c r="D46" s="71"/>
      <c r="E46" s="16"/>
      <c r="F46" s="69"/>
      <c r="G46" s="69"/>
      <c r="H46" s="69"/>
      <c r="I46" s="69"/>
      <c r="J46" s="69"/>
      <c r="K46" s="69"/>
      <c r="L46" s="16"/>
      <c r="M46" s="16"/>
      <c r="N46" s="16"/>
      <c r="P46" s="64"/>
      <c r="X46" s="64"/>
      <c r="Y46" s="64"/>
      <c r="Z46" s="64"/>
      <c r="AB46" s="16"/>
    </row>
    <row r="47" spans="1:28" ht="18" customHeight="1">
      <c r="A47" s="85"/>
      <c r="B47" s="71"/>
      <c r="C47" s="96"/>
      <c r="D47" s="71"/>
      <c r="E47" s="16"/>
      <c r="F47" s="69"/>
      <c r="G47" s="69"/>
      <c r="H47" s="69"/>
      <c r="I47" s="69"/>
      <c r="J47" s="69"/>
      <c r="K47" s="69"/>
      <c r="L47" s="16"/>
      <c r="M47" s="16"/>
      <c r="N47" s="16"/>
      <c r="P47" s="64"/>
      <c r="X47" s="64"/>
      <c r="Y47" s="64"/>
      <c r="Z47" s="64"/>
      <c r="AB47" s="16"/>
    </row>
    <row r="48" spans="1:28" ht="20.25" customHeight="1">
      <c r="A48" s="69"/>
      <c r="B48" s="69"/>
      <c r="C48" s="96"/>
      <c r="D48" s="71"/>
      <c r="E48" s="16"/>
      <c r="F48" s="69"/>
      <c r="G48" s="69"/>
      <c r="H48" s="69"/>
      <c r="I48" s="69"/>
      <c r="J48" s="69"/>
      <c r="K48" s="69"/>
      <c r="L48" s="16"/>
      <c r="M48" s="16"/>
      <c r="N48" s="16"/>
      <c r="P48" s="55"/>
      <c r="Q48" s="68"/>
      <c r="R48" s="64"/>
      <c r="S48" s="64"/>
      <c r="T48" s="64"/>
      <c r="U48" s="64"/>
      <c r="V48" s="64"/>
      <c r="W48" s="64"/>
      <c r="X48" s="16"/>
    </row>
    <row r="49" spans="1:30" ht="20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P49" s="70"/>
      <c r="Q49" s="66"/>
      <c r="R49" s="66"/>
      <c r="S49" s="66"/>
      <c r="T49" s="66"/>
      <c r="U49" s="66"/>
      <c r="V49" s="66"/>
      <c r="W49" s="66"/>
      <c r="AD49" s="16"/>
    </row>
    <row r="50" spans="1:30" ht="20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P50" s="55"/>
      <c r="Q50" s="62"/>
      <c r="R50" s="64"/>
      <c r="S50" s="62"/>
      <c r="T50" s="62"/>
      <c r="U50" s="62"/>
      <c r="V50" s="62"/>
      <c r="W50" s="62"/>
      <c r="AD50" s="16"/>
    </row>
    <row r="51" spans="1:30" ht="20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P51" s="55"/>
      <c r="Q51" s="66"/>
      <c r="R51" s="66"/>
      <c r="S51" s="66"/>
      <c r="T51" s="66"/>
      <c r="U51" s="66"/>
      <c r="V51" s="66"/>
      <c r="W51" s="66"/>
      <c r="AD51" s="16"/>
    </row>
    <row r="52" spans="1:30" ht="20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P52" s="70"/>
      <c r="Q52" s="66"/>
      <c r="R52" s="64"/>
      <c r="S52" s="66"/>
      <c r="T52" s="66"/>
      <c r="U52" s="66"/>
      <c r="V52" s="66"/>
      <c r="W52" s="66"/>
      <c r="AD52" s="16"/>
    </row>
    <row r="53" spans="1:30" ht="20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P53" s="64"/>
      <c r="Q53" s="62"/>
      <c r="R53" s="66"/>
      <c r="S53" s="62"/>
      <c r="T53" s="62"/>
      <c r="U53" s="62"/>
      <c r="V53" s="62"/>
      <c r="W53" s="62"/>
      <c r="AD53" s="16"/>
    </row>
    <row r="54" spans="1:30" ht="18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6"/>
      <c r="Q54" s="64"/>
      <c r="T54" s="64"/>
      <c r="X54" s="64"/>
      <c r="AD54" s="16"/>
    </row>
    <row r="55" spans="1:30" ht="12" customHeight="1">
      <c r="Q55" s="64"/>
      <c r="T55" s="64"/>
    </row>
    <row r="56" spans="1:30" ht="18" customHeight="1"/>
  </sheetData>
  <mergeCells count="42">
    <mergeCell ref="D10:D12"/>
    <mergeCell ref="A4:O4"/>
    <mergeCell ref="E10:O10"/>
    <mergeCell ref="E11:E12"/>
    <mergeCell ref="F11:F12"/>
    <mergeCell ref="G11:G12"/>
    <mergeCell ref="J11:J12"/>
    <mergeCell ref="M11:M12"/>
    <mergeCell ref="H11:I11"/>
    <mergeCell ref="K11:L11"/>
    <mergeCell ref="N11:O11"/>
    <mergeCell ref="A10:A12"/>
    <mergeCell ref="C10:C12"/>
    <mergeCell ref="B10:B12"/>
    <mergeCell ref="A13:B13"/>
    <mergeCell ref="A14:B14"/>
    <mergeCell ref="A43:A44"/>
    <mergeCell ref="A15:A16"/>
    <mergeCell ref="A17:A18"/>
    <mergeCell ref="A37:A42"/>
    <mergeCell ref="A19:A36"/>
    <mergeCell ref="T11:U11"/>
    <mergeCell ref="P40:P42"/>
    <mergeCell ref="P43:P44"/>
    <mergeCell ref="R10:R12"/>
    <mergeCell ref="P13:Q13"/>
    <mergeCell ref="P14:Q14"/>
    <mergeCell ref="P15:P16"/>
    <mergeCell ref="P17:P18"/>
    <mergeCell ref="P10:P12"/>
    <mergeCell ref="Q10:Q12"/>
    <mergeCell ref="S11:S12"/>
    <mergeCell ref="W11:W12"/>
    <mergeCell ref="X11:X12"/>
    <mergeCell ref="Y11:Y12"/>
    <mergeCell ref="Z11:Z12"/>
    <mergeCell ref="V11:V12"/>
    <mergeCell ref="N1:O1"/>
    <mergeCell ref="S10:U10"/>
    <mergeCell ref="Y1:Z1"/>
    <mergeCell ref="Y2:Z2"/>
    <mergeCell ref="V10:Z10"/>
  </mergeCells>
  <pageMargins left="0.7" right="0.7" top="0.75" bottom="0.75" header="0.3" footer="0.3"/>
  <pageSetup scale="68" orientation="portrait" r:id="rId1"/>
  <colBreaks count="1" manualBreakCount="1">
    <brk id="15" max="5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U231"/>
  <sheetViews>
    <sheetView view="pageBreakPreview" topLeftCell="A18" zoomScale="96" zoomScaleNormal="100" zoomScaleSheetLayoutView="96" workbookViewId="0">
      <selection activeCell="AA18" sqref="AA18"/>
    </sheetView>
  </sheetViews>
  <sheetFormatPr defaultColWidth="8.85546875" defaultRowHeight="12.75"/>
  <cols>
    <col min="1" max="1" width="12.7109375" style="22" customWidth="1"/>
    <col min="2" max="2" width="6.5703125" style="22" customWidth="1"/>
    <col min="3" max="3" width="3.42578125" style="22" bestFit="1" customWidth="1"/>
    <col min="4" max="15" width="6.5703125" style="44" customWidth="1"/>
    <col min="16" max="19" width="6.5703125" style="22" customWidth="1"/>
    <col min="20" max="16384" width="8.85546875" style="22"/>
  </cols>
  <sheetData>
    <row r="1" spans="1:21" ht="18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29"/>
      <c r="Q1" s="129"/>
      <c r="R1" s="129"/>
      <c r="S1" s="253" t="s">
        <v>196</v>
      </c>
    </row>
    <row r="2" spans="1:21" ht="18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29"/>
      <c r="R2" s="129"/>
      <c r="S2" s="129"/>
    </row>
    <row r="3" spans="1:21" ht="19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29"/>
      <c r="R3" s="129"/>
      <c r="S3" s="129"/>
    </row>
    <row r="4" spans="1:21" ht="36.75" customHeight="1">
      <c r="A4" s="522" t="s">
        <v>483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</row>
    <row r="5" spans="1:21" ht="27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129"/>
      <c r="R5" s="129"/>
      <c r="S5" s="129"/>
    </row>
    <row r="6" spans="1:21" ht="14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29"/>
      <c r="R6" s="129"/>
      <c r="S6" s="129"/>
    </row>
    <row r="7" spans="1:21">
      <c r="A7" s="13"/>
      <c r="B7" s="13"/>
      <c r="C7" s="13"/>
      <c r="D7" s="13"/>
      <c r="E7" s="13"/>
      <c r="F7" s="13"/>
      <c r="G7" s="13"/>
      <c r="H7" s="13"/>
      <c r="I7" s="13"/>
      <c r="J7" s="13"/>
      <c r="K7" s="58"/>
      <c r="L7" s="58"/>
      <c r="M7" s="58"/>
      <c r="N7" s="58"/>
      <c r="O7" s="58"/>
      <c r="P7" s="58"/>
      <c r="Q7" s="129"/>
      <c r="R7" s="129"/>
      <c r="S7" s="129"/>
    </row>
    <row r="8" spans="1:21">
      <c r="A8" s="60"/>
      <c r="B8" s="6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8"/>
      <c r="O8" s="58"/>
      <c r="P8" s="58"/>
      <c r="Q8" s="129"/>
      <c r="R8" s="129"/>
      <c r="S8" s="129"/>
    </row>
    <row r="9" spans="1:21">
      <c r="A9" s="60"/>
      <c r="B9" s="60"/>
      <c r="C9" s="60"/>
      <c r="D9" s="60"/>
      <c r="E9" s="60"/>
      <c r="F9" s="60"/>
      <c r="G9" s="60"/>
      <c r="H9" s="60"/>
      <c r="I9" s="60"/>
      <c r="J9" s="60"/>
      <c r="K9" s="61"/>
      <c r="L9" s="61"/>
      <c r="M9" s="61"/>
      <c r="N9" s="61"/>
      <c r="O9" s="61"/>
      <c r="P9" s="61"/>
      <c r="Q9" s="129"/>
      <c r="R9" s="129"/>
      <c r="S9" s="129"/>
    </row>
    <row r="10" spans="1:2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61"/>
      <c r="M10" s="61"/>
      <c r="N10" s="531"/>
      <c r="O10" s="531"/>
      <c r="P10" s="531"/>
      <c r="Q10" s="129"/>
      <c r="R10" s="129"/>
      <c r="S10" s="129"/>
    </row>
    <row r="11" spans="1:21" ht="18" customHeight="1">
      <c r="A11" s="102" t="s">
        <v>79</v>
      </c>
      <c r="B11" s="102"/>
      <c r="C11" s="102"/>
      <c r="D11" s="11"/>
      <c r="E11" s="11"/>
      <c r="F11" s="11"/>
      <c r="G11" s="11"/>
      <c r="H11" s="127"/>
      <c r="I11" s="127"/>
      <c r="J11" s="127"/>
      <c r="K11" s="127"/>
      <c r="L11" s="127"/>
      <c r="M11" s="127"/>
      <c r="N11" s="127"/>
      <c r="O11" s="127"/>
      <c r="Q11" s="129"/>
      <c r="R11" s="129"/>
      <c r="S11" s="186" t="s">
        <v>147</v>
      </c>
    </row>
    <row r="12" spans="1:21" ht="20.25" customHeight="1">
      <c r="A12" s="524" t="s">
        <v>172</v>
      </c>
      <c r="B12" s="524"/>
      <c r="C12" s="525" t="s">
        <v>62</v>
      </c>
      <c r="D12" s="320" t="s">
        <v>183</v>
      </c>
      <c r="E12" s="515" t="s">
        <v>180</v>
      </c>
      <c r="F12" s="128"/>
      <c r="G12" s="132"/>
      <c r="H12" s="388" t="s">
        <v>181</v>
      </c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1"/>
    </row>
    <row r="13" spans="1:21" ht="18.75" customHeight="1">
      <c r="A13" s="524"/>
      <c r="B13" s="524"/>
      <c r="C13" s="526"/>
      <c r="D13" s="321"/>
      <c r="E13" s="516"/>
      <c r="F13" s="497" t="s">
        <v>133</v>
      </c>
      <c r="G13" s="529" t="s">
        <v>16</v>
      </c>
      <c r="H13" s="472"/>
      <c r="I13" s="497" t="s">
        <v>133</v>
      </c>
      <c r="J13" s="529" t="s">
        <v>16</v>
      </c>
      <c r="K13" s="472" t="s">
        <v>182</v>
      </c>
      <c r="L13" s="137"/>
      <c r="M13" s="138"/>
      <c r="N13" s="472" t="s">
        <v>184</v>
      </c>
      <c r="O13" s="137"/>
      <c r="P13" s="138"/>
      <c r="Q13" s="472" t="s">
        <v>14</v>
      </c>
      <c r="R13" s="137"/>
      <c r="S13" s="138"/>
    </row>
    <row r="14" spans="1:21" ht="105.75" customHeight="1">
      <c r="A14" s="524"/>
      <c r="B14" s="524"/>
      <c r="C14" s="527"/>
      <c r="D14" s="322"/>
      <c r="E14" s="517"/>
      <c r="F14" s="528"/>
      <c r="G14" s="528"/>
      <c r="H14" s="389"/>
      <c r="I14" s="497"/>
      <c r="J14" s="529"/>
      <c r="K14" s="389"/>
      <c r="L14" s="117" t="s">
        <v>133</v>
      </c>
      <c r="M14" s="117" t="s">
        <v>16</v>
      </c>
      <c r="N14" s="389"/>
      <c r="O14" s="117" t="s">
        <v>133</v>
      </c>
      <c r="P14" s="117" t="s">
        <v>16</v>
      </c>
      <c r="Q14" s="389"/>
      <c r="R14" s="117" t="s">
        <v>133</v>
      </c>
      <c r="S14" s="117" t="s">
        <v>16</v>
      </c>
    </row>
    <row r="15" spans="1:21" ht="16.5" customHeight="1">
      <c r="A15" s="523" t="s">
        <v>6</v>
      </c>
      <c r="B15" s="523"/>
      <c r="C15" s="140" t="s">
        <v>7</v>
      </c>
      <c r="D15" s="25">
        <v>1</v>
      </c>
      <c r="E15" s="124">
        <v>2</v>
      </c>
      <c r="F15" s="25">
        <v>3</v>
      </c>
      <c r="G15" s="124">
        <v>4</v>
      </c>
      <c r="H15" s="25">
        <v>5</v>
      </c>
      <c r="I15" s="124">
        <v>6</v>
      </c>
      <c r="J15" s="25">
        <v>7</v>
      </c>
      <c r="K15" s="124">
        <v>8</v>
      </c>
      <c r="L15" s="25">
        <v>9</v>
      </c>
      <c r="M15" s="124">
        <v>10</v>
      </c>
      <c r="N15" s="25">
        <v>11</v>
      </c>
      <c r="O15" s="124">
        <v>12</v>
      </c>
      <c r="P15" s="25">
        <v>13</v>
      </c>
      <c r="Q15" s="124">
        <v>14</v>
      </c>
      <c r="R15" s="25">
        <v>15</v>
      </c>
      <c r="S15" s="25">
        <v>16</v>
      </c>
    </row>
    <row r="16" spans="1:21" s="21" customFormat="1" ht="19.5" customHeight="1">
      <c r="A16" s="518" t="s">
        <v>0</v>
      </c>
      <c r="B16" s="519"/>
      <c r="C16" s="141">
        <v>1</v>
      </c>
      <c r="D16" s="202">
        <v>78</v>
      </c>
      <c r="E16" s="202">
        <v>5214</v>
      </c>
      <c r="F16" s="202">
        <v>1756</v>
      </c>
      <c r="G16" s="202">
        <v>3458</v>
      </c>
      <c r="H16" s="202">
        <v>5214</v>
      </c>
      <c r="I16" s="202">
        <v>1756</v>
      </c>
      <c r="J16" s="202">
        <v>3458</v>
      </c>
      <c r="K16" s="202">
        <v>43</v>
      </c>
      <c r="L16" s="202">
        <v>3</v>
      </c>
      <c r="M16" s="202">
        <v>37</v>
      </c>
      <c r="N16" s="202">
        <v>5009</v>
      </c>
      <c r="O16" s="202">
        <v>1712</v>
      </c>
      <c r="P16" s="202">
        <v>3297</v>
      </c>
      <c r="Q16" s="202">
        <v>165</v>
      </c>
      <c r="R16" s="202">
        <v>42</v>
      </c>
      <c r="S16" s="202">
        <v>126</v>
      </c>
      <c r="U16" s="257"/>
    </row>
    <row r="17" spans="1:21" ht="19.5" customHeight="1">
      <c r="A17" s="512" t="s">
        <v>121</v>
      </c>
      <c r="B17" s="513"/>
      <c r="C17" s="141">
        <v>2</v>
      </c>
      <c r="D17" s="193">
        <v>62</v>
      </c>
      <c r="E17" s="193">
        <v>4763</v>
      </c>
      <c r="F17" s="193">
        <v>1542</v>
      </c>
      <c r="G17" s="193">
        <v>3221</v>
      </c>
      <c r="H17" s="193">
        <v>4763</v>
      </c>
      <c r="I17" s="193">
        <v>1542</v>
      </c>
      <c r="J17" s="193">
        <v>3221</v>
      </c>
      <c r="K17" s="193">
        <v>39</v>
      </c>
      <c r="L17" s="193">
        <v>3</v>
      </c>
      <c r="M17" s="193">
        <v>36</v>
      </c>
      <c r="N17" s="193">
        <v>4570</v>
      </c>
      <c r="O17" s="193">
        <v>1500</v>
      </c>
      <c r="P17" s="193">
        <v>3070</v>
      </c>
      <c r="Q17" s="193">
        <v>156</v>
      </c>
      <c r="R17" s="193">
        <v>39</v>
      </c>
      <c r="S17" s="193">
        <v>117</v>
      </c>
      <c r="U17" s="257"/>
    </row>
    <row r="18" spans="1:21" ht="19.5" customHeight="1">
      <c r="A18" s="512" t="s">
        <v>122</v>
      </c>
      <c r="B18" s="513"/>
      <c r="C18" s="141">
        <v>3</v>
      </c>
      <c r="D18" s="193">
        <v>16</v>
      </c>
      <c r="E18" s="193">
        <v>451</v>
      </c>
      <c r="F18" s="193">
        <v>214</v>
      </c>
      <c r="G18" s="193">
        <v>237</v>
      </c>
      <c r="H18" s="193">
        <v>451</v>
      </c>
      <c r="I18" s="193">
        <v>214</v>
      </c>
      <c r="J18" s="193">
        <v>237</v>
      </c>
      <c r="K18" s="193">
        <v>1</v>
      </c>
      <c r="L18" s="193">
        <v>0</v>
      </c>
      <c r="M18" s="193">
        <v>1</v>
      </c>
      <c r="N18" s="193">
        <v>439</v>
      </c>
      <c r="O18" s="193">
        <v>212</v>
      </c>
      <c r="P18" s="193">
        <v>227</v>
      </c>
      <c r="Q18" s="193">
        <v>12</v>
      </c>
      <c r="R18" s="193">
        <v>3</v>
      </c>
      <c r="S18" s="193">
        <v>9</v>
      </c>
      <c r="U18" s="257"/>
    </row>
    <row r="19" spans="1:21" ht="19.5" customHeight="1">
      <c r="A19" s="512" t="s">
        <v>123</v>
      </c>
      <c r="B19" s="513"/>
      <c r="C19" s="141">
        <v>4</v>
      </c>
      <c r="D19" s="193">
        <v>0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U19" s="257"/>
    </row>
    <row r="20" spans="1:21" s="21" customFormat="1" ht="19.5" customHeight="1">
      <c r="A20" s="518" t="s">
        <v>148</v>
      </c>
      <c r="B20" s="519"/>
      <c r="C20" s="141">
        <v>5</v>
      </c>
      <c r="D20" s="202">
        <v>45</v>
      </c>
      <c r="E20" s="202">
        <v>3890</v>
      </c>
      <c r="F20" s="202">
        <v>1427</v>
      </c>
      <c r="G20" s="202">
        <v>2463</v>
      </c>
      <c r="H20" s="202">
        <v>3890</v>
      </c>
      <c r="I20" s="202">
        <v>1427</v>
      </c>
      <c r="J20" s="202">
        <v>2463</v>
      </c>
      <c r="K20" s="202">
        <v>30</v>
      </c>
      <c r="L20" s="202">
        <v>3</v>
      </c>
      <c r="M20" s="202">
        <v>27</v>
      </c>
      <c r="N20" s="202">
        <v>3738</v>
      </c>
      <c r="O20" s="202">
        <v>1396</v>
      </c>
      <c r="P20" s="202">
        <v>2342</v>
      </c>
      <c r="Q20" s="202">
        <v>124</v>
      </c>
      <c r="R20" s="202">
        <v>29</v>
      </c>
      <c r="S20" s="202">
        <v>95</v>
      </c>
      <c r="U20" s="257"/>
    </row>
    <row r="21" spans="1:21" s="21" customFormat="1" ht="19.5" customHeight="1">
      <c r="A21" s="512" t="s">
        <v>121</v>
      </c>
      <c r="B21" s="513"/>
      <c r="C21" s="141">
        <v>6</v>
      </c>
      <c r="D21" s="193">
        <v>41</v>
      </c>
      <c r="E21" s="193">
        <v>3663</v>
      </c>
      <c r="F21" s="193">
        <v>1290</v>
      </c>
      <c r="G21" s="193">
        <v>2373</v>
      </c>
      <c r="H21" s="193">
        <v>3663</v>
      </c>
      <c r="I21" s="193">
        <v>1290</v>
      </c>
      <c r="J21" s="193">
        <v>2373</v>
      </c>
      <c r="K21" s="193">
        <v>30</v>
      </c>
      <c r="L21" s="193">
        <v>3</v>
      </c>
      <c r="M21" s="193">
        <v>27</v>
      </c>
      <c r="N21" s="193">
        <v>3518</v>
      </c>
      <c r="O21" s="193">
        <v>1261</v>
      </c>
      <c r="P21" s="193">
        <v>2257</v>
      </c>
      <c r="Q21" s="193">
        <v>116</v>
      </c>
      <c r="R21" s="193">
        <v>26</v>
      </c>
      <c r="S21" s="193">
        <v>90</v>
      </c>
      <c r="U21" s="257"/>
    </row>
    <row r="22" spans="1:21" s="21" customFormat="1" ht="19.5" customHeight="1">
      <c r="A22" s="512" t="s">
        <v>122</v>
      </c>
      <c r="B22" s="513"/>
      <c r="C22" s="141">
        <v>7</v>
      </c>
      <c r="D22" s="193">
        <v>4</v>
      </c>
      <c r="E22" s="193">
        <v>227</v>
      </c>
      <c r="F22" s="193">
        <v>137</v>
      </c>
      <c r="G22" s="193">
        <v>90</v>
      </c>
      <c r="H22" s="193">
        <v>227</v>
      </c>
      <c r="I22" s="193">
        <v>137</v>
      </c>
      <c r="J22" s="193">
        <v>90</v>
      </c>
      <c r="K22" s="193">
        <v>0</v>
      </c>
      <c r="L22" s="193">
        <v>0</v>
      </c>
      <c r="M22" s="193">
        <v>0</v>
      </c>
      <c r="N22" s="193">
        <v>220</v>
      </c>
      <c r="O22" s="193">
        <v>135</v>
      </c>
      <c r="P22" s="193">
        <v>85</v>
      </c>
      <c r="Q22" s="193">
        <v>8</v>
      </c>
      <c r="R22" s="193">
        <v>3</v>
      </c>
      <c r="S22" s="193">
        <v>5</v>
      </c>
      <c r="U22" s="257"/>
    </row>
    <row r="23" spans="1:21" s="21" customFormat="1" ht="19.5" customHeight="1">
      <c r="A23" s="512" t="s">
        <v>123</v>
      </c>
      <c r="B23" s="513"/>
      <c r="C23" s="141">
        <v>8</v>
      </c>
      <c r="D23" s="193"/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U23" s="257"/>
    </row>
    <row r="24" spans="1:21" s="21" customFormat="1" ht="19.5" customHeight="1">
      <c r="A24" s="520" t="s">
        <v>150</v>
      </c>
      <c r="B24" s="521"/>
      <c r="C24" s="141">
        <v>9</v>
      </c>
      <c r="D24" s="202">
        <v>30</v>
      </c>
      <c r="E24" s="202">
        <v>1227</v>
      </c>
      <c r="F24" s="202">
        <v>295</v>
      </c>
      <c r="G24" s="202">
        <v>932</v>
      </c>
      <c r="H24" s="202">
        <v>1227</v>
      </c>
      <c r="I24" s="202">
        <v>295</v>
      </c>
      <c r="J24" s="202">
        <v>932</v>
      </c>
      <c r="K24" s="202">
        <v>10</v>
      </c>
      <c r="L24" s="202">
        <v>0</v>
      </c>
      <c r="M24" s="202">
        <v>10</v>
      </c>
      <c r="N24" s="202">
        <v>1176</v>
      </c>
      <c r="O24" s="202">
        <v>284</v>
      </c>
      <c r="P24" s="202">
        <v>892</v>
      </c>
      <c r="Q24" s="202">
        <v>42</v>
      </c>
      <c r="R24" s="202">
        <v>11</v>
      </c>
      <c r="S24" s="202">
        <v>31</v>
      </c>
      <c r="U24" s="257"/>
    </row>
    <row r="25" spans="1:21" s="21" customFormat="1" ht="19.5" customHeight="1">
      <c r="A25" s="512" t="s">
        <v>121</v>
      </c>
      <c r="B25" s="513"/>
      <c r="C25" s="141">
        <v>10</v>
      </c>
      <c r="D25" s="193">
        <v>19</v>
      </c>
      <c r="E25" s="193">
        <v>1015</v>
      </c>
      <c r="F25" s="193">
        <v>225</v>
      </c>
      <c r="G25" s="193">
        <v>790</v>
      </c>
      <c r="H25" s="193">
        <v>1015</v>
      </c>
      <c r="I25" s="193">
        <v>225</v>
      </c>
      <c r="J25" s="193">
        <v>790</v>
      </c>
      <c r="K25" s="193">
        <v>9</v>
      </c>
      <c r="L25" s="193">
        <v>0</v>
      </c>
      <c r="M25" s="193">
        <v>9</v>
      </c>
      <c r="N25" s="193">
        <v>969</v>
      </c>
      <c r="O25" s="193">
        <v>214</v>
      </c>
      <c r="P25" s="193">
        <v>755</v>
      </c>
      <c r="Q25" s="193">
        <v>38</v>
      </c>
      <c r="R25" s="193">
        <v>11</v>
      </c>
      <c r="S25" s="193">
        <v>27</v>
      </c>
      <c r="U25" s="257"/>
    </row>
    <row r="26" spans="1:21" s="21" customFormat="1" ht="19.5" customHeight="1">
      <c r="A26" s="512" t="s">
        <v>122</v>
      </c>
      <c r="B26" s="513"/>
      <c r="C26" s="141">
        <v>11</v>
      </c>
      <c r="D26" s="193">
        <v>11</v>
      </c>
      <c r="E26" s="193">
        <v>212</v>
      </c>
      <c r="F26" s="193">
        <v>70</v>
      </c>
      <c r="G26" s="193">
        <v>142</v>
      </c>
      <c r="H26" s="193">
        <v>212</v>
      </c>
      <c r="I26" s="193">
        <v>70</v>
      </c>
      <c r="J26" s="193">
        <v>142</v>
      </c>
      <c r="K26" s="193">
        <v>1</v>
      </c>
      <c r="L26" s="193">
        <v>0</v>
      </c>
      <c r="M26" s="193">
        <v>1</v>
      </c>
      <c r="N26" s="193">
        <v>207</v>
      </c>
      <c r="O26" s="193">
        <v>70</v>
      </c>
      <c r="P26" s="193">
        <v>137</v>
      </c>
      <c r="Q26" s="193">
        <v>4</v>
      </c>
      <c r="R26" s="193">
        <v>0</v>
      </c>
      <c r="S26" s="193">
        <v>4</v>
      </c>
      <c r="U26" s="257"/>
    </row>
    <row r="27" spans="1:21" s="21" customFormat="1" ht="19.5" customHeight="1">
      <c r="A27" s="512" t="s">
        <v>123</v>
      </c>
      <c r="B27" s="513"/>
      <c r="C27" s="141">
        <v>12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U27" s="257"/>
    </row>
    <row r="28" spans="1:21" s="21" customFormat="1" ht="19.5" customHeight="1">
      <c r="A28" s="518" t="s">
        <v>119</v>
      </c>
      <c r="B28" s="519"/>
      <c r="C28" s="141">
        <v>13</v>
      </c>
      <c r="D28" s="202">
        <v>0</v>
      </c>
      <c r="E28" s="202">
        <v>0</v>
      </c>
      <c r="F28" s="202">
        <v>0</v>
      </c>
      <c r="G28" s="202">
        <v>0</v>
      </c>
      <c r="H28" s="202">
        <v>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202">
        <v>0</v>
      </c>
      <c r="P28" s="202">
        <v>0</v>
      </c>
      <c r="Q28" s="202">
        <v>0</v>
      </c>
      <c r="R28" s="202">
        <v>0</v>
      </c>
      <c r="S28" s="202">
        <v>0</v>
      </c>
      <c r="U28" s="257"/>
    </row>
    <row r="29" spans="1:21" s="21" customFormat="1" ht="19.5" customHeight="1">
      <c r="A29" s="512" t="s">
        <v>121</v>
      </c>
      <c r="B29" s="513"/>
      <c r="C29" s="141">
        <v>14</v>
      </c>
      <c r="D29" s="193">
        <v>0</v>
      </c>
      <c r="E29" s="193">
        <v>0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3">
        <v>0</v>
      </c>
      <c r="L29" s="193">
        <v>0</v>
      </c>
      <c r="M29" s="193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U29" s="257"/>
    </row>
    <row r="30" spans="1:21" s="21" customFormat="1" ht="19.5" customHeight="1">
      <c r="A30" s="512" t="s">
        <v>122</v>
      </c>
      <c r="B30" s="513"/>
      <c r="C30" s="141">
        <v>15</v>
      </c>
      <c r="D30" s="193">
        <v>0</v>
      </c>
      <c r="E30" s="193">
        <v>0</v>
      </c>
      <c r="F30" s="193">
        <v>0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93">
        <v>0</v>
      </c>
      <c r="S30" s="193">
        <v>0</v>
      </c>
      <c r="U30" s="257"/>
    </row>
    <row r="31" spans="1:21" s="21" customFormat="1" ht="17.25" customHeight="1">
      <c r="A31" s="512" t="s">
        <v>123</v>
      </c>
      <c r="B31" s="513"/>
      <c r="C31" s="141">
        <v>16</v>
      </c>
      <c r="D31" s="193">
        <v>0</v>
      </c>
      <c r="E31" s="193">
        <v>0</v>
      </c>
      <c r="F31" s="19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93">
        <v>0</v>
      </c>
      <c r="R31" s="193">
        <v>0</v>
      </c>
      <c r="S31" s="193">
        <v>0</v>
      </c>
      <c r="U31" s="257"/>
    </row>
    <row r="32" spans="1:21" s="21" customFormat="1" ht="29.25" customHeight="1">
      <c r="A32" s="520" t="s">
        <v>189</v>
      </c>
      <c r="B32" s="521"/>
      <c r="C32" s="141">
        <v>17</v>
      </c>
      <c r="D32" s="202">
        <v>3</v>
      </c>
      <c r="E32" s="202">
        <v>97</v>
      </c>
      <c r="F32" s="202">
        <v>34</v>
      </c>
      <c r="G32" s="202">
        <v>63</v>
      </c>
      <c r="H32" s="202">
        <v>97</v>
      </c>
      <c r="I32" s="202">
        <v>34</v>
      </c>
      <c r="J32" s="202">
        <v>63</v>
      </c>
      <c r="K32" s="202">
        <v>0</v>
      </c>
      <c r="L32" s="202">
        <v>0</v>
      </c>
      <c r="M32" s="202">
        <v>0</v>
      </c>
      <c r="N32" s="202">
        <v>95</v>
      </c>
      <c r="O32" s="202">
        <v>32</v>
      </c>
      <c r="P32" s="202">
        <v>63</v>
      </c>
      <c r="Q32" s="202">
        <v>2</v>
      </c>
      <c r="R32" s="202">
        <v>2</v>
      </c>
      <c r="S32" s="202">
        <v>0</v>
      </c>
      <c r="U32" s="257"/>
    </row>
    <row r="33" spans="1:21" s="21" customFormat="1" ht="19.5" customHeight="1">
      <c r="A33" s="512" t="s">
        <v>121</v>
      </c>
      <c r="B33" s="513"/>
      <c r="C33" s="141">
        <v>18</v>
      </c>
      <c r="D33" s="193">
        <v>2</v>
      </c>
      <c r="E33" s="193">
        <v>85</v>
      </c>
      <c r="F33" s="193">
        <v>27</v>
      </c>
      <c r="G33" s="193">
        <v>58</v>
      </c>
      <c r="H33" s="193">
        <v>85</v>
      </c>
      <c r="I33" s="193">
        <v>27</v>
      </c>
      <c r="J33" s="193">
        <v>58</v>
      </c>
      <c r="K33" s="193">
        <v>0</v>
      </c>
      <c r="L33" s="193">
        <v>0</v>
      </c>
      <c r="M33" s="193">
        <v>0</v>
      </c>
      <c r="N33" s="193">
        <v>83</v>
      </c>
      <c r="O33" s="193">
        <v>25</v>
      </c>
      <c r="P33" s="193">
        <v>58</v>
      </c>
      <c r="Q33" s="193">
        <v>2</v>
      </c>
      <c r="R33" s="193">
        <v>2</v>
      </c>
      <c r="S33" s="193">
        <v>0</v>
      </c>
      <c r="U33" s="257"/>
    </row>
    <row r="34" spans="1:21" s="21" customFormat="1" ht="19.5" customHeight="1">
      <c r="A34" s="512" t="s">
        <v>122</v>
      </c>
      <c r="B34" s="513"/>
      <c r="C34" s="141">
        <v>19</v>
      </c>
      <c r="D34" s="193">
        <v>1</v>
      </c>
      <c r="E34" s="193">
        <v>12</v>
      </c>
      <c r="F34" s="193">
        <v>7</v>
      </c>
      <c r="G34" s="193">
        <v>5</v>
      </c>
      <c r="H34" s="193">
        <v>12</v>
      </c>
      <c r="I34" s="193">
        <v>7</v>
      </c>
      <c r="J34" s="193">
        <v>5</v>
      </c>
      <c r="K34" s="193">
        <v>0</v>
      </c>
      <c r="L34" s="193">
        <v>0</v>
      </c>
      <c r="M34" s="193">
        <v>0</v>
      </c>
      <c r="N34" s="193">
        <v>12</v>
      </c>
      <c r="O34" s="193">
        <v>7</v>
      </c>
      <c r="P34" s="193">
        <v>5</v>
      </c>
      <c r="Q34" s="193">
        <v>0</v>
      </c>
      <c r="R34" s="193">
        <v>0</v>
      </c>
      <c r="S34" s="193">
        <v>0</v>
      </c>
      <c r="U34" s="257"/>
    </row>
    <row r="35" spans="1:21" s="21" customFormat="1" ht="19.5" customHeight="1">
      <c r="A35" s="512" t="s">
        <v>123</v>
      </c>
      <c r="B35" s="513"/>
      <c r="C35" s="141">
        <v>20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U35" s="257"/>
    </row>
    <row r="36" spans="1:21">
      <c r="A36" s="77" t="s">
        <v>78</v>
      </c>
      <c r="B36" s="85"/>
      <c r="C36" s="1"/>
      <c r="D36" s="69" t="s">
        <v>248</v>
      </c>
      <c r="E36" s="1"/>
      <c r="F36" s="12"/>
      <c r="G36" s="12"/>
      <c r="H36" s="80"/>
      <c r="I36" s="12"/>
      <c r="J36" s="81"/>
      <c r="K36" s="55"/>
      <c r="L36" s="82"/>
      <c r="M36" s="82"/>
      <c r="N36" s="82"/>
      <c r="O36" s="68"/>
      <c r="P36" s="129"/>
      <c r="Q36" s="129"/>
      <c r="R36" s="129"/>
      <c r="S36" s="129"/>
    </row>
    <row r="37" spans="1:21">
      <c r="A37" s="78"/>
      <c r="B37" s="78"/>
      <c r="C37" s="1"/>
      <c r="D37" s="69" t="s">
        <v>203</v>
      </c>
      <c r="E37" s="1"/>
      <c r="F37" s="12"/>
      <c r="G37" s="12"/>
      <c r="H37" s="80"/>
      <c r="I37" s="12"/>
      <c r="J37" s="81"/>
      <c r="K37" s="55"/>
      <c r="L37" s="82"/>
      <c r="M37" s="82"/>
      <c r="N37" s="82"/>
      <c r="O37" s="68"/>
      <c r="P37" s="129"/>
      <c r="Q37" s="129"/>
      <c r="R37" s="129"/>
      <c r="S37" s="129"/>
    </row>
    <row r="38" spans="1:21">
      <c r="A38" s="78"/>
      <c r="B38" s="78"/>
      <c r="C38" s="1"/>
      <c r="D38" s="69"/>
      <c r="E38" s="1"/>
      <c r="F38" s="12"/>
      <c r="G38" s="12"/>
      <c r="H38" s="80"/>
      <c r="I38" s="12"/>
      <c r="J38" s="81"/>
      <c r="K38" s="55"/>
      <c r="L38" s="82"/>
      <c r="M38" s="82"/>
      <c r="N38" s="82"/>
      <c r="O38" s="68"/>
      <c r="P38" s="129"/>
      <c r="Q38" s="129"/>
      <c r="R38" s="129"/>
      <c r="S38" s="129"/>
    </row>
    <row r="39" spans="1:21">
      <c r="A39" s="78"/>
      <c r="B39" s="78"/>
      <c r="C39" s="1"/>
      <c r="D39" s="69"/>
      <c r="E39" s="1"/>
      <c r="F39" s="12"/>
      <c r="G39" s="12"/>
      <c r="H39" s="80"/>
      <c r="I39" s="12"/>
      <c r="J39" s="81"/>
      <c r="K39" s="55"/>
      <c r="L39" s="82"/>
      <c r="M39" s="82"/>
      <c r="N39" s="82"/>
      <c r="O39" s="68"/>
      <c r="P39" s="129"/>
      <c r="Q39" s="129"/>
      <c r="R39" s="129"/>
      <c r="S39" s="129"/>
    </row>
    <row r="40" spans="1:21" ht="14.25">
      <c r="A40" s="514"/>
      <c r="B40" s="514"/>
      <c r="C40" s="514"/>
      <c r="D40" s="514"/>
      <c r="E40" s="68"/>
      <c r="F40" s="64"/>
      <c r="G40" s="64"/>
      <c r="H40" s="64"/>
      <c r="I40" s="64"/>
      <c r="J40" s="64"/>
      <c r="K40" s="39"/>
      <c r="L40" s="39"/>
      <c r="M40" s="69"/>
      <c r="N40" s="6"/>
      <c r="O40" s="6"/>
      <c r="P40" s="129"/>
      <c r="Q40" s="129"/>
      <c r="R40" s="129"/>
      <c r="S40" s="129"/>
    </row>
    <row r="41" spans="1:21" ht="18" customHeight="1">
      <c r="A41" s="76"/>
      <c r="B41" s="64"/>
      <c r="C41" s="55"/>
      <c r="D41" s="65"/>
      <c r="E41" s="64"/>
      <c r="F41" s="64"/>
      <c r="G41" s="64"/>
      <c r="H41" s="64"/>
      <c r="I41" s="64"/>
      <c r="J41" s="64"/>
      <c r="K41" s="64"/>
      <c r="L41" s="64"/>
      <c r="M41" s="39"/>
      <c r="N41" s="55"/>
      <c r="O41" s="129"/>
      <c r="P41" s="129"/>
      <c r="Q41" s="129"/>
      <c r="R41" s="129"/>
      <c r="S41" s="129"/>
    </row>
    <row r="42" spans="1:21" ht="18" customHeight="1">
      <c r="A42" s="13"/>
      <c r="B42" s="55"/>
      <c r="C42" s="55"/>
      <c r="D42" s="65"/>
      <c r="E42" s="66"/>
      <c r="F42" s="66"/>
      <c r="G42" s="66"/>
      <c r="H42" s="66"/>
      <c r="I42" s="66"/>
      <c r="J42" s="66"/>
      <c r="K42" s="66"/>
      <c r="L42" s="64"/>
      <c r="M42" s="39"/>
      <c r="N42" s="55"/>
      <c r="O42" s="129"/>
      <c r="P42" s="129"/>
      <c r="Q42" s="129"/>
      <c r="R42" s="129"/>
      <c r="S42" s="129"/>
    </row>
    <row r="43" spans="1:21" ht="18" customHeight="1">
      <c r="A43" s="66"/>
      <c r="B43" s="64"/>
      <c r="C43" s="55"/>
      <c r="D43" s="65"/>
      <c r="E43" s="64"/>
      <c r="F43" s="62"/>
      <c r="G43" s="62"/>
      <c r="H43" s="62"/>
      <c r="I43" s="62"/>
      <c r="J43" s="62"/>
      <c r="K43" s="62"/>
      <c r="L43" s="64"/>
      <c r="M43" s="39"/>
      <c r="N43" s="55"/>
      <c r="O43" s="129"/>
      <c r="P43" s="129"/>
      <c r="Q43" s="129"/>
      <c r="R43" s="129"/>
      <c r="S43" s="129"/>
    </row>
    <row r="44" spans="1:21" ht="18" customHeight="1">
      <c r="A44" s="55"/>
      <c r="B44" s="55"/>
      <c r="C44" s="55"/>
      <c r="D44" s="65"/>
      <c r="E44" s="66"/>
      <c r="F44" s="66"/>
      <c r="G44" s="66"/>
      <c r="H44" s="66"/>
      <c r="I44" s="66"/>
      <c r="J44" s="66"/>
      <c r="K44" s="66"/>
      <c r="L44" s="64"/>
      <c r="M44" s="39"/>
      <c r="N44" s="55"/>
      <c r="O44" s="129"/>
      <c r="P44" s="129"/>
      <c r="Q44" s="129"/>
      <c r="R44" s="129"/>
      <c r="S44" s="129"/>
    </row>
    <row r="45" spans="1:21" ht="18" customHeight="1">
      <c r="A45" s="62"/>
      <c r="B45" s="55"/>
      <c r="C45" s="55"/>
      <c r="D45" s="65"/>
      <c r="E45" s="64"/>
      <c r="F45" s="66"/>
      <c r="G45" s="66"/>
      <c r="H45" s="66"/>
      <c r="I45" s="66"/>
      <c r="J45" s="66"/>
      <c r="K45" s="66"/>
      <c r="L45" s="64"/>
      <c r="M45" s="39"/>
      <c r="N45" s="55"/>
      <c r="O45" s="129"/>
      <c r="P45" s="129"/>
      <c r="Q45" s="129"/>
      <c r="R45" s="129"/>
      <c r="S45" s="129"/>
    </row>
    <row r="46" spans="1:21" ht="18" customHeight="1">
      <c r="A46" s="64"/>
      <c r="B46" s="55"/>
      <c r="C46" s="65"/>
      <c r="D46" s="65"/>
      <c r="E46" s="66"/>
      <c r="F46" s="62"/>
      <c r="G46" s="62"/>
      <c r="H46" s="62"/>
      <c r="I46" s="62"/>
      <c r="J46" s="62"/>
      <c r="K46" s="62"/>
      <c r="L46" s="64"/>
      <c r="M46" s="39"/>
      <c r="N46" s="55"/>
      <c r="O46" s="129"/>
      <c r="P46" s="129"/>
      <c r="Q46" s="129"/>
      <c r="R46" s="129"/>
      <c r="S46" s="129"/>
    </row>
    <row r="47" spans="1:21" ht="14.25">
      <c r="A47" s="64"/>
      <c r="B47" s="64"/>
      <c r="C47" s="66"/>
      <c r="D47" s="62"/>
      <c r="E47" s="62"/>
      <c r="F47" s="62"/>
      <c r="G47" s="62"/>
      <c r="H47" s="62"/>
      <c r="I47" s="62"/>
      <c r="J47" s="64"/>
      <c r="K47" s="39"/>
      <c r="L47" s="39"/>
      <c r="M47" s="65"/>
      <c r="N47" s="12"/>
      <c r="O47" s="12"/>
      <c r="P47" s="129"/>
      <c r="Q47" s="129"/>
      <c r="R47" s="129"/>
      <c r="S47" s="129"/>
    </row>
    <row r="48" spans="1:21" ht="14.25">
      <c r="A48" s="64"/>
      <c r="B48" s="64"/>
      <c r="C48" s="66"/>
      <c r="D48" s="62"/>
      <c r="E48" s="62"/>
      <c r="F48" s="62"/>
      <c r="G48" s="62"/>
      <c r="H48" s="62"/>
      <c r="I48" s="62"/>
      <c r="J48" s="64"/>
      <c r="K48" s="39"/>
      <c r="L48" s="39"/>
      <c r="M48" s="65"/>
      <c r="N48" s="12"/>
      <c r="O48" s="12"/>
      <c r="P48" s="129"/>
      <c r="Q48" s="129"/>
      <c r="R48" s="129"/>
      <c r="S48" s="129"/>
    </row>
    <row r="49" spans="1:19">
      <c r="A49" s="5"/>
      <c r="B49" s="5"/>
      <c r="C49" s="65"/>
      <c r="D49" s="65"/>
      <c r="E49" s="65"/>
      <c r="F49" s="65"/>
      <c r="G49" s="55"/>
      <c r="H49" s="65"/>
      <c r="I49" s="22"/>
      <c r="J49" s="65"/>
      <c r="K49" s="65"/>
      <c r="L49" s="65"/>
      <c r="M49" s="65"/>
      <c r="N49" s="65"/>
      <c r="O49" s="65"/>
      <c r="P49" s="129"/>
      <c r="Q49" s="129"/>
      <c r="R49" s="129"/>
      <c r="S49" s="129"/>
    </row>
    <row r="50" spans="1:19">
      <c r="A50" s="130"/>
      <c r="B50" s="130"/>
      <c r="C50" s="130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29"/>
      <c r="Q50" s="129"/>
      <c r="R50" s="129"/>
      <c r="S50" s="129"/>
    </row>
    <row r="51" spans="1:19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23"/>
      <c r="B56" s="23"/>
      <c r="C56" s="2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9">
      <c r="A57" s="23"/>
      <c r="B57" s="23"/>
      <c r="C57" s="2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9">
      <c r="A58" s="23"/>
      <c r="B58" s="23"/>
      <c r="C58" s="2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9">
      <c r="A59" s="23"/>
      <c r="B59" s="23"/>
      <c r="C59" s="2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9">
      <c r="A60" s="23"/>
      <c r="B60" s="23"/>
      <c r="C60" s="2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9">
      <c r="A61" s="23"/>
      <c r="B61" s="23"/>
      <c r="C61" s="2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9">
      <c r="A62" s="23"/>
      <c r="B62" s="23"/>
      <c r="C62" s="2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9">
      <c r="A63" s="23"/>
      <c r="B63" s="23"/>
      <c r="C63" s="2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9">
      <c r="A64" s="23"/>
      <c r="B64" s="23"/>
      <c r="C64" s="2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>
      <c r="A65" s="23"/>
      <c r="B65" s="23"/>
      <c r="C65" s="2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>
      <c r="A67" s="23"/>
      <c r="B67" s="23"/>
      <c r="C67" s="2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>
      <c r="A68" s="23"/>
      <c r="B68" s="23"/>
      <c r="C68" s="2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>
      <c r="A69" s="23"/>
      <c r="B69" s="23"/>
      <c r="C69" s="2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>
      <c r="A70" s="23"/>
      <c r="B70" s="23"/>
      <c r="C70" s="2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>
      <c r="A71" s="23"/>
      <c r="B71" s="23"/>
      <c r="C71" s="2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>
      <c r="A72" s="23"/>
      <c r="B72" s="23"/>
      <c r="C72" s="2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>
      <c r="A73" s="23"/>
      <c r="B73" s="23"/>
      <c r="C73" s="2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>
      <c r="A74" s="23"/>
      <c r="B74" s="23"/>
      <c r="C74" s="2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1:15">
      <c r="A75" s="23"/>
      <c r="B75" s="23"/>
      <c r="C75" s="2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>
      <c r="A76" s="23"/>
      <c r="B76" s="23"/>
      <c r="C76" s="2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>
      <c r="A77" s="23"/>
      <c r="B77" s="23"/>
      <c r="C77" s="2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>
      <c r="A78" s="23"/>
      <c r="B78" s="23"/>
      <c r="C78" s="2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>
      <c r="A79" s="23"/>
      <c r="B79" s="23"/>
      <c r="C79" s="2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>
      <c r="A80" s="23"/>
      <c r="B80" s="23"/>
      <c r="C80" s="2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15">
      <c r="A81" s="23"/>
      <c r="B81" s="23"/>
      <c r="C81" s="2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>
      <c r="A82" s="23"/>
      <c r="B82" s="23"/>
      <c r="C82" s="2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>
      <c r="A83" s="23"/>
      <c r="B83" s="23"/>
      <c r="C83" s="2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1:15">
      <c r="A84" s="23"/>
      <c r="B84" s="23"/>
      <c r="C84" s="2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1:1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15">
      <c r="A86" s="23"/>
      <c r="B86" s="23"/>
      <c r="C86" s="2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>
      <c r="A87" s="23"/>
      <c r="B87" s="23"/>
      <c r="C87" s="2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1:15">
      <c r="A88" s="23"/>
      <c r="B88" s="23"/>
      <c r="C88" s="2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1:15">
      <c r="A89" s="23"/>
      <c r="B89" s="23"/>
      <c r="C89" s="2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15">
      <c r="A90" s="23"/>
      <c r="B90" s="23"/>
      <c r="C90" s="2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>
      <c r="A91" s="23"/>
      <c r="B91" s="23"/>
      <c r="C91" s="2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>
      <c r="A92" s="23"/>
      <c r="B92" s="23"/>
      <c r="C92" s="2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15">
      <c r="A94" s="23"/>
      <c r="B94" s="23"/>
      <c r="C94" s="2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>
      <c r="A95" s="23"/>
      <c r="B95" s="23"/>
      <c r="C95" s="2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15">
      <c r="A96" s="23"/>
      <c r="B96" s="23"/>
      <c r="C96" s="2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>
      <c r="A97" s="23"/>
      <c r="B97" s="23"/>
      <c r="C97" s="2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>
      <c r="A98" s="23"/>
      <c r="B98" s="23"/>
      <c r="C98" s="2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>
      <c r="A99" s="23"/>
      <c r="B99" s="23"/>
      <c r="C99" s="2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>
      <c r="A100" s="23"/>
      <c r="B100" s="23"/>
      <c r="C100" s="2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>
      <c r="A101" s="23"/>
      <c r="B101" s="23"/>
      <c r="C101" s="2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>
      <c r="A102" s="23"/>
      <c r="B102" s="23"/>
      <c r="C102" s="2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>
      <c r="A103" s="23"/>
      <c r="B103" s="23"/>
      <c r="C103" s="2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>
      <c r="A104" s="23"/>
      <c r="B104" s="23"/>
      <c r="C104" s="2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>
      <c r="A105" s="23"/>
      <c r="B105" s="23"/>
      <c r="C105" s="2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1:15">
      <c r="A106" s="23"/>
      <c r="B106" s="23"/>
      <c r="C106" s="2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1:15">
      <c r="A107" s="23"/>
      <c r="B107" s="23"/>
      <c r="C107" s="2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1:15">
      <c r="A108" s="23"/>
      <c r="B108" s="23"/>
      <c r="C108" s="2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1:15">
      <c r="A109" s="23"/>
      <c r="B109" s="23"/>
      <c r="C109" s="2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1:15">
      <c r="A110" s="23"/>
      <c r="B110" s="23"/>
      <c r="C110" s="2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1:15">
      <c r="A111" s="23"/>
      <c r="B111" s="23"/>
      <c r="C111" s="2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1:15">
      <c r="A112" s="23"/>
      <c r="B112" s="23"/>
      <c r="C112" s="2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pans="1:15">
      <c r="A113" s="23"/>
      <c r="B113" s="23"/>
      <c r="C113" s="2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1:15">
      <c r="A114" s="23"/>
      <c r="B114" s="23"/>
      <c r="C114" s="2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1:15">
      <c r="A115" s="23"/>
      <c r="B115" s="23"/>
      <c r="C115" s="2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pans="1:15">
      <c r="A116" s="23"/>
      <c r="B116" s="23"/>
      <c r="C116" s="2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pans="1:15">
      <c r="A117" s="23"/>
      <c r="B117" s="23"/>
      <c r="C117" s="2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pans="1:15">
      <c r="A118" s="23"/>
      <c r="B118" s="23"/>
      <c r="C118" s="2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>
      <c r="A119" s="23"/>
      <c r="B119" s="23"/>
      <c r="C119" s="2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1:15">
      <c r="A120" s="23"/>
      <c r="B120" s="23"/>
      <c r="C120" s="2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pans="1:15">
      <c r="A121" s="23"/>
      <c r="B121" s="23"/>
      <c r="C121" s="2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1:15">
      <c r="A122" s="23"/>
      <c r="B122" s="23"/>
      <c r="C122" s="2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1:15">
      <c r="A123" s="23"/>
      <c r="B123" s="23"/>
      <c r="C123" s="2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1: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1:15">
      <c r="A125" s="23"/>
      <c r="B125" s="23"/>
      <c r="C125" s="2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pans="1:15">
      <c r="A126" s="23"/>
      <c r="B126" s="23"/>
      <c r="C126" s="23"/>
      <c r="D126" s="43"/>
      <c r="E126" s="43"/>
      <c r="F126" s="43"/>
      <c r="G126" s="43"/>
      <c r="H126" s="24"/>
      <c r="I126" s="24"/>
      <c r="J126" s="24"/>
      <c r="K126" s="43"/>
      <c r="L126" s="43"/>
      <c r="M126" s="43"/>
      <c r="N126" s="43"/>
      <c r="O126" s="43"/>
    </row>
    <row r="127" spans="1:15">
      <c r="A127" s="23"/>
      <c r="B127" s="23"/>
      <c r="C127" s="23"/>
      <c r="D127" s="43"/>
      <c r="E127" s="43"/>
      <c r="F127" s="43"/>
      <c r="G127" s="43"/>
      <c r="H127" s="24"/>
      <c r="I127" s="24"/>
      <c r="J127" s="24"/>
      <c r="K127" s="43"/>
      <c r="L127" s="43"/>
      <c r="M127" s="43"/>
      <c r="N127" s="43"/>
      <c r="O127" s="43"/>
    </row>
    <row r="128" spans="1:15">
      <c r="A128" s="23"/>
      <c r="B128" s="23"/>
      <c r="C128" s="23"/>
      <c r="D128" s="43"/>
      <c r="E128" s="43"/>
      <c r="F128" s="43"/>
      <c r="G128" s="43"/>
      <c r="H128" s="24"/>
      <c r="I128" s="24"/>
      <c r="J128" s="24"/>
      <c r="K128" s="43"/>
      <c r="L128" s="43"/>
      <c r="M128" s="43"/>
      <c r="N128" s="43"/>
      <c r="O128" s="43"/>
    </row>
    <row r="129" spans="1:15">
      <c r="A129" s="23"/>
      <c r="B129" s="23"/>
      <c r="C129" s="23"/>
      <c r="D129" s="43"/>
      <c r="E129" s="43"/>
      <c r="F129" s="43"/>
      <c r="G129" s="43"/>
      <c r="H129" s="24"/>
      <c r="I129" s="24"/>
      <c r="J129" s="24"/>
      <c r="K129" s="43"/>
      <c r="L129" s="43"/>
      <c r="M129" s="43"/>
      <c r="N129" s="43"/>
      <c r="O129" s="43"/>
    </row>
    <row r="130" spans="1:15">
      <c r="A130" s="23"/>
      <c r="B130" s="23"/>
      <c r="C130" s="23"/>
      <c r="D130" s="43"/>
      <c r="E130" s="43"/>
      <c r="F130" s="43"/>
      <c r="G130" s="43"/>
      <c r="H130" s="24"/>
      <c r="I130" s="24"/>
      <c r="J130" s="24"/>
      <c r="K130" s="43"/>
      <c r="L130" s="43"/>
      <c r="M130" s="43"/>
      <c r="N130" s="43"/>
      <c r="O130" s="43"/>
    </row>
    <row r="131" spans="1:15">
      <c r="A131" s="23"/>
      <c r="B131" s="23"/>
      <c r="C131" s="23"/>
      <c r="D131" s="43"/>
      <c r="E131" s="43"/>
      <c r="F131" s="43"/>
      <c r="G131" s="43"/>
      <c r="H131" s="24"/>
      <c r="I131" s="24"/>
      <c r="J131" s="24"/>
      <c r="K131" s="43"/>
      <c r="L131" s="43"/>
      <c r="M131" s="43"/>
      <c r="N131" s="43"/>
      <c r="O131" s="43"/>
    </row>
    <row r="132" spans="1:15">
      <c r="A132" s="23"/>
      <c r="B132" s="23"/>
      <c r="C132" s="23"/>
      <c r="D132" s="43"/>
      <c r="E132" s="43"/>
      <c r="F132" s="43"/>
      <c r="G132" s="43"/>
      <c r="H132" s="24"/>
      <c r="I132" s="24"/>
      <c r="J132" s="24"/>
      <c r="K132" s="43"/>
      <c r="L132" s="43"/>
      <c r="M132" s="43"/>
      <c r="N132" s="43"/>
      <c r="O132" s="43"/>
    </row>
    <row r="133" spans="1:15">
      <c r="A133" s="23"/>
      <c r="B133" s="23"/>
      <c r="C133" s="23"/>
      <c r="D133" s="43"/>
      <c r="E133" s="43"/>
      <c r="F133" s="43"/>
      <c r="G133" s="43"/>
      <c r="H133" s="24"/>
      <c r="I133" s="24"/>
      <c r="J133" s="24"/>
      <c r="K133" s="43"/>
      <c r="L133" s="43"/>
      <c r="M133" s="43"/>
      <c r="N133" s="43"/>
      <c r="O133" s="43"/>
    </row>
    <row r="134" spans="1:15">
      <c r="A134" s="23"/>
      <c r="B134" s="23"/>
      <c r="C134" s="23"/>
      <c r="D134" s="43"/>
      <c r="E134" s="43"/>
      <c r="F134" s="43"/>
      <c r="G134" s="43"/>
      <c r="H134" s="24"/>
      <c r="I134" s="24"/>
      <c r="J134" s="24"/>
      <c r="K134" s="43"/>
      <c r="L134" s="43"/>
      <c r="M134" s="43"/>
      <c r="N134" s="43"/>
      <c r="O134" s="43"/>
    </row>
    <row r="135" spans="1:15">
      <c r="A135" s="23"/>
      <c r="B135" s="23"/>
      <c r="C135" s="23"/>
      <c r="D135" s="43"/>
      <c r="E135" s="43"/>
      <c r="F135" s="43"/>
      <c r="G135" s="43"/>
      <c r="H135" s="24"/>
      <c r="I135" s="24"/>
      <c r="J135" s="24"/>
      <c r="K135" s="43"/>
      <c r="L135" s="43"/>
      <c r="M135" s="43"/>
      <c r="N135" s="43"/>
      <c r="O135" s="43"/>
    </row>
    <row r="136" spans="1:15">
      <c r="A136" s="23"/>
      <c r="B136" s="23"/>
      <c r="C136" s="23"/>
      <c r="D136" s="43"/>
      <c r="E136" s="43"/>
      <c r="F136" s="43"/>
      <c r="G136" s="43"/>
      <c r="H136" s="24"/>
      <c r="I136" s="24"/>
      <c r="J136" s="24"/>
      <c r="K136" s="43"/>
      <c r="L136" s="43"/>
      <c r="M136" s="43"/>
      <c r="N136" s="43"/>
      <c r="O136" s="43"/>
    </row>
    <row r="137" spans="1:15">
      <c r="A137" s="23"/>
      <c r="B137" s="23"/>
      <c r="C137" s="23"/>
      <c r="D137" s="43"/>
      <c r="E137" s="43"/>
      <c r="F137" s="43"/>
      <c r="G137" s="43"/>
      <c r="H137" s="24"/>
      <c r="I137" s="24"/>
      <c r="J137" s="24"/>
      <c r="K137" s="43"/>
      <c r="L137" s="43"/>
      <c r="M137" s="43"/>
      <c r="N137" s="43"/>
      <c r="O137" s="43"/>
    </row>
    <row r="138" spans="1:15">
      <c r="A138" s="23"/>
      <c r="B138" s="23"/>
      <c r="C138" s="23"/>
      <c r="D138" s="43"/>
      <c r="E138" s="43"/>
      <c r="F138" s="43"/>
      <c r="G138" s="43"/>
      <c r="H138" s="24"/>
      <c r="I138" s="24"/>
      <c r="J138" s="24"/>
      <c r="K138" s="43"/>
      <c r="L138" s="43"/>
      <c r="M138" s="43"/>
      <c r="N138" s="43"/>
      <c r="O138" s="43"/>
    </row>
    <row r="139" spans="1:15">
      <c r="A139" s="23"/>
      <c r="B139" s="23"/>
      <c r="C139" s="23"/>
      <c r="D139" s="43"/>
      <c r="E139" s="43"/>
      <c r="F139" s="43"/>
      <c r="G139" s="43"/>
      <c r="H139" s="24"/>
      <c r="I139" s="24"/>
      <c r="J139" s="24"/>
      <c r="K139" s="43"/>
      <c r="L139" s="43"/>
      <c r="M139" s="43"/>
      <c r="N139" s="43"/>
      <c r="O139" s="43"/>
    </row>
    <row r="140" spans="1:15">
      <c r="A140" s="23"/>
      <c r="B140" s="23"/>
      <c r="C140" s="2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pans="1:15">
      <c r="A141" s="23"/>
      <c r="B141" s="23"/>
      <c r="C141" s="2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1:15">
      <c r="A142" s="23"/>
      <c r="B142" s="23"/>
      <c r="C142" s="2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>
      <c r="A143" s="23"/>
      <c r="B143" s="23"/>
      <c r="C143" s="2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pans="1:15">
      <c r="A144" s="23"/>
      <c r="B144" s="23"/>
      <c r="C144" s="2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pans="1:15">
      <c r="A145" s="23"/>
      <c r="B145" s="23"/>
      <c r="C145" s="2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1:15">
      <c r="A146" s="23"/>
      <c r="B146" s="23"/>
      <c r="C146" s="2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1:15">
      <c r="A147" s="23"/>
      <c r="B147" s="23"/>
      <c r="C147" s="2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1:15">
      <c r="A148" s="23"/>
      <c r="B148" s="23"/>
      <c r="C148" s="2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1:15">
      <c r="A149" s="23"/>
      <c r="B149" s="23"/>
      <c r="C149" s="2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pans="1:15">
      <c r="A150" s="23"/>
      <c r="B150" s="23"/>
      <c r="C150" s="2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pans="1:15">
      <c r="A151" s="23"/>
      <c r="B151" s="23"/>
      <c r="C151" s="2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pans="1:15">
      <c r="A152" s="23"/>
      <c r="B152" s="23"/>
      <c r="C152" s="2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pans="1: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pans="1:15">
      <c r="A154" s="23"/>
      <c r="B154" s="23"/>
      <c r="C154" s="2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pans="1:15">
      <c r="A155" s="23"/>
      <c r="B155" s="23"/>
      <c r="C155" s="2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1:15">
      <c r="A156" s="23"/>
      <c r="B156" s="23"/>
      <c r="C156" s="2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pans="1: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pans="1:15">
      <c r="A158" s="23"/>
      <c r="B158" s="23"/>
      <c r="C158" s="2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pans="1:15">
      <c r="A159" s="23"/>
      <c r="B159" s="23"/>
      <c r="C159" s="2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1:15">
      <c r="A160" s="23"/>
      <c r="B160" s="23"/>
      <c r="C160" s="2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pans="1:15">
      <c r="A161" s="23"/>
      <c r="B161" s="23"/>
      <c r="C161" s="2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1:15">
      <c r="A162" s="23"/>
      <c r="B162" s="23"/>
      <c r="C162" s="2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pans="1: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pans="1:15">
      <c r="A164" s="23"/>
      <c r="B164" s="23"/>
      <c r="C164" s="2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1:15">
      <c r="A165" s="23"/>
      <c r="B165" s="23"/>
      <c r="C165" s="2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1:15">
      <c r="A166" s="23"/>
      <c r="B166" s="23"/>
      <c r="C166" s="2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pans="1:15">
      <c r="A167" s="23"/>
      <c r="B167" s="23"/>
      <c r="C167" s="2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pans="1:15">
      <c r="A168" s="23"/>
      <c r="B168" s="23"/>
      <c r="C168" s="2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1:15">
      <c r="A169" s="23"/>
      <c r="B169" s="23"/>
      <c r="C169" s="2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pans="1:15">
      <c r="A170" s="23"/>
      <c r="B170" s="23"/>
      <c r="C170" s="2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pans="1:15">
      <c r="A171" s="23"/>
      <c r="B171" s="23"/>
      <c r="C171" s="2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pans="1: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1: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1:15">
      <c r="A174" s="23"/>
      <c r="B174" s="23"/>
      <c r="C174" s="2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pans="1:15">
      <c r="A175" s="23"/>
      <c r="B175" s="23"/>
      <c r="C175" s="2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pans="1:15">
      <c r="A176" s="23"/>
      <c r="B176" s="23"/>
      <c r="C176" s="2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pans="1:15">
      <c r="A177" s="23"/>
      <c r="B177" s="23"/>
      <c r="C177" s="2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pans="1:15">
      <c r="A178" s="23"/>
      <c r="B178" s="23"/>
      <c r="C178" s="2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1:15">
      <c r="A179" s="23"/>
      <c r="B179" s="23"/>
      <c r="C179" s="2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pans="1:15">
      <c r="A180" s="23"/>
      <c r="B180" s="23"/>
      <c r="C180" s="2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pans="1:15">
      <c r="A181" s="23"/>
      <c r="B181" s="23"/>
      <c r="C181" s="2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1:15">
      <c r="A182" s="23"/>
      <c r="B182" s="23"/>
      <c r="C182" s="2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pans="1:15">
      <c r="A183" s="23"/>
      <c r="B183" s="23"/>
      <c r="C183" s="2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1:15">
      <c r="A184" s="23"/>
      <c r="B184" s="23"/>
      <c r="C184" s="2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pans="1:15">
      <c r="A185" s="23"/>
      <c r="B185" s="23"/>
      <c r="C185" s="2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pans="1:15">
      <c r="A186" s="23"/>
      <c r="B186" s="23"/>
      <c r="C186" s="2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1:15">
      <c r="A187" s="23"/>
      <c r="B187" s="23"/>
      <c r="C187" s="2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1:15">
      <c r="A188" s="23"/>
      <c r="B188" s="23"/>
      <c r="C188" s="2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pans="1:15">
      <c r="A189" s="23"/>
      <c r="B189" s="23"/>
      <c r="C189" s="2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1: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pans="1:15">
      <c r="A191" s="23"/>
      <c r="B191" s="23"/>
      <c r="C191" s="2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pans="1:15">
      <c r="A192" s="23"/>
      <c r="B192" s="23"/>
      <c r="C192" s="2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pans="1:15">
      <c r="A193" s="23"/>
      <c r="B193" s="23"/>
      <c r="C193" s="2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1:15">
      <c r="A194" s="23"/>
      <c r="B194" s="23"/>
      <c r="C194" s="2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1:15">
      <c r="A195" s="23"/>
      <c r="B195" s="23"/>
      <c r="C195" s="2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pans="1:15">
      <c r="A196" s="23"/>
      <c r="B196" s="23"/>
      <c r="C196" s="2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pans="1:15">
      <c r="A197" s="23"/>
      <c r="B197" s="23"/>
      <c r="C197" s="2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pans="1:15">
      <c r="A198" s="23"/>
      <c r="B198" s="23"/>
      <c r="C198" s="2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1:15">
      <c r="A199" s="23"/>
      <c r="B199" s="23"/>
      <c r="C199" s="2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1:15">
      <c r="A200" s="23"/>
      <c r="B200" s="23"/>
      <c r="C200" s="2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1:15">
      <c r="A201" s="23"/>
      <c r="B201" s="23"/>
      <c r="C201" s="2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1:15">
      <c r="A202" s="23"/>
      <c r="B202" s="23"/>
      <c r="C202" s="2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1:15">
      <c r="A203" s="23"/>
      <c r="B203" s="23"/>
      <c r="C203" s="2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1: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1:15">
      <c r="A205" s="23"/>
      <c r="B205" s="23"/>
      <c r="C205" s="2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1:15">
      <c r="A206" s="23"/>
      <c r="B206" s="23"/>
      <c r="C206" s="2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pans="1:15">
      <c r="A207" s="23"/>
      <c r="B207" s="23"/>
      <c r="C207" s="2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1:15">
      <c r="A208" s="23"/>
      <c r="B208" s="23"/>
      <c r="C208" s="2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1:15">
      <c r="A209" s="23"/>
      <c r="B209" s="23"/>
      <c r="C209" s="2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1:15">
      <c r="A210" s="23"/>
      <c r="B210" s="23"/>
      <c r="C210" s="2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pans="1:15">
      <c r="A211" s="23"/>
      <c r="B211" s="23"/>
      <c r="C211" s="2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pans="1:15">
      <c r="A212" s="23"/>
      <c r="B212" s="23"/>
      <c r="C212" s="2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pans="1:15">
      <c r="A213" s="23"/>
      <c r="B213" s="23"/>
      <c r="C213" s="2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pans="1:15">
      <c r="A214" s="23"/>
      <c r="B214" s="23"/>
      <c r="C214" s="2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pans="1:15">
      <c r="A215" s="23"/>
      <c r="B215" s="23"/>
      <c r="C215" s="2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pans="1: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pans="1:15">
      <c r="A217" s="23"/>
      <c r="B217" s="23"/>
      <c r="C217" s="2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pans="1:15">
      <c r="A218" s="23"/>
      <c r="B218" s="23"/>
      <c r="C218" s="2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pans="1:15">
      <c r="A219" s="23"/>
      <c r="B219" s="23"/>
      <c r="C219" s="2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1:15">
      <c r="A220" s="23"/>
      <c r="B220" s="23"/>
      <c r="C220" s="2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pans="1:15">
      <c r="A221" s="23"/>
      <c r="B221" s="23"/>
      <c r="C221" s="2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pans="1:15">
      <c r="A222" s="23"/>
      <c r="B222" s="23"/>
      <c r="C222" s="2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pans="1:15">
      <c r="A223" s="23"/>
      <c r="B223" s="23"/>
      <c r="C223" s="2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pans="1:15">
      <c r="A224" s="23"/>
      <c r="B224" s="23"/>
      <c r="C224" s="2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  <row r="225" spans="1: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</row>
    <row r="226" spans="1:15">
      <c r="A226" s="23"/>
      <c r="B226" s="23"/>
      <c r="C226" s="2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1:15">
      <c r="A227" s="23"/>
      <c r="B227" s="23"/>
      <c r="C227" s="2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1:15">
      <c r="A228" s="23"/>
      <c r="B228" s="23"/>
      <c r="C228" s="2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1:15">
      <c r="A229" s="23"/>
      <c r="B229" s="23"/>
      <c r="C229" s="2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</row>
    <row r="230" spans="1:15">
      <c r="A230" s="23"/>
      <c r="B230" s="23"/>
      <c r="C230" s="2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</row>
    <row r="231" spans="1:15">
      <c r="A231" s="23"/>
      <c r="B231" s="23"/>
      <c r="C231" s="2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</sheetData>
  <mergeCells count="38">
    <mergeCell ref="N10:P10"/>
    <mergeCell ref="I13:I14"/>
    <mergeCell ref="I12:S12"/>
    <mergeCell ref="Q13:Q14"/>
    <mergeCell ref="K13:K14"/>
    <mergeCell ref="N13:N14"/>
    <mergeCell ref="A4:S4"/>
    <mergeCell ref="A26:B26"/>
    <mergeCell ref="A15:B15"/>
    <mergeCell ref="A16:B16"/>
    <mergeCell ref="A17:B17"/>
    <mergeCell ref="A18:B18"/>
    <mergeCell ref="A19:B19"/>
    <mergeCell ref="A20:B20"/>
    <mergeCell ref="A12:B14"/>
    <mergeCell ref="C12:C14"/>
    <mergeCell ref="F13:F14"/>
    <mergeCell ref="J13:J14"/>
    <mergeCell ref="D12:D14"/>
    <mergeCell ref="G13:G14"/>
    <mergeCell ref="H12:H14"/>
    <mergeCell ref="C8:M8"/>
    <mergeCell ref="A33:B33"/>
    <mergeCell ref="A34:B34"/>
    <mergeCell ref="A35:B35"/>
    <mergeCell ref="A40:D40"/>
    <mergeCell ref="E12:E1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</mergeCells>
  <pageMargins left="0.7" right="0.7" top="0.75" bottom="0.75" header="0.3" footer="0.3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Z64"/>
  <sheetViews>
    <sheetView view="pageBreakPreview" topLeftCell="A44" zoomScale="115" zoomScaleNormal="100" zoomScaleSheetLayoutView="115" workbookViewId="0">
      <selection activeCell="W59" sqref="W59"/>
    </sheetView>
  </sheetViews>
  <sheetFormatPr defaultColWidth="8.85546875" defaultRowHeight="15" customHeight="1"/>
  <cols>
    <col min="1" max="1" width="12" style="4" customWidth="1"/>
    <col min="2" max="2" width="8.5703125" style="4" customWidth="1"/>
    <col min="3" max="3" width="12.7109375" style="4" customWidth="1"/>
    <col min="4" max="4" width="3.7109375" style="4" customWidth="1"/>
    <col min="5" max="5" width="7.28515625" style="4" customWidth="1"/>
    <col min="6" max="19" width="6.140625" style="4" customWidth="1"/>
    <col min="20" max="16384" width="8.85546875" style="4"/>
  </cols>
  <sheetData>
    <row r="1" spans="1:21" ht="24.75" customHeight="1">
      <c r="R1" s="412" t="s">
        <v>179</v>
      </c>
      <c r="S1" s="412"/>
    </row>
    <row r="2" spans="1:21" ht="24.75" customHeight="1"/>
    <row r="3" spans="1:21" ht="9" customHeight="1"/>
    <row r="4" spans="1:21" ht="36.75" customHeight="1">
      <c r="A4" s="319" t="s">
        <v>484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1" ht="19.5" customHeight="1"/>
    <row r="6" spans="1:21" ht="28.5" customHeight="1"/>
    <row r="7" spans="1:21" ht="21" customHeight="1"/>
    <row r="8" spans="1:21" ht="6" customHeight="1"/>
    <row r="9" spans="1:21" ht="17.25" customHeight="1">
      <c r="A9" s="102" t="s">
        <v>79</v>
      </c>
      <c r="B9" s="48"/>
      <c r="C9" s="48"/>
      <c r="S9" s="182" t="s">
        <v>147</v>
      </c>
    </row>
    <row r="10" spans="1:21" ht="21" customHeight="1">
      <c r="A10" s="473" t="s">
        <v>13</v>
      </c>
      <c r="B10" s="544"/>
      <c r="C10" s="545"/>
      <c r="D10" s="351" t="s">
        <v>62</v>
      </c>
      <c r="E10" s="515" t="s">
        <v>0</v>
      </c>
      <c r="F10" s="390" t="s">
        <v>11</v>
      </c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1"/>
    </row>
    <row r="11" spans="1:21" ht="24" customHeight="1">
      <c r="A11" s="474"/>
      <c r="B11" s="546"/>
      <c r="C11" s="547"/>
      <c r="D11" s="351"/>
      <c r="E11" s="472"/>
      <c r="F11" s="497" t="s">
        <v>133</v>
      </c>
      <c r="G11" s="497" t="s">
        <v>16</v>
      </c>
      <c r="H11" s="388" t="s">
        <v>164</v>
      </c>
      <c r="I11" s="390"/>
      <c r="J11" s="391"/>
      <c r="K11" s="392" t="s">
        <v>118</v>
      </c>
      <c r="L11" s="550"/>
      <c r="M11" s="501"/>
      <c r="N11" s="388" t="s">
        <v>151</v>
      </c>
      <c r="O11" s="390"/>
      <c r="P11" s="391"/>
      <c r="Q11" s="388" t="s">
        <v>189</v>
      </c>
      <c r="R11" s="390"/>
      <c r="S11" s="391"/>
    </row>
    <row r="12" spans="1:21" ht="65.25" customHeight="1">
      <c r="A12" s="475"/>
      <c r="B12" s="548"/>
      <c r="C12" s="549"/>
      <c r="D12" s="351"/>
      <c r="E12" s="389"/>
      <c r="F12" s="497"/>
      <c r="G12" s="497"/>
      <c r="H12" s="389"/>
      <c r="I12" s="134" t="s">
        <v>133</v>
      </c>
      <c r="J12" s="134" t="s">
        <v>16</v>
      </c>
      <c r="K12" s="394"/>
      <c r="L12" s="134" t="s">
        <v>133</v>
      </c>
      <c r="M12" s="134" t="s">
        <v>16</v>
      </c>
      <c r="N12" s="389"/>
      <c r="O12" s="134" t="s">
        <v>133</v>
      </c>
      <c r="P12" s="134" t="s">
        <v>16</v>
      </c>
      <c r="Q12" s="389"/>
      <c r="R12" s="134" t="s">
        <v>133</v>
      </c>
      <c r="S12" s="134" t="s">
        <v>16</v>
      </c>
    </row>
    <row r="13" spans="1:21" ht="18" customHeight="1">
      <c r="A13" s="422" t="s">
        <v>6</v>
      </c>
      <c r="B13" s="506"/>
      <c r="C13" s="551"/>
      <c r="D13" s="25" t="s">
        <v>7</v>
      </c>
      <c r="E13" s="9">
        <v>1</v>
      </c>
      <c r="F13" s="9">
        <v>2</v>
      </c>
      <c r="G13" s="9">
        <v>3</v>
      </c>
      <c r="H13" s="9">
        <v>4</v>
      </c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9">
        <v>12</v>
      </c>
      <c r="Q13" s="9">
        <v>13</v>
      </c>
      <c r="R13" s="9">
        <v>14</v>
      </c>
      <c r="S13" s="9">
        <v>15</v>
      </c>
    </row>
    <row r="14" spans="1:21" ht="18" customHeight="1">
      <c r="A14" s="552" t="s">
        <v>163</v>
      </c>
      <c r="B14" s="553"/>
      <c r="C14" s="554"/>
      <c r="D14" s="9">
        <v>1</v>
      </c>
      <c r="E14" s="251">
        <v>11403</v>
      </c>
      <c r="F14" s="218">
        <v>4058</v>
      </c>
      <c r="G14" s="218">
        <v>7345</v>
      </c>
      <c r="H14" s="218">
        <v>7019</v>
      </c>
      <c r="I14" s="219">
        <v>2470</v>
      </c>
      <c r="J14" s="218">
        <v>4549</v>
      </c>
      <c r="K14" s="218">
        <v>3991</v>
      </c>
      <c r="L14" s="219">
        <v>1451</v>
      </c>
      <c r="M14" s="218">
        <v>2540</v>
      </c>
      <c r="N14" s="218">
        <v>0</v>
      </c>
      <c r="O14" s="219">
        <v>0</v>
      </c>
      <c r="P14" s="218">
        <v>0</v>
      </c>
      <c r="Q14" s="218">
        <v>393</v>
      </c>
      <c r="R14" s="219">
        <v>137</v>
      </c>
      <c r="S14" s="218">
        <v>256</v>
      </c>
      <c r="U14" s="258">
        <f>E14-H14-K14-N14-Q14</f>
        <v>0</v>
      </c>
    </row>
    <row r="15" spans="1:21" ht="18" customHeight="1">
      <c r="A15" s="535" t="s">
        <v>20</v>
      </c>
      <c r="B15" s="536"/>
      <c r="C15" s="537"/>
      <c r="D15" s="9">
        <v>2</v>
      </c>
      <c r="E15" s="252">
        <v>117</v>
      </c>
      <c r="F15" s="252">
        <v>60</v>
      </c>
      <c r="G15" s="252">
        <v>57</v>
      </c>
      <c r="H15" s="252">
        <v>33</v>
      </c>
      <c r="I15" s="252">
        <v>20</v>
      </c>
      <c r="J15" s="252">
        <v>13</v>
      </c>
      <c r="K15" s="252">
        <v>68</v>
      </c>
      <c r="L15" s="252">
        <v>32</v>
      </c>
      <c r="M15" s="252">
        <v>36</v>
      </c>
      <c r="N15" s="252">
        <v>0</v>
      </c>
      <c r="O15" s="252">
        <v>0</v>
      </c>
      <c r="P15" s="252">
        <v>0</v>
      </c>
      <c r="Q15" s="252">
        <v>16</v>
      </c>
      <c r="R15" s="252">
        <v>8</v>
      </c>
      <c r="S15" s="252">
        <v>8</v>
      </c>
      <c r="U15" s="258">
        <f t="shared" ref="U15:U51" si="0">E15-H15-K15-N15-Q15</f>
        <v>0</v>
      </c>
    </row>
    <row r="16" spans="1:21" ht="18" customHeight="1">
      <c r="A16" s="535" t="s">
        <v>21</v>
      </c>
      <c r="B16" s="536"/>
      <c r="C16" s="537"/>
      <c r="D16" s="9">
        <v>3</v>
      </c>
      <c r="E16" s="218">
        <v>68</v>
      </c>
      <c r="F16" s="218">
        <v>41</v>
      </c>
      <c r="G16" s="218">
        <v>27</v>
      </c>
      <c r="H16" s="218">
        <v>19</v>
      </c>
      <c r="I16" s="219">
        <v>15</v>
      </c>
      <c r="J16" s="218">
        <v>4</v>
      </c>
      <c r="K16" s="218">
        <v>47</v>
      </c>
      <c r="L16" s="219">
        <v>25</v>
      </c>
      <c r="M16" s="218">
        <v>22</v>
      </c>
      <c r="N16" s="218">
        <v>0</v>
      </c>
      <c r="O16" s="219">
        <v>0</v>
      </c>
      <c r="P16" s="218">
        <v>0</v>
      </c>
      <c r="Q16" s="218">
        <v>2</v>
      </c>
      <c r="R16" s="219">
        <v>1</v>
      </c>
      <c r="S16" s="218">
        <v>1</v>
      </c>
      <c r="U16" s="258">
        <f t="shared" si="0"/>
        <v>0</v>
      </c>
    </row>
    <row r="17" spans="1:21" ht="18" customHeight="1">
      <c r="A17" s="532" t="s">
        <v>28</v>
      </c>
      <c r="B17" s="533"/>
      <c r="C17" s="534"/>
      <c r="D17" s="9">
        <v>4</v>
      </c>
      <c r="E17" s="218">
        <v>56</v>
      </c>
      <c r="F17" s="218">
        <v>32</v>
      </c>
      <c r="G17" s="218">
        <v>24</v>
      </c>
      <c r="H17" s="218">
        <v>33</v>
      </c>
      <c r="I17" s="219">
        <v>25</v>
      </c>
      <c r="J17" s="218">
        <v>8</v>
      </c>
      <c r="K17" s="218">
        <v>23</v>
      </c>
      <c r="L17" s="219">
        <v>7</v>
      </c>
      <c r="M17" s="218">
        <v>16</v>
      </c>
      <c r="N17" s="218">
        <v>0</v>
      </c>
      <c r="O17" s="219">
        <v>0</v>
      </c>
      <c r="P17" s="218">
        <v>0</v>
      </c>
      <c r="Q17" s="218">
        <v>0</v>
      </c>
      <c r="R17" s="219">
        <v>0</v>
      </c>
      <c r="S17" s="218">
        <v>0</v>
      </c>
      <c r="U17" s="258">
        <f t="shared" si="0"/>
        <v>0</v>
      </c>
    </row>
    <row r="18" spans="1:21" ht="18" customHeight="1">
      <c r="A18" s="532" t="s">
        <v>29</v>
      </c>
      <c r="B18" s="533"/>
      <c r="C18" s="534"/>
      <c r="D18" s="9">
        <v>5</v>
      </c>
      <c r="E18" s="218">
        <v>5</v>
      </c>
      <c r="F18" s="218">
        <v>5</v>
      </c>
      <c r="G18" s="218">
        <v>0</v>
      </c>
      <c r="H18" s="218">
        <v>1</v>
      </c>
      <c r="I18" s="219">
        <v>1</v>
      </c>
      <c r="J18" s="218">
        <v>0</v>
      </c>
      <c r="K18" s="218">
        <v>4</v>
      </c>
      <c r="L18" s="219">
        <v>4</v>
      </c>
      <c r="M18" s="218">
        <v>0</v>
      </c>
      <c r="N18" s="218">
        <v>0</v>
      </c>
      <c r="O18" s="219">
        <v>0</v>
      </c>
      <c r="P18" s="218">
        <v>0</v>
      </c>
      <c r="Q18" s="218">
        <v>0</v>
      </c>
      <c r="R18" s="219">
        <v>0</v>
      </c>
      <c r="S18" s="218">
        <v>0</v>
      </c>
      <c r="U18" s="258">
        <f t="shared" si="0"/>
        <v>0</v>
      </c>
    </row>
    <row r="19" spans="1:21" ht="18" customHeight="1">
      <c r="A19" s="538" t="s">
        <v>30</v>
      </c>
      <c r="B19" s="539"/>
      <c r="C19" s="540"/>
      <c r="D19" s="9">
        <v>6</v>
      </c>
      <c r="E19" s="218">
        <v>11</v>
      </c>
      <c r="F19" s="218">
        <v>6</v>
      </c>
      <c r="G19" s="218">
        <v>5</v>
      </c>
      <c r="H19" s="218">
        <v>4</v>
      </c>
      <c r="I19" s="218">
        <v>3</v>
      </c>
      <c r="J19" s="218">
        <v>1</v>
      </c>
      <c r="K19" s="218">
        <v>7</v>
      </c>
      <c r="L19" s="218">
        <v>3</v>
      </c>
      <c r="M19" s="218">
        <v>4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U19" s="258">
        <f t="shared" si="0"/>
        <v>0</v>
      </c>
    </row>
    <row r="20" spans="1:21" ht="27.75" customHeight="1">
      <c r="A20" s="538" t="s">
        <v>31</v>
      </c>
      <c r="B20" s="539"/>
      <c r="C20" s="540"/>
      <c r="D20" s="9">
        <v>7</v>
      </c>
      <c r="E20" s="218">
        <v>9</v>
      </c>
      <c r="F20" s="218">
        <v>3</v>
      </c>
      <c r="G20" s="218">
        <v>6</v>
      </c>
      <c r="H20" s="218">
        <v>4</v>
      </c>
      <c r="I20" s="219">
        <v>2</v>
      </c>
      <c r="J20" s="218">
        <v>2</v>
      </c>
      <c r="K20" s="218">
        <v>5</v>
      </c>
      <c r="L20" s="219">
        <v>1</v>
      </c>
      <c r="M20" s="218">
        <v>4</v>
      </c>
      <c r="N20" s="218">
        <v>0</v>
      </c>
      <c r="O20" s="219">
        <v>0</v>
      </c>
      <c r="P20" s="218">
        <v>0</v>
      </c>
      <c r="Q20" s="218">
        <v>0</v>
      </c>
      <c r="R20" s="219">
        <v>0</v>
      </c>
      <c r="S20" s="218">
        <v>0</v>
      </c>
      <c r="U20" s="258">
        <f t="shared" si="0"/>
        <v>0</v>
      </c>
    </row>
    <row r="21" spans="1:21" ht="30" customHeight="1">
      <c r="A21" s="532" t="s">
        <v>32</v>
      </c>
      <c r="B21" s="533"/>
      <c r="C21" s="534"/>
      <c r="D21" s="9">
        <v>8</v>
      </c>
      <c r="E21" s="218">
        <v>123</v>
      </c>
      <c r="F21" s="218">
        <v>54</v>
      </c>
      <c r="G21" s="218">
        <v>69</v>
      </c>
      <c r="H21" s="218">
        <v>72</v>
      </c>
      <c r="I21" s="219">
        <v>32</v>
      </c>
      <c r="J21" s="218">
        <v>40</v>
      </c>
      <c r="K21" s="218">
        <v>34</v>
      </c>
      <c r="L21" s="219">
        <v>16</v>
      </c>
      <c r="M21" s="218">
        <v>18</v>
      </c>
      <c r="N21" s="218">
        <v>0</v>
      </c>
      <c r="O21" s="219">
        <v>0</v>
      </c>
      <c r="P21" s="218">
        <v>0</v>
      </c>
      <c r="Q21" s="218">
        <v>17</v>
      </c>
      <c r="R21" s="219">
        <v>6</v>
      </c>
      <c r="S21" s="218">
        <v>11</v>
      </c>
      <c r="U21" s="258">
        <f t="shared" si="0"/>
        <v>0</v>
      </c>
    </row>
    <row r="22" spans="1:21" ht="27.75" customHeight="1">
      <c r="A22" s="532" t="s">
        <v>33</v>
      </c>
      <c r="B22" s="533"/>
      <c r="C22" s="534"/>
      <c r="D22" s="9">
        <v>9</v>
      </c>
      <c r="E22" s="218">
        <v>25</v>
      </c>
      <c r="F22" s="218">
        <v>6</v>
      </c>
      <c r="G22" s="218">
        <v>19</v>
      </c>
      <c r="H22" s="218">
        <v>8</v>
      </c>
      <c r="I22" s="219">
        <v>3</v>
      </c>
      <c r="J22" s="218">
        <v>5</v>
      </c>
      <c r="K22" s="218">
        <v>17</v>
      </c>
      <c r="L22" s="219">
        <v>3</v>
      </c>
      <c r="M22" s="218">
        <v>14</v>
      </c>
      <c r="N22" s="218">
        <v>0</v>
      </c>
      <c r="O22" s="219">
        <v>0</v>
      </c>
      <c r="P22" s="218">
        <v>0</v>
      </c>
      <c r="Q22" s="218">
        <v>0</v>
      </c>
      <c r="R22" s="219">
        <v>0</v>
      </c>
      <c r="S22" s="218">
        <v>0</v>
      </c>
      <c r="U22" s="258">
        <f t="shared" si="0"/>
        <v>0</v>
      </c>
    </row>
    <row r="23" spans="1:21" ht="26.25" customHeight="1">
      <c r="A23" s="532" t="s">
        <v>34</v>
      </c>
      <c r="B23" s="533"/>
      <c r="C23" s="534"/>
      <c r="D23" s="9">
        <v>10</v>
      </c>
      <c r="E23" s="218">
        <v>19</v>
      </c>
      <c r="F23" s="218">
        <v>7</v>
      </c>
      <c r="G23" s="218">
        <v>12</v>
      </c>
      <c r="H23" s="218">
        <v>13</v>
      </c>
      <c r="I23" s="219">
        <v>7</v>
      </c>
      <c r="J23" s="218">
        <v>6</v>
      </c>
      <c r="K23" s="218">
        <v>6</v>
      </c>
      <c r="L23" s="219">
        <v>0</v>
      </c>
      <c r="M23" s="218">
        <v>6</v>
      </c>
      <c r="N23" s="218">
        <v>0</v>
      </c>
      <c r="O23" s="219">
        <v>0</v>
      </c>
      <c r="P23" s="218">
        <v>0</v>
      </c>
      <c r="Q23" s="218">
        <v>0</v>
      </c>
      <c r="R23" s="219">
        <v>0</v>
      </c>
      <c r="S23" s="218">
        <v>0</v>
      </c>
      <c r="U23" s="258">
        <f t="shared" si="0"/>
        <v>0</v>
      </c>
    </row>
    <row r="24" spans="1:21" ht="18" customHeight="1">
      <c r="A24" s="535" t="s">
        <v>22</v>
      </c>
      <c r="B24" s="536"/>
      <c r="C24" s="537"/>
      <c r="D24" s="9">
        <v>11</v>
      </c>
      <c r="E24" s="218">
        <v>71</v>
      </c>
      <c r="F24" s="218">
        <v>17</v>
      </c>
      <c r="G24" s="218">
        <v>54</v>
      </c>
      <c r="H24" s="218">
        <v>25</v>
      </c>
      <c r="I24" s="219">
        <v>6</v>
      </c>
      <c r="J24" s="218">
        <v>19</v>
      </c>
      <c r="K24" s="218">
        <v>36</v>
      </c>
      <c r="L24" s="219">
        <v>9</v>
      </c>
      <c r="M24" s="218">
        <v>27</v>
      </c>
      <c r="N24" s="218">
        <v>0</v>
      </c>
      <c r="O24" s="219">
        <v>0</v>
      </c>
      <c r="P24" s="218">
        <v>0</v>
      </c>
      <c r="Q24" s="218">
        <v>10</v>
      </c>
      <c r="R24" s="219">
        <v>2</v>
      </c>
      <c r="S24" s="218">
        <v>8</v>
      </c>
      <c r="U24" s="258">
        <f t="shared" si="0"/>
        <v>0</v>
      </c>
    </row>
    <row r="25" spans="1:21" ht="18" customHeight="1">
      <c r="A25" s="535" t="s">
        <v>23</v>
      </c>
      <c r="B25" s="536"/>
      <c r="C25" s="537"/>
      <c r="D25" s="9">
        <v>12</v>
      </c>
      <c r="E25" s="218">
        <v>235</v>
      </c>
      <c r="F25" s="218">
        <v>100</v>
      </c>
      <c r="G25" s="218">
        <v>135</v>
      </c>
      <c r="H25" s="218">
        <v>135</v>
      </c>
      <c r="I25" s="219">
        <v>65</v>
      </c>
      <c r="J25" s="218">
        <v>70</v>
      </c>
      <c r="K25" s="218">
        <v>96</v>
      </c>
      <c r="L25" s="219">
        <v>34</v>
      </c>
      <c r="M25" s="218">
        <v>62</v>
      </c>
      <c r="N25" s="218">
        <v>0</v>
      </c>
      <c r="O25" s="219">
        <v>0</v>
      </c>
      <c r="P25" s="218">
        <v>0</v>
      </c>
      <c r="Q25" s="218">
        <v>4</v>
      </c>
      <c r="R25" s="219">
        <v>1</v>
      </c>
      <c r="S25" s="218">
        <v>3</v>
      </c>
      <c r="U25" s="258">
        <f t="shared" si="0"/>
        <v>0</v>
      </c>
    </row>
    <row r="26" spans="1:21" ht="18" customHeight="1">
      <c r="A26" s="532" t="s">
        <v>45</v>
      </c>
      <c r="B26" s="533"/>
      <c r="C26" s="534"/>
      <c r="D26" s="9">
        <v>13</v>
      </c>
      <c r="E26" s="218">
        <v>20</v>
      </c>
      <c r="F26" s="218">
        <v>8</v>
      </c>
      <c r="G26" s="218">
        <v>12</v>
      </c>
      <c r="H26" s="218">
        <v>5</v>
      </c>
      <c r="I26" s="219">
        <v>3</v>
      </c>
      <c r="J26" s="218">
        <v>2</v>
      </c>
      <c r="K26" s="218">
        <v>14</v>
      </c>
      <c r="L26" s="219">
        <v>5</v>
      </c>
      <c r="M26" s="218">
        <v>9</v>
      </c>
      <c r="N26" s="218">
        <v>0</v>
      </c>
      <c r="O26" s="219">
        <v>0</v>
      </c>
      <c r="P26" s="218">
        <v>0</v>
      </c>
      <c r="Q26" s="218">
        <v>1</v>
      </c>
      <c r="R26" s="219">
        <v>0</v>
      </c>
      <c r="S26" s="218">
        <v>1</v>
      </c>
      <c r="U26" s="258">
        <f t="shared" si="0"/>
        <v>0</v>
      </c>
    </row>
    <row r="27" spans="1:21" ht="30.75" customHeight="1">
      <c r="A27" s="532" t="s">
        <v>35</v>
      </c>
      <c r="B27" s="533"/>
      <c r="C27" s="534"/>
      <c r="D27" s="9">
        <v>14</v>
      </c>
      <c r="E27" s="218">
        <v>13</v>
      </c>
      <c r="F27" s="218">
        <v>2</v>
      </c>
      <c r="G27" s="218">
        <v>11</v>
      </c>
      <c r="H27" s="218">
        <v>10</v>
      </c>
      <c r="I27" s="219">
        <v>1</v>
      </c>
      <c r="J27" s="218">
        <v>9</v>
      </c>
      <c r="K27" s="218">
        <v>2</v>
      </c>
      <c r="L27" s="219">
        <v>1</v>
      </c>
      <c r="M27" s="218">
        <v>1</v>
      </c>
      <c r="N27" s="218">
        <v>0</v>
      </c>
      <c r="O27" s="219">
        <v>0</v>
      </c>
      <c r="P27" s="218">
        <v>0</v>
      </c>
      <c r="Q27" s="218">
        <v>1</v>
      </c>
      <c r="R27" s="219">
        <v>0</v>
      </c>
      <c r="S27" s="218">
        <v>1</v>
      </c>
      <c r="U27" s="258">
        <f t="shared" si="0"/>
        <v>0</v>
      </c>
    </row>
    <row r="28" spans="1:21" ht="27.75" customHeight="1">
      <c r="A28" s="532" t="s">
        <v>36</v>
      </c>
      <c r="B28" s="533"/>
      <c r="C28" s="534"/>
      <c r="D28" s="9">
        <v>15</v>
      </c>
      <c r="E28" s="218">
        <v>39</v>
      </c>
      <c r="F28" s="218">
        <v>3</v>
      </c>
      <c r="G28" s="218">
        <v>36</v>
      </c>
      <c r="H28" s="218">
        <v>24</v>
      </c>
      <c r="I28" s="219">
        <v>2</v>
      </c>
      <c r="J28" s="218">
        <v>22</v>
      </c>
      <c r="K28" s="218">
        <v>12</v>
      </c>
      <c r="L28" s="219">
        <v>1</v>
      </c>
      <c r="M28" s="218">
        <v>11</v>
      </c>
      <c r="N28" s="218">
        <v>0</v>
      </c>
      <c r="O28" s="219">
        <v>0</v>
      </c>
      <c r="P28" s="218">
        <v>0</v>
      </c>
      <c r="Q28" s="218">
        <v>3</v>
      </c>
      <c r="R28" s="219">
        <v>0</v>
      </c>
      <c r="S28" s="218">
        <v>3</v>
      </c>
      <c r="U28" s="258">
        <f t="shared" si="0"/>
        <v>0</v>
      </c>
    </row>
    <row r="29" spans="1:21" ht="18" customHeight="1">
      <c r="A29" s="535" t="s">
        <v>37</v>
      </c>
      <c r="B29" s="536"/>
      <c r="C29" s="537"/>
      <c r="D29" s="9">
        <v>16</v>
      </c>
      <c r="E29" s="252">
        <v>606</v>
      </c>
      <c r="F29" s="252">
        <v>124</v>
      </c>
      <c r="G29" s="252">
        <v>482</v>
      </c>
      <c r="H29" s="252">
        <v>470</v>
      </c>
      <c r="I29" s="252">
        <v>109</v>
      </c>
      <c r="J29" s="252">
        <v>361</v>
      </c>
      <c r="K29" s="252">
        <v>111</v>
      </c>
      <c r="L29" s="252">
        <v>9</v>
      </c>
      <c r="M29" s="252">
        <v>102</v>
      </c>
      <c r="N29" s="252">
        <v>0</v>
      </c>
      <c r="O29" s="252">
        <v>0</v>
      </c>
      <c r="P29" s="252">
        <v>0</v>
      </c>
      <c r="Q29" s="252">
        <v>25</v>
      </c>
      <c r="R29" s="252">
        <v>6</v>
      </c>
      <c r="S29" s="252">
        <v>19</v>
      </c>
      <c r="U29" s="258">
        <f t="shared" si="0"/>
        <v>0</v>
      </c>
    </row>
    <row r="30" spans="1:21" ht="29.25" customHeight="1">
      <c r="A30" s="532" t="s">
        <v>38</v>
      </c>
      <c r="B30" s="533"/>
      <c r="C30" s="534"/>
      <c r="D30" s="9">
        <v>17</v>
      </c>
      <c r="E30" s="218">
        <v>28</v>
      </c>
      <c r="F30" s="218">
        <v>24</v>
      </c>
      <c r="G30" s="218">
        <v>4</v>
      </c>
      <c r="H30" s="218">
        <v>20</v>
      </c>
      <c r="I30" s="219">
        <v>17</v>
      </c>
      <c r="J30" s="218">
        <v>3</v>
      </c>
      <c r="K30" s="218">
        <v>8</v>
      </c>
      <c r="L30" s="219">
        <v>7</v>
      </c>
      <c r="M30" s="218">
        <v>1</v>
      </c>
      <c r="N30" s="218">
        <v>0</v>
      </c>
      <c r="O30" s="219">
        <v>0</v>
      </c>
      <c r="P30" s="218">
        <v>0</v>
      </c>
      <c r="Q30" s="218">
        <v>0</v>
      </c>
      <c r="R30" s="219">
        <v>0</v>
      </c>
      <c r="S30" s="218">
        <v>0</v>
      </c>
      <c r="U30" s="258">
        <f t="shared" si="0"/>
        <v>0</v>
      </c>
    </row>
    <row r="31" spans="1:21" ht="27" customHeight="1">
      <c r="A31" s="532" t="s">
        <v>39</v>
      </c>
      <c r="B31" s="533"/>
      <c r="C31" s="534"/>
      <c r="D31" s="9">
        <v>18</v>
      </c>
      <c r="E31" s="218">
        <v>65</v>
      </c>
      <c r="F31" s="218">
        <v>19</v>
      </c>
      <c r="G31" s="218">
        <v>46</v>
      </c>
      <c r="H31" s="218">
        <v>51</v>
      </c>
      <c r="I31" s="219">
        <v>14</v>
      </c>
      <c r="J31" s="218">
        <v>37</v>
      </c>
      <c r="K31" s="218">
        <v>14</v>
      </c>
      <c r="L31" s="219">
        <v>5</v>
      </c>
      <c r="M31" s="218">
        <v>9</v>
      </c>
      <c r="N31" s="218">
        <v>0</v>
      </c>
      <c r="O31" s="219">
        <v>0</v>
      </c>
      <c r="P31" s="218">
        <v>0</v>
      </c>
      <c r="Q31" s="218">
        <v>0</v>
      </c>
      <c r="R31" s="219">
        <v>0</v>
      </c>
      <c r="S31" s="218">
        <v>0</v>
      </c>
      <c r="U31" s="258">
        <f t="shared" si="0"/>
        <v>0</v>
      </c>
    </row>
    <row r="32" spans="1:21" ht="30.75" customHeight="1">
      <c r="A32" s="532" t="s">
        <v>42</v>
      </c>
      <c r="B32" s="533"/>
      <c r="C32" s="534"/>
      <c r="D32" s="9">
        <v>19</v>
      </c>
      <c r="E32" s="218">
        <v>13</v>
      </c>
      <c r="F32" s="218">
        <v>2</v>
      </c>
      <c r="G32" s="218">
        <v>11</v>
      </c>
      <c r="H32" s="218">
        <v>8</v>
      </c>
      <c r="I32" s="219">
        <v>1</v>
      </c>
      <c r="J32" s="218">
        <v>7</v>
      </c>
      <c r="K32" s="218">
        <v>5</v>
      </c>
      <c r="L32" s="219">
        <v>1</v>
      </c>
      <c r="M32" s="218">
        <v>4</v>
      </c>
      <c r="N32" s="218">
        <v>0</v>
      </c>
      <c r="O32" s="219">
        <v>0</v>
      </c>
      <c r="P32" s="218">
        <v>0</v>
      </c>
      <c r="Q32" s="218">
        <v>0</v>
      </c>
      <c r="R32" s="219">
        <v>0</v>
      </c>
      <c r="S32" s="218">
        <v>0</v>
      </c>
      <c r="U32" s="258">
        <f t="shared" si="0"/>
        <v>0</v>
      </c>
    </row>
    <row r="33" spans="1:21" ht="18" customHeight="1">
      <c r="A33" s="532" t="s">
        <v>40</v>
      </c>
      <c r="B33" s="533"/>
      <c r="C33" s="534"/>
      <c r="D33" s="9">
        <v>20</v>
      </c>
      <c r="E33" s="218">
        <v>17</v>
      </c>
      <c r="F33" s="218">
        <v>8</v>
      </c>
      <c r="G33" s="218">
        <v>9</v>
      </c>
      <c r="H33" s="218">
        <v>10</v>
      </c>
      <c r="I33" s="219">
        <v>5</v>
      </c>
      <c r="J33" s="218">
        <v>5</v>
      </c>
      <c r="K33" s="218">
        <v>7</v>
      </c>
      <c r="L33" s="219">
        <v>3</v>
      </c>
      <c r="M33" s="218">
        <v>4</v>
      </c>
      <c r="N33" s="218">
        <v>0</v>
      </c>
      <c r="O33" s="219">
        <v>0</v>
      </c>
      <c r="P33" s="218">
        <v>0</v>
      </c>
      <c r="Q33" s="218">
        <v>0</v>
      </c>
      <c r="R33" s="219">
        <v>0</v>
      </c>
      <c r="S33" s="218">
        <v>0</v>
      </c>
      <c r="U33" s="258">
        <f t="shared" si="0"/>
        <v>0</v>
      </c>
    </row>
    <row r="34" spans="1:21" ht="18" customHeight="1">
      <c r="A34" s="532" t="s">
        <v>50</v>
      </c>
      <c r="B34" s="533"/>
      <c r="C34" s="534"/>
      <c r="D34" s="9">
        <v>21</v>
      </c>
      <c r="E34" s="218">
        <v>5151</v>
      </c>
      <c r="F34" s="218">
        <v>2008</v>
      </c>
      <c r="G34" s="218">
        <v>3143</v>
      </c>
      <c r="H34" s="218">
        <v>3308</v>
      </c>
      <c r="I34" s="219">
        <v>1277</v>
      </c>
      <c r="J34" s="218">
        <v>2031</v>
      </c>
      <c r="K34" s="218">
        <v>1684</v>
      </c>
      <c r="L34" s="219">
        <v>656</v>
      </c>
      <c r="M34" s="218">
        <v>1028</v>
      </c>
      <c r="N34" s="218">
        <v>0</v>
      </c>
      <c r="O34" s="219">
        <v>0</v>
      </c>
      <c r="P34" s="218">
        <v>0</v>
      </c>
      <c r="Q34" s="218">
        <v>159</v>
      </c>
      <c r="R34" s="219">
        <v>75</v>
      </c>
      <c r="S34" s="218">
        <v>84</v>
      </c>
      <c r="U34" s="258">
        <f t="shared" si="0"/>
        <v>0</v>
      </c>
    </row>
    <row r="35" spans="1:21" ht="18" customHeight="1">
      <c r="A35" s="535" t="s">
        <v>51</v>
      </c>
      <c r="B35" s="536"/>
      <c r="C35" s="537"/>
      <c r="D35" s="9">
        <v>22</v>
      </c>
      <c r="E35" s="218">
        <v>692</v>
      </c>
      <c r="F35" s="218">
        <v>296</v>
      </c>
      <c r="G35" s="218">
        <v>396</v>
      </c>
      <c r="H35" s="218">
        <v>335</v>
      </c>
      <c r="I35" s="219">
        <v>148</v>
      </c>
      <c r="J35" s="218">
        <v>187</v>
      </c>
      <c r="K35" s="218">
        <v>328</v>
      </c>
      <c r="L35" s="219">
        <v>141</v>
      </c>
      <c r="M35" s="218">
        <v>187</v>
      </c>
      <c r="N35" s="218">
        <v>0</v>
      </c>
      <c r="O35" s="219">
        <v>0</v>
      </c>
      <c r="P35" s="218">
        <v>0</v>
      </c>
      <c r="Q35" s="218">
        <v>29</v>
      </c>
      <c r="R35" s="219">
        <v>7</v>
      </c>
      <c r="S35" s="218">
        <v>22</v>
      </c>
      <c r="U35" s="258">
        <f t="shared" si="0"/>
        <v>0</v>
      </c>
    </row>
    <row r="36" spans="1:21" ht="18" customHeight="1">
      <c r="A36" s="535" t="s">
        <v>41</v>
      </c>
      <c r="B36" s="536"/>
      <c r="C36" s="537"/>
      <c r="D36" s="9">
        <v>23</v>
      </c>
      <c r="E36" s="218">
        <v>151</v>
      </c>
      <c r="F36" s="218">
        <v>24</v>
      </c>
      <c r="G36" s="218">
        <v>127</v>
      </c>
      <c r="H36" s="218">
        <v>121</v>
      </c>
      <c r="I36" s="219">
        <v>18</v>
      </c>
      <c r="J36" s="218">
        <v>103</v>
      </c>
      <c r="K36" s="218">
        <v>17</v>
      </c>
      <c r="L36" s="219">
        <v>6</v>
      </c>
      <c r="M36" s="218">
        <v>11</v>
      </c>
      <c r="N36" s="218">
        <v>0</v>
      </c>
      <c r="O36" s="219">
        <v>0</v>
      </c>
      <c r="P36" s="218">
        <v>0</v>
      </c>
      <c r="Q36" s="218">
        <v>13</v>
      </c>
      <c r="R36" s="219">
        <v>0</v>
      </c>
      <c r="S36" s="218">
        <v>13</v>
      </c>
      <c r="U36" s="258">
        <f t="shared" si="0"/>
        <v>0</v>
      </c>
    </row>
    <row r="37" spans="1:21" ht="18" customHeight="1">
      <c r="A37" s="532" t="s">
        <v>44</v>
      </c>
      <c r="B37" s="533"/>
      <c r="C37" s="534"/>
      <c r="D37" s="9">
        <v>25</v>
      </c>
      <c r="E37" s="218">
        <v>15</v>
      </c>
      <c r="F37" s="218">
        <v>2</v>
      </c>
      <c r="G37" s="218">
        <v>13</v>
      </c>
      <c r="H37" s="218">
        <v>3</v>
      </c>
      <c r="I37" s="219">
        <v>1</v>
      </c>
      <c r="J37" s="218">
        <v>2</v>
      </c>
      <c r="K37" s="218">
        <v>12</v>
      </c>
      <c r="L37" s="219">
        <v>1</v>
      </c>
      <c r="M37" s="218">
        <v>11</v>
      </c>
      <c r="N37" s="218">
        <v>0</v>
      </c>
      <c r="O37" s="219">
        <v>0</v>
      </c>
      <c r="P37" s="218">
        <v>0</v>
      </c>
      <c r="Q37" s="218">
        <v>0</v>
      </c>
      <c r="R37" s="219">
        <v>0</v>
      </c>
      <c r="S37" s="218">
        <v>0</v>
      </c>
      <c r="U37" s="258">
        <f t="shared" si="0"/>
        <v>0</v>
      </c>
    </row>
    <row r="38" spans="1:21" ht="18" customHeight="1">
      <c r="A38" s="532" t="s">
        <v>46</v>
      </c>
      <c r="B38" s="533"/>
      <c r="C38" s="534"/>
      <c r="D38" s="9">
        <v>26</v>
      </c>
      <c r="E38" s="218">
        <v>50</v>
      </c>
      <c r="F38" s="218">
        <v>1</v>
      </c>
      <c r="G38" s="218">
        <v>49</v>
      </c>
      <c r="H38" s="218">
        <v>31</v>
      </c>
      <c r="I38" s="219">
        <v>0</v>
      </c>
      <c r="J38" s="218">
        <v>31</v>
      </c>
      <c r="K38" s="218">
        <v>19</v>
      </c>
      <c r="L38" s="219">
        <v>1</v>
      </c>
      <c r="M38" s="218">
        <v>18</v>
      </c>
      <c r="N38" s="218">
        <v>0</v>
      </c>
      <c r="O38" s="219">
        <v>0</v>
      </c>
      <c r="P38" s="218">
        <v>0</v>
      </c>
      <c r="Q38" s="218">
        <v>0</v>
      </c>
      <c r="R38" s="219">
        <v>0</v>
      </c>
      <c r="S38" s="218">
        <v>0</v>
      </c>
      <c r="U38" s="258">
        <f t="shared" si="0"/>
        <v>0</v>
      </c>
    </row>
    <row r="39" spans="1:21" ht="18" customHeight="1">
      <c r="A39" s="535" t="s">
        <v>25</v>
      </c>
      <c r="B39" s="536"/>
      <c r="C39" s="537"/>
      <c r="D39" s="9">
        <v>27</v>
      </c>
      <c r="E39" s="218">
        <v>81</v>
      </c>
      <c r="F39" s="218">
        <v>17</v>
      </c>
      <c r="G39" s="218">
        <v>64</v>
      </c>
      <c r="H39" s="218">
        <v>31</v>
      </c>
      <c r="I39" s="219">
        <v>5</v>
      </c>
      <c r="J39" s="218">
        <v>26</v>
      </c>
      <c r="K39" s="218">
        <v>48</v>
      </c>
      <c r="L39" s="219">
        <v>10</v>
      </c>
      <c r="M39" s="218">
        <v>38</v>
      </c>
      <c r="N39" s="218">
        <v>0</v>
      </c>
      <c r="O39" s="219">
        <v>0</v>
      </c>
      <c r="P39" s="218">
        <v>0</v>
      </c>
      <c r="Q39" s="218">
        <v>2</v>
      </c>
      <c r="R39" s="219">
        <v>2</v>
      </c>
      <c r="S39" s="218">
        <v>0</v>
      </c>
      <c r="U39" s="258">
        <f t="shared" si="0"/>
        <v>0</v>
      </c>
    </row>
    <row r="40" spans="1:21" ht="18" customHeight="1">
      <c r="A40" s="535" t="s">
        <v>24</v>
      </c>
      <c r="B40" s="536"/>
      <c r="C40" s="537"/>
      <c r="D40" s="9">
        <v>28</v>
      </c>
      <c r="E40" s="218">
        <v>272</v>
      </c>
      <c r="F40" s="218">
        <v>16</v>
      </c>
      <c r="G40" s="218">
        <v>256</v>
      </c>
      <c r="H40" s="218">
        <v>192</v>
      </c>
      <c r="I40" s="219">
        <v>13</v>
      </c>
      <c r="J40" s="218">
        <v>179</v>
      </c>
      <c r="K40" s="218">
        <v>66</v>
      </c>
      <c r="L40" s="219">
        <v>3</v>
      </c>
      <c r="M40" s="218">
        <v>63</v>
      </c>
      <c r="N40" s="218">
        <v>0</v>
      </c>
      <c r="O40" s="219">
        <v>0</v>
      </c>
      <c r="P40" s="218">
        <v>0</v>
      </c>
      <c r="Q40" s="218">
        <v>14</v>
      </c>
      <c r="R40" s="219">
        <v>0</v>
      </c>
      <c r="S40" s="218">
        <v>14</v>
      </c>
      <c r="U40" s="258">
        <f t="shared" si="0"/>
        <v>0</v>
      </c>
    </row>
    <row r="41" spans="1:21" ht="18" customHeight="1">
      <c r="A41" s="532" t="s">
        <v>49</v>
      </c>
      <c r="B41" s="533"/>
      <c r="C41" s="534"/>
      <c r="D41" s="9">
        <v>29</v>
      </c>
      <c r="E41" s="218">
        <v>51</v>
      </c>
      <c r="F41" s="218">
        <v>7</v>
      </c>
      <c r="G41" s="218">
        <v>44</v>
      </c>
      <c r="H41" s="218">
        <v>39</v>
      </c>
      <c r="I41" s="219">
        <v>5</v>
      </c>
      <c r="J41" s="218">
        <v>34</v>
      </c>
      <c r="K41" s="218">
        <v>10</v>
      </c>
      <c r="L41" s="219">
        <v>2</v>
      </c>
      <c r="M41" s="218">
        <v>8</v>
      </c>
      <c r="N41" s="218">
        <v>0</v>
      </c>
      <c r="O41" s="219">
        <v>0</v>
      </c>
      <c r="P41" s="218">
        <v>0</v>
      </c>
      <c r="Q41" s="218">
        <v>2</v>
      </c>
      <c r="R41" s="219">
        <v>0</v>
      </c>
      <c r="S41" s="218">
        <v>2</v>
      </c>
      <c r="U41" s="258">
        <f t="shared" si="0"/>
        <v>0</v>
      </c>
    </row>
    <row r="42" spans="1:21" ht="18" customHeight="1">
      <c r="A42" s="532" t="s">
        <v>143</v>
      </c>
      <c r="B42" s="533"/>
      <c r="C42" s="534"/>
      <c r="D42" s="9">
        <v>30</v>
      </c>
      <c r="E42" s="218">
        <v>28</v>
      </c>
      <c r="F42" s="218">
        <v>19</v>
      </c>
      <c r="G42" s="218">
        <v>9</v>
      </c>
      <c r="H42" s="218">
        <v>14</v>
      </c>
      <c r="I42" s="219">
        <v>8</v>
      </c>
      <c r="J42" s="218">
        <v>6</v>
      </c>
      <c r="K42" s="218">
        <v>13</v>
      </c>
      <c r="L42" s="219">
        <v>10</v>
      </c>
      <c r="M42" s="218">
        <v>3</v>
      </c>
      <c r="N42" s="218">
        <v>0</v>
      </c>
      <c r="O42" s="219">
        <v>0</v>
      </c>
      <c r="P42" s="218">
        <v>0</v>
      </c>
      <c r="Q42" s="218">
        <v>1</v>
      </c>
      <c r="R42" s="219">
        <v>1</v>
      </c>
      <c r="S42" s="218">
        <v>0</v>
      </c>
      <c r="U42" s="258">
        <f t="shared" si="0"/>
        <v>0</v>
      </c>
    </row>
    <row r="43" spans="1:21" ht="18" customHeight="1">
      <c r="A43" s="535" t="s">
        <v>48</v>
      </c>
      <c r="B43" s="536"/>
      <c r="C43" s="537"/>
      <c r="D43" s="9">
        <v>31</v>
      </c>
      <c r="E43" s="218">
        <v>86</v>
      </c>
      <c r="F43" s="218">
        <v>27</v>
      </c>
      <c r="G43" s="218">
        <v>59</v>
      </c>
      <c r="H43" s="218">
        <v>73</v>
      </c>
      <c r="I43" s="219">
        <v>22</v>
      </c>
      <c r="J43" s="218">
        <v>51</v>
      </c>
      <c r="K43" s="218">
        <v>13</v>
      </c>
      <c r="L43" s="219">
        <v>5</v>
      </c>
      <c r="M43" s="218">
        <v>8</v>
      </c>
      <c r="N43" s="218">
        <v>0</v>
      </c>
      <c r="O43" s="219">
        <v>0</v>
      </c>
      <c r="P43" s="218">
        <v>0</v>
      </c>
      <c r="Q43" s="218">
        <v>0</v>
      </c>
      <c r="R43" s="219">
        <v>0</v>
      </c>
      <c r="S43" s="218">
        <v>0</v>
      </c>
      <c r="U43" s="258">
        <f t="shared" si="0"/>
        <v>0</v>
      </c>
    </row>
    <row r="44" spans="1:21" ht="18" customHeight="1">
      <c r="A44" s="532" t="s">
        <v>47</v>
      </c>
      <c r="B44" s="533"/>
      <c r="C44" s="534"/>
      <c r="D44" s="9">
        <v>32</v>
      </c>
      <c r="E44" s="218">
        <v>193</v>
      </c>
      <c r="F44" s="218">
        <v>31</v>
      </c>
      <c r="G44" s="218">
        <v>162</v>
      </c>
      <c r="H44" s="218">
        <v>122</v>
      </c>
      <c r="I44" s="219">
        <v>17</v>
      </c>
      <c r="J44" s="218">
        <v>105</v>
      </c>
      <c r="K44" s="218">
        <v>64</v>
      </c>
      <c r="L44" s="219">
        <v>12</v>
      </c>
      <c r="M44" s="218">
        <v>52</v>
      </c>
      <c r="N44" s="218">
        <v>0</v>
      </c>
      <c r="O44" s="219">
        <v>0</v>
      </c>
      <c r="P44" s="218">
        <v>0</v>
      </c>
      <c r="Q44" s="218">
        <v>7</v>
      </c>
      <c r="R44" s="219">
        <v>2</v>
      </c>
      <c r="S44" s="218">
        <v>5</v>
      </c>
      <c r="U44" s="258">
        <f t="shared" si="0"/>
        <v>0</v>
      </c>
    </row>
    <row r="45" spans="1:21" ht="28.5" customHeight="1">
      <c r="A45" s="532" t="s">
        <v>52</v>
      </c>
      <c r="B45" s="533"/>
      <c r="C45" s="534"/>
      <c r="D45" s="9">
        <v>33</v>
      </c>
      <c r="E45" s="218">
        <v>69</v>
      </c>
      <c r="F45" s="218">
        <v>17</v>
      </c>
      <c r="G45" s="218">
        <v>52</v>
      </c>
      <c r="H45" s="218">
        <v>47</v>
      </c>
      <c r="I45" s="219">
        <v>7</v>
      </c>
      <c r="J45" s="218">
        <v>40</v>
      </c>
      <c r="K45" s="218">
        <v>18</v>
      </c>
      <c r="L45" s="219">
        <v>8</v>
      </c>
      <c r="M45" s="218">
        <v>10</v>
      </c>
      <c r="N45" s="218">
        <v>0</v>
      </c>
      <c r="O45" s="219">
        <v>0</v>
      </c>
      <c r="P45" s="218">
        <v>0</v>
      </c>
      <c r="Q45" s="218">
        <v>4</v>
      </c>
      <c r="R45" s="219">
        <v>2</v>
      </c>
      <c r="S45" s="218">
        <v>2</v>
      </c>
      <c r="U45" s="258">
        <f t="shared" si="0"/>
        <v>0</v>
      </c>
    </row>
    <row r="46" spans="1:21" ht="18" customHeight="1">
      <c r="A46" s="535" t="s">
        <v>43</v>
      </c>
      <c r="B46" s="536"/>
      <c r="C46" s="537"/>
      <c r="D46" s="9">
        <v>34</v>
      </c>
      <c r="E46" s="218">
        <v>60</v>
      </c>
      <c r="F46" s="218">
        <v>7</v>
      </c>
      <c r="G46" s="218">
        <v>53</v>
      </c>
      <c r="H46" s="218">
        <v>33</v>
      </c>
      <c r="I46" s="219">
        <v>2</v>
      </c>
      <c r="J46" s="218">
        <v>31</v>
      </c>
      <c r="K46" s="218">
        <v>24</v>
      </c>
      <c r="L46" s="219">
        <v>5</v>
      </c>
      <c r="M46" s="218">
        <v>19</v>
      </c>
      <c r="N46" s="218">
        <v>0</v>
      </c>
      <c r="O46" s="219">
        <v>0</v>
      </c>
      <c r="P46" s="218">
        <v>0</v>
      </c>
      <c r="Q46" s="218">
        <v>3</v>
      </c>
      <c r="R46" s="219">
        <v>0</v>
      </c>
      <c r="S46" s="218">
        <v>3</v>
      </c>
      <c r="U46" s="258">
        <f t="shared" si="0"/>
        <v>0</v>
      </c>
    </row>
    <row r="47" spans="1:21" ht="18" customHeight="1">
      <c r="A47" s="535" t="s">
        <v>26</v>
      </c>
      <c r="B47" s="536"/>
      <c r="C47" s="537"/>
      <c r="D47" s="9">
        <v>35</v>
      </c>
      <c r="E47" s="218">
        <v>238</v>
      </c>
      <c r="F47" s="218">
        <v>139</v>
      </c>
      <c r="G47" s="218">
        <v>99</v>
      </c>
      <c r="H47" s="218">
        <v>164</v>
      </c>
      <c r="I47" s="219">
        <v>88</v>
      </c>
      <c r="J47" s="218">
        <v>76</v>
      </c>
      <c r="K47" s="218">
        <v>70</v>
      </c>
      <c r="L47" s="219">
        <v>50</v>
      </c>
      <c r="M47" s="218">
        <v>20</v>
      </c>
      <c r="N47" s="218">
        <v>0</v>
      </c>
      <c r="O47" s="219">
        <v>0</v>
      </c>
      <c r="P47" s="218">
        <v>0</v>
      </c>
      <c r="Q47" s="218">
        <v>4</v>
      </c>
      <c r="R47" s="219">
        <v>1</v>
      </c>
      <c r="S47" s="218">
        <v>3</v>
      </c>
      <c r="U47" s="258">
        <f t="shared" si="0"/>
        <v>0</v>
      </c>
    </row>
    <row r="48" spans="1:21" ht="18" customHeight="1">
      <c r="A48" s="535" t="s">
        <v>27</v>
      </c>
      <c r="B48" s="536"/>
      <c r="C48" s="537"/>
      <c r="D48" s="9">
        <v>36</v>
      </c>
      <c r="E48" s="218">
        <v>507</v>
      </c>
      <c r="F48" s="218">
        <v>15</v>
      </c>
      <c r="G48" s="218">
        <v>492</v>
      </c>
      <c r="H48" s="218">
        <v>400</v>
      </c>
      <c r="I48" s="219">
        <v>13</v>
      </c>
      <c r="J48" s="218">
        <v>387</v>
      </c>
      <c r="K48" s="218">
        <v>91</v>
      </c>
      <c r="L48" s="219">
        <v>2</v>
      </c>
      <c r="M48" s="218">
        <v>89</v>
      </c>
      <c r="N48" s="218">
        <v>0</v>
      </c>
      <c r="O48" s="219">
        <v>0</v>
      </c>
      <c r="P48" s="218">
        <v>0</v>
      </c>
      <c r="Q48" s="218">
        <v>16</v>
      </c>
      <c r="R48" s="219">
        <v>0</v>
      </c>
      <c r="S48" s="218">
        <v>16</v>
      </c>
      <c r="U48" s="258">
        <f t="shared" si="0"/>
        <v>0</v>
      </c>
    </row>
    <row r="49" spans="1:26" ht="18" customHeight="1">
      <c r="A49" s="532" t="s">
        <v>235</v>
      </c>
      <c r="B49" s="533"/>
      <c r="C49" s="534"/>
      <c r="D49" s="9">
        <v>37</v>
      </c>
      <c r="E49" s="218">
        <v>2219</v>
      </c>
      <c r="F49" s="218">
        <v>911</v>
      </c>
      <c r="G49" s="218">
        <v>1308</v>
      </c>
      <c r="H49" s="218">
        <v>1161</v>
      </c>
      <c r="I49" s="219">
        <v>515</v>
      </c>
      <c r="J49" s="218">
        <v>646</v>
      </c>
      <c r="K49" s="218">
        <v>998</v>
      </c>
      <c r="L49" s="219">
        <v>373</v>
      </c>
      <c r="M49" s="218">
        <v>625</v>
      </c>
      <c r="N49" s="218">
        <v>0</v>
      </c>
      <c r="O49" s="219">
        <v>0</v>
      </c>
      <c r="P49" s="218">
        <v>0</v>
      </c>
      <c r="Q49" s="218">
        <v>60</v>
      </c>
      <c r="R49" s="219">
        <v>23</v>
      </c>
      <c r="S49" s="218">
        <v>37</v>
      </c>
      <c r="U49" s="258">
        <f t="shared" si="0"/>
        <v>0</v>
      </c>
    </row>
    <row r="50" spans="1:26" ht="23.25" customHeight="1">
      <c r="A50" s="541" t="s">
        <v>256</v>
      </c>
      <c r="B50" s="542"/>
      <c r="C50" s="543"/>
      <c r="D50" s="274">
        <v>38</v>
      </c>
      <c r="E50" s="275">
        <v>65</v>
      </c>
      <c r="F50" s="275">
        <v>27</v>
      </c>
      <c r="G50" s="275">
        <v>38</v>
      </c>
      <c r="H50" s="275">
        <v>45</v>
      </c>
      <c r="I50" s="275">
        <v>17</v>
      </c>
      <c r="J50" s="275">
        <v>28</v>
      </c>
      <c r="K50" s="275">
        <v>20</v>
      </c>
      <c r="L50" s="275">
        <v>10</v>
      </c>
      <c r="M50" s="275">
        <v>10</v>
      </c>
      <c r="N50" s="275">
        <v>0</v>
      </c>
      <c r="O50" s="275">
        <v>0</v>
      </c>
      <c r="P50" s="275">
        <v>0</v>
      </c>
      <c r="Q50" s="275">
        <v>0</v>
      </c>
      <c r="R50" s="275">
        <v>0</v>
      </c>
      <c r="S50" s="275">
        <v>0</v>
      </c>
      <c r="U50" s="258">
        <f t="shared" si="0"/>
        <v>0</v>
      </c>
    </row>
    <row r="51" spans="1:26" ht="25.5" customHeight="1">
      <c r="A51" s="538" t="s">
        <v>497</v>
      </c>
      <c r="B51" s="539"/>
      <c r="C51" s="540"/>
      <c r="D51" s="9">
        <v>39</v>
      </c>
      <c r="E51" s="218">
        <v>21</v>
      </c>
      <c r="F51" s="218">
        <v>10</v>
      </c>
      <c r="G51" s="218">
        <v>11</v>
      </c>
      <c r="H51" s="218">
        <v>16</v>
      </c>
      <c r="I51" s="218">
        <v>9</v>
      </c>
      <c r="J51" s="218">
        <v>7</v>
      </c>
      <c r="K51" s="218">
        <v>5</v>
      </c>
      <c r="L51" s="218">
        <v>1</v>
      </c>
      <c r="M51" s="218">
        <v>4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U51" s="258">
        <f t="shared" si="0"/>
        <v>0</v>
      </c>
    </row>
    <row r="52" spans="1:26" ht="18" customHeight="1">
      <c r="A52" s="85" t="s">
        <v>78</v>
      </c>
      <c r="C52" s="96" t="s">
        <v>249</v>
      </c>
      <c r="E52" s="1"/>
      <c r="H52" s="1"/>
      <c r="I52" s="12"/>
      <c r="J52" s="12"/>
      <c r="K52" s="12"/>
      <c r="L52" s="80"/>
      <c r="M52" s="80"/>
      <c r="N52" s="80"/>
      <c r="O52" s="12"/>
      <c r="P52" s="12"/>
      <c r="Q52" s="12"/>
      <c r="R52" s="81"/>
      <c r="S52" s="55"/>
      <c r="T52" s="82"/>
      <c r="U52" s="82"/>
      <c r="V52" s="82"/>
      <c r="W52" s="82"/>
      <c r="X52" s="82"/>
      <c r="Y52" s="82"/>
      <c r="Z52" s="68"/>
    </row>
    <row r="53" spans="1:26" ht="18" customHeight="1">
      <c r="A53" s="85"/>
      <c r="B53" s="85"/>
      <c r="C53" s="96" t="s">
        <v>236</v>
      </c>
      <c r="D53" s="69"/>
      <c r="E53" s="1"/>
      <c r="G53" s="1"/>
      <c r="H53" s="1"/>
      <c r="I53" s="12"/>
      <c r="J53" s="12"/>
      <c r="K53" s="12"/>
      <c r="L53" s="80"/>
      <c r="M53" s="80"/>
      <c r="N53" s="80"/>
      <c r="O53" s="12"/>
      <c r="P53" s="12"/>
      <c r="Q53" s="12"/>
      <c r="R53" s="81"/>
      <c r="S53" s="55"/>
      <c r="T53" s="82"/>
      <c r="U53" s="82"/>
      <c r="V53" s="82"/>
      <c r="W53" s="82"/>
      <c r="X53" s="82"/>
      <c r="Y53" s="82"/>
      <c r="Z53" s="68"/>
    </row>
    <row r="54" spans="1:26" ht="18" customHeight="1">
      <c r="A54" s="85"/>
      <c r="B54" s="85"/>
      <c r="C54" s="85"/>
      <c r="D54" s="69"/>
      <c r="E54" s="1"/>
      <c r="G54" s="1"/>
      <c r="H54" s="1"/>
      <c r="I54" s="12"/>
      <c r="J54" s="12"/>
      <c r="K54" s="12"/>
      <c r="L54" s="80"/>
      <c r="M54" s="80"/>
      <c r="N54" s="80"/>
      <c r="O54" s="12"/>
      <c r="P54" s="12"/>
      <c r="Q54" s="12"/>
      <c r="R54" s="81"/>
      <c r="S54" s="55"/>
      <c r="T54" s="82"/>
      <c r="U54" s="82"/>
      <c r="V54" s="82"/>
      <c r="W54" s="82"/>
      <c r="X54" s="82"/>
      <c r="Y54" s="82"/>
      <c r="Z54" s="68"/>
    </row>
    <row r="55" spans="1:26" ht="18" customHeight="1">
      <c r="A55" s="85"/>
      <c r="B55" s="85"/>
      <c r="C55" s="85"/>
      <c r="D55" s="69"/>
      <c r="E55" s="1"/>
      <c r="G55" s="1"/>
      <c r="H55" s="1"/>
      <c r="I55" s="12"/>
      <c r="J55" s="12"/>
      <c r="K55" s="12"/>
      <c r="L55" s="80"/>
      <c r="M55" s="80"/>
      <c r="N55" s="80"/>
      <c r="O55" s="12"/>
      <c r="P55" s="12"/>
      <c r="Q55" s="12"/>
      <c r="R55" s="81"/>
      <c r="S55" s="55"/>
      <c r="T55" s="82"/>
      <c r="U55" s="82"/>
      <c r="V55" s="82"/>
      <c r="W55" s="82"/>
      <c r="X55" s="82"/>
      <c r="Y55" s="82"/>
      <c r="Z55" s="68"/>
    </row>
    <row r="56" spans="1:26" ht="18" customHeight="1">
      <c r="A56" s="85"/>
      <c r="B56" s="85"/>
      <c r="C56" s="85"/>
      <c r="D56" s="69"/>
      <c r="E56" s="1"/>
      <c r="G56" s="1"/>
      <c r="H56" s="1"/>
      <c r="I56" s="12"/>
      <c r="J56" s="12"/>
      <c r="K56" s="12"/>
      <c r="L56" s="80"/>
      <c r="M56" s="80"/>
      <c r="N56" s="80"/>
      <c r="O56" s="12"/>
      <c r="P56" s="12"/>
      <c r="Q56" s="12"/>
      <c r="R56" s="81"/>
      <c r="S56" s="55"/>
      <c r="T56" s="82"/>
      <c r="U56" s="82"/>
      <c r="V56" s="82"/>
      <c r="W56" s="82"/>
      <c r="X56" s="82"/>
      <c r="Y56" s="82"/>
      <c r="Z56" s="68"/>
    </row>
    <row r="57" spans="1:26" ht="18" customHeight="1">
      <c r="A57" s="87"/>
      <c r="B57" s="68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39"/>
      <c r="Q57" s="39"/>
      <c r="R57" s="39"/>
      <c r="T57" s="16"/>
      <c r="U57" s="69"/>
      <c r="V57" s="16"/>
      <c r="W57" s="16"/>
      <c r="X57" s="16"/>
      <c r="Y57" s="6"/>
      <c r="Z57" s="6"/>
    </row>
    <row r="58" spans="1:26" ht="18" customHeight="1">
      <c r="A58" s="13"/>
      <c r="B58" s="66"/>
      <c r="D58" s="66"/>
      <c r="E58" s="66"/>
      <c r="F58" s="66"/>
      <c r="G58" s="66"/>
      <c r="H58" s="66"/>
      <c r="I58" s="66"/>
      <c r="J58" s="66"/>
      <c r="K58" s="66"/>
      <c r="L58" s="66"/>
      <c r="M58" s="64"/>
      <c r="N58" s="64"/>
      <c r="O58" s="64"/>
      <c r="P58" s="39"/>
      <c r="Q58" s="39"/>
      <c r="R58" s="39"/>
      <c r="T58" s="16"/>
      <c r="U58" s="56"/>
      <c r="V58" s="16"/>
      <c r="W58" s="16"/>
      <c r="X58" s="16"/>
      <c r="Y58" s="6"/>
      <c r="Z58" s="6"/>
    </row>
    <row r="59" spans="1:26" ht="18" customHeight="1">
      <c r="A59" s="87"/>
      <c r="B59" s="62"/>
      <c r="D59" s="64"/>
      <c r="E59" s="62"/>
      <c r="F59" s="62"/>
      <c r="G59" s="62"/>
      <c r="H59" s="62"/>
      <c r="I59" s="62"/>
      <c r="J59" s="62"/>
      <c r="K59" s="62"/>
      <c r="L59" s="62"/>
      <c r="M59" s="64"/>
      <c r="N59" s="64"/>
      <c r="O59" s="64"/>
      <c r="P59" s="39"/>
      <c r="Q59" s="39"/>
      <c r="R59" s="39"/>
      <c r="T59" s="16"/>
      <c r="U59" s="56"/>
      <c r="V59" s="16"/>
      <c r="W59" s="16"/>
      <c r="X59" s="16"/>
      <c r="Y59" s="6"/>
      <c r="Z59" s="6"/>
    </row>
    <row r="60" spans="1:26" ht="18" customHeight="1">
      <c r="A60" s="55"/>
      <c r="B60" s="66"/>
      <c r="D60" s="66"/>
      <c r="E60" s="66"/>
      <c r="F60" s="66"/>
      <c r="G60" s="66"/>
      <c r="H60" s="66"/>
      <c r="I60" s="66"/>
      <c r="J60" s="66"/>
      <c r="K60" s="66"/>
      <c r="L60" s="66"/>
      <c r="M60" s="64"/>
      <c r="N60" s="64"/>
      <c r="O60" s="64"/>
      <c r="P60" s="39"/>
      <c r="Q60" s="39"/>
      <c r="R60" s="39"/>
      <c r="T60" s="16"/>
      <c r="U60" s="56"/>
      <c r="V60" s="16"/>
      <c r="W60" s="16"/>
      <c r="X60" s="16"/>
      <c r="Y60" s="6"/>
      <c r="Z60" s="6"/>
    </row>
    <row r="61" spans="1:26" ht="18" customHeight="1">
      <c r="A61" s="62"/>
      <c r="B61" s="66"/>
      <c r="D61" s="64"/>
      <c r="E61" s="66"/>
      <c r="F61" s="66"/>
      <c r="G61" s="66"/>
      <c r="H61" s="66"/>
      <c r="I61" s="66"/>
      <c r="J61" s="66"/>
      <c r="K61" s="66"/>
      <c r="L61" s="66"/>
      <c r="M61" s="64"/>
      <c r="N61" s="64"/>
      <c r="O61" s="64"/>
      <c r="P61" s="39"/>
      <c r="Q61" s="39"/>
      <c r="R61" s="39"/>
      <c r="T61" s="16"/>
      <c r="U61" s="56"/>
      <c r="V61" s="16"/>
      <c r="W61" s="16"/>
      <c r="X61" s="16"/>
      <c r="Y61" s="6"/>
      <c r="Z61" s="6"/>
    </row>
    <row r="62" spans="1:26" ht="18" customHeight="1">
      <c r="A62" s="16"/>
      <c r="B62" s="62"/>
      <c r="D62" s="66"/>
      <c r="E62" s="62"/>
      <c r="F62" s="62"/>
      <c r="G62" s="62"/>
      <c r="H62" s="62"/>
      <c r="I62" s="62"/>
      <c r="J62" s="62"/>
      <c r="K62" s="62"/>
      <c r="L62" s="62"/>
      <c r="M62" s="64"/>
      <c r="N62" s="64"/>
      <c r="O62" s="64"/>
      <c r="P62" s="39"/>
      <c r="Q62" s="39"/>
      <c r="R62" s="39"/>
      <c r="T62" s="16"/>
      <c r="U62" s="64"/>
      <c r="V62" s="64"/>
      <c r="W62" s="64"/>
      <c r="X62" s="64"/>
      <c r="Y62" s="6"/>
      <c r="Z62" s="6"/>
    </row>
    <row r="63" spans="1:26" ht="25.5" customHeight="1">
      <c r="B63" s="64"/>
      <c r="D63" s="64"/>
      <c r="E63" s="39"/>
      <c r="F63" s="64"/>
      <c r="G63" s="39"/>
      <c r="H63" s="39"/>
      <c r="I63" s="39"/>
    </row>
    <row r="64" spans="1:26" ht="15" customHeight="1">
      <c r="B64" s="64"/>
      <c r="D64" s="64"/>
      <c r="E64" s="39"/>
      <c r="F64" s="64"/>
      <c r="G64" s="39"/>
      <c r="H64" s="39"/>
      <c r="I64" s="39"/>
    </row>
  </sheetData>
  <mergeCells count="55">
    <mergeCell ref="A13:C13"/>
    <mergeCell ref="A14:C14"/>
    <mergeCell ref="O11:P11"/>
    <mergeCell ref="Q11:Q12"/>
    <mergeCell ref="R11:S11"/>
    <mergeCell ref="R1:S1"/>
    <mergeCell ref="A4:S4"/>
    <mergeCell ref="D10:D12"/>
    <mergeCell ref="A10:C12"/>
    <mergeCell ref="E10:E12"/>
    <mergeCell ref="F11:F12"/>
    <mergeCell ref="G11:G12"/>
    <mergeCell ref="F10:S10"/>
    <mergeCell ref="H11:H12"/>
    <mergeCell ref="I11:J11"/>
    <mergeCell ref="K11:K12"/>
    <mergeCell ref="L11:M11"/>
    <mergeCell ref="N11:N12"/>
    <mergeCell ref="A50:C50"/>
    <mergeCell ref="A51:C51"/>
    <mergeCell ref="A47:C47"/>
    <mergeCell ref="A48:C48"/>
    <mergeCell ref="A49:C49"/>
    <mergeCell ref="A46:C46"/>
    <mergeCell ref="A30:C30"/>
    <mergeCell ref="A31:C31"/>
    <mergeCell ref="A32:C32"/>
    <mergeCell ref="A33:C33"/>
    <mergeCell ref="A44:C44"/>
    <mergeCell ref="A45:C45"/>
    <mergeCell ref="A38:C38"/>
    <mergeCell ref="A39:C39"/>
    <mergeCell ref="A40:C40"/>
    <mergeCell ref="A41:C41"/>
    <mergeCell ref="A34:C34"/>
    <mergeCell ref="A35:C35"/>
    <mergeCell ref="A36:C36"/>
    <mergeCell ref="A37:C37"/>
    <mergeCell ref="A43:C43"/>
    <mergeCell ref="A42:C42"/>
    <mergeCell ref="A29:C29"/>
    <mergeCell ref="A15:C15"/>
    <mergeCell ref="A16:C16"/>
    <mergeCell ref="A17:C17"/>
    <mergeCell ref="A18:C18"/>
    <mergeCell ref="A19:C19"/>
    <mergeCell ref="A26:C26"/>
    <mergeCell ref="A27:C27"/>
    <mergeCell ref="A28:C28"/>
    <mergeCell ref="A22:C22"/>
    <mergeCell ref="A20:C20"/>
    <mergeCell ref="A25:C25"/>
    <mergeCell ref="A21:C21"/>
    <mergeCell ref="A24:C24"/>
    <mergeCell ref="A23:C23"/>
  </mergeCells>
  <phoneticPr fontId="13" type="noConversion"/>
  <pageMargins left="0.7" right="0.7" top="0.75" bottom="0.75" header="0.3" footer="0.3"/>
  <pageSetup scale="4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W61"/>
  <sheetViews>
    <sheetView view="pageBreakPreview" topLeftCell="A11" zoomScaleNormal="100" zoomScaleSheetLayoutView="100" workbookViewId="0">
      <selection activeCell="Y13" sqref="Y13"/>
    </sheetView>
  </sheetViews>
  <sheetFormatPr defaultRowHeight="15"/>
  <cols>
    <col min="1" max="1" width="25.5703125" style="278" customWidth="1"/>
    <col min="2" max="2" width="4.42578125" style="278" customWidth="1"/>
    <col min="3" max="23" width="6.7109375" style="278" customWidth="1"/>
    <col min="24" max="16384" width="9.140625" style="278"/>
  </cols>
  <sheetData>
    <row r="1" spans="1:23" ht="20.25" customHeight="1">
      <c r="V1" s="279"/>
      <c r="W1" s="276" t="s">
        <v>195</v>
      </c>
    </row>
    <row r="2" spans="1:23" ht="20.25" customHeight="1"/>
    <row r="3" spans="1:23" ht="20.25" customHeight="1"/>
    <row r="4" spans="1:23" ht="18" customHeight="1">
      <c r="A4" s="319" t="s">
        <v>482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</row>
    <row r="5" spans="1:23" ht="21" customHeight="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</row>
    <row r="6" spans="1:23" ht="21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10" spans="1:23">
      <c r="A10" s="46" t="s">
        <v>79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1" t="s">
        <v>147</v>
      </c>
    </row>
    <row r="11" spans="1:23" ht="23.25" customHeight="1">
      <c r="A11" s="351" t="s">
        <v>13</v>
      </c>
      <c r="B11" s="558" t="s">
        <v>62</v>
      </c>
      <c r="C11" s="515" t="s">
        <v>163</v>
      </c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1"/>
    </row>
    <row r="12" spans="1:23" ht="26.25" customHeight="1">
      <c r="A12" s="351"/>
      <c r="B12" s="558"/>
      <c r="C12" s="472"/>
      <c r="D12" s="497" t="s">
        <v>133</v>
      </c>
      <c r="E12" s="497" t="s">
        <v>16</v>
      </c>
      <c r="F12" s="388" t="s">
        <v>20</v>
      </c>
      <c r="G12" s="390"/>
      <c r="H12" s="391"/>
      <c r="I12" s="388" t="s">
        <v>21</v>
      </c>
      <c r="J12" s="390"/>
      <c r="K12" s="391"/>
      <c r="L12" s="490" t="s">
        <v>191</v>
      </c>
      <c r="M12" s="557"/>
      <c r="N12" s="340"/>
      <c r="O12" s="490" t="s">
        <v>194</v>
      </c>
      <c r="P12" s="557"/>
      <c r="Q12" s="340"/>
      <c r="R12" s="490" t="s">
        <v>22</v>
      </c>
      <c r="S12" s="555"/>
      <c r="T12" s="556"/>
      <c r="U12" s="388" t="s">
        <v>50</v>
      </c>
      <c r="V12" s="390"/>
      <c r="W12" s="391"/>
    </row>
    <row r="13" spans="1:23" ht="93" customHeight="1">
      <c r="A13" s="351"/>
      <c r="B13" s="558"/>
      <c r="C13" s="389"/>
      <c r="D13" s="497"/>
      <c r="E13" s="497"/>
      <c r="F13" s="389"/>
      <c r="G13" s="117" t="s">
        <v>133</v>
      </c>
      <c r="H13" s="277" t="s">
        <v>16</v>
      </c>
      <c r="I13" s="389"/>
      <c r="J13" s="117" t="s">
        <v>133</v>
      </c>
      <c r="K13" s="277" t="s">
        <v>16</v>
      </c>
      <c r="L13" s="492"/>
      <c r="M13" s="117" t="s">
        <v>133</v>
      </c>
      <c r="N13" s="277" t="s">
        <v>16</v>
      </c>
      <c r="O13" s="492"/>
      <c r="P13" s="117" t="s">
        <v>133</v>
      </c>
      <c r="Q13" s="277" t="s">
        <v>16</v>
      </c>
      <c r="R13" s="492"/>
      <c r="S13" s="117" t="s">
        <v>133</v>
      </c>
      <c r="T13" s="277" t="s">
        <v>16</v>
      </c>
      <c r="U13" s="389"/>
      <c r="V13" s="117" t="s">
        <v>133</v>
      </c>
      <c r="W13" s="117" t="s">
        <v>16</v>
      </c>
    </row>
    <row r="14" spans="1:23" ht="18" customHeight="1">
      <c r="A14" s="25" t="s">
        <v>6</v>
      </c>
      <c r="B14" s="9" t="s">
        <v>7</v>
      </c>
      <c r="C14" s="40">
        <v>1</v>
      </c>
      <c r="D14" s="40">
        <v>2</v>
      </c>
      <c r="E14" s="40">
        <v>3</v>
      </c>
      <c r="F14" s="40">
        <v>4</v>
      </c>
      <c r="G14" s="40">
        <v>5</v>
      </c>
      <c r="H14" s="40">
        <v>6</v>
      </c>
      <c r="I14" s="40">
        <v>7</v>
      </c>
      <c r="J14" s="40">
        <v>8</v>
      </c>
      <c r="K14" s="40">
        <v>9</v>
      </c>
      <c r="L14" s="40">
        <v>10</v>
      </c>
      <c r="M14" s="40">
        <v>11</v>
      </c>
      <c r="N14" s="40">
        <v>12</v>
      </c>
      <c r="O14" s="40">
        <v>13</v>
      </c>
      <c r="P14" s="40">
        <v>14</v>
      </c>
      <c r="Q14" s="40">
        <v>15</v>
      </c>
      <c r="R14" s="40">
        <v>16</v>
      </c>
      <c r="S14" s="40">
        <v>17</v>
      </c>
      <c r="T14" s="40">
        <v>18</v>
      </c>
      <c r="U14" s="40">
        <v>19</v>
      </c>
      <c r="V14" s="40">
        <v>20</v>
      </c>
      <c r="W14" s="40">
        <v>21</v>
      </c>
    </row>
    <row r="15" spans="1:23" ht="15.75" customHeight="1">
      <c r="A15" s="282" t="s">
        <v>0</v>
      </c>
      <c r="B15" s="9">
        <v>1</v>
      </c>
      <c r="C15" s="283">
        <v>11403</v>
      </c>
      <c r="D15" s="283">
        <v>4058</v>
      </c>
      <c r="E15" s="284">
        <v>7345</v>
      </c>
      <c r="F15" s="283">
        <v>117</v>
      </c>
      <c r="G15" s="283">
        <v>60</v>
      </c>
      <c r="H15" s="284">
        <v>57</v>
      </c>
      <c r="I15" s="283">
        <v>68</v>
      </c>
      <c r="J15" s="283">
        <v>41</v>
      </c>
      <c r="K15" s="284">
        <v>27</v>
      </c>
      <c r="L15" s="284">
        <v>56</v>
      </c>
      <c r="M15" s="284">
        <v>32</v>
      </c>
      <c r="N15" s="284">
        <v>24</v>
      </c>
      <c r="O15" s="284">
        <f>+P15+Q15</f>
        <v>14</v>
      </c>
      <c r="P15" s="284">
        <v>6</v>
      </c>
      <c r="Q15" s="284">
        <v>8</v>
      </c>
      <c r="R15" s="283">
        <v>71</v>
      </c>
      <c r="S15" s="283">
        <v>17</v>
      </c>
      <c r="T15" s="284">
        <v>54</v>
      </c>
      <c r="U15" s="283">
        <v>5151</v>
      </c>
      <c r="V15" s="283">
        <v>2008</v>
      </c>
      <c r="W15" s="284">
        <v>3143</v>
      </c>
    </row>
    <row r="16" spans="1:23" ht="15.75" customHeight="1">
      <c r="A16" s="282" t="s">
        <v>9</v>
      </c>
      <c r="B16" s="9">
        <v>2</v>
      </c>
      <c r="C16" s="283" t="s">
        <v>146</v>
      </c>
      <c r="D16" s="283" t="s">
        <v>146</v>
      </c>
      <c r="E16" s="283" t="s">
        <v>146</v>
      </c>
      <c r="F16" s="283" t="s">
        <v>146</v>
      </c>
      <c r="G16" s="283" t="s">
        <v>146</v>
      </c>
      <c r="H16" s="283" t="s">
        <v>146</v>
      </c>
      <c r="I16" s="283" t="s">
        <v>146</v>
      </c>
      <c r="J16" s="283" t="s">
        <v>146</v>
      </c>
      <c r="K16" s="283" t="s">
        <v>146</v>
      </c>
      <c r="L16" s="283" t="s">
        <v>146</v>
      </c>
      <c r="M16" s="283" t="s">
        <v>146</v>
      </c>
      <c r="N16" s="283" t="s">
        <v>146</v>
      </c>
      <c r="O16" s="283" t="s">
        <v>146</v>
      </c>
      <c r="P16" s="283" t="s">
        <v>146</v>
      </c>
      <c r="Q16" s="283" t="s">
        <v>146</v>
      </c>
      <c r="R16" s="283" t="s">
        <v>146</v>
      </c>
      <c r="S16" s="283" t="s">
        <v>146</v>
      </c>
      <c r="T16" s="283" t="s">
        <v>146</v>
      </c>
      <c r="U16" s="283">
        <f>+U17+U18+U19+U20+U21</f>
        <v>5151</v>
      </c>
      <c r="V16" s="283">
        <f t="shared" ref="V16:W16" si="0">+V17+V18+V19+V20+V21</f>
        <v>2008</v>
      </c>
      <c r="W16" s="283">
        <f t="shared" si="0"/>
        <v>3143</v>
      </c>
    </row>
    <row r="17" spans="1:23" ht="15.75" customHeight="1">
      <c r="A17" s="125" t="s">
        <v>144</v>
      </c>
      <c r="B17" s="9">
        <v>3</v>
      </c>
      <c r="C17" s="283" t="s">
        <v>146</v>
      </c>
      <c r="D17" s="283" t="s">
        <v>146</v>
      </c>
      <c r="E17" s="283" t="s">
        <v>146</v>
      </c>
      <c r="F17" s="283" t="s">
        <v>146</v>
      </c>
      <c r="G17" s="283" t="s">
        <v>146</v>
      </c>
      <c r="H17" s="283" t="s">
        <v>146</v>
      </c>
      <c r="I17" s="283" t="s">
        <v>146</v>
      </c>
      <c r="J17" s="283" t="s">
        <v>146</v>
      </c>
      <c r="K17" s="283" t="s">
        <v>146</v>
      </c>
      <c r="L17" s="283" t="s">
        <v>146</v>
      </c>
      <c r="M17" s="283" t="s">
        <v>146</v>
      </c>
      <c r="N17" s="283" t="s">
        <v>146</v>
      </c>
      <c r="O17" s="283" t="s">
        <v>146</v>
      </c>
      <c r="P17" s="283" t="s">
        <v>146</v>
      </c>
      <c r="Q17" s="283" t="s">
        <v>146</v>
      </c>
      <c r="R17" s="283" t="s">
        <v>146</v>
      </c>
      <c r="S17" s="283" t="s">
        <v>146</v>
      </c>
      <c r="T17" s="283" t="s">
        <v>146</v>
      </c>
      <c r="U17" s="283">
        <v>362</v>
      </c>
      <c r="V17" s="283">
        <v>107</v>
      </c>
      <c r="W17" s="283">
        <v>255</v>
      </c>
    </row>
    <row r="18" spans="1:23" ht="15.75" customHeight="1">
      <c r="A18" s="125" t="s">
        <v>57</v>
      </c>
      <c r="B18" s="9">
        <v>4</v>
      </c>
      <c r="C18" s="283" t="s">
        <v>146</v>
      </c>
      <c r="D18" s="283" t="s">
        <v>146</v>
      </c>
      <c r="E18" s="283" t="s">
        <v>146</v>
      </c>
      <c r="F18" s="283" t="s">
        <v>146</v>
      </c>
      <c r="G18" s="283" t="s">
        <v>146</v>
      </c>
      <c r="H18" s="283" t="s">
        <v>146</v>
      </c>
      <c r="I18" s="283" t="s">
        <v>146</v>
      </c>
      <c r="J18" s="283" t="s">
        <v>146</v>
      </c>
      <c r="K18" s="283" t="s">
        <v>146</v>
      </c>
      <c r="L18" s="283" t="s">
        <v>146</v>
      </c>
      <c r="M18" s="283" t="s">
        <v>146</v>
      </c>
      <c r="N18" s="283" t="s">
        <v>146</v>
      </c>
      <c r="O18" s="283" t="s">
        <v>146</v>
      </c>
      <c r="P18" s="283" t="s">
        <v>146</v>
      </c>
      <c r="Q18" s="283" t="s">
        <v>146</v>
      </c>
      <c r="R18" s="283" t="s">
        <v>146</v>
      </c>
      <c r="S18" s="283" t="s">
        <v>146</v>
      </c>
      <c r="T18" s="283" t="s">
        <v>146</v>
      </c>
      <c r="U18" s="283">
        <v>2083</v>
      </c>
      <c r="V18" s="283">
        <v>807</v>
      </c>
      <c r="W18" s="283">
        <v>1276</v>
      </c>
    </row>
    <row r="19" spans="1:23" ht="15.75" customHeight="1">
      <c r="A19" s="126" t="s">
        <v>58</v>
      </c>
      <c r="B19" s="9">
        <v>5</v>
      </c>
      <c r="C19" s="283" t="s">
        <v>146</v>
      </c>
      <c r="D19" s="283" t="s">
        <v>146</v>
      </c>
      <c r="E19" s="283" t="s">
        <v>146</v>
      </c>
      <c r="F19" s="283" t="s">
        <v>146</v>
      </c>
      <c r="G19" s="283" t="s">
        <v>146</v>
      </c>
      <c r="H19" s="283" t="s">
        <v>146</v>
      </c>
      <c r="I19" s="283" t="s">
        <v>146</v>
      </c>
      <c r="J19" s="283" t="s">
        <v>146</v>
      </c>
      <c r="K19" s="283" t="s">
        <v>146</v>
      </c>
      <c r="L19" s="283" t="s">
        <v>146</v>
      </c>
      <c r="M19" s="283" t="s">
        <v>146</v>
      </c>
      <c r="N19" s="283" t="s">
        <v>146</v>
      </c>
      <c r="O19" s="283" t="s">
        <v>146</v>
      </c>
      <c r="P19" s="283" t="s">
        <v>146</v>
      </c>
      <c r="Q19" s="283" t="s">
        <v>146</v>
      </c>
      <c r="R19" s="283" t="s">
        <v>146</v>
      </c>
      <c r="S19" s="283" t="s">
        <v>146</v>
      </c>
      <c r="T19" s="283" t="s">
        <v>146</v>
      </c>
      <c r="U19" s="283">
        <v>1485</v>
      </c>
      <c r="V19" s="283">
        <v>544</v>
      </c>
      <c r="W19" s="284">
        <v>941</v>
      </c>
    </row>
    <row r="20" spans="1:23" ht="15.75" customHeight="1">
      <c r="A20" s="126" t="s">
        <v>59</v>
      </c>
      <c r="B20" s="9">
        <v>6</v>
      </c>
      <c r="C20" s="283" t="s">
        <v>146</v>
      </c>
      <c r="D20" s="283" t="s">
        <v>146</v>
      </c>
      <c r="E20" s="283" t="s">
        <v>146</v>
      </c>
      <c r="F20" s="283" t="s">
        <v>146</v>
      </c>
      <c r="G20" s="283" t="s">
        <v>146</v>
      </c>
      <c r="H20" s="283" t="s">
        <v>146</v>
      </c>
      <c r="I20" s="283" t="s">
        <v>146</v>
      </c>
      <c r="J20" s="283" t="s">
        <v>146</v>
      </c>
      <c r="K20" s="283" t="s">
        <v>146</v>
      </c>
      <c r="L20" s="283" t="s">
        <v>146</v>
      </c>
      <c r="M20" s="283" t="s">
        <v>146</v>
      </c>
      <c r="N20" s="283" t="s">
        <v>146</v>
      </c>
      <c r="O20" s="283" t="s">
        <v>146</v>
      </c>
      <c r="P20" s="283" t="s">
        <v>146</v>
      </c>
      <c r="Q20" s="283" t="s">
        <v>146</v>
      </c>
      <c r="R20" s="283" t="s">
        <v>146</v>
      </c>
      <c r="S20" s="283" t="s">
        <v>146</v>
      </c>
      <c r="T20" s="283" t="s">
        <v>146</v>
      </c>
      <c r="U20" s="283">
        <v>728</v>
      </c>
      <c r="V20" s="283">
        <v>275</v>
      </c>
      <c r="W20" s="284">
        <v>453</v>
      </c>
    </row>
    <row r="21" spans="1:23" ht="15.75" customHeight="1">
      <c r="A21" s="126" t="s">
        <v>60</v>
      </c>
      <c r="B21" s="9">
        <v>7</v>
      </c>
      <c r="C21" s="283" t="s">
        <v>146</v>
      </c>
      <c r="D21" s="283" t="s">
        <v>146</v>
      </c>
      <c r="E21" s="283" t="s">
        <v>146</v>
      </c>
      <c r="F21" s="283" t="s">
        <v>146</v>
      </c>
      <c r="G21" s="283" t="s">
        <v>146</v>
      </c>
      <c r="H21" s="283" t="s">
        <v>146</v>
      </c>
      <c r="I21" s="283" t="s">
        <v>146</v>
      </c>
      <c r="J21" s="283" t="s">
        <v>146</v>
      </c>
      <c r="K21" s="283" t="s">
        <v>146</v>
      </c>
      <c r="L21" s="283" t="s">
        <v>146</v>
      </c>
      <c r="M21" s="283" t="s">
        <v>146</v>
      </c>
      <c r="N21" s="283" t="s">
        <v>146</v>
      </c>
      <c r="O21" s="283" t="s">
        <v>146</v>
      </c>
      <c r="P21" s="283" t="s">
        <v>146</v>
      </c>
      <c r="Q21" s="283" t="s">
        <v>146</v>
      </c>
      <c r="R21" s="283" t="s">
        <v>146</v>
      </c>
      <c r="S21" s="283" t="s">
        <v>146</v>
      </c>
      <c r="T21" s="283" t="s">
        <v>146</v>
      </c>
      <c r="U21" s="283">
        <v>493</v>
      </c>
      <c r="V21" s="283">
        <v>275</v>
      </c>
      <c r="W21" s="284">
        <v>218</v>
      </c>
    </row>
    <row r="22" spans="1:23" ht="18" customHeight="1">
      <c r="A22" s="282" t="s">
        <v>5</v>
      </c>
      <c r="B22" s="9">
        <v>8</v>
      </c>
      <c r="C22" s="283">
        <f t="shared" ref="C22" si="1">+C23+C24+C25+C26+C27</f>
        <v>11403</v>
      </c>
      <c r="D22" s="283">
        <f t="shared" ref="D22" si="2">+D23+D24+D25+D26+D27</f>
        <v>4058</v>
      </c>
      <c r="E22" s="283">
        <f t="shared" ref="E22" si="3">+E23+E24+E25+E26+E27</f>
        <v>7345</v>
      </c>
      <c r="F22" s="283">
        <f t="shared" ref="F22" si="4">+F23+F24+F25+F26+F27</f>
        <v>117</v>
      </c>
      <c r="G22" s="283">
        <f t="shared" ref="G22" si="5">+G23+G24+G25+G26+G27</f>
        <v>60</v>
      </c>
      <c r="H22" s="283">
        <f t="shared" ref="H22" si="6">+H23+H24+H25+H26+H27</f>
        <v>57</v>
      </c>
      <c r="I22" s="283">
        <f t="shared" ref="I22" si="7">+I23+I24+I25+I26+I27</f>
        <v>68</v>
      </c>
      <c r="J22" s="283">
        <f t="shared" ref="J22" si="8">+J23+J24+J25+J26+J27</f>
        <v>41</v>
      </c>
      <c r="K22" s="283">
        <f t="shared" ref="K22" si="9">+K23+K24+K25+K26+K27</f>
        <v>27</v>
      </c>
      <c r="L22" s="283">
        <f t="shared" ref="L22" si="10">+L23+L24+L25+L26+L27</f>
        <v>56</v>
      </c>
      <c r="M22" s="283">
        <f t="shared" ref="M22" si="11">+M23+M24+M25+M26+M27</f>
        <v>32</v>
      </c>
      <c r="N22" s="283">
        <f t="shared" ref="N22" si="12">+N23+N24+N25+N26+N27</f>
        <v>24</v>
      </c>
      <c r="O22" s="283">
        <f>+O23+O24+O25+O26+O27</f>
        <v>14</v>
      </c>
      <c r="P22" s="283">
        <f t="shared" ref="P22" si="13">+P23+P24+P25+P26+P27</f>
        <v>6</v>
      </c>
      <c r="Q22" s="283">
        <f t="shared" ref="Q22" si="14">+Q23+Q24+Q25+Q26+Q27</f>
        <v>8</v>
      </c>
      <c r="R22" s="283">
        <f t="shared" ref="R22" si="15">+R23+R24+R25+R26+R27</f>
        <v>71</v>
      </c>
      <c r="S22" s="283">
        <f t="shared" ref="S22" si="16">+S23+S24+S25+S26+S27</f>
        <v>17</v>
      </c>
      <c r="T22" s="283">
        <f t="shared" ref="T22" si="17">+T23+T24+T25+T26+T27</f>
        <v>54</v>
      </c>
      <c r="U22" s="283">
        <f t="shared" ref="U22" si="18">+U23+U24+U25+U26+U27</f>
        <v>5151</v>
      </c>
      <c r="V22" s="283">
        <f t="shared" ref="V22" si="19">+V23+V24+V25+V26+V27</f>
        <v>2008</v>
      </c>
      <c r="W22" s="283">
        <f t="shared" ref="W22" si="20">+W23+W24+W25+W26+W27</f>
        <v>3143</v>
      </c>
    </row>
    <row r="23" spans="1:23" ht="15.75" customHeight="1">
      <c r="A23" s="125" t="s">
        <v>61</v>
      </c>
      <c r="B23" s="9">
        <v>9</v>
      </c>
      <c r="C23" s="284">
        <v>6</v>
      </c>
      <c r="D23" s="284">
        <v>2</v>
      </c>
      <c r="E23" s="283">
        <v>4</v>
      </c>
      <c r="F23" s="284">
        <v>0</v>
      </c>
      <c r="G23" s="284">
        <v>0</v>
      </c>
      <c r="H23" s="283">
        <v>0</v>
      </c>
      <c r="I23" s="283">
        <v>0</v>
      </c>
      <c r="J23" s="283">
        <v>0</v>
      </c>
      <c r="K23" s="283">
        <v>0</v>
      </c>
      <c r="L23" s="283">
        <v>0</v>
      </c>
      <c r="M23" s="283">
        <v>0</v>
      </c>
      <c r="N23" s="283">
        <v>0</v>
      </c>
      <c r="O23" s="283">
        <v>0</v>
      </c>
      <c r="P23" s="283">
        <v>0</v>
      </c>
      <c r="Q23" s="283">
        <v>0</v>
      </c>
      <c r="R23" s="283">
        <v>0</v>
      </c>
      <c r="S23" s="283">
        <v>0</v>
      </c>
      <c r="T23" s="283">
        <v>0</v>
      </c>
      <c r="U23" s="283">
        <v>5</v>
      </c>
      <c r="V23" s="283">
        <v>1</v>
      </c>
      <c r="W23" s="283">
        <v>4</v>
      </c>
    </row>
    <row r="24" spans="1:23" ht="15.75" customHeight="1">
      <c r="A24" s="125" t="s">
        <v>2</v>
      </c>
      <c r="B24" s="9">
        <v>10</v>
      </c>
      <c r="C24" s="283">
        <v>1027</v>
      </c>
      <c r="D24" s="283">
        <v>408</v>
      </c>
      <c r="E24" s="283">
        <v>619</v>
      </c>
      <c r="F24" s="283">
        <v>6</v>
      </c>
      <c r="G24" s="283">
        <v>3</v>
      </c>
      <c r="H24" s="283">
        <v>3</v>
      </c>
      <c r="I24" s="283">
        <v>1</v>
      </c>
      <c r="J24" s="283">
        <v>0</v>
      </c>
      <c r="K24" s="283">
        <v>1</v>
      </c>
      <c r="L24" s="283">
        <v>3</v>
      </c>
      <c r="M24" s="283">
        <v>0</v>
      </c>
      <c r="N24" s="283">
        <v>3</v>
      </c>
      <c r="O24" s="283">
        <v>3</v>
      </c>
      <c r="P24" s="283">
        <v>1</v>
      </c>
      <c r="Q24" s="283">
        <v>2</v>
      </c>
      <c r="R24" s="283">
        <v>0</v>
      </c>
      <c r="S24" s="283">
        <v>0</v>
      </c>
      <c r="T24" s="283">
        <v>0</v>
      </c>
      <c r="U24" s="283">
        <v>327</v>
      </c>
      <c r="V24" s="283">
        <v>114</v>
      </c>
      <c r="W24" s="283">
        <v>213</v>
      </c>
    </row>
    <row r="25" spans="1:23" ht="15.75" customHeight="1">
      <c r="A25" s="125" t="s">
        <v>3</v>
      </c>
      <c r="B25" s="9">
        <v>11</v>
      </c>
      <c r="C25" s="285">
        <v>3292</v>
      </c>
      <c r="D25" s="285">
        <v>1208</v>
      </c>
      <c r="E25" s="283">
        <v>2084</v>
      </c>
      <c r="F25" s="285">
        <v>7</v>
      </c>
      <c r="G25" s="285">
        <v>3</v>
      </c>
      <c r="H25" s="283">
        <v>4</v>
      </c>
      <c r="I25" s="283">
        <v>15</v>
      </c>
      <c r="J25" s="283">
        <v>9</v>
      </c>
      <c r="K25" s="283">
        <v>6</v>
      </c>
      <c r="L25" s="283">
        <v>4</v>
      </c>
      <c r="M25" s="283">
        <v>3</v>
      </c>
      <c r="N25" s="283">
        <v>1</v>
      </c>
      <c r="O25" s="283">
        <v>2</v>
      </c>
      <c r="P25" s="283">
        <v>2</v>
      </c>
      <c r="Q25" s="283">
        <v>0</v>
      </c>
      <c r="R25" s="283">
        <v>6</v>
      </c>
      <c r="S25" s="283">
        <v>2</v>
      </c>
      <c r="T25" s="283">
        <v>4</v>
      </c>
      <c r="U25" s="283">
        <v>2494</v>
      </c>
      <c r="V25" s="283">
        <v>975</v>
      </c>
      <c r="W25" s="283">
        <v>1519</v>
      </c>
    </row>
    <row r="26" spans="1:23" ht="15.75" customHeight="1">
      <c r="A26" s="125" t="s">
        <v>4</v>
      </c>
      <c r="B26" s="9">
        <v>12</v>
      </c>
      <c r="C26" s="283">
        <v>1435</v>
      </c>
      <c r="D26" s="283">
        <v>594</v>
      </c>
      <c r="E26" s="283">
        <v>841</v>
      </c>
      <c r="F26" s="283">
        <v>20</v>
      </c>
      <c r="G26" s="283">
        <v>12</v>
      </c>
      <c r="H26" s="283">
        <v>8</v>
      </c>
      <c r="I26" s="283">
        <v>17</v>
      </c>
      <c r="J26" s="283">
        <v>9</v>
      </c>
      <c r="K26" s="283">
        <v>8</v>
      </c>
      <c r="L26" s="283">
        <v>11</v>
      </c>
      <c r="M26" s="283">
        <v>4</v>
      </c>
      <c r="N26" s="283">
        <v>7</v>
      </c>
      <c r="O26" s="283">
        <v>7</v>
      </c>
      <c r="P26" s="283">
        <v>1</v>
      </c>
      <c r="Q26" s="283">
        <v>6</v>
      </c>
      <c r="R26" s="283">
        <v>9</v>
      </c>
      <c r="S26" s="283">
        <v>2</v>
      </c>
      <c r="T26" s="283">
        <v>7</v>
      </c>
      <c r="U26" s="283">
        <v>2325</v>
      </c>
      <c r="V26" s="283">
        <v>918</v>
      </c>
      <c r="W26" s="283">
        <v>1407</v>
      </c>
    </row>
    <row r="27" spans="1:23" ht="15.75" customHeight="1">
      <c r="A27" s="286" t="s">
        <v>498</v>
      </c>
      <c r="B27" s="9">
        <f>1+B26</f>
        <v>13</v>
      </c>
      <c r="C27" s="283">
        <f>+C15-C23-C24-C25-C26</f>
        <v>5643</v>
      </c>
      <c r="D27" s="283">
        <f t="shared" ref="D27:W27" si="21">+D15-D23-D24-D25-D26</f>
        <v>1846</v>
      </c>
      <c r="E27" s="283">
        <f t="shared" si="21"/>
        <v>3797</v>
      </c>
      <c r="F27" s="283">
        <f t="shared" si="21"/>
        <v>84</v>
      </c>
      <c r="G27" s="283">
        <f t="shared" si="21"/>
        <v>42</v>
      </c>
      <c r="H27" s="283">
        <f t="shared" si="21"/>
        <v>42</v>
      </c>
      <c r="I27" s="283">
        <f t="shared" si="21"/>
        <v>35</v>
      </c>
      <c r="J27" s="283">
        <f t="shared" si="21"/>
        <v>23</v>
      </c>
      <c r="K27" s="283">
        <f t="shared" si="21"/>
        <v>12</v>
      </c>
      <c r="L27" s="283">
        <f t="shared" si="21"/>
        <v>38</v>
      </c>
      <c r="M27" s="283">
        <f t="shared" si="21"/>
        <v>25</v>
      </c>
      <c r="N27" s="283">
        <f t="shared" si="21"/>
        <v>13</v>
      </c>
      <c r="O27" s="283">
        <f>+O15-O23-O24-O25-O26</f>
        <v>2</v>
      </c>
      <c r="P27" s="283">
        <f t="shared" si="21"/>
        <v>2</v>
      </c>
      <c r="Q27" s="283">
        <f t="shared" si="21"/>
        <v>0</v>
      </c>
      <c r="R27" s="283">
        <f t="shared" si="21"/>
        <v>56</v>
      </c>
      <c r="S27" s="283">
        <f t="shared" si="21"/>
        <v>13</v>
      </c>
      <c r="T27" s="283">
        <f t="shared" si="21"/>
        <v>43</v>
      </c>
      <c r="U27" s="283">
        <f t="shared" si="21"/>
        <v>0</v>
      </c>
      <c r="V27" s="283">
        <f t="shared" si="21"/>
        <v>0</v>
      </c>
      <c r="W27" s="283">
        <f t="shared" si="21"/>
        <v>0</v>
      </c>
    </row>
    <row r="28" spans="1:23" ht="15.75" customHeight="1">
      <c r="A28" s="282" t="s">
        <v>56</v>
      </c>
      <c r="B28" s="9">
        <f t="shared" ref="B28:B47" si="22">1+B27</f>
        <v>14</v>
      </c>
      <c r="C28" s="283">
        <f>+C29+C30+C31</f>
        <v>440</v>
      </c>
      <c r="D28" s="283">
        <f t="shared" ref="D28:W28" si="23">+D29+D30+D31</f>
        <v>192</v>
      </c>
      <c r="E28" s="283">
        <f t="shared" si="23"/>
        <v>248</v>
      </c>
      <c r="F28" s="283">
        <f t="shared" si="23"/>
        <v>16</v>
      </c>
      <c r="G28" s="283">
        <f t="shared" si="23"/>
        <v>10</v>
      </c>
      <c r="H28" s="283">
        <f t="shared" si="23"/>
        <v>6</v>
      </c>
      <c r="I28" s="283">
        <f t="shared" si="23"/>
        <v>14</v>
      </c>
      <c r="J28" s="283">
        <f t="shared" si="23"/>
        <v>8</v>
      </c>
      <c r="K28" s="283">
        <f t="shared" si="23"/>
        <v>6</v>
      </c>
      <c r="L28" s="283">
        <f t="shared" si="23"/>
        <v>19</v>
      </c>
      <c r="M28" s="283">
        <f t="shared" si="23"/>
        <v>12</v>
      </c>
      <c r="N28" s="283">
        <f t="shared" si="23"/>
        <v>7</v>
      </c>
      <c r="O28" s="283">
        <f t="shared" si="23"/>
        <v>2</v>
      </c>
      <c r="P28" s="283">
        <f t="shared" si="23"/>
        <v>1</v>
      </c>
      <c r="Q28" s="283">
        <f t="shared" si="23"/>
        <v>1</v>
      </c>
      <c r="R28" s="283">
        <f t="shared" si="23"/>
        <v>5</v>
      </c>
      <c r="S28" s="283">
        <f t="shared" si="23"/>
        <v>0</v>
      </c>
      <c r="T28" s="283">
        <f t="shared" si="23"/>
        <v>5</v>
      </c>
      <c r="U28" s="283">
        <f t="shared" si="23"/>
        <v>223</v>
      </c>
      <c r="V28" s="283">
        <f t="shared" si="23"/>
        <v>96</v>
      </c>
      <c r="W28" s="283">
        <f t="shared" si="23"/>
        <v>127</v>
      </c>
    </row>
    <row r="29" spans="1:23" ht="15.75" customHeight="1">
      <c r="A29" s="126" t="s">
        <v>53</v>
      </c>
      <c r="B29" s="9">
        <f t="shared" si="22"/>
        <v>15</v>
      </c>
      <c r="C29" s="283">
        <v>19</v>
      </c>
      <c r="D29" s="283">
        <v>17</v>
      </c>
      <c r="E29" s="284">
        <v>2</v>
      </c>
      <c r="F29" s="283">
        <v>2</v>
      </c>
      <c r="G29" s="283">
        <v>2</v>
      </c>
      <c r="H29" s="284">
        <v>0</v>
      </c>
      <c r="I29" s="283">
        <v>2</v>
      </c>
      <c r="J29" s="283">
        <v>2</v>
      </c>
      <c r="K29" s="284">
        <v>0</v>
      </c>
      <c r="L29" s="284">
        <v>0</v>
      </c>
      <c r="M29" s="284">
        <v>0</v>
      </c>
      <c r="N29" s="284">
        <v>0</v>
      </c>
      <c r="O29" s="284">
        <v>1</v>
      </c>
      <c r="P29" s="284">
        <v>1</v>
      </c>
      <c r="Q29" s="284">
        <v>0</v>
      </c>
      <c r="R29" s="283">
        <v>0</v>
      </c>
      <c r="S29" s="283">
        <v>0</v>
      </c>
      <c r="T29" s="284">
        <v>0</v>
      </c>
      <c r="U29" s="283">
        <v>7</v>
      </c>
      <c r="V29" s="283">
        <v>6</v>
      </c>
      <c r="W29" s="284">
        <v>1</v>
      </c>
    </row>
    <row r="30" spans="1:23" ht="15.75" customHeight="1">
      <c r="A30" s="126" t="s">
        <v>54</v>
      </c>
      <c r="B30" s="9">
        <f t="shared" si="22"/>
        <v>16</v>
      </c>
      <c r="C30" s="283">
        <v>166</v>
      </c>
      <c r="D30" s="283">
        <v>93</v>
      </c>
      <c r="E30" s="284">
        <v>73</v>
      </c>
      <c r="F30" s="283">
        <v>7</v>
      </c>
      <c r="G30" s="283">
        <v>3</v>
      </c>
      <c r="H30" s="284">
        <v>4</v>
      </c>
      <c r="I30" s="283">
        <v>8</v>
      </c>
      <c r="J30" s="283">
        <v>5</v>
      </c>
      <c r="K30" s="284">
        <v>3</v>
      </c>
      <c r="L30" s="284">
        <v>9</v>
      </c>
      <c r="M30" s="284">
        <v>5</v>
      </c>
      <c r="N30" s="284">
        <v>4</v>
      </c>
      <c r="O30" s="284">
        <v>1</v>
      </c>
      <c r="P30" s="284">
        <v>0</v>
      </c>
      <c r="Q30" s="284">
        <v>1</v>
      </c>
      <c r="R30" s="283">
        <v>0</v>
      </c>
      <c r="S30" s="283">
        <v>0</v>
      </c>
      <c r="T30" s="284">
        <v>0</v>
      </c>
      <c r="U30" s="283">
        <v>86</v>
      </c>
      <c r="V30" s="283">
        <v>51</v>
      </c>
      <c r="W30" s="284">
        <v>35</v>
      </c>
    </row>
    <row r="31" spans="1:23" ht="15.75" customHeight="1">
      <c r="A31" s="126" t="s">
        <v>55</v>
      </c>
      <c r="B31" s="9">
        <f t="shared" si="22"/>
        <v>17</v>
      </c>
      <c r="C31" s="283">
        <v>255</v>
      </c>
      <c r="D31" s="283">
        <v>82</v>
      </c>
      <c r="E31" s="284">
        <v>173</v>
      </c>
      <c r="F31" s="283">
        <v>7</v>
      </c>
      <c r="G31" s="283">
        <v>5</v>
      </c>
      <c r="H31" s="284">
        <v>2</v>
      </c>
      <c r="I31" s="283">
        <v>4</v>
      </c>
      <c r="J31" s="283">
        <v>1</v>
      </c>
      <c r="K31" s="284">
        <v>3</v>
      </c>
      <c r="L31" s="284">
        <v>10</v>
      </c>
      <c r="M31" s="284">
        <v>7</v>
      </c>
      <c r="N31" s="284">
        <v>3</v>
      </c>
      <c r="O31" s="284">
        <v>0</v>
      </c>
      <c r="P31" s="284">
        <v>0</v>
      </c>
      <c r="Q31" s="284">
        <v>0</v>
      </c>
      <c r="R31" s="283">
        <v>5</v>
      </c>
      <c r="S31" s="283">
        <v>0</v>
      </c>
      <c r="T31" s="284">
        <v>5</v>
      </c>
      <c r="U31" s="283">
        <v>130</v>
      </c>
      <c r="V31" s="283">
        <v>39</v>
      </c>
      <c r="W31" s="284">
        <v>91</v>
      </c>
    </row>
    <row r="32" spans="1:23" ht="15.75" customHeight="1">
      <c r="A32" s="282" t="s">
        <v>135</v>
      </c>
      <c r="B32" s="9">
        <f t="shared" si="22"/>
        <v>18</v>
      </c>
      <c r="C32" s="283">
        <f>+C33+C34+C35+C36+C37+C38+C39</f>
        <v>11403</v>
      </c>
      <c r="D32" s="283">
        <f t="shared" ref="D32:W32" si="24">+D33+D34+D35+D36+D37+D38+D39</f>
        <v>4058</v>
      </c>
      <c r="E32" s="283">
        <f t="shared" si="24"/>
        <v>7345</v>
      </c>
      <c r="F32" s="283">
        <f t="shared" si="24"/>
        <v>117</v>
      </c>
      <c r="G32" s="283">
        <f t="shared" si="24"/>
        <v>60</v>
      </c>
      <c r="H32" s="283">
        <f t="shared" si="24"/>
        <v>57</v>
      </c>
      <c r="I32" s="283">
        <f t="shared" si="24"/>
        <v>68</v>
      </c>
      <c r="J32" s="283">
        <f t="shared" si="24"/>
        <v>41</v>
      </c>
      <c r="K32" s="283">
        <f t="shared" si="24"/>
        <v>27</v>
      </c>
      <c r="L32" s="283">
        <f t="shared" si="24"/>
        <v>56</v>
      </c>
      <c r="M32" s="283">
        <f t="shared" si="24"/>
        <v>32</v>
      </c>
      <c r="N32" s="283">
        <f t="shared" si="24"/>
        <v>24</v>
      </c>
      <c r="O32" s="283">
        <f t="shared" si="24"/>
        <v>11</v>
      </c>
      <c r="P32" s="283">
        <f t="shared" si="24"/>
        <v>6</v>
      </c>
      <c r="Q32" s="283">
        <f t="shared" si="24"/>
        <v>5</v>
      </c>
      <c r="R32" s="283">
        <f t="shared" si="24"/>
        <v>71</v>
      </c>
      <c r="S32" s="283">
        <f t="shared" si="24"/>
        <v>17</v>
      </c>
      <c r="T32" s="283">
        <f t="shared" si="24"/>
        <v>54</v>
      </c>
      <c r="U32" s="283">
        <f t="shared" si="24"/>
        <v>5151</v>
      </c>
      <c r="V32" s="283">
        <f t="shared" si="24"/>
        <v>2008</v>
      </c>
      <c r="W32" s="283">
        <f t="shared" si="24"/>
        <v>3143</v>
      </c>
    </row>
    <row r="33" spans="1:23" ht="15.75" customHeight="1">
      <c r="A33" s="287" t="s">
        <v>186</v>
      </c>
      <c r="B33" s="9">
        <f t="shared" si="22"/>
        <v>19</v>
      </c>
      <c r="C33" s="283">
        <v>657</v>
      </c>
      <c r="D33" s="283">
        <v>253</v>
      </c>
      <c r="E33" s="284">
        <v>404</v>
      </c>
      <c r="F33" s="283">
        <v>4</v>
      </c>
      <c r="G33" s="283">
        <v>2</v>
      </c>
      <c r="H33" s="284">
        <v>2</v>
      </c>
      <c r="I33" s="283">
        <v>3</v>
      </c>
      <c r="J33" s="283">
        <v>0</v>
      </c>
      <c r="K33" s="284">
        <v>3</v>
      </c>
      <c r="L33" s="284">
        <v>4</v>
      </c>
      <c r="M33" s="284">
        <v>2</v>
      </c>
      <c r="N33" s="284">
        <v>2</v>
      </c>
      <c r="O33" s="284">
        <v>0</v>
      </c>
      <c r="P33" s="284">
        <v>0</v>
      </c>
      <c r="Q33" s="284">
        <v>0</v>
      </c>
      <c r="R33" s="283">
        <v>2</v>
      </c>
      <c r="S33" s="283">
        <v>1</v>
      </c>
      <c r="T33" s="284">
        <v>1</v>
      </c>
      <c r="U33" s="283">
        <v>410</v>
      </c>
      <c r="V33" s="283">
        <v>170</v>
      </c>
      <c r="W33" s="284">
        <v>240</v>
      </c>
    </row>
    <row r="34" spans="1:23" ht="15.75" customHeight="1">
      <c r="A34" s="288" t="s">
        <v>166</v>
      </c>
      <c r="B34" s="9">
        <f t="shared" si="22"/>
        <v>20</v>
      </c>
      <c r="C34" s="283">
        <v>3492</v>
      </c>
      <c r="D34" s="283">
        <v>1257</v>
      </c>
      <c r="E34" s="283">
        <v>2235</v>
      </c>
      <c r="F34" s="283">
        <v>40</v>
      </c>
      <c r="G34" s="283">
        <v>19</v>
      </c>
      <c r="H34" s="283">
        <v>21</v>
      </c>
      <c r="I34" s="283">
        <v>21</v>
      </c>
      <c r="J34" s="283">
        <v>13</v>
      </c>
      <c r="K34" s="283">
        <v>8</v>
      </c>
      <c r="L34" s="283">
        <v>19</v>
      </c>
      <c r="M34" s="283">
        <v>7</v>
      </c>
      <c r="N34" s="283">
        <v>12</v>
      </c>
      <c r="O34" s="283">
        <v>3</v>
      </c>
      <c r="P34" s="283">
        <v>2</v>
      </c>
      <c r="Q34" s="283">
        <v>1</v>
      </c>
      <c r="R34" s="283">
        <v>16</v>
      </c>
      <c r="S34" s="283">
        <v>5</v>
      </c>
      <c r="T34" s="283">
        <v>11</v>
      </c>
      <c r="U34" s="283">
        <v>1108</v>
      </c>
      <c r="V34" s="283">
        <v>385</v>
      </c>
      <c r="W34" s="283">
        <v>723</v>
      </c>
    </row>
    <row r="35" spans="1:23" ht="15.75" customHeight="1">
      <c r="A35" s="288" t="s">
        <v>167</v>
      </c>
      <c r="B35" s="9">
        <f t="shared" si="22"/>
        <v>21</v>
      </c>
      <c r="C35" s="283">
        <v>1506</v>
      </c>
      <c r="D35" s="283">
        <v>531</v>
      </c>
      <c r="E35" s="283">
        <v>975</v>
      </c>
      <c r="F35" s="283">
        <v>13</v>
      </c>
      <c r="G35" s="283">
        <v>4</v>
      </c>
      <c r="H35" s="283">
        <v>9</v>
      </c>
      <c r="I35" s="283">
        <v>8</v>
      </c>
      <c r="J35" s="283">
        <v>7</v>
      </c>
      <c r="K35" s="283">
        <v>1</v>
      </c>
      <c r="L35" s="283">
        <v>9</v>
      </c>
      <c r="M35" s="283">
        <v>8</v>
      </c>
      <c r="N35" s="283">
        <v>1</v>
      </c>
      <c r="O35" s="283">
        <v>1</v>
      </c>
      <c r="P35" s="283">
        <v>1</v>
      </c>
      <c r="Q35" s="283">
        <v>0</v>
      </c>
      <c r="R35" s="283">
        <v>14</v>
      </c>
      <c r="S35" s="283">
        <v>4</v>
      </c>
      <c r="T35" s="283">
        <v>10</v>
      </c>
      <c r="U35" s="283">
        <v>776</v>
      </c>
      <c r="V35" s="283">
        <v>337</v>
      </c>
      <c r="W35" s="283">
        <v>439</v>
      </c>
    </row>
    <row r="36" spans="1:23" ht="15.75" customHeight="1">
      <c r="A36" s="288" t="s">
        <v>168</v>
      </c>
      <c r="B36" s="9">
        <f t="shared" si="22"/>
        <v>22</v>
      </c>
      <c r="C36" s="283">
        <v>1400</v>
      </c>
      <c r="D36" s="283">
        <v>525</v>
      </c>
      <c r="E36" s="283">
        <v>875</v>
      </c>
      <c r="F36" s="283">
        <v>7</v>
      </c>
      <c r="G36" s="283">
        <v>4</v>
      </c>
      <c r="H36" s="283">
        <v>3</v>
      </c>
      <c r="I36" s="283">
        <v>12</v>
      </c>
      <c r="J36" s="283">
        <v>8</v>
      </c>
      <c r="K36" s="283">
        <v>4</v>
      </c>
      <c r="L36" s="283">
        <v>4</v>
      </c>
      <c r="M36" s="283">
        <v>3</v>
      </c>
      <c r="N36" s="283">
        <v>1</v>
      </c>
      <c r="O36" s="283">
        <v>2</v>
      </c>
      <c r="P36" s="283">
        <v>1</v>
      </c>
      <c r="Q36" s="283">
        <v>1</v>
      </c>
      <c r="R36" s="283">
        <v>10</v>
      </c>
      <c r="S36" s="283">
        <v>3</v>
      </c>
      <c r="T36" s="283">
        <v>7</v>
      </c>
      <c r="U36" s="283">
        <v>1021</v>
      </c>
      <c r="V36" s="283">
        <v>426</v>
      </c>
      <c r="W36" s="283">
        <v>595</v>
      </c>
    </row>
    <row r="37" spans="1:23" ht="15.75" customHeight="1">
      <c r="A37" s="288" t="s">
        <v>169</v>
      </c>
      <c r="B37" s="9">
        <f t="shared" si="22"/>
        <v>23</v>
      </c>
      <c r="C37" s="283">
        <v>3196</v>
      </c>
      <c r="D37" s="283">
        <v>1067</v>
      </c>
      <c r="E37" s="283">
        <v>2129</v>
      </c>
      <c r="F37" s="283">
        <v>25</v>
      </c>
      <c r="G37" s="283">
        <v>10</v>
      </c>
      <c r="H37" s="283">
        <v>15</v>
      </c>
      <c r="I37" s="283">
        <v>12</v>
      </c>
      <c r="J37" s="283">
        <v>8</v>
      </c>
      <c r="K37" s="283">
        <v>4</v>
      </c>
      <c r="L37" s="283">
        <v>9</v>
      </c>
      <c r="M37" s="283">
        <v>5</v>
      </c>
      <c r="N37" s="283">
        <v>4</v>
      </c>
      <c r="O37" s="283">
        <v>3</v>
      </c>
      <c r="P37" s="283">
        <v>0</v>
      </c>
      <c r="Q37" s="283">
        <v>3</v>
      </c>
      <c r="R37" s="283">
        <v>22</v>
      </c>
      <c r="S37" s="283">
        <v>3</v>
      </c>
      <c r="T37" s="283">
        <v>19</v>
      </c>
      <c r="U37" s="283">
        <v>601</v>
      </c>
      <c r="V37" s="283">
        <v>220</v>
      </c>
      <c r="W37" s="283">
        <v>381</v>
      </c>
    </row>
    <row r="38" spans="1:23" ht="15.75" customHeight="1">
      <c r="A38" s="288" t="s">
        <v>170</v>
      </c>
      <c r="B38" s="9">
        <f t="shared" si="22"/>
        <v>24</v>
      </c>
      <c r="C38" s="283">
        <v>620</v>
      </c>
      <c r="D38" s="283">
        <v>206</v>
      </c>
      <c r="E38" s="283">
        <v>414</v>
      </c>
      <c r="F38" s="283">
        <v>16</v>
      </c>
      <c r="G38" s="283">
        <v>10</v>
      </c>
      <c r="H38" s="283">
        <v>6</v>
      </c>
      <c r="I38" s="283">
        <v>8</v>
      </c>
      <c r="J38" s="283">
        <v>2</v>
      </c>
      <c r="K38" s="283">
        <v>6</v>
      </c>
      <c r="L38" s="283">
        <v>6</v>
      </c>
      <c r="M38" s="283">
        <v>5</v>
      </c>
      <c r="N38" s="283">
        <v>1</v>
      </c>
      <c r="O38" s="283">
        <v>2</v>
      </c>
      <c r="P38" s="283">
        <v>2</v>
      </c>
      <c r="Q38" s="283">
        <v>0</v>
      </c>
      <c r="R38" s="283">
        <v>5</v>
      </c>
      <c r="S38" s="283">
        <v>1</v>
      </c>
      <c r="T38" s="283">
        <v>4</v>
      </c>
      <c r="U38" s="283">
        <v>492</v>
      </c>
      <c r="V38" s="283">
        <v>191</v>
      </c>
      <c r="W38" s="283">
        <v>301</v>
      </c>
    </row>
    <row r="39" spans="1:23" ht="15.75" customHeight="1">
      <c r="A39" s="125" t="s">
        <v>185</v>
      </c>
      <c r="B39" s="9">
        <f t="shared" si="22"/>
        <v>25</v>
      </c>
      <c r="C39" s="283">
        <v>532</v>
      </c>
      <c r="D39" s="283">
        <v>219</v>
      </c>
      <c r="E39" s="283">
        <v>313</v>
      </c>
      <c r="F39" s="283">
        <v>12</v>
      </c>
      <c r="G39" s="283">
        <v>11</v>
      </c>
      <c r="H39" s="283">
        <v>1</v>
      </c>
      <c r="I39" s="283">
        <v>4</v>
      </c>
      <c r="J39" s="283">
        <v>3</v>
      </c>
      <c r="K39" s="283">
        <v>1</v>
      </c>
      <c r="L39" s="283">
        <v>5</v>
      </c>
      <c r="M39" s="283">
        <v>2</v>
      </c>
      <c r="N39" s="283">
        <v>3</v>
      </c>
      <c r="O39" s="283">
        <v>0</v>
      </c>
      <c r="P39" s="283">
        <v>0</v>
      </c>
      <c r="Q39" s="283">
        <v>0</v>
      </c>
      <c r="R39" s="283">
        <v>2</v>
      </c>
      <c r="S39" s="283">
        <v>0</v>
      </c>
      <c r="T39" s="283">
        <v>2</v>
      </c>
      <c r="U39" s="283">
        <v>743</v>
      </c>
      <c r="V39" s="283">
        <v>279</v>
      </c>
      <c r="W39" s="283">
        <v>464</v>
      </c>
    </row>
    <row r="40" spans="1:23" ht="29.25" customHeight="1">
      <c r="A40" s="289" t="s">
        <v>177</v>
      </c>
      <c r="B40" s="9">
        <f t="shared" si="22"/>
        <v>26</v>
      </c>
      <c r="C40" s="290">
        <f>C41+C42</f>
        <v>1629</v>
      </c>
      <c r="D40" s="290">
        <f t="shared" ref="D40:W40" si="25">D41+D42</f>
        <v>479</v>
      </c>
      <c r="E40" s="290">
        <f t="shared" si="25"/>
        <v>1150</v>
      </c>
      <c r="F40" s="290">
        <f t="shared" si="25"/>
        <v>18</v>
      </c>
      <c r="G40" s="290">
        <f t="shared" si="25"/>
        <v>6</v>
      </c>
      <c r="H40" s="290">
        <f t="shared" si="25"/>
        <v>12</v>
      </c>
      <c r="I40" s="290">
        <f t="shared" si="25"/>
        <v>29</v>
      </c>
      <c r="J40" s="290">
        <f t="shared" si="25"/>
        <v>13</v>
      </c>
      <c r="K40" s="290">
        <f t="shared" si="25"/>
        <v>16</v>
      </c>
      <c r="L40" s="290">
        <f t="shared" si="25"/>
        <v>5</v>
      </c>
      <c r="M40" s="290">
        <f t="shared" si="25"/>
        <v>0</v>
      </c>
      <c r="N40" s="290">
        <f t="shared" si="25"/>
        <v>5</v>
      </c>
      <c r="O40" s="290">
        <f t="shared" si="25"/>
        <v>21</v>
      </c>
      <c r="P40" s="290">
        <f t="shared" si="25"/>
        <v>15</v>
      </c>
      <c r="Q40" s="290">
        <f t="shared" si="25"/>
        <v>6</v>
      </c>
      <c r="R40" s="290">
        <f t="shared" si="25"/>
        <v>30</v>
      </c>
      <c r="S40" s="290">
        <f t="shared" si="25"/>
        <v>1</v>
      </c>
      <c r="T40" s="290">
        <f t="shared" si="25"/>
        <v>29</v>
      </c>
      <c r="U40" s="290">
        <f t="shared" si="25"/>
        <v>1526</v>
      </c>
      <c r="V40" s="290">
        <f t="shared" si="25"/>
        <v>444</v>
      </c>
      <c r="W40" s="290">
        <f t="shared" si="25"/>
        <v>1082</v>
      </c>
    </row>
    <row r="41" spans="1:23" ht="18" customHeight="1">
      <c r="A41" s="291" t="s">
        <v>136</v>
      </c>
      <c r="B41" s="9">
        <f t="shared" si="22"/>
        <v>27</v>
      </c>
      <c r="C41" s="292">
        <v>370</v>
      </c>
      <c r="D41" s="292">
        <v>116</v>
      </c>
      <c r="E41" s="292">
        <v>254</v>
      </c>
      <c r="F41" s="292">
        <v>10</v>
      </c>
      <c r="G41" s="292">
        <v>4</v>
      </c>
      <c r="H41" s="292">
        <v>6</v>
      </c>
      <c r="I41" s="283">
        <v>10</v>
      </c>
      <c r="J41" s="283">
        <v>4</v>
      </c>
      <c r="K41" s="283">
        <v>6</v>
      </c>
      <c r="L41" s="283">
        <v>1</v>
      </c>
      <c r="M41" s="283">
        <v>0</v>
      </c>
      <c r="N41" s="283">
        <v>1</v>
      </c>
      <c r="O41" s="283">
        <v>8</v>
      </c>
      <c r="P41" s="283">
        <v>5</v>
      </c>
      <c r="Q41" s="283">
        <v>3</v>
      </c>
      <c r="R41" s="283">
        <v>10</v>
      </c>
      <c r="S41" s="283">
        <v>0</v>
      </c>
      <c r="T41" s="283">
        <v>10</v>
      </c>
      <c r="U41" s="283">
        <v>331</v>
      </c>
      <c r="V41" s="283">
        <v>103</v>
      </c>
      <c r="W41" s="283">
        <v>228</v>
      </c>
    </row>
    <row r="42" spans="1:23" ht="18" customHeight="1">
      <c r="A42" s="291" t="s">
        <v>137</v>
      </c>
      <c r="B42" s="9">
        <f t="shared" si="22"/>
        <v>28</v>
      </c>
      <c r="C42" s="292">
        <v>1259</v>
      </c>
      <c r="D42" s="292">
        <v>363</v>
      </c>
      <c r="E42" s="292">
        <v>896</v>
      </c>
      <c r="F42" s="292">
        <v>8</v>
      </c>
      <c r="G42" s="292">
        <v>2</v>
      </c>
      <c r="H42" s="292">
        <v>6</v>
      </c>
      <c r="I42" s="283">
        <v>19</v>
      </c>
      <c r="J42" s="283">
        <v>9</v>
      </c>
      <c r="K42" s="283">
        <v>10</v>
      </c>
      <c r="L42" s="283">
        <v>4</v>
      </c>
      <c r="M42" s="283">
        <v>0</v>
      </c>
      <c r="N42" s="283">
        <v>4</v>
      </c>
      <c r="O42" s="283">
        <v>13</v>
      </c>
      <c r="P42" s="283">
        <v>10</v>
      </c>
      <c r="Q42" s="283">
        <v>3</v>
      </c>
      <c r="R42" s="283">
        <v>20</v>
      </c>
      <c r="S42" s="283">
        <v>1</v>
      </c>
      <c r="T42" s="283">
        <v>19</v>
      </c>
      <c r="U42" s="283">
        <v>1195</v>
      </c>
      <c r="V42" s="283">
        <v>341</v>
      </c>
      <c r="W42" s="283">
        <v>854</v>
      </c>
    </row>
    <row r="43" spans="1:23" ht="31.5" customHeight="1">
      <c r="A43" s="289" t="s">
        <v>219</v>
      </c>
      <c r="B43" s="9">
        <f t="shared" si="22"/>
        <v>29</v>
      </c>
      <c r="C43" s="290">
        <f>C44+C45+C46+C47</f>
        <v>1720</v>
      </c>
      <c r="D43" s="290">
        <f t="shared" ref="D43:W43" si="26">D44+D45+D46+D47</f>
        <v>570</v>
      </c>
      <c r="E43" s="290">
        <f t="shared" si="26"/>
        <v>1150</v>
      </c>
      <c r="F43" s="290">
        <f t="shared" si="26"/>
        <v>40</v>
      </c>
      <c r="G43" s="290">
        <f t="shared" si="26"/>
        <v>8</v>
      </c>
      <c r="H43" s="290">
        <f t="shared" si="26"/>
        <v>32</v>
      </c>
      <c r="I43" s="290">
        <f t="shared" si="26"/>
        <v>32</v>
      </c>
      <c r="J43" s="290">
        <f t="shared" si="26"/>
        <v>12</v>
      </c>
      <c r="K43" s="290">
        <f t="shared" si="26"/>
        <v>20</v>
      </c>
      <c r="L43" s="290">
        <f t="shared" si="26"/>
        <v>2</v>
      </c>
      <c r="M43" s="290">
        <f t="shared" si="26"/>
        <v>0</v>
      </c>
      <c r="N43" s="290">
        <f t="shared" si="26"/>
        <v>2</v>
      </c>
      <c r="O43" s="290">
        <f t="shared" si="26"/>
        <v>19</v>
      </c>
      <c r="P43" s="290">
        <f t="shared" si="26"/>
        <v>14</v>
      </c>
      <c r="Q43" s="290">
        <f t="shared" si="26"/>
        <v>5</v>
      </c>
      <c r="R43" s="290">
        <f t="shared" si="26"/>
        <v>26</v>
      </c>
      <c r="S43" s="290">
        <f t="shared" si="26"/>
        <v>1</v>
      </c>
      <c r="T43" s="290">
        <f t="shared" si="26"/>
        <v>25</v>
      </c>
      <c r="U43" s="290">
        <f t="shared" si="26"/>
        <v>1601</v>
      </c>
      <c r="V43" s="290">
        <f t="shared" si="26"/>
        <v>535</v>
      </c>
      <c r="W43" s="290">
        <f t="shared" si="26"/>
        <v>1066</v>
      </c>
    </row>
    <row r="44" spans="1:23" ht="18" customHeight="1">
      <c r="A44" s="293" t="s">
        <v>138</v>
      </c>
      <c r="B44" s="9">
        <f t="shared" si="22"/>
        <v>30</v>
      </c>
      <c r="C44" s="292">
        <v>803</v>
      </c>
      <c r="D44" s="292">
        <v>210</v>
      </c>
      <c r="E44" s="292">
        <v>593</v>
      </c>
      <c r="F44" s="292">
        <v>24</v>
      </c>
      <c r="G44" s="292">
        <v>5</v>
      </c>
      <c r="H44" s="292">
        <v>19</v>
      </c>
      <c r="I44" s="283">
        <v>18</v>
      </c>
      <c r="J44" s="283">
        <v>8</v>
      </c>
      <c r="K44" s="283">
        <v>10</v>
      </c>
      <c r="L44" s="283">
        <v>0</v>
      </c>
      <c r="M44" s="283">
        <v>0</v>
      </c>
      <c r="N44" s="283">
        <v>0</v>
      </c>
      <c r="O44" s="283">
        <v>10</v>
      </c>
      <c r="P44" s="283">
        <v>9</v>
      </c>
      <c r="Q44" s="283">
        <v>1</v>
      </c>
      <c r="R44" s="283">
        <v>10</v>
      </c>
      <c r="S44" s="283">
        <v>1</v>
      </c>
      <c r="T44" s="283">
        <v>9</v>
      </c>
      <c r="U44" s="283">
        <v>741</v>
      </c>
      <c r="V44" s="283">
        <v>187</v>
      </c>
      <c r="W44" s="283">
        <v>554</v>
      </c>
    </row>
    <row r="45" spans="1:23" ht="18" customHeight="1">
      <c r="A45" s="293" t="s">
        <v>139</v>
      </c>
      <c r="B45" s="9">
        <f t="shared" si="22"/>
        <v>31</v>
      </c>
      <c r="C45" s="292">
        <v>379</v>
      </c>
      <c r="D45" s="292">
        <v>117</v>
      </c>
      <c r="E45" s="292">
        <v>262</v>
      </c>
      <c r="F45" s="292">
        <v>16</v>
      </c>
      <c r="G45" s="292">
        <v>3</v>
      </c>
      <c r="H45" s="292">
        <v>13</v>
      </c>
      <c r="I45" s="283">
        <v>11</v>
      </c>
      <c r="J45" s="283">
        <v>2</v>
      </c>
      <c r="K45" s="283">
        <v>9</v>
      </c>
      <c r="L45" s="283">
        <v>2</v>
      </c>
      <c r="M45" s="283">
        <v>0</v>
      </c>
      <c r="N45" s="283">
        <v>2</v>
      </c>
      <c r="O45" s="283">
        <v>8</v>
      </c>
      <c r="P45" s="283">
        <v>5</v>
      </c>
      <c r="Q45" s="283">
        <v>3</v>
      </c>
      <c r="R45" s="283">
        <v>14</v>
      </c>
      <c r="S45" s="283">
        <v>0</v>
      </c>
      <c r="T45" s="283">
        <v>14</v>
      </c>
      <c r="U45" s="283">
        <v>328</v>
      </c>
      <c r="V45" s="283">
        <v>107</v>
      </c>
      <c r="W45" s="283">
        <v>221</v>
      </c>
    </row>
    <row r="46" spans="1:23" ht="18" customHeight="1">
      <c r="A46" s="293" t="s">
        <v>140</v>
      </c>
      <c r="B46" s="9">
        <f t="shared" si="22"/>
        <v>32</v>
      </c>
      <c r="C46" s="292">
        <v>225</v>
      </c>
      <c r="D46" s="292">
        <v>108</v>
      </c>
      <c r="E46" s="292">
        <v>117</v>
      </c>
      <c r="F46" s="292">
        <v>0</v>
      </c>
      <c r="G46" s="292">
        <v>0</v>
      </c>
      <c r="H46" s="292">
        <v>0</v>
      </c>
      <c r="I46" s="283">
        <v>1</v>
      </c>
      <c r="J46" s="283">
        <v>0</v>
      </c>
      <c r="K46" s="283">
        <v>1</v>
      </c>
      <c r="L46" s="283">
        <v>0</v>
      </c>
      <c r="M46" s="283">
        <v>0</v>
      </c>
      <c r="N46" s="283">
        <v>0</v>
      </c>
      <c r="O46" s="283">
        <v>0</v>
      </c>
      <c r="P46" s="283">
        <v>0</v>
      </c>
      <c r="Q46" s="283">
        <v>0</v>
      </c>
      <c r="R46" s="283">
        <v>1</v>
      </c>
      <c r="S46" s="283">
        <v>0</v>
      </c>
      <c r="T46" s="283">
        <v>1</v>
      </c>
      <c r="U46" s="283">
        <v>223</v>
      </c>
      <c r="V46" s="283">
        <v>108</v>
      </c>
      <c r="W46" s="283">
        <v>115</v>
      </c>
    </row>
    <row r="47" spans="1:23" ht="18" customHeight="1">
      <c r="A47" s="293" t="s">
        <v>187</v>
      </c>
      <c r="B47" s="9">
        <f t="shared" si="22"/>
        <v>33</v>
      </c>
      <c r="C47" s="294">
        <v>313</v>
      </c>
      <c r="D47" s="294">
        <v>135</v>
      </c>
      <c r="E47" s="294">
        <v>178</v>
      </c>
      <c r="F47" s="294">
        <v>0</v>
      </c>
      <c r="G47" s="294">
        <v>0</v>
      </c>
      <c r="H47" s="294">
        <v>0</v>
      </c>
      <c r="I47" s="283">
        <v>2</v>
      </c>
      <c r="J47" s="283">
        <v>2</v>
      </c>
      <c r="K47" s="283">
        <v>0</v>
      </c>
      <c r="L47" s="283">
        <v>0</v>
      </c>
      <c r="M47" s="283">
        <v>0</v>
      </c>
      <c r="N47" s="283">
        <v>0</v>
      </c>
      <c r="O47" s="283">
        <v>1</v>
      </c>
      <c r="P47" s="283">
        <v>0</v>
      </c>
      <c r="Q47" s="283">
        <v>1</v>
      </c>
      <c r="R47" s="283">
        <v>1</v>
      </c>
      <c r="S47" s="283">
        <v>0</v>
      </c>
      <c r="T47" s="283">
        <v>1</v>
      </c>
      <c r="U47" s="283">
        <v>309</v>
      </c>
      <c r="V47" s="283">
        <v>133</v>
      </c>
      <c r="W47" s="283">
        <v>176</v>
      </c>
    </row>
    <row r="48" spans="1:23" ht="18" customHeight="1">
      <c r="A48" s="561" t="s">
        <v>499</v>
      </c>
      <c r="B48" s="562"/>
      <c r="D48" s="1"/>
      <c r="E48" s="12"/>
      <c r="F48" s="80"/>
      <c r="G48" s="12"/>
      <c r="H48" s="81"/>
      <c r="I48" s="55"/>
      <c r="J48" s="82"/>
      <c r="K48" s="82"/>
      <c r="L48" s="82"/>
      <c r="M48" s="82"/>
      <c r="N48" s="82"/>
      <c r="O48" s="82"/>
      <c r="P48" s="82"/>
      <c r="Q48" s="82"/>
      <c r="R48" s="68"/>
      <c r="S48" s="64"/>
      <c r="T48" s="64"/>
      <c r="U48" s="64"/>
      <c r="V48" s="64"/>
      <c r="W48" s="39"/>
    </row>
    <row r="49" spans="1:23" ht="18" customHeight="1">
      <c r="A49" s="563"/>
      <c r="B49" s="564"/>
      <c r="C49" s="565"/>
      <c r="D49" s="566"/>
      <c r="E49" s="12"/>
      <c r="F49" s="80"/>
      <c r="G49" s="12"/>
      <c r="H49" s="81"/>
      <c r="I49" s="55"/>
      <c r="J49" s="82"/>
      <c r="K49" s="82"/>
      <c r="L49" s="82"/>
      <c r="M49" s="82"/>
      <c r="N49" s="82"/>
      <c r="O49" s="82"/>
      <c r="P49" s="82"/>
      <c r="Q49" s="82"/>
      <c r="R49" s="68"/>
      <c r="S49" s="64"/>
      <c r="T49" s="64"/>
      <c r="U49" s="64"/>
      <c r="V49" s="64"/>
      <c r="W49" s="39"/>
    </row>
    <row r="50" spans="1:23">
      <c r="A50" s="567"/>
      <c r="B50" s="564"/>
      <c r="C50" s="568"/>
      <c r="D50" s="566"/>
      <c r="E50" s="12"/>
      <c r="F50" s="80"/>
      <c r="G50" s="12"/>
      <c r="H50" s="81"/>
      <c r="I50" s="55"/>
      <c r="J50" s="82"/>
      <c r="K50" s="82"/>
      <c r="L50" s="82"/>
      <c r="M50" s="82"/>
      <c r="N50" s="82"/>
      <c r="O50" s="82"/>
      <c r="P50" s="82"/>
      <c r="Q50" s="82"/>
      <c r="R50" s="68"/>
      <c r="S50" s="64"/>
      <c r="T50" s="64"/>
      <c r="U50" s="64"/>
      <c r="V50" s="64"/>
      <c r="W50" s="39"/>
    </row>
    <row r="51" spans="1:23">
      <c r="A51" s="563"/>
      <c r="B51" s="569"/>
      <c r="C51" s="568"/>
      <c r="D51" s="566"/>
      <c r="E51" s="12"/>
      <c r="F51" s="80"/>
      <c r="G51" s="12"/>
      <c r="H51" s="81"/>
      <c r="I51" s="55"/>
      <c r="J51" s="82"/>
      <c r="K51" s="82"/>
      <c r="L51" s="82"/>
      <c r="M51" s="82"/>
      <c r="N51" s="82"/>
      <c r="O51" s="82"/>
      <c r="P51" s="82"/>
      <c r="Q51" s="82"/>
      <c r="R51" s="68"/>
      <c r="S51" s="64"/>
      <c r="T51" s="64"/>
      <c r="U51" s="64"/>
      <c r="V51" s="64"/>
      <c r="W51" s="39"/>
    </row>
    <row r="52" spans="1:23" ht="18" customHeight="1">
      <c r="A52" s="1"/>
      <c r="D52" s="64"/>
      <c r="E52" s="83"/>
      <c r="G52" s="64"/>
      <c r="H52" s="64"/>
      <c r="I52" s="64"/>
      <c r="J52" s="64"/>
      <c r="K52" s="39"/>
      <c r="L52" s="39"/>
      <c r="M52" s="39"/>
      <c r="N52" s="75"/>
      <c r="O52" s="75"/>
      <c r="P52" s="75"/>
      <c r="Q52" s="75"/>
      <c r="R52" s="66"/>
      <c r="S52" s="66"/>
      <c r="T52" s="66"/>
      <c r="U52" s="66"/>
      <c r="V52" s="66"/>
      <c r="W52" s="39"/>
    </row>
    <row r="53" spans="1:23" ht="18" customHeight="1">
      <c r="A53" s="1"/>
      <c r="D53" s="55"/>
      <c r="E53" s="83"/>
      <c r="G53" s="66"/>
      <c r="H53" s="66"/>
      <c r="I53" s="66"/>
      <c r="J53" s="64"/>
      <c r="K53" s="39"/>
      <c r="L53" s="39"/>
      <c r="M53" s="39"/>
      <c r="N53" s="72"/>
      <c r="O53" s="72"/>
      <c r="P53" s="72"/>
      <c r="Q53" s="72"/>
      <c r="R53" s="66"/>
      <c r="S53" s="64"/>
      <c r="T53" s="64"/>
      <c r="U53" s="64"/>
      <c r="V53" s="64"/>
      <c r="W53" s="39"/>
    </row>
    <row r="54" spans="1:23" ht="18" customHeight="1">
      <c r="A54" s="1"/>
      <c r="D54" s="64"/>
      <c r="E54" s="83"/>
      <c r="G54" s="64"/>
      <c r="H54" s="62"/>
      <c r="I54" s="62"/>
      <c r="J54" s="64"/>
      <c r="K54" s="39"/>
      <c r="L54" s="39"/>
      <c r="M54" s="39"/>
      <c r="N54" s="72"/>
      <c r="O54" s="72"/>
      <c r="P54" s="72"/>
      <c r="Q54" s="72"/>
      <c r="R54" s="62"/>
      <c r="S54" s="66"/>
      <c r="T54" s="66"/>
      <c r="U54" s="66"/>
      <c r="V54" s="66"/>
      <c r="W54" s="39"/>
    </row>
    <row r="55" spans="1:23" ht="18" customHeight="1">
      <c r="A55" s="1"/>
      <c r="D55" s="55"/>
      <c r="E55" s="83"/>
      <c r="G55" s="66"/>
      <c r="H55" s="66"/>
      <c r="I55" s="66"/>
      <c r="J55" s="64"/>
      <c r="K55" s="39"/>
      <c r="L55" s="39"/>
      <c r="M55" s="39"/>
      <c r="N55" s="72"/>
      <c r="O55" s="72"/>
      <c r="P55" s="72"/>
      <c r="Q55" s="72"/>
      <c r="R55" s="64"/>
      <c r="S55" s="39"/>
      <c r="T55" s="39"/>
      <c r="U55" s="39"/>
      <c r="V55" s="39"/>
      <c r="W55" s="39"/>
    </row>
    <row r="56" spans="1:23" ht="18" customHeight="1">
      <c r="A56" s="1"/>
      <c r="D56" s="55"/>
      <c r="E56" s="83"/>
      <c r="G56" s="64"/>
      <c r="H56" s="66"/>
      <c r="I56" s="66"/>
      <c r="J56" s="64"/>
      <c r="K56" s="39"/>
      <c r="L56" s="39"/>
      <c r="M56" s="39"/>
      <c r="N56" s="72"/>
      <c r="O56" s="72"/>
      <c r="P56" s="72"/>
      <c r="Q56" s="72"/>
      <c r="R56" s="64"/>
      <c r="S56" s="64"/>
      <c r="T56" s="64"/>
      <c r="U56" s="64"/>
      <c r="V56" s="64"/>
      <c r="W56" s="64"/>
    </row>
    <row r="57" spans="1:23" ht="18" customHeight="1">
      <c r="A57" s="1"/>
      <c r="B57" s="84"/>
      <c r="C57" s="66"/>
      <c r="D57" s="83"/>
      <c r="E57" s="83"/>
      <c r="G57" s="66"/>
      <c r="H57" s="62"/>
      <c r="I57" s="62"/>
      <c r="J57" s="64"/>
      <c r="K57" s="39"/>
      <c r="L57" s="39"/>
      <c r="M57" s="39"/>
      <c r="N57" s="72"/>
      <c r="O57" s="72"/>
      <c r="P57" s="72"/>
      <c r="Q57" s="72"/>
      <c r="R57" s="16"/>
      <c r="S57" s="16"/>
      <c r="T57" s="16"/>
      <c r="U57" s="16"/>
      <c r="V57" s="16"/>
      <c r="W57" s="16"/>
    </row>
    <row r="58" spans="1:23">
      <c r="A58" s="1"/>
      <c r="B58" s="84"/>
      <c r="C58" s="66"/>
      <c r="D58" s="83"/>
      <c r="E58" s="83"/>
      <c r="F58" s="66"/>
      <c r="G58" s="62"/>
      <c r="H58" s="62"/>
      <c r="I58" s="64"/>
      <c r="J58" s="39"/>
      <c r="K58" s="39"/>
      <c r="L58" s="39"/>
      <c r="M58" s="72"/>
      <c r="N58" s="65"/>
      <c r="O58" s="65"/>
      <c r="P58" s="65"/>
      <c r="Q58" s="65"/>
      <c r="R58" s="16"/>
      <c r="S58" s="16"/>
      <c r="T58" s="16"/>
      <c r="U58" s="16"/>
      <c r="V58" s="16"/>
      <c r="W58" s="16"/>
    </row>
    <row r="59" spans="1:23">
      <c r="A59" s="84"/>
      <c r="B59" s="62"/>
      <c r="C59" s="6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1"/>
      <c r="S59" s="1"/>
      <c r="T59" s="1"/>
      <c r="U59" s="1"/>
      <c r="V59" s="1"/>
      <c r="W59" s="1"/>
    </row>
    <row r="60" spans="1:23">
      <c r="A60" s="84"/>
      <c r="B60" s="84"/>
      <c r="C60" s="84"/>
      <c r="D60" s="64"/>
      <c r="E60" s="64"/>
      <c r="F60" s="64"/>
      <c r="G60" s="64"/>
      <c r="H60" s="83"/>
      <c r="I60" s="84"/>
      <c r="J60" s="64"/>
      <c r="K60" s="64"/>
      <c r="L60" s="64"/>
      <c r="M60" s="64"/>
      <c r="N60" s="84"/>
      <c r="O60" s="84"/>
      <c r="P60" s="84"/>
      <c r="Q60" s="84"/>
      <c r="R60" s="1"/>
      <c r="S60" s="1"/>
      <c r="T60" s="1"/>
      <c r="U60" s="1"/>
      <c r="V60" s="1"/>
      <c r="W60" s="1"/>
    </row>
    <row r="61" spans="1:23">
      <c r="A61" s="84"/>
      <c r="B61" s="84"/>
      <c r="C61" s="84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1"/>
      <c r="S61" s="1"/>
      <c r="T61" s="1"/>
      <c r="U61" s="1"/>
      <c r="V61" s="1"/>
      <c r="W61" s="1"/>
    </row>
  </sheetData>
  <mergeCells count="19">
    <mergeCell ref="O12:O13"/>
    <mergeCell ref="R12:R13"/>
    <mergeCell ref="U12:U13"/>
    <mergeCell ref="V12:W12"/>
    <mergeCell ref="S12:T12"/>
    <mergeCell ref="P12:Q12"/>
    <mergeCell ref="A4:U5"/>
    <mergeCell ref="C11:C13"/>
    <mergeCell ref="D11:W11"/>
    <mergeCell ref="D12:D13"/>
    <mergeCell ref="E12:E13"/>
    <mergeCell ref="A11:A13"/>
    <mergeCell ref="B11:B13"/>
    <mergeCell ref="F12:F13"/>
    <mergeCell ref="G12:H12"/>
    <mergeCell ref="I12:I13"/>
    <mergeCell ref="J12:K12"/>
    <mergeCell ref="L12:L13"/>
    <mergeCell ref="M12:N12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U36"/>
  <sheetViews>
    <sheetView view="pageBreakPreview" topLeftCell="D5" zoomScale="85" zoomScaleNormal="85" zoomScaleSheetLayoutView="85" workbookViewId="0">
      <selection activeCell="L29" sqref="L29"/>
    </sheetView>
  </sheetViews>
  <sheetFormatPr defaultColWidth="8.85546875" defaultRowHeight="12.75"/>
  <cols>
    <col min="1" max="1" width="4.7109375" style="6" customWidth="1"/>
    <col min="2" max="2" width="16.28515625" style="6" customWidth="1"/>
    <col min="3" max="3" width="8.85546875" style="6" customWidth="1"/>
    <col min="4" max="4" width="5.28515625" style="6" customWidth="1"/>
    <col min="5" max="5" width="3.42578125" style="6" customWidth="1"/>
    <col min="6" max="6" width="5.140625" style="6" customWidth="1"/>
    <col min="7" max="7" width="13" style="6" customWidth="1"/>
    <col min="8" max="12" width="7.28515625" style="6" customWidth="1"/>
    <col min="13" max="13" width="11.5703125" style="6" customWidth="1"/>
    <col min="14" max="15" width="7.28515625" style="6" customWidth="1"/>
    <col min="16" max="16" width="10.5703125" style="6" customWidth="1"/>
    <col min="17" max="18" width="7.28515625" style="6" customWidth="1"/>
    <col min="19" max="19" width="13" style="6" customWidth="1"/>
    <col min="20" max="24" width="7.28515625" style="6" customWidth="1"/>
    <col min="25" max="25" width="39.140625" style="6" customWidth="1"/>
    <col min="26" max="26" width="3.85546875" style="6" customWidth="1"/>
    <col min="27" max="47" width="6.42578125" style="6" customWidth="1"/>
    <col min="48" max="16384" width="8.85546875" style="6"/>
  </cols>
  <sheetData>
    <row r="1" spans="1:47" ht="21" customHeight="1">
      <c r="V1" s="172"/>
      <c r="W1" s="370" t="s">
        <v>212</v>
      </c>
      <c r="X1" s="370"/>
      <c r="Y1" s="172"/>
      <c r="Z1" s="172"/>
      <c r="AR1" s="343" t="s">
        <v>192</v>
      </c>
      <c r="AS1" s="343"/>
      <c r="AT1" s="343"/>
      <c r="AU1" s="343"/>
    </row>
    <row r="2" spans="1:47" ht="21" customHeight="1">
      <c r="A2" s="29" t="s">
        <v>207</v>
      </c>
      <c r="B2" s="6" t="s">
        <v>207</v>
      </c>
      <c r="AR2" s="343"/>
      <c r="AS2" s="343"/>
      <c r="AT2" s="343"/>
      <c r="AU2" s="343"/>
    </row>
    <row r="3" spans="1:47" ht="18" customHeight="1">
      <c r="J3" s="164"/>
      <c r="K3" s="164"/>
      <c r="L3" s="164"/>
      <c r="M3" s="164"/>
      <c r="N3" s="164"/>
      <c r="O3" s="164"/>
      <c r="P3" s="164"/>
      <c r="Q3" s="164"/>
      <c r="R3" s="164"/>
    </row>
    <row r="4" spans="1:47" ht="45.75" customHeight="1">
      <c r="A4" s="174"/>
      <c r="B4" s="373" t="s">
        <v>491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174"/>
      <c r="X4" s="174"/>
      <c r="Y4" s="165"/>
      <c r="Z4" s="165"/>
    </row>
    <row r="5" spans="1:47" ht="22.5" customHeight="1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47" ht="18" customHeight="1">
      <c r="A6" s="113"/>
      <c r="B6" s="113"/>
      <c r="C6" s="113"/>
      <c r="D6" s="113"/>
      <c r="E6" s="113"/>
      <c r="F6" s="113"/>
      <c r="G6" s="113"/>
      <c r="H6" s="113"/>
      <c r="I6" s="156"/>
      <c r="J6" s="164"/>
      <c r="K6" s="164"/>
      <c r="L6" s="164"/>
      <c r="M6" s="164"/>
      <c r="N6" s="164"/>
      <c r="O6" s="164"/>
      <c r="P6" s="164"/>
      <c r="Q6" s="164"/>
      <c r="R6" s="164"/>
    </row>
    <row r="7" spans="1:47" ht="18" customHeight="1">
      <c r="A7" s="371"/>
      <c r="B7" s="371"/>
      <c r="C7" s="157"/>
      <c r="D7" s="78"/>
      <c r="E7" s="78"/>
      <c r="F7" s="145"/>
      <c r="G7" s="145"/>
      <c r="H7" s="145"/>
      <c r="I7" s="145"/>
      <c r="J7" s="146"/>
      <c r="K7" s="146"/>
    </row>
    <row r="8" spans="1:47" s="73" customFormat="1" ht="18" customHeight="1">
      <c r="A8" s="371"/>
      <c r="B8" s="371"/>
      <c r="C8" s="372"/>
      <c r="D8" s="372"/>
      <c r="E8" s="372"/>
      <c r="F8" s="372"/>
      <c r="G8" s="372"/>
      <c r="H8" s="145"/>
      <c r="I8" s="145"/>
      <c r="J8" s="145"/>
      <c r="K8" s="145"/>
    </row>
    <row r="9" spans="1:47" s="73" customFormat="1" ht="20.25" customHeight="1">
      <c r="A9" s="93" t="s">
        <v>79</v>
      </c>
      <c r="V9" s="148"/>
      <c r="W9" s="148"/>
      <c r="X9" s="148" t="s">
        <v>147</v>
      </c>
      <c r="Y9" s="148"/>
      <c r="Z9" s="148"/>
    </row>
    <row r="10" spans="1:47" ht="19.5" customHeight="1">
      <c r="A10" s="351" t="s">
        <v>13</v>
      </c>
      <c r="B10" s="351"/>
      <c r="C10" s="351"/>
      <c r="D10" s="351"/>
      <c r="E10" s="351"/>
      <c r="F10" s="364" t="s">
        <v>62</v>
      </c>
      <c r="G10" s="367" t="s">
        <v>8</v>
      </c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5" t="s">
        <v>149</v>
      </c>
      <c r="W10" s="344"/>
      <c r="X10" s="349"/>
      <c r="Y10" s="350" t="s">
        <v>13</v>
      </c>
      <c r="Z10" s="351" t="s">
        <v>62</v>
      </c>
      <c r="AA10" s="353" t="s">
        <v>215</v>
      </c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5"/>
    </row>
    <row r="11" spans="1:47" ht="18.75" customHeight="1">
      <c r="A11" s="351"/>
      <c r="B11" s="351"/>
      <c r="C11" s="351"/>
      <c r="D11" s="351"/>
      <c r="E11" s="351"/>
      <c r="F11" s="365"/>
      <c r="G11" s="368"/>
      <c r="H11" s="369" t="s">
        <v>133</v>
      </c>
      <c r="I11" s="369" t="s">
        <v>16</v>
      </c>
      <c r="J11" s="362" t="s">
        <v>251</v>
      </c>
      <c r="K11" s="360"/>
      <c r="L11" s="361"/>
      <c r="M11" s="362" t="s">
        <v>252</v>
      </c>
      <c r="N11" s="360"/>
      <c r="O11" s="361"/>
      <c r="P11" s="362" t="s">
        <v>253</v>
      </c>
      <c r="Q11" s="360"/>
      <c r="R11" s="361"/>
      <c r="S11" s="362" t="s">
        <v>254</v>
      </c>
      <c r="T11" s="360"/>
      <c r="U11" s="361"/>
      <c r="V11" s="346"/>
      <c r="W11" s="348" t="s">
        <v>133</v>
      </c>
      <c r="X11" s="348" t="s">
        <v>16</v>
      </c>
      <c r="Y11" s="350"/>
      <c r="Z11" s="351"/>
      <c r="AA11" s="345" t="s">
        <v>63</v>
      </c>
      <c r="AB11" s="162"/>
      <c r="AC11" s="162"/>
      <c r="AD11" s="345" t="s">
        <v>64</v>
      </c>
      <c r="AE11" s="162"/>
      <c r="AF11" s="162"/>
      <c r="AG11" s="345" t="s">
        <v>65</v>
      </c>
      <c r="AH11" s="162"/>
      <c r="AI11" s="162"/>
      <c r="AJ11" s="345" t="s">
        <v>66</v>
      </c>
      <c r="AK11" s="162"/>
      <c r="AL11" s="162"/>
      <c r="AM11" s="345" t="s">
        <v>67</v>
      </c>
      <c r="AN11" s="162"/>
      <c r="AO11" s="162"/>
      <c r="AP11" s="345" t="s">
        <v>68</v>
      </c>
      <c r="AQ11" s="162"/>
      <c r="AR11" s="162"/>
      <c r="AS11" s="345" t="s">
        <v>14</v>
      </c>
      <c r="AT11" s="162"/>
      <c r="AU11" s="163"/>
    </row>
    <row r="12" spans="1:47" ht="61.5" customHeight="1">
      <c r="A12" s="351"/>
      <c r="B12" s="351"/>
      <c r="C12" s="351"/>
      <c r="D12" s="351"/>
      <c r="E12" s="351"/>
      <c r="F12" s="366"/>
      <c r="G12" s="363"/>
      <c r="H12" s="369"/>
      <c r="I12" s="369"/>
      <c r="J12" s="363"/>
      <c r="K12" s="166" t="s">
        <v>133</v>
      </c>
      <c r="L12" s="167" t="s">
        <v>16</v>
      </c>
      <c r="M12" s="363"/>
      <c r="N12" s="166" t="s">
        <v>133</v>
      </c>
      <c r="O12" s="167" t="s">
        <v>16</v>
      </c>
      <c r="P12" s="363"/>
      <c r="Q12" s="166" t="s">
        <v>133</v>
      </c>
      <c r="R12" s="167" t="s">
        <v>16</v>
      </c>
      <c r="S12" s="363"/>
      <c r="T12" s="166" t="s">
        <v>133</v>
      </c>
      <c r="U12" s="180" t="s">
        <v>16</v>
      </c>
      <c r="V12" s="347"/>
      <c r="W12" s="348"/>
      <c r="X12" s="348"/>
      <c r="Y12" s="350"/>
      <c r="Z12" s="352"/>
      <c r="AA12" s="347"/>
      <c r="AB12" s="108" t="s">
        <v>133</v>
      </c>
      <c r="AC12" s="149" t="s">
        <v>16</v>
      </c>
      <c r="AD12" s="347"/>
      <c r="AE12" s="108" t="s">
        <v>133</v>
      </c>
      <c r="AF12" s="149" t="s">
        <v>16</v>
      </c>
      <c r="AG12" s="347"/>
      <c r="AH12" s="108" t="s">
        <v>133</v>
      </c>
      <c r="AI12" s="149" t="s">
        <v>16</v>
      </c>
      <c r="AJ12" s="347"/>
      <c r="AK12" s="108" t="s">
        <v>133</v>
      </c>
      <c r="AL12" s="149" t="s">
        <v>16</v>
      </c>
      <c r="AM12" s="347"/>
      <c r="AN12" s="108" t="s">
        <v>133</v>
      </c>
      <c r="AO12" s="149" t="s">
        <v>16</v>
      </c>
      <c r="AP12" s="347"/>
      <c r="AQ12" s="108" t="s">
        <v>133</v>
      </c>
      <c r="AR12" s="149" t="s">
        <v>16</v>
      </c>
      <c r="AS12" s="347"/>
      <c r="AT12" s="108" t="s">
        <v>133</v>
      </c>
      <c r="AU12" s="108" t="s">
        <v>16</v>
      </c>
    </row>
    <row r="13" spans="1:47" ht="18" customHeight="1">
      <c r="A13" s="351" t="s">
        <v>6</v>
      </c>
      <c r="B13" s="351"/>
      <c r="C13" s="351"/>
      <c r="D13" s="351"/>
      <c r="E13" s="351"/>
      <c r="F13" s="161" t="s">
        <v>7</v>
      </c>
      <c r="G13" s="159">
        <v>1</v>
      </c>
      <c r="H13" s="161">
        <v>2</v>
      </c>
      <c r="I13" s="161">
        <v>3</v>
      </c>
      <c r="J13" s="161">
        <v>4</v>
      </c>
      <c r="K13" s="161">
        <v>5</v>
      </c>
      <c r="L13" s="161">
        <v>6</v>
      </c>
      <c r="M13" s="161">
        <v>7</v>
      </c>
      <c r="N13" s="161">
        <v>8</v>
      </c>
      <c r="O13" s="161">
        <v>9</v>
      </c>
      <c r="P13" s="161">
        <v>10</v>
      </c>
      <c r="Q13" s="161">
        <v>11</v>
      </c>
      <c r="R13" s="161">
        <v>12</v>
      </c>
      <c r="S13" s="161">
        <v>13</v>
      </c>
      <c r="T13" s="161">
        <v>14</v>
      </c>
      <c r="U13" s="161">
        <v>15</v>
      </c>
      <c r="V13" s="25">
        <v>16</v>
      </c>
      <c r="W13" s="25">
        <v>17</v>
      </c>
      <c r="X13" s="25">
        <v>18</v>
      </c>
      <c r="Y13" s="25" t="s">
        <v>6</v>
      </c>
      <c r="Z13" s="25" t="s">
        <v>7</v>
      </c>
      <c r="AA13" s="41">
        <v>19</v>
      </c>
      <c r="AB13" s="41">
        <v>20</v>
      </c>
      <c r="AC13" s="41">
        <v>21</v>
      </c>
      <c r="AD13" s="41">
        <v>22</v>
      </c>
      <c r="AE13" s="41">
        <v>23</v>
      </c>
      <c r="AF13" s="41">
        <v>24</v>
      </c>
      <c r="AG13" s="41">
        <v>25</v>
      </c>
      <c r="AH13" s="41">
        <v>26</v>
      </c>
      <c r="AI13" s="41">
        <v>27</v>
      </c>
      <c r="AJ13" s="41">
        <v>28</v>
      </c>
      <c r="AK13" s="41">
        <v>29</v>
      </c>
      <c r="AL13" s="41">
        <v>30</v>
      </c>
      <c r="AM13" s="41">
        <v>31</v>
      </c>
      <c r="AN13" s="41">
        <v>32</v>
      </c>
      <c r="AO13" s="41">
        <v>33</v>
      </c>
      <c r="AP13" s="41">
        <v>34</v>
      </c>
      <c r="AQ13" s="41">
        <v>35</v>
      </c>
      <c r="AR13" s="41">
        <v>36</v>
      </c>
      <c r="AS13" s="41">
        <v>37</v>
      </c>
      <c r="AT13" s="41">
        <v>38</v>
      </c>
      <c r="AU13" s="41">
        <v>39</v>
      </c>
    </row>
    <row r="14" spans="1:47" ht="17.25" customHeight="1">
      <c r="A14" s="359" t="s">
        <v>0</v>
      </c>
      <c r="B14" s="359"/>
      <c r="C14" s="359"/>
      <c r="D14" s="359"/>
      <c r="E14" s="359"/>
      <c r="F14" s="25">
        <v>1</v>
      </c>
      <c r="G14" s="171">
        <v>150282</v>
      </c>
      <c r="H14" s="9">
        <v>58019</v>
      </c>
      <c r="I14" s="9">
        <v>92261</v>
      </c>
      <c r="J14" s="9">
        <v>2253</v>
      </c>
      <c r="K14" s="9">
        <v>420</v>
      </c>
      <c r="L14" s="9">
        <v>1833</v>
      </c>
      <c r="M14" s="9">
        <v>117344</v>
      </c>
      <c r="N14" s="9">
        <v>46546</v>
      </c>
      <c r="O14" s="9">
        <v>70797</v>
      </c>
      <c r="P14" s="9">
        <v>24830</v>
      </c>
      <c r="Q14" s="9">
        <v>8631</v>
      </c>
      <c r="R14" s="9">
        <v>16199</v>
      </c>
      <c r="S14" s="9">
        <v>5488</v>
      </c>
      <c r="T14" s="9">
        <v>2330</v>
      </c>
      <c r="U14" s="9">
        <v>3157</v>
      </c>
      <c r="V14" s="9">
        <v>436</v>
      </c>
      <c r="W14" s="9">
        <v>192</v>
      </c>
      <c r="X14" s="9">
        <v>244</v>
      </c>
      <c r="Y14" s="173" t="s">
        <v>0</v>
      </c>
      <c r="Z14" s="25">
        <v>1</v>
      </c>
      <c r="AA14" s="41">
        <v>87</v>
      </c>
      <c r="AB14" s="41">
        <v>42</v>
      </c>
      <c r="AC14" s="41">
        <v>45</v>
      </c>
      <c r="AD14" s="41">
        <v>37</v>
      </c>
      <c r="AE14" s="41">
        <v>22</v>
      </c>
      <c r="AF14" s="41">
        <v>15</v>
      </c>
      <c r="AG14" s="41">
        <v>8</v>
      </c>
      <c r="AH14" s="41">
        <v>2</v>
      </c>
      <c r="AI14" s="41">
        <v>6</v>
      </c>
      <c r="AJ14" s="41">
        <v>267</v>
      </c>
      <c r="AK14" s="41">
        <v>115</v>
      </c>
      <c r="AL14" s="41">
        <v>152</v>
      </c>
      <c r="AM14" s="41">
        <v>7</v>
      </c>
      <c r="AN14" s="41">
        <v>2</v>
      </c>
      <c r="AO14" s="41">
        <v>5</v>
      </c>
      <c r="AP14" s="41">
        <v>12</v>
      </c>
      <c r="AQ14" s="41">
        <v>5</v>
      </c>
      <c r="AR14" s="41">
        <v>7</v>
      </c>
      <c r="AS14" s="41">
        <v>18</v>
      </c>
      <c r="AT14" s="41">
        <v>4</v>
      </c>
      <c r="AU14" s="41">
        <v>14</v>
      </c>
    </row>
    <row r="15" spans="1:47" ht="18" customHeight="1">
      <c r="A15" s="358" t="s">
        <v>208</v>
      </c>
      <c r="B15" s="358"/>
      <c r="C15" s="358"/>
      <c r="D15" s="358"/>
      <c r="E15" s="358"/>
      <c r="F15" s="25">
        <v>2</v>
      </c>
      <c r="G15" s="171">
        <v>85</v>
      </c>
      <c r="H15" s="9">
        <v>4</v>
      </c>
      <c r="I15" s="9">
        <v>81</v>
      </c>
      <c r="J15" s="41">
        <v>0</v>
      </c>
      <c r="K15" s="41">
        <v>0</v>
      </c>
      <c r="L15" s="41">
        <v>0</v>
      </c>
      <c r="M15" s="9">
        <v>85</v>
      </c>
      <c r="N15" s="9">
        <v>4</v>
      </c>
      <c r="O15" s="9">
        <v>81</v>
      </c>
      <c r="P15" s="9">
        <v>0</v>
      </c>
      <c r="Q15" s="9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126" t="s">
        <v>208</v>
      </c>
      <c r="Z15" s="25">
        <v>2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</row>
    <row r="16" spans="1:47" ht="27" customHeight="1">
      <c r="A16" s="358" t="s">
        <v>209</v>
      </c>
      <c r="B16" s="358"/>
      <c r="C16" s="358"/>
      <c r="D16" s="358"/>
      <c r="E16" s="358"/>
      <c r="F16" s="25">
        <v>3</v>
      </c>
      <c r="G16" s="171">
        <v>15</v>
      </c>
      <c r="H16" s="9">
        <v>6</v>
      </c>
      <c r="I16" s="9">
        <v>9</v>
      </c>
      <c r="J16" s="41">
        <v>0</v>
      </c>
      <c r="K16" s="41">
        <v>0</v>
      </c>
      <c r="L16" s="41">
        <v>0</v>
      </c>
      <c r="M16" s="9">
        <v>15</v>
      </c>
      <c r="N16" s="9">
        <v>6</v>
      </c>
      <c r="O16" s="9">
        <v>9</v>
      </c>
      <c r="P16" s="9">
        <v>0</v>
      </c>
      <c r="Q16" s="9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125" t="s">
        <v>209</v>
      </c>
      <c r="Z16" s="25">
        <v>3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</row>
    <row r="17" spans="1:47" ht="19.5" customHeight="1">
      <c r="A17" s="358" t="s">
        <v>210</v>
      </c>
      <c r="B17" s="358"/>
      <c r="C17" s="358"/>
      <c r="D17" s="358"/>
      <c r="E17" s="358"/>
      <c r="F17" s="25">
        <v>4</v>
      </c>
      <c r="G17" s="171">
        <v>61</v>
      </c>
      <c r="H17" s="9">
        <v>20</v>
      </c>
      <c r="I17" s="9">
        <v>41</v>
      </c>
      <c r="J17" s="41">
        <v>0</v>
      </c>
      <c r="K17" s="41">
        <v>0</v>
      </c>
      <c r="L17" s="256">
        <v>0</v>
      </c>
      <c r="M17" s="9">
        <v>59</v>
      </c>
      <c r="N17" s="9">
        <v>20</v>
      </c>
      <c r="O17" s="9">
        <v>39</v>
      </c>
      <c r="P17" s="9">
        <v>2</v>
      </c>
      <c r="Q17" s="9">
        <v>0</v>
      </c>
      <c r="R17" s="41">
        <v>2</v>
      </c>
      <c r="S17" s="41">
        <v>0</v>
      </c>
      <c r="T17" s="41">
        <v>0</v>
      </c>
      <c r="U17" s="41">
        <v>0</v>
      </c>
      <c r="V17" s="41">
        <v>18</v>
      </c>
      <c r="W17" s="41">
        <v>8</v>
      </c>
      <c r="X17" s="41">
        <v>10</v>
      </c>
      <c r="Y17" s="126" t="s">
        <v>210</v>
      </c>
      <c r="Z17" s="25">
        <v>4</v>
      </c>
      <c r="AA17" s="41">
        <v>1</v>
      </c>
      <c r="AB17" s="41">
        <v>1</v>
      </c>
      <c r="AC17" s="41">
        <v>0</v>
      </c>
      <c r="AD17" s="41">
        <v>2</v>
      </c>
      <c r="AE17" s="41">
        <v>1</v>
      </c>
      <c r="AF17" s="41">
        <v>1</v>
      </c>
      <c r="AG17" s="41">
        <v>0</v>
      </c>
      <c r="AH17" s="41">
        <v>0</v>
      </c>
      <c r="AI17" s="41">
        <v>0</v>
      </c>
      <c r="AJ17" s="41">
        <v>12</v>
      </c>
      <c r="AK17" s="41">
        <v>5</v>
      </c>
      <c r="AL17" s="41">
        <v>7</v>
      </c>
      <c r="AM17" s="41">
        <v>0</v>
      </c>
      <c r="AN17" s="41">
        <v>0</v>
      </c>
      <c r="AO17" s="41">
        <v>0</v>
      </c>
      <c r="AP17" s="41">
        <v>2</v>
      </c>
      <c r="AQ17" s="41">
        <v>1</v>
      </c>
      <c r="AR17" s="41">
        <v>1</v>
      </c>
      <c r="AS17" s="41">
        <v>1</v>
      </c>
      <c r="AT17" s="41">
        <v>0</v>
      </c>
      <c r="AU17" s="41">
        <v>1</v>
      </c>
    </row>
    <row r="18" spans="1:47" ht="40.5" customHeight="1">
      <c r="A18" s="358" t="s">
        <v>250</v>
      </c>
      <c r="B18" s="358"/>
      <c r="C18" s="358"/>
      <c r="D18" s="358"/>
      <c r="E18" s="358"/>
      <c r="F18" s="25">
        <v>5</v>
      </c>
      <c r="G18" s="171">
        <v>1</v>
      </c>
      <c r="H18" s="9">
        <v>1</v>
      </c>
      <c r="I18" s="9">
        <v>0</v>
      </c>
      <c r="J18" s="41">
        <v>0</v>
      </c>
      <c r="K18" s="41">
        <v>0</v>
      </c>
      <c r="L18" s="41">
        <v>0</v>
      </c>
      <c r="M18" s="9">
        <v>1</v>
      </c>
      <c r="N18" s="9">
        <v>1</v>
      </c>
      <c r="O18" s="9">
        <v>0</v>
      </c>
      <c r="P18" s="9">
        <v>0</v>
      </c>
      <c r="Q18" s="9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125" t="s">
        <v>250</v>
      </c>
      <c r="Z18" s="25">
        <v>5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</row>
    <row r="19" spans="1:47" ht="18.75" customHeight="1">
      <c r="A19" s="358" t="s">
        <v>188</v>
      </c>
      <c r="B19" s="358"/>
      <c r="C19" s="358"/>
      <c r="D19" s="358"/>
      <c r="E19" s="358"/>
      <c r="F19" s="25">
        <v>6</v>
      </c>
      <c r="G19" s="171">
        <v>357</v>
      </c>
      <c r="H19" s="9">
        <v>153</v>
      </c>
      <c r="I19" s="9">
        <v>204</v>
      </c>
      <c r="J19" s="41">
        <v>3</v>
      </c>
      <c r="K19" s="41">
        <v>1</v>
      </c>
      <c r="L19" s="41">
        <v>2</v>
      </c>
      <c r="M19" s="9">
        <v>260</v>
      </c>
      <c r="N19" s="9">
        <v>135</v>
      </c>
      <c r="O19" s="9">
        <v>125</v>
      </c>
      <c r="P19" s="9">
        <v>94</v>
      </c>
      <c r="Q19" s="9">
        <v>17</v>
      </c>
      <c r="R19" s="41">
        <v>77</v>
      </c>
      <c r="S19" s="41">
        <v>0</v>
      </c>
      <c r="T19" s="41">
        <v>0</v>
      </c>
      <c r="U19" s="41">
        <v>0</v>
      </c>
      <c r="V19" s="41">
        <v>1</v>
      </c>
      <c r="W19" s="41">
        <v>0</v>
      </c>
      <c r="X19" s="41">
        <v>1</v>
      </c>
      <c r="Y19" s="126" t="s">
        <v>188</v>
      </c>
      <c r="Z19" s="25">
        <v>6</v>
      </c>
      <c r="AA19" s="41">
        <v>1</v>
      </c>
      <c r="AB19" s="41">
        <v>0</v>
      </c>
      <c r="AC19" s="41">
        <v>1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</row>
    <row r="20" spans="1:47" ht="18.75" customHeight="1">
      <c r="A20" s="358" t="s">
        <v>142</v>
      </c>
      <c r="B20" s="358"/>
      <c r="C20" s="358"/>
      <c r="D20" s="358"/>
      <c r="E20" s="358"/>
      <c r="F20" s="25">
        <v>7</v>
      </c>
      <c r="G20" s="171">
        <v>149730</v>
      </c>
      <c r="H20" s="9">
        <v>57814</v>
      </c>
      <c r="I20" s="9">
        <v>91914</v>
      </c>
      <c r="J20" s="41">
        <v>2250</v>
      </c>
      <c r="K20" s="41">
        <v>419</v>
      </c>
      <c r="L20" s="41">
        <v>1831</v>
      </c>
      <c r="M20" s="9">
        <v>116892</v>
      </c>
      <c r="N20" s="9">
        <v>46359</v>
      </c>
      <c r="O20" s="9">
        <v>70532</v>
      </c>
      <c r="P20" s="9">
        <v>24733</v>
      </c>
      <c r="Q20" s="9">
        <v>8614</v>
      </c>
      <c r="R20" s="41">
        <v>16119</v>
      </c>
      <c r="S20" s="41">
        <v>5488</v>
      </c>
      <c r="T20" s="41">
        <v>2330</v>
      </c>
      <c r="U20" s="41">
        <v>3157</v>
      </c>
      <c r="V20" s="41">
        <v>417</v>
      </c>
      <c r="W20" s="41">
        <v>184</v>
      </c>
      <c r="X20" s="41">
        <v>233</v>
      </c>
      <c r="Y20" s="126" t="s">
        <v>142</v>
      </c>
      <c r="Z20" s="25">
        <v>7</v>
      </c>
      <c r="AA20" s="41">
        <v>85</v>
      </c>
      <c r="AB20" s="41">
        <v>41</v>
      </c>
      <c r="AC20" s="41">
        <v>44</v>
      </c>
      <c r="AD20" s="41">
        <v>35</v>
      </c>
      <c r="AE20" s="41">
        <v>21</v>
      </c>
      <c r="AF20" s="41">
        <v>14</v>
      </c>
      <c r="AG20" s="41">
        <v>8</v>
      </c>
      <c r="AH20" s="41">
        <v>2</v>
      </c>
      <c r="AI20" s="41">
        <v>6</v>
      </c>
      <c r="AJ20" s="41">
        <v>255</v>
      </c>
      <c r="AK20" s="41">
        <v>110</v>
      </c>
      <c r="AL20" s="41">
        <v>145</v>
      </c>
      <c r="AM20" s="41">
        <v>7</v>
      </c>
      <c r="AN20" s="41">
        <v>2</v>
      </c>
      <c r="AO20" s="41">
        <v>5</v>
      </c>
      <c r="AP20" s="41">
        <v>10</v>
      </c>
      <c r="AQ20" s="41">
        <v>4</v>
      </c>
      <c r="AR20" s="41">
        <v>6</v>
      </c>
      <c r="AS20" s="41">
        <v>17</v>
      </c>
      <c r="AT20" s="41">
        <v>4</v>
      </c>
      <c r="AU20" s="41">
        <v>13</v>
      </c>
    </row>
    <row r="21" spans="1:47" ht="18.75" customHeight="1">
      <c r="A21" s="358" t="s">
        <v>14</v>
      </c>
      <c r="B21" s="358"/>
      <c r="C21" s="358"/>
      <c r="D21" s="358"/>
      <c r="E21" s="358"/>
      <c r="F21" s="25">
        <v>8</v>
      </c>
      <c r="G21" s="171">
        <v>33</v>
      </c>
      <c r="H21" s="9">
        <v>21</v>
      </c>
      <c r="I21" s="9">
        <v>12</v>
      </c>
      <c r="J21" s="41">
        <v>0</v>
      </c>
      <c r="K21" s="41">
        <v>0</v>
      </c>
      <c r="L21" s="41">
        <v>0</v>
      </c>
      <c r="M21" s="9">
        <v>32</v>
      </c>
      <c r="N21" s="9">
        <v>21</v>
      </c>
      <c r="O21" s="9">
        <v>11</v>
      </c>
      <c r="P21" s="9">
        <v>1</v>
      </c>
      <c r="Q21" s="9">
        <v>0</v>
      </c>
      <c r="R21" s="41">
        <v>1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126" t="s">
        <v>14</v>
      </c>
      <c r="Z21" s="25">
        <v>8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</row>
    <row r="22" spans="1:47" ht="27.75" customHeight="1">
      <c r="A22" s="356" t="s">
        <v>214</v>
      </c>
      <c r="B22" s="357"/>
      <c r="C22" s="357"/>
      <c r="D22" s="357"/>
      <c r="E22" s="357"/>
      <c r="F22" s="25">
        <v>9</v>
      </c>
      <c r="G22" s="264">
        <v>3494613.74</v>
      </c>
      <c r="H22" s="41" t="s">
        <v>146</v>
      </c>
      <c r="I22" s="41" t="s">
        <v>146</v>
      </c>
      <c r="J22" s="8"/>
      <c r="K22" s="41" t="s">
        <v>146</v>
      </c>
      <c r="L22" s="41" t="s">
        <v>146</v>
      </c>
      <c r="M22" s="264">
        <v>3497144.07</v>
      </c>
      <c r="N22" s="41" t="s">
        <v>146</v>
      </c>
      <c r="O22" s="41" t="s">
        <v>146</v>
      </c>
      <c r="P22" s="264">
        <v>3304722.22</v>
      </c>
      <c r="Q22" s="41" t="s">
        <v>146</v>
      </c>
      <c r="R22" s="41" t="s">
        <v>146</v>
      </c>
      <c r="S22" s="264">
        <v>3599583.33</v>
      </c>
      <c r="T22" s="41" t="s">
        <v>146</v>
      </c>
      <c r="U22" s="41" t="s">
        <v>146</v>
      </c>
      <c r="V22" s="41" t="s">
        <v>146</v>
      </c>
      <c r="W22" s="41" t="s">
        <v>146</v>
      </c>
      <c r="X22" s="41" t="s">
        <v>146</v>
      </c>
      <c r="Y22" s="160" t="s">
        <v>130</v>
      </c>
      <c r="Z22" s="25">
        <v>9</v>
      </c>
      <c r="AA22" s="41" t="s">
        <v>146</v>
      </c>
      <c r="AB22" s="41" t="s">
        <v>146</v>
      </c>
      <c r="AC22" s="41" t="s">
        <v>146</v>
      </c>
      <c r="AD22" s="41" t="s">
        <v>146</v>
      </c>
      <c r="AE22" s="41" t="s">
        <v>146</v>
      </c>
      <c r="AF22" s="41" t="s">
        <v>146</v>
      </c>
      <c r="AG22" s="41" t="s">
        <v>146</v>
      </c>
      <c r="AH22" s="41" t="s">
        <v>146</v>
      </c>
      <c r="AI22" s="41" t="s">
        <v>146</v>
      </c>
      <c r="AJ22" s="41" t="s">
        <v>146</v>
      </c>
      <c r="AK22" s="41" t="s">
        <v>146</v>
      </c>
      <c r="AL22" s="41" t="s">
        <v>146</v>
      </c>
      <c r="AM22" s="41" t="s">
        <v>146</v>
      </c>
      <c r="AN22" s="41" t="s">
        <v>146</v>
      </c>
      <c r="AO22" s="41" t="s">
        <v>146</v>
      </c>
      <c r="AP22" s="41" t="s">
        <v>146</v>
      </c>
      <c r="AQ22" s="41" t="s">
        <v>146</v>
      </c>
      <c r="AR22" s="41" t="s">
        <v>146</v>
      </c>
      <c r="AS22" s="41" t="s">
        <v>146</v>
      </c>
      <c r="AT22" s="41" t="s">
        <v>146</v>
      </c>
      <c r="AU22" s="41" t="s">
        <v>146</v>
      </c>
    </row>
    <row r="23" spans="1:47" ht="21" customHeight="1">
      <c r="A23" s="356" t="s">
        <v>211</v>
      </c>
      <c r="B23" s="357"/>
      <c r="C23" s="357"/>
      <c r="D23" s="357"/>
      <c r="E23" s="357"/>
      <c r="F23" s="25">
        <v>10</v>
      </c>
      <c r="G23" s="264">
        <v>137470.93</v>
      </c>
      <c r="H23" s="41" t="s">
        <v>146</v>
      </c>
      <c r="I23" s="41" t="s">
        <v>146</v>
      </c>
      <c r="J23" s="8"/>
      <c r="K23" s="41" t="s">
        <v>146</v>
      </c>
      <c r="L23" s="41" t="s">
        <v>146</v>
      </c>
      <c r="M23" s="264">
        <v>121454.72</v>
      </c>
      <c r="N23" s="41" t="s">
        <v>146</v>
      </c>
      <c r="O23" s="41" t="s">
        <v>146</v>
      </c>
      <c r="P23" s="264">
        <v>174412.5</v>
      </c>
      <c r="Q23" s="41" t="s">
        <v>146</v>
      </c>
      <c r="R23" s="41" t="s">
        <v>146</v>
      </c>
      <c r="S23" s="264">
        <v>166937.5</v>
      </c>
      <c r="T23" s="41" t="s">
        <v>146</v>
      </c>
      <c r="U23" s="41" t="s">
        <v>146</v>
      </c>
      <c r="V23" s="41" t="s">
        <v>146</v>
      </c>
      <c r="W23" s="41" t="s">
        <v>146</v>
      </c>
      <c r="X23" s="41" t="s">
        <v>146</v>
      </c>
      <c r="Y23" s="42" t="s">
        <v>211</v>
      </c>
      <c r="Z23" s="25">
        <v>10</v>
      </c>
      <c r="AA23" s="41" t="s">
        <v>146</v>
      </c>
      <c r="AB23" s="41" t="s">
        <v>146</v>
      </c>
      <c r="AC23" s="41" t="s">
        <v>146</v>
      </c>
      <c r="AD23" s="41" t="s">
        <v>146</v>
      </c>
      <c r="AE23" s="41" t="s">
        <v>146</v>
      </c>
      <c r="AF23" s="41" t="s">
        <v>146</v>
      </c>
      <c r="AG23" s="41" t="s">
        <v>146</v>
      </c>
      <c r="AH23" s="41" t="s">
        <v>146</v>
      </c>
      <c r="AI23" s="41" t="s">
        <v>146</v>
      </c>
      <c r="AJ23" s="41" t="s">
        <v>146</v>
      </c>
      <c r="AK23" s="41" t="s">
        <v>146</v>
      </c>
      <c r="AL23" s="41" t="s">
        <v>146</v>
      </c>
      <c r="AM23" s="41" t="s">
        <v>146</v>
      </c>
      <c r="AN23" s="41" t="s">
        <v>146</v>
      </c>
      <c r="AO23" s="41" t="s">
        <v>146</v>
      </c>
      <c r="AP23" s="41" t="s">
        <v>146</v>
      </c>
      <c r="AQ23" s="41" t="s">
        <v>146</v>
      </c>
      <c r="AR23" s="41" t="s">
        <v>146</v>
      </c>
      <c r="AS23" s="41" t="s">
        <v>146</v>
      </c>
      <c r="AT23" s="41" t="s">
        <v>146</v>
      </c>
      <c r="AU23" s="41" t="s">
        <v>146</v>
      </c>
    </row>
    <row r="24" spans="1:47" ht="18" customHeight="1">
      <c r="A24" s="152" t="s">
        <v>78</v>
      </c>
      <c r="B24" s="168"/>
      <c r="C24" s="153" t="s">
        <v>244</v>
      </c>
      <c r="E24" s="153"/>
      <c r="F24" s="168"/>
      <c r="G24" s="168"/>
    </row>
    <row r="25" spans="1:47" ht="18" customHeight="1">
      <c r="A25" s="153"/>
      <c r="B25" s="168"/>
      <c r="C25" s="153" t="s">
        <v>213</v>
      </c>
      <c r="E25" s="153"/>
      <c r="F25" s="168"/>
      <c r="G25" s="153"/>
    </row>
    <row r="26" spans="1:47">
      <c r="A26" s="153"/>
      <c r="B26" s="168"/>
      <c r="C26" s="168"/>
      <c r="D26" s="153"/>
      <c r="E26" s="153"/>
      <c r="F26" s="168"/>
      <c r="G26" s="153"/>
    </row>
    <row r="27" spans="1:47" ht="15">
      <c r="A27" s="153"/>
      <c r="B27" s="168"/>
      <c r="C27" s="168"/>
      <c r="D27" s="153"/>
      <c r="E27" s="153"/>
      <c r="F27" s="168"/>
      <c r="G27" s="153"/>
      <c r="AA27" s="68"/>
      <c r="AB27" s="69"/>
      <c r="AD27" s="64"/>
      <c r="AE27" s="94"/>
      <c r="AF27" s="94"/>
      <c r="AG27" s="94"/>
      <c r="AH27" s="94"/>
      <c r="AI27" s="64"/>
      <c r="AJ27" s="64"/>
      <c r="AK27" s="64"/>
    </row>
    <row r="28" spans="1:47" ht="15">
      <c r="A28" s="169"/>
      <c r="AA28" s="66"/>
      <c r="AB28" s="66"/>
      <c r="AD28" s="66"/>
      <c r="AE28" s="94"/>
      <c r="AF28" s="94"/>
      <c r="AG28" s="94"/>
      <c r="AH28" s="94"/>
      <c r="AI28" s="39"/>
      <c r="AJ28" s="66"/>
      <c r="AK28" s="66"/>
    </row>
    <row r="29" spans="1:47" ht="18" customHeight="1">
      <c r="A29" s="1"/>
      <c r="B29" s="64"/>
      <c r="O29" s="64"/>
      <c r="P29" s="64"/>
      <c r="Q29" s="170"/>
      <c r="R29" s="170"/>
      <c r="AA29" s="62"/>
      <c r="AB29" s="62"/>
      <c r="AD29" s="64"/>
      <c r="AE29" s="94"/>
      <c r="AF29" s="94"/>
      <c r="AG29" s="94"/>
      <c r="AH29" s="94"/>
      <c r="AI29" s="39"/>
      <c r="AJ29" s="64"/>
      <c r="AK29" s="62"/>
    </row>
    <row r="30" spans="1:47" ht="18" customHeight="1">
      <c r="A30" s="94"/>
      <c r="B30" s="55"/>
      <c r="O30" s="66"/>
      <c r="P30" s="66"/>
      <c r="Q30" s="94"/>
      <c r="R30" s="94"/>
      <c r="AA30" s="66"/>
      <c r="AB30" s="66"/>
      <c r="AD30" s="66"/>
      <c r="AE30" s="94"/>
      <c r="AF30" s="94"/>
      <c r="AG30" s="94"/>
      <c r="AH30" s="94"/>
      <c r="AI30" s="39"/>
      <c r="AJ30" s="66"/>
      <c r="AK30" s="66"/>
    </row>
    <row r="31" spans="1:47" ht="18" customHeight="1">
      <c r="A31" s="94"/>
      <c r="B31" s="64"/>
      <c r="O31" s="62"/>
      <c r="P31" s="62"/>
      <c r="Q31" s="94"/>
      <c r="R31" s="94"/>
      <c r="AA31" s="66"/>
      <c r="AB31" s="66"/>
      <c r="AD31" s="64"/>
      <c r="AE31" s="94"/>
      <c r="AF31" s="94"/>
      <c r="AG31" s="94"/>
      <c r="AH31" s="94"/>
      <c r="AI31" s="39"/>
      <c r="AJ31" s="64"/>
      <c r="AK31" s="66"/>
    </row>
    <row r="32" spans="1:47" ht="18" customHeight="1">
      <c r="A32" s="94"/>
      <c r="B32" s="55"/>
      <c r="O32" s="66"/>
      <c r="P32" s="66"/>
      <c r="Q32" s="94"/>
      <c r="R32" s="94"/>
      <c r="Z32" s="62"/>
      <c r="AA32" s="39"/>
      <c r="AB32" s="39"/>
      <c r="AD32" s="66"/>
      <c r="AE32" s="94"/>
      <c r="AF32" s="94"/>
      <c r="AG32" s="94"/>
      <c r="AH32" s="94"/>
      <c r="AI32" s="39"/>
      <c r="AJ32" s="66"/>
      <c r="AK32" s="62"/>
    </row>
    <row r="33" spans="1:37" ht="18" customHeight="1">
      <c r="A33" s="94"/>
      <c r="B33" s="55"/>
      <c r="O33" s="66"/>
      <c r="P33" s="66"/>
      <c r="Q33" s="94"/>
      <c r="R33" s="94"/>
    </row>
    <row r="34" spans="1:37" ht="18" customHeight="1">
      <c r="A34" s="94"/>
      <c r="B34" s="62"/>
      <c r="O34" s="62"/>
      <c r="P34" s="62"/>
      <c r="Q34" s="94"/>
      <c r="R34" s="94"/>
      <c r="Z34" s="1"/>
      <c r="AA34" s="1"/>
      <c r="AB34" s="1"/>
      <c r="AC34" s="1"/>
      <c r="AD34" s="1"/>
      <c r="AE34" s="64"/>
      <c r="AG34" s="1"/>
      <c r="AH34" s="1"/>
      <c r="AI34" s="1"/>
      <c r="AJ34" s="1"/>
      <c r="AK34" s="1"/>
    </row>
    <row r="36" spans="1:37">
      <c r="A36" s="1"/>
      <c r="B36" s="1"/>
      <c r="O36" s="1"/>
      <c r="P36" s="1"/>
      <c r="Q36" s="1"/>
    </row>
  </sheetData>
  <mergeCells count="45">
    <mergeCell ref="W1:X1"/>
    <mergeCell ref="A7:B7"/>
    <mergeCell ref="A8:B8"/>
    <mergeCell ref="C8:G8"/>
    <mergeCell ref="B4:V4"/>
    <mergeCell ref="Q11:R11"/>
    <mergeCell ref="S11:S12"/>
    <mergeCell ref="T11:U11"/>
    <mergeCell ref="A10:E12"/>
    <mergeCell ref="F10:F12"/>
    <mergeCell ref="G10:G12"/>
    <mergeCell ref="H11:H12"/>
    <mergeCell ref="I11:I12"/>
    <mergeCell ref="J11:J12"/>
    <mergeCell ref="K11:L11"/>
    <mergeCell ref="M11:M12"/>
    <mergeCell ref="N11:O11"/>
    <mergeCell ref="P11:P12"/>
    <mergeCell ref="A16:E16"/>
    <mergeCell ref="A17:E17"/>
    <mergeCell ref="A18:E18"/>
    <mergeCell ref="A13:E13"/>
    <mergeCell ref="A14:E14"/>
    <mergeCell ref="A15:E15"/>
    <mergeCell ref="A22:E22"/>
    <mergeCell ref="A23:E23"/>
    <mergeCell ref="A19:E19"/>
    <mergeCell ref="A20:E20"/>
    <mergeCell ref="A21:E21"/>
    <mergeCell ref="AR1:AU2"/>
    <mergeCell ref="H10:U10"/>
    <mergeCell ref="V10:V12"/>
    <mergeCell ref="W11:W12"/>
    <mergeCell ref="X11:X12"/>
    <mergeCell ref="W10:X10"/>
    <mergeCell ref="AD11:AD12"/>
    <mergeCell ref="AG11:AG12"/>
    <mergeCell ref="AJ11:AJ12"/>
    <mergeCell ref="Y10:Y12"/>
    <mergeCell ref="Z10:Z12"/>
    <mergeCell ref="AA10:AU10"/>
    <mergeCell ref="AM11:AM12"/>
    <mergeCell ref="AP11:AP12"/>
    <mergeCell ref="AS11:AS12"/>
    <mergeCell ref="AA11:AA12"/>
  </mergeCells>
  <pageMargins left="0.7" right="0.7" top="0.75" bottom="0.75" header="0.3" footer="0.3"/>
  <pageSetup scale="63" orientation="landscape" r:id="rId1"/>
  <colBreaks count="1" manualBreakCount="1">
    <brk id="24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H49"/>
  <sheetViews>
    <sheetView view="pageBreakPreview" topLeftCell="A25" zoomScaleNormal="85" zoomScaleSheetLayoutView="100" workbookViewId="0">
      <selection activeCell="AI16" sqref="AI16"/>
    </sheetView>
  </sheetViews>
  <sheetFormatPr defaultColWidth="8.85546875" defaultRowHeight="11.25"/>
  <cols>
    <col min="1" max="1" width="15.5703125" style="1" customWidth="1"/>
    <col min="2" max="2" width="4" style="2" customWidth="1"/>
    <col min="3" max="3" width="8.28515625" style="1" customWidth="1"/>
    <col min="4" max="4" width="8.5703125" style="1" customWidth="1"/>
    <col min="5" max="5" width="6.7109375" style="3" customWidth="1"/>
    <col min="6" max="6" width="5.85546875" style="1" customWidth="1"/>
    <col min="7" max="29" width="5.140625" style="1" customWidth="1"/>
    <col min="30" max="32" width="9.140625" style="1" customWidth="1"/>
    <col min="33" max="16384" width="8.85546875" style="1"/>
  </cols>
  <sheetData>
    <row r="1" spans="1:34" ht="27.75" customHeight="1">
      <c r="AB1" s="49"/>
      <c r="AE1" s="315" t="s">
        <v>71</v>
      </c>
      <c r="AF1" s="315"/>
    </row>
    <row r="2" spans="1:34" ht="41.25" customHeight="1"/>
    <row r="3" spans="1:34" ht="36" customHeight="1">
      <c r="A3" s="51"/>
      <c r="B3" s="376" t="s">
        <v>492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51"/>
      <c r="AD3" s="51"/>
      <c r="AE3" s="51"/>
    </row>
    <row r="4" spans="1:34" ht="48.75" customHeight="1">
      <c r="A4" s="28"/>
      <c r="B4" s="20"/>
      <c r="C4" s="10"/>
      <c r="D4" s="10"/>
      <c r="E4" s="10"/>
    </row>
    <row r="5" spans="1:34" ht="21" customHeight="1">
      <c r="B5" s="20"/>
      <c r="C5" s="10"/>
      <c r="D5" s="10"/>
      <c r="E5" s="10"/>
    </row>
    <row r="6" spans="1:34" ht="21" customHeight="1">
      <c r="B6" s="20"/>
      <c r="C6" s="10"/>
      <c r="D6" s="10"/>
      <c r="E6" s="10"/>
    </row>
    <row r="7" spans="1:34" ht="15" customHeight="1">
      <c r="A7" s="46" t="s">
        <v>79</v>
      </c>
      <c r="B7" s="20"/>
      <c r="C7" s="10"/>
      <c r="D7" s="10"/>
      <c r="E7" s="10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F7" s="148" t="s">
        <v>147</v>
      </c>
    </row>
    <row r="8" spans="1:34" ht="18" customHeight="1">
      <c r="A8" s="377" t="s">
        <v>11</v>
      </c>
      <c r="B8" s="353" t="s">
        <v>62</v>
      </c>
      <c r="C8" s="175"/>
      <c r="D8" s="176"/>
      <c r="E8" s="176"/>
      <c r="F8" s="345" t="s">
        <v>149</v>
      </c>
      <c r="G8" s="381" t="s">
        <v>215</v>
      </c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2"/>
      <c r="AD8" s="345" t="s">
        <v>152</v>
      </c>
      <c r="AE8" s="176"/>
      <c r="AF8" s="177"/>
    </row>
    <row r="9" spans="1:34" ht="18" customHeight="1">
      <c r="A9" s="377"/>
      <c r="B9" s="353"/>
      <c r="C9" s="379" t="s">
        <v>8</v>
      </c>
      <c r="D9" s="378" t="s">
        <v>133</v>
      </c>
      <c r="E9" s="385" t="s">
        <v>16</v>
      </c>
      <c r="F9" s="346"/>
      <c r="G9" s="374" t="s">
        <v>133</v>
      </c>
      <c r="H9" s="374" t="s">
        <v>16</v>
      </c>
      <c r="I9" s="346" t="s">
        <v>63</v>
      </c>
      <c r="J9" s="119"/>
      <c r="K9" s="120"/>
      <c r="L9" s="346" t="s">
        <v>64</v>
      </c>
      <c r="M9" s="119"/>
      <c r="N9" s="120"/>
      <c r="O9" s="346" t="s">
        <v>65</v>
      </c>
      <c r="P9" s="119"/>
      <c r="Q9" s="120"/>
      <c r="R9" s="346" t="s">
        <v>66</v>
      </c>
      <c r="S9" s="119"/>
      <c r="T9" s="120"/>
      <c r="U9" s="346" t="s">
        <v>67</v>
      </c>
      <c r="V9" s="119"/>
      <c r="W9" s="120"/>
      <c r="X9" s="346" t="s">
        <v>68</v>
      </c>
      <c r="Y9" s="119"/>
      <c r="Z9" s="120"/>
      <c r="AA9" s="346" t="s">
        <v>14</v>
      </c>
      <c r="AB9" s="119"/>
      <c r="AC9" s="120"/>
      <c r="AD9" s="346"/>
      <c r="AE9" s="378" t="s">
        <v>133</v>
      </c>
      <c r="AF9" s="383" t="s">
        <v>16</v>
      </c>
    </row>
    <row r="10" spans="1:34" ht="82.5" customHeight="1">
      <c r="A10" s="377"/>
      <c r="B10" s="353"/>
      <c r="C10" s="380"/>
      <c r="D10" s="374"/>
      <c r="E10" s="380"/>
      <c r="F10" s="347"/>
      <c r="G10" s="375"/>
      <c r="H10" s="375"/>
      <c r="I10" s="347"/>
      <c r="J10" s="108" t="s">
        <v>133</v>
      </c>
      <c r="K10" s="108" t="s">
        <v>16</v>
      </c>
      <c r="L10" s="346"/>
      <c r="M10" s="133" t="s">
        <v>133</v>
      </c>
      <c r="N10" s="133" t="s">
        <v>16</v>
      </c>
      <c r="O10" s="346"/>
      <c r="P10" s="133" t="s">
        <v>133</v>
      </c>
      <c r="Q10" s="133" t="s">
        <v>16</v>
      </c>
      <c r="R10" s="346"/>
      <c r="S10" s="133" t="s">
        <v>133</v>
      </c>
      <c r="T10" s="133" t="s">
        <v>16</v>
      </c>
      <c r="U10" s="346"/>
      <c r="V10" s="133" t="s">
        <v>133</v>
      </c>
      <c r="W10" s="133" t="s">
        <v>16</v>
      </c>
      <c r="X10" s="346"/>
      <c r="Y10" s="133" t="s">
        <v>133</v>
      </c>
      <c r="Z10" s="133" t="s">
        <v>16</v>
      </c>
      <c r="AA10" s="346"/>
      <c r="AB10" s="108" t="s">
        <v>133</v>
      </c>
      <c r="AC10" s="108" t="s">
        <v>16</v>
      </c>
      <c r="AD10" s="347"/>
      <c r="AE10" s="374"/>
      <c r="AF10" s="384"/>
    </row>
    <row r="11" spans="1:34" ht="18" customHeight="1">
      <c r="A11" s="32" t="s">
        <v>6</v>
      </c>
      <c r="B11" s="32" t="s">
        <v>7</v>
      </c>
      <c r="C11" s="88">
        <v>1</v>
      </c>
      <c r="D11" s="88">
        <v>2</v>
      </c>
      <c r="E11" s="88">
        <v>3</v>
      </c>
      <c r="F11" s="88">
        <v>4</v>
      </c>
      <c r="G11" s="88">
        <v>5</v>
      </c>
      <c r="H11" s="88">
        <v>6</v>
      </c>
      <c r="I11" s="88">
        <v>7</v>
      </c>
      <c r="J11" s="88">
        <v>8</v>
      </c>
      <c r="K11" s="88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</row>
    <row r="12" spans="1:34" ht="18" customHeight="1">
      <c r="A12" s="103" t="s">
        <v>0</v>
      </c>
      <c r="B12" s="118">
        <v>1</v>
      </c>
      <c r="C12" s="33">
        <v>150282</v>
      </c>
      <c r="D12" s="33">
        <v>58021</v>
      </c>
      <c r="E12" s="33">
        <v>92261</v>
      </c>
      <c r="F12" s="33">
        <v>436</v>
      </c>
      <c r="G12" s="33">
        <v>192</v>
      </c>
      <c r="H12" s="33">
        <v>244</v>
      </c>
      <c r="I12" s="33">
        <v>87</v>
      </c>
      <c r="J12" s="33">
        <v>42</v>
      </c>
      <c r="K12" s="33">
        <v>45</v>
      </c>
      <c r="L12" s="33">
        <v>37</v>
      </c>
      <c r="M12" s="33">
        <v>22</v>
      </c>
      <c r="N12" s="33">
        <v>15</v>
      </c>
      <c r="O12" s="33">
        <v>8</v>
      </c>
      <c r="P12" s="33">
        <v>2</v>
      </c>
      <c r="Q12" s="33">
        <v>6</v>
      </c>
      <c r="R12" s="33">
        <v>267</v>
      </c>
      <c r="S12" s="33">
        <v>115</v>
      </c>
      <c r="T12" s="33">
        <v>152</v>
      </c>
      <c r="U12" s="33">
        <v>7</v>
      </c>
      <c r="V12" s="33">
        <v>2</v>
      </c>
      <c r="W12" s="33">
        <v>5</v>
      </c>
      <c r="X12" s="33">
        <v>12</v>
      </c>
      <c r="Y12" s="33">
        <v>5</v>
      </c>
      <c r="Z12" s="33">
        <v>7</v>
      </c>
      <c r="AA12" s="33">
        <v>18</v>
      </c>
      <c r="AB12" s="33">
        <v>4</v>
      </c>
      <c r="AC12" s="33">
        <v>14</v>
      </c>
      <c r="AD12" s="33">
        <v>36183</v>
      </c>
      <c r="AE12" s="33">
        <v>14085</v>
      </c>
      <c r="AF12" s="33">
        <v>22098</v>
      </c>
    </row>
    <row r="13" spans="1:34" ht="18" customHeight="1">
      <c r="A13" s="104" t="s">
        <v>1</v>
      </c>
      <c r="B13" s="118">
        <v>2</v>
      </c>
      <c r="C13" s="34">
        <f>C18+C23+C33</f>
        <v>2620</v>
      </c>
      <c r="D13" s="34">
        <f t="shared" ref="D13:AF13" si="0">D18+D23+D33</f>
        <v>512</v>
      </c>
      <c r="E13" s="34">
        <f t="shared" si="0"/>
        <v>2108</v>
      </c>
      <c r="F13" s="34">
        <f t="shared" si="0"/>
        <v>1</v>
      </c>
      <c r="G13" s="34">
        <f t="shared" si="0"/>
        <v>0</v>
      </c>
      <c r="H13" s="34">
        <f t="shared" si="0"/>
        <v>1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  <c r="N13" s="34">
        <f t="shared" si="0"/>
        <v>0</v>
      </c>
      <c r="O13" s="34">
        <f t="shared" si="0"/>
        <v>0</v>
      </c>
      <c r="P13" s="34">
        <f t="shared" si="0"/>
        <v>0</v>
      </c>
      <c r="Q13" s="34">
        <f t="shared" si="0"/>
        <v>0</v>
      </c>
      <c r="R13" s="34">
        <f t="shared" si="0"/>
        <v>1</v>
      </c>
      <c r="S13" s="34">
        <f t="shared" si="0"/>
        <v>0</v>
      </c>
      <c r="T13" s="34">
        <f t="shared" si="0"/>
        <v>1</v>
      </c>
      <c r="U13" s="34">
        <f t="shared" si="0"/>
        <v>0</v>
      </c>
      <c r="V13" s="34">
        <f t="shared" si="0"/>
        <v>0</v>
      </c>
      <c r="W13" s="34">
        <f t="shared" si="0"/>
        <v>0</v>
      </c>
      <c r="X13" s="34">
        <f t="shared" si="0"/>
        <v>0</v>
      </c>
      <c r="Y13" s="34">
        <f t="shared" si="0"/>
        <v>0</v>
      </c>
      <c r="Z13" s="34">
        <f t="shared" si="0"/>
        <v>0</v>
      </c>
      <c r="AA13" s="34">
        <f t="shared" si="0"/>
        <v>0</v>
      </c>
      <c r="AB13" s="34">
        <f t="shared" si="0"/>
        <v>0</v>
      </c>
      <c r="AC13" s="34">
        <f t="shared" si="0"/>
        <v>0</v>
      </c>
      <c r="AD13" s="34">
        <f t="shared" si="0"/>
        <v>598</v>
      </c>
      <c r="AE13" s="34">
        <f t="shared" si="0"/>
        <v>96</v>
      </c>
      <c r="AF13" s="34">
        <f t="shared" si="0"/>
        <v>502</v>
      </c>
    </row>
    <row r="14" spans="1:34" ht="18" customHeight="1">
      <c r="A14" s="104" t="s">
        <v>2</v>
      </c>
      <c r="B14" s="118">
        <v>3</v>
      </c>
      <c r="C14" s="34">
        <f>C19+C24+C29+C34</f>
        <v>117344</v>
      </c>
      <c r="D14" s="34">
        <f t="shared" ref="D14:AF14" si="1">D19+D24+D29+D34</f>
        <v>46547</v>
      </c>
      <c r="E14" s="34">
        <f t="shared" si="1"/>
        <v>70797</v>
      </c>
      <c r="F14" s="34">
        <f t="shared" si="1"/>
        <v>353</v>
      </c>
      <c r="G14" s="34">
        <f t="shared" si="1"/>
        <v>158</v>
      </c>
      <c r="H14" s="34">
        <f t="shared" si="1"/>
        <v>195</v>
      </c>
      <c r="I14" s="34">
        <f t="shared" si="1"/>
        <v>73</v>
      </c>
      <c r="J14" s="34">
        <f t="shared" si="1"/>
        <v>35</v>
      </c>
      <c r="K14" s="34">
        <f t="shared" si="1"/>
        <v>38</v>
      </c>
      <c r="L14" s="34">
        <f t="shared" si="1"/>
        <v>32</v>
      </c>
      <c r="M14" s="34">
        <f t="shared" si="1"/>
        <v>18</v>
      </c>
      <c r="N14" s="34">
        <f t="shared" si="1"/>
        <v>14</v>
      </c>
      <c r="O14" s="34">
        <f t="shared" si="1"/>
        <v>7</v>
      </c>
      <c r="P14" s="34">
        <f t="shared" si="1"/>
        <v>1</v>
      </c>
      <c r="Q14" s="34">
        <f t="shared" si="1"/>
        <v>6</v>
      </c>
      <c r="R14" s="34">
        <f t="shared" si="1"/>
        <v>212</v>
      </c>
      <c r="S14" s="34">
        <f t="shared" si="1"/>
        <v>95</v>
      </c>
      <c r="T14" s="34">
        <f t="shared" si="1"/>
        <v>117</v>
      </c>
      <c r="U14" s="34">
        <f t="shared" si="1"/>
        <v>6</v>
      </c>
      <c r="V14" s="34">
        <f t="shared" si="1"/>
        <v>2</v>
      </c>
      <c r="W14" s="34">
        <f t="shared" si="1"/>
        <v>4</v>
      </c>
      <c r="X14" s="34">
        <f t="shared" si="1"/>
        <v>10</v>
      </c>
      <c r="Y14" s="34">
        <f t="shared" si="1"/>
        <v>4</v>
      </c>
      <c r="Z14" s="34">
        <f t="shared" si="1"/>
        <v>6</v>
      </c>
      <c r="AA14" s="34">
        <f t="shared" si="1"/>
        <v>13</v>
      </c>
      <c r="AB14" s="34">
        <f t="shared" si="1"/>
        <v>3</v>
      </c>
      <c r="AC14" s="34">
        <f t="shared" si="1"/>
        <v>10</v>
      </c>
      <c r="AD14" s="34">
        <f t="shared" si="1"/>
        <v>27121</v>
      </c>
      <c r="AE14" s="34">
        <f t="shared" si="1"/>
        <v>10905</v>
      </c>
      <c r="AF14" s="34">
        <f t="shared" si="1"/>
        <v>16216</v>
      </c>
    </row>
    <row r="15" spans="1:34" ht="18" customHeight="1">
      <c r="A15" s="104" t="s">
        <v>3</v>
      </c>
      <c r="B15" s="118">
        <v>4</v>
      </c>
      <c r="C15" s="34">
        <f>C20+C25+C35</f>
        <v>24830</v>
      </c>
      <c r="D15" s="34">
        <f t="shared" ref="D15:AF15" si="2">D20+D25+D35</f>
        <v>8631</v>
      </c>
      <c r="E15" s="34">
        <f t="shared" si="2"/>
        <v>16199</v>
      </c>
      <c r="F15" s="34">
        <f t="shared" si="2"/>
        <v>70</v>
      </c>
      <c r="G15" s="34">
        <f t="shared" si="2"/>
        <v>28</v>
      </c>
      <c r="H15" s="34">
        <f t="shared" si="2"/>
        <v>42</v>
      </c>
      <c r="I15" s="34">
        <f t="shared" si="2"/>
        <v>13</v>
      </c>
      <c r="J15" s="34">
        <f t="shared" si="2"/>
        <v>7</v>
      </c>
      <c r="K15" s="34">
        <f t="shared" si="2"/>
        <v>6</v>
      </c>
      <c r="L15" s="34">
        <f t="shared" si="2"/>
        <v>5</v>
      </c>
      <c r="M15" s="34">
        <f t="shared" si="2"/>
        <v>4</v>
      </c>
      <c r="N15" s="34">
        <f t="shared" si="2"/>
        <v>1</v>
      </c>
      <c r="O15" s="34">
        <f t="shared" si="2"/>
        <v>1</v>
      </c>
      <c r="P15" s="34">
        <f t="shared" si="2"/>
        <v>1</v>
      </c>
      <c r="Q15" s="34">
        <f t="shared" si="2"/>
        <v>0</v>
      </c>
      <c r="R15" s="34">
        <f t="shared" si="2"/>
        <v>45</v>
      </c>
      <c r="S15" s="34">
        <f t="shared" si="2"/>
        <v>15</v>
      </c>
      <c r="T15" s="34">
        <f t="shared" si="2"/>
        <v>30</v>
      </c>
      <c r="U15" s="34">
        <f t="shared" si="2"/>
        <v>0</v>
      </c>
      <c r="V15" s="34">
        <f t="shared" si="2"/>
        <v>0</v>
      </c>
      <c r="W15" s="34">
        <f t="shared" si="2"/>
        <v>0</v>
      </c>
      <c r="X15" s="34">
        <f t="shared" si="2"/>
        <v>2</v>
      </c>
      <c r="Y15" s="34">
        <f t="shared" si="2"/>
        <v>1</v>
      </c>
      <c r="Z15" s="34">
        <f t="shared" si="2"/>
        <v>1</v>
      </c>
      <c r="AA15" s="34">
        <f t="shared" si="2"/>
        <v>4</v>
      </c>
      <c r="AB15" s="34">
        <f t="shared" si="2"/>
        <v>0</v>
      </c>
      <c r="AC15" s="34">
        <f t="shared" si="2"/>
        <v>4</v>
      </c>
      <c r="AD15" s="34">
        <f t="shared" si="2"/>
        <v>6904</v>
      </c>
      <c r="AE15" s="34">
        <f t="shared" si="2"/>
        <v>2470</v>
      </c>
      <c r="AF15" s="34">
        <f t="shared" si="2"/>
        <v>4434</v>
      </c>
      <c r="AH15" s="560"/>
    </row>
    <row r="16" spans="1:34" ht="18" customHeight="1">
      <c r="A16" s="104" t="s">
        <v>4</v>
      </c>
      <c r="B16" s="118">
        <v>5</v>
      </c>
      <c r="C16" s="34">
        <f>C21+C26+C31+C36</f>
        <v>5488</v>
      </c>
      <c r="D16" s="34">
        <f t="shared" ref="D16:AF16" si="3">D21+D26+D31+D36</f>
        <v>2331</v>
      </c>
      <c r="E16" s="34">
        <f t="shared" si="3"/>
        <v>3157</v>
      </c>
      <c r="F16" s="34">
        <f t="shared" si="3"/>
        <v>12</v>
      </c>
      <c r="G16" s="34">
        <f t="shared" si="3"/>
        <v>6</v>
      </c>
      <c r="H16" s="34">
        <f t="shared" si="3"/>
        <v>6</v>
      </c>
      <c r="I16" s="34">
        <f t="shared" si="3"/>
        <v>1</v>
      </c>
      <c r="J16" s="34">
        <f t="shared" si="3"/>
        <v>0</v>
      </c>
      <c r="K16" s="34">
        <f t="shared" si="3"/>
        <v>1</v>
      </c>
      <c r="L16" s="34">
        <f t="shared" si="3"/>
        <v>0</v>
      </c>
      <c r="M16" s="34">
        <f t="shared" si="3"/>
        <v>0</v>
      </c>
      <c r="N16" s="34">
        <f t="shared" si="3"/>
        <v>0</v>
      </c>
      <c r="O16" s="34">
        <f t="shared" si="3"/>
        <v>0</v>
      </c>
      <c r="P16" s="34">
        <f t="shared" si="3"/>
        <v>0</v>
      </c>
      <c r="Q16" s="34">
        <f t="shared" si="3"/>
        <v>0</v>
      </c>
      <c r="R16" s="34">
        <f t="shared" si="3"/>
        <v>9</v>
      </c>
      <c r="S16" s="34">
        <f t="shared" si="3"/>
        <v>5</v>
      </c>
      <c r="T16" s="34">
        <f t="shared" si="3"/>
        <v>4</v>
      </c>
      <c r="U16" s="34">
        <f t="shared" si="3"/>
        <v>1</v>
      </c>
      <c r="V16" s="34">
        <f t="shared" si="3"/>
        <v>0</v>
      </c>
      <c r="W16" s="34">
        <f t="shared" si="3"/>
        <v>1</v>
      </c>
      <c r="X16" s="34">
        <f t="shared" si="3"/>
        <v>0</v>
      </c>
      <c r="Y16" s="34">
        <f t="shared" si="3"/>
        <v>0</v>
      </c>
      <c r="Z16" s="34">
        <f t="shared" si="3"/>
        <v>0</v>
      </c>
      <c r="AA16" s="34">
        <f t="shared" si="3"/>
        <v>1</v>
      </c>
      <c r="AB16" s="34">
        <f t="shared" si="3"/>
        <v>1</v>
      </c>
      <c r="AC16" s="34">
        <f t="shared" si="3"/>
        <v>0</v>
      </c>
      <c r="AD16" s="34">
        <f t="shared" si="3"/>
        <v>1560</v>
      </c>
      <c r="AE16" s="34">
        <f t="shared" si="3"/>
        <v>614</v>
      </c>
      <c r="AF16" s="34">
        <f t="shared" si="3"/>
        <v>946</v>
      </c>
      <c r="AH16" s="560"/>
    </row>
    <row r="17" spans="1:34" ht="18" customHeight="1">
      <c r="A17" s="89" t="s">
        <v>148</v>
      </c>
      <c r="B17" s="118">
        <v>6</v>
      </c>
      <c r="C17" s="33">
        <f>C18+C19+C20+C21</f>
        <v>81571</v>
      </c>
      <c r="D17" s="33">
        <f t="shared" ref="D17:AF17" si="4">D18+D19+D20+D21</f>
        <v>32967</v>
      </c>
      <c r="E17" s="33">
        <f t="shared" si="4"/>
        <v>48604</v>
      </c>
      <c r="F17" s="33">
        <f t="shared" si="4"/>
        <v>279</v>
      </c>
      <c r="G17" s="33">
        <f t="shared" si="4"/>
        <v>136</v>
      </c>
      <c r="H17" s="33">
        <f t="shared" si="4"/>
        <v>143</v>
      </c>
      <c r="I17" s="33">
        <f t="shared" si="4"/>
        <v>58</v>
      </c>
      <c r="J17" s="33">
        <f t="shared" si="4"/>
        <v>31</v>
      </c>
      <c r="K17" s="33">
        <f t="shared" si="4"/>
        <v>27</v>
      </c>
      <c r="L17" s="33">
        <f t="shared" si="4"/>
        <v>24</v>
      </c>
      <c r="M17" s="33">
        <f t="shared" si="4"/>
        <v>17</v>
      </c>
      <c r="N17" s="33">
        <f t="shared" si="4"/>
        <v>7</v>
      </c>
      <c r="O17" s="33">
        <f t="shared" si="4"/>
        <v>6</v>
      </c>
      <c r="P17" s="33">
        <f t="shared" si="4"/>
        <v>2</v>
      </c>
      <c r="Q17" s="33">
        <f t="shared" si="4"/>
        <v>4</v>
      </c>
      <c r="R17" s="33">
        <f t="shared" si="4"/>
        <v>172</v>
      </c>
      <c r="S17" s="33">
        <f t="shared" si="4"/>
        <v>81</v>
      </c>
      <c r="T17" s="33">
        <f t="shared" si="4"/>
        <v>91</v>
      </c>
      <c r="U17" s="33">
        <f t="shared" si="4"/>
        <v>3</v>
      </c>
      <c r="V17" s="33">
        <f t="shared" si="4"/>
        <v>1</v>
      </c>
      <c r="W17" s="33">
        <f t="shared" si="4"/>
        <v>2</v>
      </c>
      <c r="X17" s="33">
        <f t="shared" si="4"/>
        <v>6</v>
      </c>
      <c r="Y17" s="33">
        <f t="shared" si="4"/>
        <v>2</v>
      </c>
      <c r="Z17" s="33">
        <f t="shared" si="4"/>
        <v>4</v>
      </c>
      <c r="AA17" s="33">
        <f t="shared" si="4"/>
        <v>10</v>
      </c>
      <c r="AB17" s="33">
        <f t="shared" si="4"/>
        <v>2</v>
      </c>
      <c r="AC17" s="33">
        <f t="shared" si="4"/>
        <v>8</v>
      </c>
      <c r="AD17" s="33">
        <f t="shared" si="4"/>
        <v>16871</v>
      </c>
      <c r="AE17" s="33">
        <f t="shared" si="4"/>
        <v>6457</v>
      </c>
      <c r="AF17" s="33">
        <f t="shared" si="4"/>
        <v>10414</v>
      </c>
      <c r="AH17" s="560"/>
    </row>
    <row r="18" spans="1:34" ht="18" customHeight="1">
      <c r="A18" s="105" t="s">
        <v>1</v>
      </c>
      <c r="B18" s="118">
        <v>7</v>
      </c>
      <c r="C18" s="34">
        <v>1706</v>
      </c>
      <c r="D18" s="50">
        <v>325</v>
      </c>
      <c r="E18" s="34">
        <v>1381</v>
      </c>
      <c r="F18" s="34">
        <v>0</v>
      </c>
      <c r="G18" s="50">
        <v>0</v>
      </c>
      <c r="H18" s="34">
        <v>0</v>
      </c>
      <c r="I18" s="34">
        <v>0</v>
      </c>
      <c r="J18" s="50">
        <v>0</v>
      </c>
      <c r="K18" s="34">
        <v>0</v>
      </c>
      <c r="L18" s="34">
        <v>0</v>
      </c>
      <c r="M18" s="50">
        <v>0</v>
      </c>
      <c r="N18" s="34">
        <v>0</v>
      </c>
      <c r="O18" s="34">
        <v>0</v>
      </c>
      <c r="P18" s="50">
        <v>0</v>
      </c>
      <c r="Q18" s="34">
        <v>0</v>
      </c>
      <c r="R18" s="34">
        <v>0</v>
      </c>
      <c r="S18" s="50">
        <v>0</v>
      </c>
      <c r="T18" s="34">
        <v>0</v>
      </c>
      <c r="U18" s="34">
        <v>0</v>
      </c>
      <c r="V18" s="50">
        <v>0</v>
      </c>
      <c r="W18" s="34">
        <v>0</v>
      </c>
      <c r="X18" s="34">
        <v>0</v>
      </c>
      <c r="Y18" s="50">
        <v>0</v>
      </c>
      <c r="Z18" s="34">
        <v>0</v>
      </c>
      <c r="AA18" s="34">
        <v>0</v>
      </c>
      <c r="AB18" s="50">
        <v>0</v>
      </c>
      <c r="AC18" s="34">
        <v>0</v>
      </c>
      <c r="AD18" s="34">
        <v>535</v>
      </c>
      <c r="AE18" s="50">
        <v>88</v>
      </c>
      <c r="AF18" s="34">
        <v>447</v>
      </c>
    </row>
    <row r="19" spans="1:34" ht="18" customHeight="1">
      <c r="A19" s="105" t="s">
        <v>2</v>
      </c>
      <c r="B19" s="118">
        <v>8</v>
      </c>
      <c r="C19" s="34">
        <v>63264</v>
      </c>
      <c r="D19" s="50">
        <v>26324</v>
      </c>
      <c r="E19" s="34">
        <v>36940</v>
      </c>
      <c r="F19" s="34">
        <v>221</v>
      </c>
      <c r="G19" s="50">
        <v>109</v>
      </c>
      <c r="H19" s="34">
        <v>112</v>
      </c>
      <c r="I19" s="34">
        <v>49</v>
      </c>
      <c r="J19" s="50">
        <v>25</v>
      </c>
      <c r="K19" s="34">
        <v>24</v>
      </c>
      <c r="L19" s="34">
        <v>20</v>
      </c>
      <c r="M19" s="50">
        <v>13</v>
      </c>
      <c r="N19" s="34">
        <v>7</v>
      </c>
      <c r="O19" s="34">
        <v>5</v>
      </c>
      <c r="P19" s="50">
        <v>1</v>
      </c>
      <c r="Q19" s="34">
        <v>4</v>
      </c>
      <c r="R19" s="34">
        <v>135</v>
      </c>
      <c r="S19" s="50">
        <v>67</v>
      </c>
      <c r="T19" s="34">
        <v>68</v>
      </c>
      <c r="U19" s="34">
        <v>2</v>
      </c>
      <c r="V19" s="50">
        <v>1</v>
      </c>
      <c r="W19" s="34">
        <v>1</v>
      </c>
      <c r="X19" s="34">
        <v>4</v>
      </c>
      <c r="Y19" s="50">
        <v>1</v>
      </c>
      <c r="Z19" s="34">
        <v>3</v>
      </c>
      <c r="AA19" s="34">
        <v>6</v>
      </c>
      <c r="AB19" s="50">
        <v>1</v>
      </c>
      <c r="AC19" s="34">
        <v>5</v>
      </c>
      <c r="AD19" s="34">
        <v>12443</v>
      </c>
      <c r="AE19" s="50">
        <v>4981</v>
      </c>
      <c r="AF19" s="34">
        <v>7462</v>
      </c>
    </row>
    <row r="20" spans="1:34" ht="18" customHeight="1">
      <c r="A20" s="105" t="s">
        <v>3</v>
      </c>
      <c r="B20" s="118">
        <v>9</v>
      </c>
      <c r="C20" s="34">
        <v>12850</v>
      </c>
      <c r="D20" s="50">
        <v>4685</v>
      </c>
      <c r="E20" s="34">
        <v>8165</v>
      </c>
      <c r="F20" s="34">
        <v>46</v>
      </c>
      <c r="G20" s="50">
        <v>21</v>
      </c>
      <c r="H20" s="34">
        <v>25</v>
      </c>
      <c r="I20" s="34">
        <v>8</v>
      </c>
      <c r="J20" s="50">
        <v>6</v>
      </c>
      <c r="K20" s="34">
        <v>2</v>
      </c>
      <c r="L20" s="34">
        <v>4</v>
      </c>
      <c r="M20" s="50">
        <v>4</v>
      </c>
      <c r="N20" s="34">
        <v>0</v>
      </c>
      <c r="O20" s="34">
        <v>1</v>
      </c>
      <c r="P20" s="50">
        <v>1</v>
      </c>
      <c r="Q20" s="34">
        <v>0</v>
      </c>
      <c r="R20" s="34">
        <v>28</v>
      </c>
      <c r="S20" s="50">
        <v>9</v>
      </c>
      <c r="T20" s="34">
        <v>19</v>
      </c>
      <c r="U20" s="34">
        <v>0</v>
      </c>
      <c r="V20" s="50">
        <v>0</v>
      </c>
      <c r="W20" s="34">
        <v>0</v>
      </c>
      <c r="X20" s="34">
        <v>2</v>
      </c>
      <c r="Y20" s="50">
        <v>1</v>
      </c>
      <c r="Z20" s="34">
        <v>1</v>
      </c>
      <c r="AA20" s="34">
        <v>3</v>
      </c>
      <c r="AB20" s="50">
        <v>0</v>
      </c>
      <c r="AC20" s="34">
        <v>3</v>
      </c>
      <c r="AD20" s="34">
        <v>2997</v>
      </c>
      <c r="AE20" s="50">
        <v>1055</v>
      </c>
      <c r="AF20" s="34">
        <v>1942</v>
      </c>
    </row>
    <row r="21" spans="1:34" ht="18" customHeight="1">
      <c r="A21" s="105" t="s">
        <v>4</v>
      </c>
      <c r="B21" s="118">
        <v>10</v>
      </c>
      <c r="C21" s="34">
        <v>3751</v>
      </c>
      <c r="D21" s="50">
        <v>1633</v>
      </c>
      <c r="E21" s="34">
        <v>2118</v>
      </c>
      <c r="F21" s="34">
        <v>12</v>
      </c>
      <c r="G21" s="50">
        <v>6</v>
      </c>
      <c r="H21" s="34">
        <v>6</v>
      </c>
      <c r="I21" s="34">
        <v>1</v>
      </c>
      <c r="J21" s="50">
        <v>0</v>
      </c>
      <c r="K21" s="34">
        <v>1</v>
      </c>
      <c r="L21" s="34">
        <v>0</v>
      </c>
      <c r="M21" s="50">
        <v>0</v>
      </c>
      <c r="N21" s="34">
        <v>0</v>
      </c>
      <c r="O21" s="34">
        <v>0</v>
      </c>
      <c r="P21" s="50">
        <v>0</v>
      </c>
      <c r="Q21" s="34">
        <v>0</v>
      </c>
      <c r="R21" s="34">
        <v>9</v>
      </c>
      <c r="S21" s="50">
        <v>5</v>
      </c>
      <c r="T21" s="34">
        <v>4</v>
      </c>
      <c r="U21" s="34">
        <v>1</v>
      </c>
      <c r="V21" s="50">
        <v>0</v>
      </c>
      <c r="W21" s="34">
        <v>1</v>
      </c>
      <c r="X21" s="34">
        <v>0</v>
      </c>
      <c r="Y21" s="50">
        <v>0</v>
      </c>
      <c r="Z21" s="34">
        <v>0</v>
      </c>
      <c r="AA21" s="34">
        <v>1</v>
      </c>
      <c r="AB21" s="50">
        <v>1</v>
      </c>
      <c r="AC21" s="34">
        <v>0</v>
      </c>
      <c r="AD21" s="34">
        <v>896</v>
      </c>
      <c r="AE21" s="50">
        <v>333</v>
      </c>
      <c r="AF21" s="34">
        <v>563</v>
      </c>
    </row>
    <row r="22" spans="1:34" ht="18" customHeight="1">
      <c r="A22" s="89" t="s">
        <v>150</v>
      </c>
      <c r="B22" s="118">
        <v>11</v>
      </c>
      <c r="C22" s="33">
        <f>C23+C24+C25+C26</f>
        <v>60111</v>
      </c>
      <c r="D22" s="33">
        <f t="shared" ref="D22:AF22" si="5">D23+D24+D25+D26</f>
        <v>21847</v>
      </c>
      <c r="E22" s="33">
        <f t="shared" si="5"/>
        <v>38264</v>
      </c>
      <c r="F22" s="33">
        <f t="shared" si="5"/>
        <v>142</v>
      </c>
      <c r="G22" s="33">
        <f t="shared" si="5"/>
        <v>48</v>
      </c>
      <c r="H22" s="33">
        <f t="shared" si="5"/>
        <v>94</v>
      </c>
      <c r="I22" s="33">
        <f t="shared" si="5"/>
        <v>29</v>
      </c>
      <c r="J22" s="33">
        <f t="shared" si="5"/>
        <v>11</v>
      </c>
      <c r="K22" s="33">
        <f t="shared" si="5"/>
        <v>18</v>
      </c>
      <c r="L22" s="33">
        <f t="shared" si="5"/>
        <v>13</v>
      </c>
      <c r="M22" s="33">
        <f t="shared" si="5"/>
        <v>5</v>
      </c>
      <c r="N22" s="33">
        <f t="shared" si="5"/>
        <v>8</v>
      </c>
      <c r="O22" s="33">
        <f t="shared" si="5"/>
        <v>2</v>
      </c>
      <c r="P22" s="33">
        <f t="shared" si="5"/>
        <v>0</v>
      </c>
      <c r="Q22" s="33">
        <f t="shared" si="5"/>
        <v>2</v>
      </c>
      <c r="R22" s="33">
        <f t="shared" si="5"/>
        <v>81</v>
      </c>
      <c r="S22" s="33">
        <f t="shared" si="5"/>
        <v>27</v>
      </c>
      <c r="T22" s="33">
        <f t="shared" si="5"/>
        <v>54</v>
      </c>
      <c r="U22" s="33">
        <f t="shared" si="5"/>
        <v>4</v>
      </c>
      <c r="V22" s="33">
        <f t="shared" si="5"/>
        <v>1</v>
      </c>
      <c r="W22" s="33">
        <f t="shared" si="5"/>
        <v>3</v>
      </c>
      <c r="X22" s="33">
        <f t="shared" si="5"/>
        <v>5</v>
      </c>
      <c r="Y22" s="33">
        <f t="shared" si="5"/>
        <v>2</v>
      </c>
      <c r="Z22" s="33">
        <f t="shared" si="5"/>
        <v>3</v>
      </c>
      <c r="AA22" s="33">
        <f t="shared" si="5"/>
        <v>8</v>
      </c>
      <c r="AB22" s="33">
        <f t="shared" si="5"/>
        <v>2</v>
      </c>
      <c r="AC22" s="33">
        <f t="shared" si="5"/>
        <v>6</v>
      </c>
      <c r="AD22" s="33">
        <f t="shared" si="5"/>
        <v>18453</v>
      </c>
      <c r="AE22" s="33">
        <f t="shared" si="5"/>
        <v>7361</v>
      </c>
      <c r="AF22" s="33">
        <f t="shared" si="5"/>
        <v>11092</v>
      </c>
    </row>
    <row r="23" spans="1:34" ht="18" customHeight="1">
      <c r="A23" s="105" t="s">
        <v>1</v>
      </c>
      <c r="B23" s="118">
        <v>12</v>
      </c>
      <c r="C23" s="34">
        <v>914</v>
      </c>
      <c r="D23" s="34">
        <v>187</v>
      </c>
      <c r="E23" s="34">
        <v>727</v>
      </c>
      <c r="F23" s="34">
        <v>1</v>
      </c>
      <c r="G23" s="34">
        <v>0</v>
      </c>
      <c r="H23" s="34">
        <v>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1</v>
      </c>
      <c r="S23" s="34">
        <v>0</v>
      </c>
      <c r="T23" s="34">
        <v>1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63</v>
      </c>
      <c r="AE23" s="34">
        <v>8</v>
      </c>
      <c r="AF23" s="34">
        <v>55</v>
      </c>
    </row>
    <row r="24" spans="1:34" ht="18" customHeight="1">
      <c r="A24" s="105" t="s">
        <v>2</v>
      </c>
      <c r="B24" s="118">
        <v>13</v>
      </c>
      <c r="C24" s="34">
        <v>47772</v>
      </c>
      <c r="D24" s="50">
        <v>17872</v>
      </c>
      <c r="E24" s="34">
        <v>29900</v>
      </c>
      <c r="F24" s="34">
        <v>120</v>
      </c>
      <c r="G24" s="50">
        <v>42</v>
      </c>
      <c r="H24" s="34">
        <v>78</v>
      </c>
      <c r="I24" s="34">
        <v>24</v>
      </c>
      <c r="J24" s="50">
        <v>10</v>
      </c>
      <c r="K24" s="34">
        <v>14</v>
      </c>
      <c r="L24" s="34">
        <v>12</v>
      </c>
      <c r="M24" s="50">
        <v>5</v>
      </c>
      <c r="N24" s="34">
        <v>7</v>
      </c>
      <c r="O24" s="34">
        <v>2</v>
      </c>
      <c r="P24" s="50">
        <v>0</v>
      </c>
      <c r="Q24" s="34">
        <v>2</v>
      </c>
      <c r="R24" s="34">
        <v>66</v>
      </c>
      <c r="S24" s="50">
        <v>22</v>
      </c>
      <c r="T24" s="34">
        <v>44</v>
      </c>
      <c r="U24" s="34">
        <v>4</v>
      </c>
      <c r="V24" s="50">
        <v>1</v>
      </c>
      <c r="W24" s="34">
        <v>3</v>
      </c>
      <c r="X24" s="34">
        <v>5</v>
      </c>
      <c r="Y24" s="50">
        <v>2</v>
      </c>
      <c r="Z24" s="34">
        <v>3</v>
      </c>
      <c r="AA24" s="34">
        <v>7</v>
      </c>
      <c r="AB24" s="50">
        <v>2</v>
      </c>
      <c r="AC24" s="34">
        <v>5</v>
      </c>
      <c r="AD24" s="34">
        <v>14119</v>
      </c>
      <c r="AE24" s="50">
        <v>5768</v>
      </c>
      <c r="AF24" s="34">
        <v>8351</v>
      </c>
    </row>
    <row r="25" spans="1:34" ht="18" customHeight="1">
      <c r="A25" s="105" t="s">
        <v>3</v>
      </c>
      <c r="B25" s="118">
        <v>14</v>
      </c>
      <c r="C25" s="34">
        <v>9808</v>
      </c>
      <c r="D25" s="50">
        <v>3139</v>
      </c>
      <c r="E25" s="34">
        <v>6669</v>
      </c>
      <c r="F25" s="34">
        <v>21</v>
      </c>
      <c r="G25" s="50">
        <v>6</v>
      </c>
      <c r="H25" s="34">
        <v>15</v>
      </c>
      <c r="I25" s="34">
        <v>5</v>
      </c>
      <c r="J25" s="50">
        <v>1</v>
      </c>
      <c r="K25" s="34">
        <v>4</v>
      </c>
      <c r="L25" s="34">
        <v>1</v>
      </c>
      <c r="M25" s="50">
        <v>0</v>
      </c>
      <c r="N25" s="34">
        <v>1</v>
      </c>
      <c r="O25" s="34">
        <v>0</v>
      </c>
      <c r="P25" s="50">
        <v>0</v>
      </c>
      <c r="Q25" s="34">
        <v>0</v>
      </c>
      <c r="R25" s="34">
        <v>14</v>
      </c>
      <c r="S25" s="50">
        <v>5</v>
      </c>
      <c r="T25" s="34">
        <v>9</v>
      </c>
      <c r="U25" s="34">
        <v>0</v>
      </c>
      <c r="V25" s="50">
        <v>0</v>
      </c>
      <c r="W25" s="34">
        <v>0</v>
      </c>
      <c r="X25" s="34">
        <v>0</v>
      </c>
      <c r="Y25" s="50">
        <v>0</v>
      </c>
      <c r="Z25" s="34">
        <v>0</v>
      </c>
      <c r="AA25" s="34">
        <v>1</v>
      </c>
      <c r="AB25" s="50">
        <v>0</v>
      </c>
      <c r="AC25" s="34">
        <v>1</v>
      </c>
      <c r="AD25" s="34">
        <v>3617</v>
      </c>
      <c r="AE25" s="50">
        <v>1306</v>
      </c>
      <c r="AF25" s="26">
        <v>2311</v>
      </c>
    </row>
    <row r="26" spans="1:34" ht="18" customHeight="1">
      <c r="A26" s="105" t="s">
        <v>4</v>
      </c>
      <c r="B26" s="118">
        <v>15</v>
      </c>
      <c r="C26" s="34">
        <v>1617</v>
      </c>
      <c r="D26" s="50">
        <v>649</v>
      </c>
      <c r="E26" s="34">
        <v>968</v>
      </c>
      <c r="F26" s="34">
        <v>0</v>
      </c>
      <c r="G26" s="50">
        <v>0</v>
      </c>
      <c r="H26" s="34">
        <v>0</v>
      </c>
      <c r="I26" s="34">
        <v>0</v>
      </c>
      <c r="J26" s="50">
        <v>0</v>
      </c>
      <c r="K26" s="34">
        <v>0</v>
      </c>
      <c r="L26" s="34">
        <v>0</v>
      </c>
      <c r="M26" s="50">
        <v>0</v>
      </c>
      <c r="N26" s="34">
        <v>0</v>
      </c>
      <c r="O26" s="34">
        <v>0</v>
      </c>
      <c r="P26" s="50">
        <v>0</v>
      </c>
      <c r="Q26" s="34">
        <v>0</v>
      </c>
      <c r="R26" s="34">
        <v>0</v>
      </c>
      <c r="S26" s="50">
        <v>0</v>
      </c>
      <c r="T26" s="34">
        <v>0</v>
      </c>
      <c r="U26" s="34">
        <v>0</v>
      </c>
      <c r="V26" s="50">
        <v>0</v>
      </c>
      <c r="W26" s="34">
        <v>0</v>
      </c>
      <c r="X26" s="34">
        <v>0</v>
      </c>
      <c r="Y26" s="50">
        <v>0</v>
      </c>
      <c r="Z26" s="34">
        <v>0</v>
      </c>
      <c r="AA26" s="34">
        <v>0</v>
      </c>
      <c r="AB26" s="50">
        <v>0</v>
      </c>
      <c r="AC26" s="34">
        <v>0</v>
      </c>
      <c r="AD26" s="34">
        <v>654</v>
      </c>
      <c r="AE26" s="50">
        <v>279</v>
      </c>
      <c r="AF26" s="26">
        <v>375</v>
      </c>
    </row>
    <row r="27" spans="1:34" ht="18" customHeight="1">
      <c r="A27" s="89" t="s">
        <v>151</v>
      </c>
      <c r="B27" s="118">
        <v>16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</row>
    <row r="28" spans="1:34" ht="18" customHeight="1">
      <c r="A28" s="105" t="s">
        <v>1</v>
      </c>
      <c r="B28" s="118">
        <v>17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4" ht="18" customHeight="1">
      <c r="A29" s="105" t="s">
        <v>2</v>
      </c>
      <c r="B29" s="118">
        <v>18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4" ht="18" customHeight="1">
      <c r="A30" s="105" t="s">
        <v>3</v>
      </c>
      <c r="B30" s="118">
        <v>19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4" ht="18" customHeight="1">
      <c r="A31" s="105" t="s">
        <v>4</v>
      </c>
      <c r="B31" s="118">
        <v>20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4" ht="28.5" customHeight="1">
      <c r="A32" s="158" t="s">
        <v>189</v>
      </c>
      <c r="B32" s="118">
        <v>21</v>
      </c>
      <c r="C32" s="33">
        <f>C33+C34+C35+C36</f>
        <v>8600</v>
      </c>
      <c r="D32" s="33">
        <f t="shared" ref="D32:AF32" si="6">D33+D34+D35+D36</f>
        <v>3207</v>
      </c>
      <c r="E32" s="33">
        <f t="shared" si="6"/>
        <v>5393</v>
      </c>
      <c r="F32" s="33">
        <f t="shared" si="6"/>
        <v>15</v>
      </c>
      <c r="G32" s="33">
        <f t="shared" si="6"/>
        <v>8</v>
      </c>
      <c r="H32" s="33">
        <f t="shared" si="6"/>
        <v>7</v>
      </c>
      <c r="I32" s="33">
        <f t="shared" si="6"/>
        <v>0</v>
      </c>
      <c r="J32" s="33">
        <f t="shared" si="6"/>
        <v>0</v>
      </c>
      <c r="K32" s="33">
        <f t="shared" si="6"/>
        <v>0</v>
      </c>
      <c r="L32" s="33">
        <f t="shared" si="6"/>
        <v>0</v>
      </c>
      <c r="M32" s="33">
        <f t="shared" si="6"/>
        <v>0</v>
      </c>
      <c r="N32" s="33">
        <f t="shared" si="6"/>
        <v>0</v>
      </c>
      <c r="O32" s="33">
        <f t="shared" si="6"/>
        <v>0</v>
      </c>
      <c r="P32" s="33">
        <f t="shared" si="6"/>
        <v>0</v>
      </c>
      <c r="Q32" s="33">
        <f t="shared" si="6"/>
        <v>0</v>
      </c>
      <c r="R32" s="33">
        <f t="shared" si="6"/>
        <v>14</v>
      </c>
      <c r="S32" s="33">
        <f t="shared" si="6"/>
        <v>7</v>
      </c>
      <c r="T32" s="33">
        <f t="shared" si="6"/>
        <v>7</v>
      </c>
      <c r="U32" s="33">
        <f t="shared" si="6"/>
        <v>0</v>
      </c>
      <c r="V32" s="33">
        <f t="shared" si="6"/>
        <v>0</v>
      </c>
      <c r="W32" s="33">
        <f t="shared" si="6"/>
        <v>0</v>
      </c>
      <c r="X32" s="33">
        <f t="shared" si="6"/>
        <v>1</v>
      </c>
      <c r="Y32" s="33">
        <f t="shared" si="6"/>
        <v>1</v>
      </c>
      <c r="Z32" s="33">
        <f t="shared" si="6"/>
        <v>0</v>
      </c>
      <c r="AA32" s="33">
        <f t="shared" si="6"/>
        <v>0</v>
      </c>
      <c r="AB32" s="33">
        <f t="shared" si="6"/>
        <v>0</v>
      </c>
      <c r="AC32" s="33">
        <f t="shared" si="6"/>
        <v>0</v>
      </c>
      <c r="AD32" s="33">
        <f t="shared" si="6"/>
        <v>859</v>
      </c>
      <c r="AE32" s="33">
        <f t="shared" si="6"/>
        <v>267</v>
      </c>
      <c r="AF32" s="33">
        <f t="shared" si="6"/>
        <v>592</v>
      </c>
    </row>
    <row r="33" spans="1:32" ht="18" customHeight="1">
      <c r="A33" s="105" t="s">
        <v>1</v>
      </c>
      <c r="B33" s="118">
        <v>22</v>
      </c>
      <c r="C33" s="34">
        <v>0</v>
      </c>
      <c r="D33" s="50">
        <v>0</v>
      </c>
      <c r="E33" s="34">
        <v>0</v>
      </c>
      <c r="F33" s="34">
        <v>0</v>
      </c>
      <c r="G33" s="50">
        <v>0</v>
      </c>
      <c r="H33" s="34">
        <v>0</v>
      </c>
      <c r="I33" s="34">
        <v>0</v>
      </c>
      <c r="J33" s="50">
        <v>0</v>
      </c>
      <c r="K33" s="34">
        <v>0</v>
      </c>
      <c r="L33" s="34">
        <v>0</v>
      </c>
      <c r="M33" s="50">
        <v>0</v>
      </c>
      <c r="N33" s="34">
        <v>0</v>
      </c>
      <c r="O33" s="34">
        <v>0</v>
      </c>
      <c r="P33" s="50">
        <v>0</v>
      </c>
      <c r="Q33" s="34">
        <v>0</v>
      </c>
      <c r="R33" s="34">
        <v>0</v>
      </c>
      <c r="S33" s="50">
        <v>0</v>
      </c>
      <c r="T33" s="34">
        <v>0</v>
      </c>
      <c r="U33" s="34">
        <v>0</v>
      </c>
      <c r="V33" s="50">
        <v>0</v>
      </c>
      <c r="W33" s="34">
        <v>0</v>
      </c>
      <c r="X33" s="34">
        <v>0</v>
      </c>
      <c r="Y33" s="50">
        <v>0</v>
      </c>
      <c r="Z33" s="34">
        <v>0</v>
      </c>
      <c r="AA33" s="34">
        <v>0</v>
      </c>
      <c r="AB33" s="50">
        <v>0</v>
      </c>
      <c r="AC33" s="34">
        <v>0</v>
      </c>
      <c r="AD33" s="34">
        <v>0</v>
      </c>
      <c r="AE33" s="50">
        <v>0</v>
      </c>
      <c r="AF33" s="26">
        <v>0</v>
      </c>
    </row>
    <row r="34" spans="1:32" ht="18" customHeight="1">
      <c r="A34" s="105" t="s">
        <v>2</v>
      </c>
      <c r="B34" s="118">
        <v>23</v>
      </c>
      <c r="C34" s="34">
        <v>6308</v>
      </c>
      <c r="D34" s="50">
        <v>2351</v>
      </c>
      <c r="E34" s="34">
        <v>3957</v>
      </c>
      <c r="F34" s="34">
        <v>12</v>
      </c>
      <c r="G34" s="50">
        <v>7</v>
      </c>
      <c r="H34" s="34">
        <v>5</v>
      </c>
      <c r="I34" s="34">
        <v>0</v>
      </c>
      <c r="J34" s="50">
        <v>0</v>
      </c>
      <c r="K34" s="34">
        <v>0</v>
      </c>
      <c r="L34" s="34">
        <v>0</v>
      </c>
      <c r="M34" s="50">
        <v>0</v>
      </c>
      <c r="N34" s="34">
        <v>0</v>
      </c>
      <c r="O34" s="34">
        <v>0</v>
      </c>
      <c r="P34" s="50">
        <v>0</v>
      </c>
      <c r="Q34" s="34">
        <v>0</v>
      </c>
      <c r="R34" s="34">
        <v>11</v>
      </c>
      <c r="S34" s="50">
        <v>6</v>
      </c>
      <c r="T34" s="34">
        <v>5</v>
      </c>
      <c r="U34" s="34">
        <v>0</v>
      </c>
      <c r="V34" s="50">
        <v>0</v>
      </c>
      <c r="W34" s="34">
        <v>0</v>
      </c>
      <c r="X34" s="34">
        <v>1</v>
      </c>
      <c r="Y34" s="50">
        <v>1</v>
      </c>
      <c r="Z34" s="34">
        <v>0</v>
      </c>
      <c r="AA34" s="34">
        <v>0</v>
      </c>
      <c r="AB34" s="50">
        <v>0</v>
      </c>
      <c r="AC34" s="34">
        <v>0</v>
      </c>
      <c r="AD34" s="34">
        <v>559</v>
      </c>
      <c r="AE34" s="50">
        <v>156</v>
      </c>
      <c r="AF34" s="34">
        <v>403</v>
      </c>
    </row>
    <row r="35" spans="1:32" ht="18" customHeight="1">
      <c r="A35" s="105" t="s">
        <v>3</v>
      </c>
      <c r="B35" s="118">
        <v>24</v>
      </c>
      <c r="C35" s="34">
        <v>2172</v>
      </c>
      <c r="D35" s="50">
        <v>807</v>
      </c>
      <c r="E35" s="34">
        <v>1365</v>
      </c>
      <c r="F35" s="34">
        <v>3</v>
      </c>
      <c r="G35" s="50">
        <v>1</v>
      </c>
      <c r="H35" s="34">
        <v>2</v>
      </c>
      <c r="I35" s="34">
        <v>0</v>
      </c>
      <c r="J35" s="50">
        <v>0</v>
      </c>
      <c r="K35" s="34">
        <v>0</v>
      </c>
      <c r="L35" s="34">
        <v>0</v>
      </c>
      <c r="M35" s="50">
        <v>0</v>
      </c>
      <c r="N35" s="34">
        <v>0</v>
      </c>
      <c r="O35" s="34">
        <v>0</v>
      </c>
      <c r="P35" s="50">
        <v>0</v>
      </c>
      <c r="Q35" s="34">
        <v>0</v>
      </c>
      <c r="R35" s="34">
        <v>3</v>
      </c>
      <c r="S35" s="50">
        <v>1</v>
      </c>
      <c r="T35" s="34">
        <v>2</v>
      </c>
      <c r="U35" s="34">
        <v>0</v>
      </c>
      <c r="V35" s="50">
        <v>0</v>
      </c>
      <c r="W35" s="34">
        <v>0</v>
      </c>
      <c r="X35" s="34">
        <v>0</v>
      </c>
      <c r="Y35" s="50">
        <v>0</v>
      </c>
      <c r="Z35" s="34">
        <v>0</v>
      </c>
      <c r="AA35" s="34">
        <v>0</v>
      </c>
      <c r="AB35" s="50">
        <v>0</v>
      </c>
      <c r="AC35" s="34">
        <v>0</v>
      </c>
      <c r="AD35" s="34">
        <v>290</v>
      </c>
      <c r="AE35" s="50">
        <v>109</v>
      </c>
      <c r="AF35" s="34">
        <v>181</v>
      </c>
    </row>
    <row r="36" spans="1:32" ht="18" customHeight="1">
      <c r="A36" s="105" t="s">
        <v>4</v>
      </c>
      <c r="B36" s="118">
        <v>25</v>
      </c>
      <c r="C36" s="34">
        <v>120</v>
      </c>
      <c r="D36" s="50">
        <v>49</v>
      </c>
      <c r="E36" s="34">
        <v>71</v>
      </c>
      <c r="F36" s="34">
        <v>0</v>
      </c>
      <c r="G36" s="50">
        <v>0</v>
      </c>
      <c r="H36" s="34">
        <v>0</v>
      </c>
      <c r="I36" s="34">
        <v>0</v>
      </c>
      <c r="J36" s="50">
        <v>0</v>
      </c>
      <c r="K36" s="34">
        <v>0</v>
      </c>
      <c r="L36" s="34">
        <v>0</v>
      </c>
      <c r="M36" s="50">
        <v>0</v>
      </c>
      <c r="N36" s="34">
        <v>0</v>
      </c>
      <c r="O36" s="34">
        <v>0</v>
      </c>
      <c r="P36" s="50">
        <v>0</v>
      </c>
      <c r="Q36" s="34">
        <v>0</v>
      </c>
      <c r="R36" s="34">
        <v>0</v>
      </c>
      <c r="S36" s="50">
        <v>0</v>
      </c>
      <c r="T36" s="34">
        <v>0</v>
      </c>
      <c r="U36" s="34">
        <v>0</v>
      </c>
      <c r="V36" s="50">
        <v>0</v>
      </c>
      <c r="W36" s="34">
        <v>0</v>
      </c>
      <c r="X36" s="34">
        <v>0</v>
      </c>
      <c r="Y36" s="50">
        <v>0</v>
      </c>
      <c r="Z36" s="34">
        <v>0</v>
      </c>
      <c r="AA36" s="34">
        <v>0</v>
      </c>
      <c r="AB36" s="50">
        <v>0</v>
      </c>
      <c r="AC36" s="34">
        <v>0</v>
      </c>
      <c r="AD36" s="34">
        <v>10</v>
      </c>
      <c r="AE36" s="50">
        <v>2</v>
      </c>
      <c r="AF36" s="34">
        <v>8</v>
      </c>
    </row>
    <row r="37" spans="1:32" ht="14.25">
      <c r="A37" s="77" t="s">
        <v>78</v>
      </c>
      <c r="B37" s="1"/>
      <c r="C37" s="69" t="s">
        <v>231</v>
      </c>
      <c r="E37" s="12"/>
      <c r="F37" s="80"/>
      <c r="G37" s="12"/>
      <c r="H37" s="81"/>
      <c r="I37" s="55"/>
      <c r="J37" s="82"/>
      <c r="K37" s="82"/>
      <c r="L37" s="82"/>
      <c r="M37" s="82"/>
      <c r="N37" s="82"/>
      <c r="O37" s="82"/>
      <c r="P37" s="68"/>
      <c r="Q37" s="68"/>
      <c r="R37" s="68"/>
      <c r="S37" s="64"/>
      <c r="T37" s="64"/>
      <c r="U37" s="64"/>
      <c r="V37" s="64"/>
      <c r="W37" s="39"/>
      <c r="X37" s="39"/>
      <c r="Y37" s="69"/>
      <c r="Z37" s="16"/>
      <c r="AA37" s="17"/>
      <c r="AB37" s="16"/>
    </row>
    <row r="38" spans="1:32" ht="14.25">
      <c r="A38" s="85"/>
      <c r="B38" s="79"/>
      <c r="C38" s="69" t="s">
        <v>205</v>
      </c>
      <c r="D38" s="83"/>
      <c r="E38" s="12"/>
      <c r="F38" s="80"/>
      <c r="G38" s="12"/>
      <c r="H38" s="81"/>
      <c r="I38" s="55"/>
      <c r="J38" s="82"/>
      <c r="K38" s="82"/>
      <c r="L38" s="82"/>
      <c r="M38" s="82"/>
      <c r="N38" s="82"/>
      <c r="O38" s="82"/>
      <c r="P38" s="68"/>
      <c r="Q38" s="68"/>
      <c r="R38" s="68"/>
      <c r="S38" s="64"/>
      <c r="T38" s="64"/>
      <c r="U38" s="64"/>
      <c r="V38" s="64"/>
      <c r="W38" s="39"/>
      <c r="X38" s="39"/>
      <c r="Y38" s="69"/>
      <c r="Z38" s="16"/>
      <c r="AA38" s="17"/>
      <c r="AB38" s="16"/>
    </row>
    <row r="39" spans="1:32" ht="14.25">
      <c r="A39" s="85"/>
      <c r="B39" s="79"/>
      <c r="C39" s="69"/>
      <c r="D39" s="83"/>
      <c r="E39" s="12"/>
      <c r="F39" s="80"/>
      <c r="G39" s="12"/>
      <c r="H39" s="81"/>
      <c r="I39" s="55"/>
      <c r="J39" s="82"/>
      <c r="K39" s="82"/>
      <c r="L39" s="82"/>
      <c r="M39" s="82"/>
      <c r="N39" s="82"/>
      <c r="O39" s="82"/>
      <c r="P39" s="68"/>
      <c r="Q39" s="68"/>
      <c r="R39" s="68"/>
      <c r="S39" s="64"/>
      <c r="T39" s="64"/>
      <c r="U39" s="64"/>
      <c r="V39" s="64"/>
      <c r="W39" s="39"/>
      <c r="X39" s="39"/>
      <c r="Y39" s="69"/>
      <c r="Z39" s="16"/>
      <c r="AA39" s="17"/>
      <c r="AB39" s="16"/>
    </row>
    <row r="40" spans="1:32" ht="14.25">
      <c r="A40" s="85"/>
      <c r="B40" s="79"/>
      <c r="C40" s="69"/>
      <c r="D40" s="83"/>
      <c r="E40" s="12"/>
      <c r="F40" s="80"/>
      <c r="G40" s="12"/>
      <c r="H40" s="81"/>
      <c r="I40" s="55"/>
      <c r="J40" s="82"/>
      <c r="K40" s="82"/>
      <c r="L40" s="82"/>
      <c r="M40" s="82"/>
      <c r="N40" s="82"/>
      <c r="O40" s="82"/>
      <c r="P40" s="68"/>
      <c r="Q40" s="68"/>
      <c r="R40" s="68"/>
      <c r="S40" s="64"/>
      <c r="T40" s="64"/>
      <c r="U40" s="64"/>
      <c r="V40" s="64"/>
      <c r="W40" s="39"/>
      <c r="X40" s="39"/>
      <c r="Y40" s="69"/>
      <c r="Z40" s="16"/>
      <c r="AA40" s="17"/>
      <c r="AB40" s="16"/>
    </row>
    <row r="41" spans="1:32" ht="14.25">
      <c r="A41" s="83"/>
      <c r="D41" s="64"/>
      <c r="E41" s="78"/>
      <c r="F41" s="83"/>
      <c r="G41" s="83"/>
      <c r="H41" s="64"/>
      <c r="I41" s="64"/>
      <c r="J41" s="64"/>
      <c r="K41" s="64"/>
      <c r="L41" s="39"/>
      <c r="M41" s="39"/>
      <c r="N41" s="39"/>
      <c r="O41" s="75"/>
      <c r="P41" s="65"/>
      <c r="Q41" s="55"/>
      <c r="R41" s="66"/>
      <c r="S41" s="66"/>
      <c r="T41" s="66"/>
      <c r="U41" s="66"/>
      <c r="V41" s="66"/>
      <c r="W41" s="66"/>
      <c r="X41" s="39"/>
      <c r="Y41" s="56"/>
      <c r="Z41" s="16"/>
      <c r="AA41" s="16"/>
      <c r="AB41" s="16"/>
    </row>
    <row r="42" spans="1:32" ht="14.25">
      <c r="A42" s="83"/>
      <c r="D42" s="55"/>
      <c r="E42" s="84"/>
      <c r="F42" s="83"/>
      <c r="G42" s="83"/>
      <c r="H42" s="66"/>
      <c r="I42" s="66"/>
      <c r="J42" s="66"/>
      <c r="K42" s="64"/>
      <c r="L42" s="39"/>
      <c r="M42" s="39"/>
      <c r="N42" s="39"/>
      <c r="O42" s="72"/>
      <c r="P42" s="65"/>
      <c r="Q42" s="55"/>
      <c r="R42" s="66"/>
      <c r="S42" s="66"/>
      <c r="T42" s="66"/>
      <c r="U42" s="64"/>
      <c r="V42" s="64"/>
      <c r="W42" s="64"/>
      <c r="X42" s="39"/>
      <c r="Y42" s="56"/>
      <c r="Z42" s="16"/>
      <c r="AA42" s="16"/>
      <c r="AB42" s="16"/>
    </row>
    <row r="43" spans="1:32" ht="14.25">
      <c r="A43" s="83"/>
      <c r="D43" s="64"/>
      <c r="E43" s="66"/>
      <c r="F43" s="83"/>
      <c r="G43" s="83"/>
      <c r="H43" s="64"/>
      <c r="I43" s="62"/>
      <c r="J43" s="62"/>
      <c r="K43" s="64"/>
      <c r="L43" s="39"/>
      <c r="M43" s="39"/>
      <c r="N43" s="39"/>
      <c r="O43" s="72"/>
      <c r="P43" s="65"/>
      <c r="Q43" s="56"/>
      <c r="R43" s="62"/>
      <c r="S43" s="62"/>
      <c r="T43" s="39"/>
      <c r="U43" s="66"/>
      <c r="V43" s="66"/>
      <c r="W43" s="66"/>
      <c r="X43" s="39"/>
      <c r="Y43" s="56"/>
      <c r="Z43" s="16"/>
      <c r="AA43" s="16"/>
      <c r="AB43" s="16"/>
    </row>
    <row r="44" spans="1:32" ht="14.25">
      <c r="A44" s="83"/>
      <c r="D44" s="55"/>
      <c r="E44" s="62"/>
      <c r="F44" s="83"/>
      <c r="G44" s="83"/>
      <c r="H44" s="66"/>
      <c r="I44" s="66"/>
      <c r="J44" s="66"/>
      <c r="K44" s="64"/>
      <c r="L44" s="39"/>
      <c r="M44" s="39"/>
      <c r="N44" s="39"/>
      <c r="O44" s="72"/>
      <c r="P44" s="65"/>
      <c r="Q44" s="56"/>
      <c r="R44" s="64"/>
      <c r="S44" s="64"/>
      <c r="T44" s="64"/>
      <c r="U44" s="39"/>
      <c r="V44" s="39"/>
      <c r="W44" s="39"/>
      <c r="X44" s="66"/>
      <c r="Y44" s="64"/>
      <c r="Z44" s="64"/>
      <c r="AA44" s="64"/>
      <c r="AB44" s="64"/>
    </row>
    <row r="45" spans="1:32" ht="14.25">
      <c r="A45" s="83"/>
      <c r="D45" s="55"/>
      <c r="E45" s="66"/>
      <c r="F45" s="83"/>
      <c r="G45" s="83"/>
      <c r="H45" s="64"/>
      <c r="I45" s="66"/>
      <c r="J45" s="66"/>
      <c r="K45" s="64"/>
      <c r="L45" s="39"/>
      <c r="M45" s="39"/>
      <c r="N45" s="39"/>
      <c r="O45" s="72"/>
      <c r="P45" s="65"/>
      <c r="Q45" s="56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32" ht="14.25">
      <c r="A46" s="84"/>
      <c r="D46" s="84"/>
      <c r="E46" s="66"/>
      <c r="F46" s="83"/>
      <c r="G46" s="83"/>
      <c r="H46" s="66"/>
      <c r="I46" s="62"/>
      <c r="J46" s="62"/>
      <c r="K46" s="64"/>
      <c r="L46" s="39"/>
      <c r="M46" s="39"/>
      <c r="N46" s="39"/>
      <c r="O46" s="72"/>
      <c r="P46" s="65"/>
      <c r="Q46" s="5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32" ht="28.5" customHeight="1">
      <c r="A47" s="64"/>
      <c r="D47" s="62"/>
      <c r="E47" s="62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64"/>
    </row>
    <row r="48" spans="1:32" ht="12.75">
      <c r="A48" s="84"/>
      <c r="D48" s="84"/>
      <c r="E48" s="84"/>
      <c r="F48" s="64"/>
      <c r="G48" s="64"/>
      <c r="H48" s="64"/>
      <c r="I48" s="64"/>
      <c r="J48" s="83"/>
      <c r="K48" s="84"/>
      <c r="L48" s="64"/>
      <c r="M48" s="64"/>
      <c r="N48" s="64"/>
      <c r="O48" s="64"/>
      <c r="P48" s="84"/>
      <c r="Q48" s="84"/>
    </row>
    <row r="49" spans="1:15" ht="12.75">
      <c r="A49" s="84"/>
      <c r="B49" s="84"/>
      <c r="C49" s="8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</row>
  </sheetData>
  <mergeCells count="21">
    <mergeCell ref="B3:AB3"/>
    <mergeCell ref="AE1:AF1"/>
    <mergeCell ref="A8:A10"/>
    <mergeCell ref="B8:B10"/>
    <mergeCell ref="AE9:AE10"/>
    <mergeCell ref="C9:C10"/>
    <mergeCell ref="X9:X10"/>
    <mergeCell ref="AA9:AA10"/>
    <mergeCell ref="G8:AC8"/>
    <mergeCell ref="G9:G10"/>
    <mergeCell ref="L9:L10"/>
    <mergeCell ref="AF9:AF10"/>
    <mergeCell ref="D9:D10"/>
    <mergeCell ref="E9:E10"/>
    <mergeCell ref="F8:F10"/>
    <mergeCell ref="AD8:AD10"/>
    <mergeCell ref="H9:H10"/>
    <mergeCell ref="I9:I10"/>
    <mergeCell ref="O9:O10"/>
    <mergeCell ref="R9:R10"/>
    <mergeCell ref="U9:U10"/>
  </mergeCells>
  <pageMargins left="0.7" right="0.7" top="0.75" bottom="0.75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Q64"/>
  <sheetViews>
    <sheetView view="pageBreakPreview" topLeftCell="A37" zoomScale="118" zoomScaleNormal="100" zoomScaleSheetLayoutView="118" workbookViewId="0">
      <selection activeCell="S52" sqref="S52"/>
    </sheetView>
  </sheetViews>
  <sheetFormatPr defaultColWidth="8.85546875" defaultRowHeight="11.25"/>
  <cols>
    <col min="1" max="1" width="24.5703125" style="16" customWidth="1"/>
    <col min="2" max="2" width="4.140625" style="16" customWidth="1"/>
    <col min="3" max="3" width="7.7109375" style="16" customWidth="1"/>
    <col min="4" max="8" width="5.7109375" style="16" customWidth="1"/>
    <col min="9" max="9" width="8" style="16" customWidth="1"/>
    <col min="10" max="17" width="5.7109375" style="16" customWidth="1"/>
    <col min="18" max="184" width="8.85546875" style="16"/>
    <col min="185" max="185" width="10.85546875" style="16" customWidth="1"/>
    <col min="186" max="186" width="47.85546875" style="16" customWidth="1"/>
    <col min="187" max="194" width="11.140625" style="16" customWidth="1"/>
    <col min="195" max="209" width="0" style="16" hidden="1" customWidth="1"/>
    <col min="210" max="440" width="8.85546875" style="16"/>
    <col min="441" max="441" width="10.85546875" style="16" customWidth="1"/>
    <col min="442" max="442" width="47.85546875" style="16" customWidth="1"/>
    <col min="443" max="450" width="11.140625" style="16" customWidth="1"/>
    <col min="451" max="465" width="0" style="16" hidden="1" customWidth="1"/>
    <col min="466" max="696" width="8.85546875" style="16"/>
    <col min="697" max="697" width="10.85546875" style="16" customWidth="1"/>
    <col min="698" max="698" width="47.85546875" style="16" customWidth="1"/>
    <col min="699" max="706" width="11.140625" style="16" customWidth="1"/>
    <col min="707" max="721" width="0" style="16" hidden="1" customWidth="1"/>
    <col min="722" max="952" width="8.85546875" style="16"/>
    <col min="953" max="953" width="10.85546875" style="16" customWidth="1"/>
    <col min="954" max="954" width="47.85546875" style="16" customWidth="1"/>
    <col min="955" max="962" width="11.140625" style="16" customWidth="1"/>
    <col min="963" max="977" width="0" style="16" hidden="1" customWidth="1"/>
    <col min="978" max="1208" width="8.85546875" style="16"/>
    <col min="1209" max="1209" width="10.85546875" style="16" customWidth="1"/>
    <col min="1210" max="1210" width="47.85546875" style="16" customWidth="1"/>
    <col min="1211" max="1218" width="11.140625" style="16" customWidth="1"/>
    <col min="1219" max="1233" width="0" style="16" hidden="1" customWidth="1"/>
    <col min="1234" max="1464" width="8.85546875" style="16"/>
    <col min="1465" max="1465" width="10.85546875" style="16" customWidth="1"/>
    <col min="1466" max="1466" width="47.85546875" style="16" customWidth="1"/>
    <col min="1467" max="1474" width="11.140625" style="16" customWidth="1"/>
    <col min="1475" max="1489" width="0" style="16" hidden="1" customWidth="1"/>
    <col min="1490" max="1720" width="8.85546875" style="16"/>
    <col min="1721" max="1721" width="10.85546875" style="16" customWidth="1"/>
    <col min="1722" max="1722" width="47.85546875" style="16" customWidth="1"/>
    <col min="1723" max="1730" width="11.140625" style="16" customWidth="1"/>
    <col min="1731" max="1745" width="0" style="16" hidden="1" customWidth="1"/>
    <col min="1746" max="1976" width="8.85546875" style="16"/>
    <col min="1977" max="1977" width="10.85546875" style="16" customWidth="1"/>
    <col min="1978" max="1978" width="47.85546875" style="16" customWidth="1"/>
    <col min="1979" max="1986" width="11.140625" style="16" customWidth="1"/>
    <col min="1987" max="2001" width="0" style="16" hidden="1" customWidth="1"/>
    <col min="2002" max="2232" width="8.85546875" style="16"/>
    <col min="2233" max="2233" width="10.85546875" style="16" customWidth="1"/>
    <col min="2234" max="2234" width="47.85546875" style="16" customWidth="1"/>
    <col min="2235" max="2242" width="11.140625" style="16" customWidth="1"/>
    <col min="2243" max="2257" width="0" style="16" hidden="1" customWidth="1"/>
    <col min="2258" max="2488" width="8.85546875" style="16"/>
    <col min="2489" max="2489" width="10.85546875" style="16" customWidth="1"/>
    <col min="2490" max="2490" width="47.85546875" style="16" customWidth="1"/>
    <col min="2491" max="2498" width="11.140625" style="16" customWidth="1"/>
    <col min="2499" max="2513" width="0" style="16" hidden="1" customWidth="1"/>
    <col min="2514" max="2744" width="8.85546875" style="16"/>
    <col min="2745" max="2745" width="10.85546875" style="16" customWidth="1"/>
    <col min="2746" max="2746" width="47.85546875" style="16" customWidth="1"/>
    <col min="2747" max="2754" width="11.140625" style="16" customWidth="1"/>
    <col min="2755" max="2769" width="0" style="16" hidden="1" customWidth="1"/>
    <col min="2770" max="3000" width="8.85546875" style="16"/>
    <col min="3001" max="3001" width="10.85546875" style="16" customWidth="1"/>
    <col min="3002" max="3002" width="47.85546875" style="16" customWidth="1"/>
    <col min="3003" max="3010" width="11.140625" style="16" customWidth="1"/>
    <col min="3011" max="3025" width="0" style="16" hidden="1" customWidth="1"/>
    <col min="3026" max="3256" width="8.85546875" style="16"/>
    <col min="3257" max="3257" width="10.85546875" style="16" customWidth="1"/>
    <col min="3258" max="3258" width="47.85546875" style="16" customWidth="1"/>
    <col min="3259" max="3266" width="11.140625" style="16" customWidth="1"/>
    <col min="3267" max="3281" width="0" style="16" hidden="1" customWidth="1"/>
    <col min="3282" max="3512" width="8.85546875" style="16"/>
    <col min="3513" max="3513" width="10.85546875" style="16" customWidth="1"/>
    <col min="3514" max="3514" width="47.85546875" style="16" customWidth="1"/>
    <col min="3515" max="3522" width="11.140625" style="16" customWidth="1"/>
    <col min="3523" max="3537" width="0" style="16" hidden="1" customWidth="1"/>
    <col min="3538" max="3768" width="8.85546875" style="16"/>
    <col min="3769" max="3769" width="10.85546875" style="16" customWidth="1"/>
    <col min="3770" max="3770" width="47.85546875" style="16" customWidth="1"/>
    <col min="3771" max="3778" width="11.140625" style="16" customWidth="1"/>
    <col min="3779" max="3793" width="0" style="16" hidden="1" customWidth="1"/>
    <col min="3794" max="4024" width="8.85546875" style="16"/>
    <col min="4025" max="4025" width="10.85546875" style="16" customWidth="1"/>
    <col min="4026" max="4026" width="47.85546875" style="16" customWidth="1"/>
    <col min="4027" max="4034" width="11.140625" style="16" customWidth="1"/>
    <col min="4035" max="4049" width="0" style="16" hidden="1" customWidth="1"/>
    <col min="4050" max="4280" width="8.85546875" style="16"/>
    <col min="4281" max="4281" width="10.85546875" style="16" customWidth="1"/>
    <col min="4282" max="4282" width="47.85546875" style="16" customWidth="1"/>
    <col min="4283" max="4290" width="11.140625" style="16" customWidth="1"/>
    <col min="4291" max="4305" width="0" style="16" hidden="1" customWidth="1"/>
    <col min="4306" max="4536" width="8.85546875" style="16"/>
    <col min="4537" max="4537" width="10.85546875" style="16" customWidth="1"/>
    <col min="4538" max="4538" width="47.85546875" style="16" customWidth="1"/>
    <col min="4539" max="4546" width="11.140625" style="16" customWidth="1"/>
    <col min="4547" max="4561" width="0" style="16" hidden="1" customWidth="1"/>
    <col min="4562" max="4792" width="8.85546875" style="16"/>
    <col min="4793" max="4793" width="10.85546875" style="16" customWidth="1"/>
    <col min="4794" max="4794" width="47.85546875" style="16" customWidth="1"/>
    <col min="4795" max="4802" width="11.140625" style="16" customWidth="1"/>
    <col min="4803" max="4817" width="0" style="16" hidden="1" customWidth="1"/>
    <col min="4818" max="5048" width="8.85546875" style="16"/>
    <col min="5049" max="5049" width="10.85546875" style="16" customWidth="1"/>
    <col min="5050" max="5050" width="47.85546875" style="16" customWidth="1"/>
    <col min="5051" max="5058" width="11.140625" style="16" customWidth="1"/>
    <col min="5059" max="5073" width="0" style="16" hidden="1" customWidth="1"/>
    <col min="5074" max="5304" width="8.85546875" style="16"/>
    <col min="5305" max="5305" width="10.85546875" style="16" customWidth="1"/>
    <col min="5306" max="5306" width="47.85546875" style="16" customWidth="1"/>
    <col min="5307" max="5314" width="11.140625" style="16" customWidth="1"/>
    <col min="5315" max="5329" width="0" style="16" hidden="1" customWidth="1"/>
    <col min="5330" max="5560" width="8.85546875" style="16"/>
    <col min="5561" max="5561" width="10.85546875" style="16" customWidth="1"/>
    <col min="5562" max="5562" width="47.85546875" style="16" customWidth="1"/>
    <col min="5563" max="5570" width="11.140625" style="16" customWidth="1"/>
    <col min="5571" max="5585" width="0" style="16" hidden="1" customWidth="1"/>
    <col min="5586" max="5816" width="8.85546875" style="16"/>
    <col min="5817" max="5817" width="10.85546875" style="16" customWidth="1"/>
    <col min="5818" max="5818" width="47.85546875" style="16" customWidth="1"/>
    <col min="5819" max="5826" width="11.140625" style="16" customWidth="1"/>
    <col min="5827" max="5841" width="0" style="16" hidden="1" customWidth="1"/>
    <col min="5842" max="6072" width="8.85546875" style="16"/>
    <col min="6073" max="6073" width="10.85546875" style="16" customWidth="1"/>
    <col min="6074" max="6074" width="47.85546875" style="16" customWidth="1"/>
    <col min="6075" max="6082" width="11.140625" style="16" customWidth="1"/>
    <col min="6083" max="6097" width="0" style="16" hidden="1" customWidth="1"/>
    <col min="6098" max="6328" width="8.85546875" style="16"/>
    <col min="6329" max="6329" width="10.85546875" style="16" customWidth="1"/>
    <col min="6330" max="6330" width="47.85546875" style="16" customWidth="1"/>
    <col min="6331" max="6338" width="11.140625" style="16" customWidth="1"/>
    <col min="6339" max="6353" width="0" style="16" hidden="1" customWidth="1"/>
    <col min="6354" max="6584" width="8.85546875" style="16"/>
    <col min="6585" max="6585" width="10.85546875" style="16" customWidth="1"/>
    <col min="6586" max="6586" width="47.85546875" style="16" customWidth="1"/>
    <col min="6587" max="6594" width="11.140625" style="16" customWidth="1"/>
    <col min="6595" max="6609" width="0" style="16" hidden="1" customWidth="1"/>
    <col min="6610" max="6840" width="8.85546875" style="16"/>
    <col min="6841" max="6841" width="10.85546875" style="16" customWidth="1"/>
    <col min="6842" max="6842" width="47.85546875" style="16" customWidth="1"/>
    <col min="6843" max="6850" width="11.140625" style="16" customWidth="1"/>
    <col min="6851" max="6865" width="0" style="16" hidden="1" customWidth="1"/>
    <col min="6866" max="7096" width="8.85546875" style="16"/>
    <col min="7097" max="7097" width="10.85546875" style="16" customWidth="1"/>
    <col min="7098" max="7098" width="47.85546875" style="16" customWidth="1"/>
    <col min="7099" max="7106" width="11.140625" style="16" customWidth="1"/>
    <col min="7107" max="7121" width="0" style="16" hidden="1" customWidth="1"/>
    <col min="7122" max="7352" width="8.85546875" style="16"/>
    <col min="7353" max="7353" width="10.85546875" style="16" customWidth="1"/>
    <col min="7354" max="7354" width="47.85546875" style="16" customWidth="1"/>
    <col min="7355" max="7362" width="11.140625" style="16" customWidth="1"/>
    <col min="7363" max="7377" width="0" style="16" hidden="1" customWidth="1"/>
    <col min="7378" max="7608" width="8.85546875" style="16"/>
    <col min="7609" max="7609" width="10.85546875" style="16" customWidth="1"/>
    <col min="7610" max="7610" width="47.85546875" style="16" customWidth="1"/>
    <col min="7611" max="7618" width="11.140625" style="16" customWidth="1"/>
    <col min="7619" max="7633" width="0" style="16" hidden="1" customWidth="1"/>
    <col min="7634" max="7864" width="8.85546875" style="16"/>
    <col min="7865" max="7865" width="10.85546875" style="16" customWidth="1"/>
    <col min="7866" max="7866" width="47.85546875" style="16" customWidth="1"/>
    <col min="7867" max="7874" width="11.140625" style="16" customWidth="1"/>
    <col min="7875" max="7889" width="0" style="16" hidden="1" customWidth="1"/>
    <col min="7890" max="8120" width="8.85546875" style="16"/>
    <col min="8121" max="8121" width="10.85546875" style="16" customWidth="1"/>
    <col min="8122" max="8122" width="47.85546875" style="16" customWidth="1"/>
    <col min="8123" max="8130" width="11.140625" style="16" customWidth="1"/>
    <col min="8131" max="8145" width="0" style="16" hidden="1" customWidth="1"/>
    <col min="8146" max="8376" width="8.85546875" style="16"/>
    <col min="8377" max="8377" width="10.85546875" style="16" customWidth="1"/>
    <col min="8378" max="8378" width="47.85546875" style="16" customWidth="1"/>
    <col min="8379" max="8386" width="11.140625" style="16" customWidth="1"/>
    <col min="8387" max="8401" width="0" style="16" hidden="1" customWidth="1"/>
    <col min="8402" max="8632" width="8.85546875" style="16"/>
    <col min="8633" max="8633" width="10.85546875" style="16" customWidth="1"/>
    <col min="8634" max="8634" width="47.85546875" style="16" customWidth="1"/>
    <col min="8635" max="8642" width="11.140625" style="16" customWidth="1"/>
    <col min="8643" max="8657" width="0" style="16" hidden="1" customWidth="1"/>
    <col min="8658" max="8888" width="8.85546875" style="16"/>
    <col min="8889" max="8889" width="10.85546875" style="16" customWidth="1"/>
    <col min="8890" max="8890" width="47.85546875" style="16" customWidth="1"/>
    <col min="8891" max="8898" width="11.140625" style="16" customWidth="1"/>
    <col min="8899" max="8913" width="0" style="16" hidden="1" customWidth="1"/>
    <col min="8914" max="9144" width="8.85546875" style="16"/>
    <col min="9145" max="9145" width="10.85546875" style="16" customWidth="1"/>
    <col min="9146" max="9146" width="47.85546875" style="16" customWidth="1"/>
    <col min="9147" max="9154" width="11.140625" style="16" customWidth="1"/>
    <col min="9155" max="9169" width="0" style="16" hidden="1" customWidth="1"/>
    <col min="9170" max="9400" width="8.85546875" style="16"/>
    <col min="9401" max="9401" width="10.85546875" style="16" customWidth="1"/>
    <col min="9402" max="9402" width="47.85546875" style="16" customWidth="1"/>
    <col min="9403" max="9410" width="11.140625" style="16" customWidth="1"/>
    <col min="9411" max="9425" width="0" style="16" hidden="1" customWidth="1"/>
    <col min="9426" max="9656" width="8.85546875" style="16"/>
    <col min="9657" max="9657" width="10.85546875" style="16" customWidth="1"/>
    <col min="9658" max="9658" width="47.85546875" style="16" customWidth="1"/>
    <col min="9659" max="9666" width="11.140625" style="16" customWidth="1"/>
    <col min="9667" max="9681" width="0" style="16" hidden="1" customWidth="1"/>
    <col min="9682" max="9912" width="8.85546875" style="16"/>
    <col min="9913" max="9913" width="10.85546875" style="16" customWidth="1"/>
    <col min="9914" max="9914" width="47.85546875" style="16" customWidth="1"/>
    <col min="9915" max="9922" width="11.140625" style="16" customWidth="1"/>
    <col min="9923" max="9937" width="0" style="16" hidden="1" customWidth="1"/>
    <col min="9938" max="10168" width="8.85546875" style="16"/>
    <col min="10169" max="10169" width="10.85546875" style="16" customWidth="1"/>
    <col min="10170" max="10170" width="47.85546875" style="16" customWidth="1"/>
    <col min="10171" max="10178" width="11.140625" style="16" customWidth="1"/>
    <col min="10179" max="10193" width="0" style="16" hidden="1" customWidth="1"/>
    <col min="10194" max="10424" width="8.85546875" style="16"/>
    <col min="10425" max="10425" width="10.85546875" style="16" customWidth="1"/>
    <col min="10426" max="10426" width="47.85546875" style="16" customWidth="1"/>
    <col min="10427" max="10434" width="11.140625" style="16" customWidth="1"/>
    <col min="10435" max="10449" width="0" style="16" hidden="1" customWidth="1"/>
    <col min="10450" max="10680" width="8.85546875" style="16"/>
    <col min="10681" max="10681" width="10.85546875" style="16" customWidth="1"/>
    <col min="10682" max="10682" width="47.85546875" style="16" customWidth="1"/>
    <col min="10683" max="10690" width="11.140625" style="16" customWidth="1"/>
    <col min="10691" max="10705" width="0" style="16" hidden="1" customWidth="1"/>
    <col min="10706" max="10936" width="8.85546875" style="16"/>
    <col min="10937" max="10937" width="10.85546875" style="16" customWidth="1"/>
    <col min="10938" max="10938" width="47.85546875" style="16" customWidth="1"/>
    <col min="10939" max="10946" width="11.140625" style="16" customWidth="1"/>
    <col min="10947" max="10961" width="0" style="16" hidden="1" customWidth="1"/>
    <col min="10962" max="11192" width="8.85546875" style="16"/>
    <col min="11193" max="11193" width="10.85546875" style="16" customWidth="1"/>
    <col min="11194" max="11194" width="47.85546875" style="16" customWidth="1"/>
    <col min="11195" max="11202" width="11.140625" style="16" customWidth="1"/>
    <col min="11203" max="11217" width="0" style="16" hidden="1" customWidth="1"/>
    <col min="11218" max="11448" width="8.85546875" style="16"/>
    <col min="11449" max="11449" width="10.85546875" style="16" customWidth="1"/>
    <col min="11450" max="11450" width="47.85546875" style="16" customWidth="1"/>
    <col min="11451" max="11458" width="11.140625" style="16" customWidth="1"/>
    <col min="11459" max="11473" width="0" style="16" hidden="1" customWidth="1"/>
    <col min="11474" max="11704" width="8.85546875" style="16"/>
    <col min="11705" max="11705" width="10.85546875" style="16" customWidth="1"/>
    <col min="11706" max="11706" width="47.85546875" style="16" customWidth="1"/>
    <col min="11707" max="11714" width="11.140625" style="16" customWidth="1"/>
    <col min="11715" max="11729" width="0" style="16" hidden="1" customWidth="1"/>
    <col min="11730" max="11960" width="8.85546875" style="16"/>
    <col min="11961" max="11961" width="10.85546875" style="16" customWidth="1"/>
    <col min="11962" max="11962" width="47.85546875" style="16" customWidth="1"/>
    <col min="11963" max="11970" width="11.140625" style="16" customWidth="1"/>
    <col min="11971" max="11985" width="0" style="16" hidden="1" customWidth="1"/>
    <col min="11986" max="12216" width="8.85546875" style="16"/>
    <col min="12217" max="12217" width="10.85546875" style="16" customWidth="1"/>
    <col min="12218" max="12218" width="47.85546875" style="16" customWidth="1"/>
    <col min="12219" max="12226" width="11.140625" style="16" customWidth="1"/>
    <col min="12227" max="12241" width="0" style="16" hidden="1" customWidth="1"/>
    <col min="12242" max="12472" width="8.85546875" style="16"/>
    <col min="12473" max="12473" width="10.85546875" style="16" customWidth="1"/>
    <col min="12474" max="12474" width="47.85546875" style="16" customWidth="1"/>
    <col min="12475" max="12482" width="11.140625" style="16" customWidth="1"/>
    <col min="12483" max="12497" width="0" style="16" hidden="1" customWidth="1"/>
    <col min="12498" max="12728" width="8.85546875" style="16"/>
    <col min="12729" max="12729" width="10.85546875" style="16" customWidth="1"/>
    <col min="12730" max="12730" width="47.85546875" style="16" customWidth="1"/>
    <col min="12731" max="12738" width="11.140625" style="16" customWidth="1"/>
    <col min="12739" max="12753" width="0" style="16" hidden="1" customWidth="1"/>
    <col min="12754" max="12984" width="8.85546875" style="16"/>
    <col min="12985" max="12985" width="10.85546875" style="16" customWidth="1"/>
    <col min="12986" max="12986" width="47.85546875" style="16" customWidth="1"/>
    <col min="12987" max="12994" width="11.140625" style="16" customWidth="1"/>
    <col min="12995" max="13009" width="0" style="16" hidden="1" customWidth="1"/>
    <col min="13010" max="13240" width="8.85546875" style="16"/>
    <col min="13241" max="13241" width="10.85546875" style="16" customWidth="1"/>
    <col min="13242" max="13242" width="47.85546875" style="16" customWidth="1"/>
    <col min="13243" max="13250" width="11.140625" style="16" customWidth="1"/>
    <col min="13251" max="13265" width="0" style="16" hidden="1" customWidth="1"/>
    <col min="13266" max="13496" width="8.85546875" style="16"/>
    <col min="13497" max="13497" width="10.85546875" style="16" customWidth="1"/>
    <col min="13498" max="13498" width="47.85546875" style="16" customWidth="1"/>
    <col min="13499" max="13506" width="11.140625" style="16" customWidth="1"/>
    <col min="13507" max="13521" width="0" style="16" hidden="1" customWidth="1"/>
    <col min="13522" max="13752" width="8.85546875" style="16"/>
    <col min="13753" max="13753" width="10.85546875" style="16" customWidth="1"/>
    <col min="13754" max="13754" width="47.85546875" style="16" customWidth="1"/>
    <col min="13755" max="13762" width="11.140625" style="16" customWidth="1"/>
    <col min="13763" max="13777" width="0" style="16" hidden="1" customWidth="1"/>
    <col min="13778" max="14008" width="8.85546875" style="16"/>
    <col min="14009" max="14009" width="10.85546875" style="16" customWidth="1"/>
    <col min="14010" max="14010" width="47.85546875" style="16" customWidth="1"/>
    <col min="14011" max="14018" width="11.140625" style="16" customWidth="1"/>
    <col min="14019" max="14033" width="0" style="16" hidden="1" customWidth="1"/>
    <col min="14034" max="14264" width="8.85546875" style="16"/>
    <col min="14265" max="14265" width="10.85546875" style="16" customWidth="1"/>
    <col min="14266" max="14266" width="47.85546875" style="16" customWidth="1"/>
    <col min="14267" max="14274" width="11.140625" style="16" customWidth="1"/>
    <col min="14275" max="14289" width="0" style="16" hidden="1" customWidth="1"/>
    <col min="14290" max="14520" width="8.85546875" style="16"/>
    <col min="14521" max="14521" width="10.85546875" style="16" customWidth="1"/>
    <col min="14522" max="14522" width="47.85546875" style="16" customWidth="1"/>
    <col min="14523" max="14530" width="11.140625" style="16" customWidth="1"/>
    <col min="14531" max="14545" width="0" style="16" hidden="1" customWidth="1"/>
    <col min="14546" max="14776" width="8.85546875" style="16"/>
    <col min="14777" max="14777" width="10.85546875" style="16" customWidth="1"/>
    <col min="14778" max="14778" width="47.85546875" style="16" customWidth="1"/>
    <col min="14779" max="14786" width="11.140625" style="16" customWidth="1"/>
    <col min="14787" max="14801" width="0" style="16" hidden="1" customWidth="1"/>
    <col min="14802" max="15032" width="8.85546875" style="16"/>
    <col min="15033" max="15033" width="10.85546875" style="16" customWidth="1"/>
    <col min="15034" max="15034" width="47.85546875" style="16" customWidth="1"/>
    <col min="15035" max="15042" width="11.140625" style="16" customWidth="1"/>
    <col min="15043" max="15057" width="0" style="16" hidden="1" customWidth="1"/>
    <col min="15058" max="15288" width="8.85546875" style="16"/>
    <col min="15289" max="15289" width="10.85546875" style="16" customWidth="1"/>
    <col min="15290" max="15290" width="47.85546875" style="16" customWidth="1"/>
    <col min="15291" max="15298" width="11.140625" style="16" customWidth="1"/>
    <col min="15299" max="15313" width="0" style="16" hidden="1" customWidth="1"/>
    <col min="15314" max="15544" width="8.85546875" style="16"/>
    <col min="15545" max="15545" width="10.85546875" style="16" customWidth="1"/>
    <col min="15546" max="15546" width="47.85546875" style="16" customWidth="1"/>
    <col min="15547" max="15554" width="11.140625" style="16" customWidth="1"/>
    <col min="15555" max="15569" width="0" style="16" hidden="1" customWidth="1"/>
    <col min="15570" max="15800" width="8.85546875" style="16"/>
    <col min="15801" max="15801" width="10.85546875" style="16" customWidth="1"/>
    <col min="15802" max="15802" width="47.85546875" style="16" customWidth="1"/>
    <col min="15803" max="15810" width="11.140625" style="16" customWidth="1"/>
    <col min="15811" max="15825" width="0" style="16" hidden="1" customWidth="1"/>
    <col min="15826" max="16056" width="8.85546875" style="16"/>
    <col min="16057" max="16057" width="10.85546875" style="16" customWidth="1"/>
    <col min="16058" max="16058" width="47.85546875" style="16" customWidth="1"/>
    <col min="16059" max="16066" width="11.140625" style="16" customWidth="1"/>
    <col min="16067" max="16081" width="0" style="16" hidden="1" customWidth="1"/>
    <col min="16082" max="16384" width="8.85546875" style="16"/>
  </cols>
  <sheetData>
    <row r="1" spans="1:17" ht="22.5" customHeight="1">
      <c r="P1" s="315" t="s">
        <v>72</v>
      </c>
      <c r="Q1" s="315"/>
    </row>
    <row r="2" spans="1:17" ht="22.5" customHeight="1"/>
    <row r="3" spans="1:17" ht="19.5" customHeight="1"/>
    <row r="4" spans="1:17" ht="37.5" customHeight="1">
      <c r="A4" s="319" t="s">
        <v>493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</row>
    <row r="5" spans="1:17" ht="19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9.5" customHeight="1">
      <c r="A6" s="51"/>
      <c r="B6" s="51"/>
    </row>
    <row r="7" spans="1:17" ht="19.5" customHeight="1">
      <c r="A7" s="51"/>
      <c r="B7" s="51"/>
    </row>
    <row r="8" spans="1:17" ht="30" customHeight="1"/>
    <row r="9" spans="1:17" ht="17.25" customHeight="1">
      <c r="A9" s="93" t="s">
        <v>79</v>
      </c>
      <c r="Q9" s="148" t="s">
        <v>147</v>
      </c>
    </row>
    <row r="10" spans="1:17" ht="20.25" customHeight="1">
      <c r="A10" s="351" t="s">
        <v>228</v>
      </c>
      <c r="B10" s="351" t="s">
        <v>62</v>
      </c>
      <c r="C10" s="392" t="s">
        <v>8</v>
      </c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7"/>
    </row>
    <row r="11" spans="1:17" s="17" customFormat="1" ht="18" customHeight="1">
      <c r="A11" s="351"/>
      <c r="B11" s="351"/>
      <c r="C11" s="393"/>
      <c r="D11" s="375" t="s">
        <v>133</v>
      </c>
      <c r="E11" s="375" t="s">
        <v>16</v>
      </c>
      <c r="F11" s="388" t="s">
        <v>251</v>
      </c>
      <c r="G11" s="390"/>
      <c r="H11" s="391"/>
      <c r="I11" s="388" t="s">
        <v>252</v>
      </c>
      <c r="J11" s="390"/>
      <c r="K11" s="391"/>
      <c r="L11" s="388" t="s">
        <v>253</v>
      </c>
      <c r="M11" s="390"/>
      <c r="N11" s="391"/>
      <c r="O11" s="388" t="s">
        <v>254</v>
      </c>
      <c r="P11" s="390"/>
      <c r="Q11" s="391"/>
    </row>
    <row r="12" spans="1:17" s="19" customFormat="1" ht="56.25" customHeight="1">
      <c r="A12" s="351"/>
      <c r="B12" s="351"/>
      <c r="C12" s="394"/>
      <c r="D12" s="375"/>
      <c r="E12" s="375"/>
      <c r="F12" s="389"/>
      <c r="G12" s="108" t="s">
        <v>133</v>
      </c>
      <c r="H12" s="108" t="s">
        <v>16</v>
      </c>
      <c r="I12" s="389"/>
      <c r="J12" s="108" t="s">
        <v>133</v>
      </c>
      <c r="K12" s="108" t="s">
        <v>16</v>
      </c>
      <c r="L12" s="389"/>
      <c r="M12" s="108" t="s">
        <v>133</v>
      </c>
      <c r="N12" s="108" t="s">
        <v>16</v>
      </c>
      <c r="O12" s="389"/>
      <c r="P12" s="108" t="s">
        <v>133</v>
      </c>
      <c r="Q12" s="108" t="s">
        <v>16</v>
      </c>
    </row>
    <row r="13" spans="1:17" ht="18" customHeight="1">
      <c r="A13" s="197" t="s">
        <v>6</v>
      </c>
      <c r="B13" s="27" t="s">
        <v>7</v>
      </c>
      <c r="C13" s="27">
        <v>1</v>
      </c>
      <c r="D13" s="27">
        <v>2</v>
      </c>
      <c r="E13" s="27">
        <v>3</v>
      </c>
      <c r="F13" s="27">
        <v>4</v>
      </c>
      <c r="G13" s="27">
        <v>5</v>
      </c>
      <c r="H13" s="27">
        <v>6</v>
      </c>
      <c r="I13" s="27">
        <v>7</v>
      </c>
      <c r="J13" s="27">
        <v>8</v>
      </c>
      <c r="K13" s="27">
        <v>9</v>
      </c>
      <c r="L13" s="27">
        <v>10</v>
      </c>
      <c r="M13" s="27">
        <v>11</v>
      </c>
      <c r="N13" s="27">
        <v>12</v>
      </c>
      <c r="O13" s="27">
        <v>13</v>
      </c>
      <c r="P13" s="27">
        <v>14</v>
      </c>
      <c r="Q13" s="27">
        <v>15</v>
      </c>
    </row>
    <row r="14" spans="1:17" ht="18" customHeight="1">
      <c r="A14" s="198" t="s">
        <v>80</v>
      </c>
      <c r="B14" s="27">
        <v>1</v>
      </c>
      <c r="C14" s="260">
        <v>150282</v>
      </c>
      <c r="D14" s="260">
        <v>58021</v>
      </c>
      <c r="E14" s="260">
        <v>92261</v>
      </c>
      <c r="F14" s="260">
        <v>2620</v>
      </c>
      <c r="G14" s="260">
        <v>512</v>
      </c>
      <c r="H14" s="260">
        <v>2108</v>
      </c>
      <c r="I14" s="260">
        <v>117344</v>
      </c>
      <c r="J14" s="260">
        <v>46547</v>
      </c>
      <c r="K14" s="260">
        <v>70797</v>
      </c>
      <c r="L14" s="260">
        <v>24830</v>
      </c>
      <c r="M14" s="260">
        <v>8631</v>
      </c>
      <c r="N14" s="260">
        <v>16199</v>
      </c>
      <c r="O14" s="260">
        <v>5488</v>
      </c>
      <c r="P14" s="260">
        <v>2331</v>
      </c>
      <c r="Q14" s="260">
        <v>3157</v>
      </c>
    </row>
    <row r="15" spans="1:17" ht="18" customHeight="1">
      <c r="A15" s="195" t="s">
        <v>81</v>
      </c>
      <c r="B15" s="27">
        <f>+B14+1</f>
        <v>2</v>
      </c>
      <c r="C15" s="261">
        <f>C16+C17+C18+C19+C20</f>
        <v>17691</v>
      </c>
      <c r="D15" s="261">
        <f t="shared" ref="D15:Q15" si="0">D16+D17+D18+D19+D20</f>
        <v>6538</v>
      </c>
      <c r="E15" s="261">
        <f t="shared" si="0"/>
        <v>11153</v>
      </c>
      <c r="F15" s="261">
        <f t="shared" si="0"/>
        <v>574</v>
      </c>
      <c r="G15" s="261">
        <f t="shared" si="0"/>
        <v>77</v>
      </c>
      <c r="H15" s="261">
        <f t="shared" si="0"/>
        <v>497</v>
      </c>
      <c r="I15" s="261">
        <f t="shared" si="0"/>
        <v>15163</v>
      </c>
      <c r="J15" s="261">
        <f t="shared" si="0"/>
        <v>5815</v>
      </c>
      <c r="K15" s="261">
        <f t="shared" si="0"/>
        <v>9348</v>
      </c>
      <c r="L15" s="261">
        <f t="shared" si="0"/>
        <v>1834</v>
      </c>
      <c r="M15" s="261">
        <f t="shared" si="0"/>
        <v>603</v>
      </c>
      <c r="N15" s="261">
        <f t="shared" si="0"/>
        <v>1231</v>
      </c>
      <c r="O15" s="261">
        <f t="shared" si="0"/>
        <v>120</v>
      </c>
      <c r="P15" s="261">
        <f t="shared" si="0"/>
        <v>43</v>
      </c>
      <c r="Q15" s="261">
        <f t="shared" si="0"/>
        <v>77</v>
      </c>
    </row>
    <row r="16" spans="1:17" ht="18" customHeight="1">
      <c r="A16" s="194" t="s">
        <v>82</v>
      </c>
      <c r="B16" s="27">
        <f t="shared" ref="B16:B49" si="1">+B15+1</f>
        <v>3</v>
      </c>
      <c r="C16" s="212">
        <v>2999</v>
      </c>
      <c r="D16" s="212">
        <v>1068</v>
      </c>
      <c r="E16" s="212">
        <v>1931</v>
      </c>
      <c r="F16" s="212">
        <v>163</v>
      </c>
      <c r="G16" s="212">
        <v>19</v>
      </c>
      <c r="H16" s="212">
        <v>144</v>
      </c>
      <c r="I16" s="212">
        <v>2649</v>
      </c>
      <c r="J16" s="212">
        <v>965</v>
      </c>
      <c r="K16" s="212">
        <v>1684</v>
      </c>
      <c r="L16" s="212">
        <v>178</v>
      </c>
      <c r="M16" s="212">
        <v>79</v>
      </c>
      <c r="N16" s="212">
        <v>99</v>
      </c>
      <c r="O16" s="212">
        <v>9</v>
      </c>
      <c r="P16" s="212">
        <v>5</v>
      </c>
      <c r="Q16" s="212">
        <v>4</v>
      </c>
    </row>
    <row r="17" spans="1:17" ht="18" customHeight="1">
      <c r="A17" s="194" t="s">
        <v>83</v>
      </c>
      <c r="B17" s="27">
        <f t="shared" si="1"/>
        <v>4</v>
      </c>
      <c r="C17" s="212">
        <v>2916</v>
      </c>
      <c r="D17" s="212">
        <v>1067</v>
      </c>
      <c r="E17" s="212">
        <v>1849</v>
      </c>
      <c r="F17" s="212">
        <v>102</v>
      </c>
      <c r="G17" s="212">
        <v>15</v>
      </c>
      <c r="H17" s="212">
        <v>87</v>
      </c>
      <c r="I17" s="212">
        <v>2443</v>
      </c>
      <c r="J17" s="212">
        <v>934</v>
      </c>
      <c r="K17" s="212">
        <v>1509</v>
      </c>
      <c r="L17" s="212">
        <v>338</v>
      </c>
      <c r="M17" s="212">
        <v>109</v>
      </c>
      <c r="N17" s="212">
        <v>229</v>
      </c>
      <c r="O17" s="212">
        <v>33</v>
      </c>
      <c r="P17" s="212">
        <v>9</v>
      </c>
      <c r="Q17" s="212">
        <v>24</v>
      </c>
    </row>
    <row r="18" spans="1:17" ht="18" customHeight="1">
      <c r="A18" s="194" t="s">
        <v>84</v>
      </c>
      <c r="B18" s="27">
        <f t="shared" si="1"/>
        <v>5</v>
      </c>
      <c r="C18" s="212">
        <v>3535</v>
      </c>
      <c r="D18" s="212">
        <v>1341</v>
      </c>
      <c r="E18" s="212">
        <v>2194</v>
      </c>
      <c r="F18" s="212">
        <v>86</v>
      </c>
      <c r="G18" s="212">
        <v>12</v>
      </c>
      <c r="H18" s="212">
        <v>74</v>
      </c>
      <c r="I18" s="212">
        <v>3032</v>
      </c>
      <c r="J18" s="212">
        <v>1201</v>
      </c>
      <c r="K18" s="212">
        <v>1831</v>
      </c>
      <c r="L18" s="212">
        <v>395</v>
      </c>
      <c r="M18" s="212">
        <v>119</v>
      </c>
      <c r="N18" s="212">
        <v>276</v>
      </c>
      <c r="O18" s="212">
        <v>22</v>
      </c>
      <c r="P18" s="212">
        <v>9</v>
      </c>
      <c r="Q18" s="212">
        <v>13</v>
      </c>
    </row>
    <row r="19" spans="1:17" ht="18" customHeight="1">
      <c r="A19" s="194" t="s">
        <v>85</v>
      </c>
      <c r="B19" s="27">
        <f t="shared" si="1"/>
        <v>6</v>
      </c>
      <c r="C19" s="212">
        <v>4190</v>
      </c>
      <c r="D19" s="212">
        <v>1566</v>
      </c>
      <c r="E19" s="212">
        <v>2624</v>
      </c>
      <c r="F19" s="212">
        <v>98</v>
      </c>
      <c r="G19" s="212">
        <v>16</v>
      </c>
      <c r="H19" s="212">
        <v>82</v>
      </c>
      <c r="I19" s="212">
        <v>3632</v>
      </c>
      <c r="J19" s="212">
        <v>1410</v>
      </c>
      <c r="K19" s="212">
        <v>2222</v>
      </c>
      <c r="L19" s="212">
        <v>447</v>
      </c>
      <c r="M19" s="212">
        <v>136</v>
      </c>
      <c r="N19" s="212">
        <v>311</v>
      </c>
      <c r="O19" s="212">
        <v>13</v>
      </c>
      <c r="P19" s="212">
        <v>4</v>
      </c>
      <c r="Q19" s="212">
        <v>9</v>
      </c>
    </row>
    <row r="20" spans="1:17" ht="18" customHeight="1">
      <c r="A20" s="194" t="s">
        <v>86</v>
      </c>
      <c r="B20" s="27">
        <f t="shared" si="1"/>
        <v>7</v>
      </c>
      <c r="C20" s="212">
        <v>4051</v>
      </c>
      <c r="D20" s="212">
        <v>1496</v>
      </c>
      <c r="E20" s="212">
        <v>2555</v>
      </c>
      <c r="F20" s="212">
        <v>125</v>
      </c>
      <c r="G20" s="212">
        <v>15</v>
      </c>
      <c r="H20" s="212">
        <v>110</v>
      </c>
      <c r="I20" s="212">
        <v>3407</v>
      </c>
      <c r="J20" s="212">
        <v>1305</v>
      </c>
      <c r="K20" s="212">
        <v>2102</v>
      </c>
      <c r="L20" s="212">
        <v>476</v>
      </c>
      <c r="M20" s="212">
        <v>160</v>
      </c>
      <c r="N20" s="212">
        <v>316</v>
      </c>
      <c r="O20" s="212">
        <v>43</v>
      </c>
      <c r="P20" s="212">
        <v>16</v>
      </c>
      <c r="Q20" s="212">
        <v>27</v>
      </c>
    </row>
    <row r="21" spans="1:17" ht="18" customHeight="1">
      <c r="A21" s="195" t="s">
        <v>87</v>
      </c>
      <c r="B21" s="27">
        <f t="shared" si="1"/>
        <v>8</v>
      </c>
      <c r="C21" s="261">
        <f>C22+C23+C24+C25+C26+C27</f>
        <v>24750</v>
      </c>
      <c r="D21" s="261">
        <f t="shared" ref="D21:Q21" si="2">D22+D23+D24+D25+D26+D27</f>
        <v>8873</v>
      </c>
      <c r="E21" s="261">
        <f t="shared" si="2"/>
        <v>15877</v>
      </c>
      <c r="F21" s="261">
        <f t="shared" si="2"/>
        <v>584</v>
      </c>
      <c r="G21" s="261">
        <f t="shared" si="2"/>
        <v>83</v>
      </c>
      <c r="H21" s="261">
        <f t="shared" si="2"/>
        <v>501</v>
      </c>
      <c r="I21" s="261">
        <f t="shared" si="2"/>
        <v>21318</v>
      </c>
      <c r="J21" s="261">
        <f t="shared" si="2"/>
        <v>7881</v>
      </c>
      <c r="K21" s="261">
        <f t="shared" si="2"/>
        <v>13437</v>
      </c>
      <c r="L21" s="261">
        <f t="shared" si="2"/>
        <v>2687</v>
      </c>
      <c r="M21" s="261">
        <f t="shared" si="2"/>
        <v>841</v>
      </c>
      <c r="N21" s="261">
        <f t="shared" si="2"/>
        <v>1846</v>
      </c>
      <c r="O21" s="261">
        <f t="shared" si="2"/>
        <v>161</v>
      </c>
      <c r="P21" s="261">
        <f t="shared" si="2"/>
        <v>68</v>
      </c>
      <c r="Q21" s="261">
        <f t="shared" si="2"/>
        <v>93</v>
      </c>
    </row>
    <row r="22" spans="1:17" ht="18" customHeight="1">
      <c r="A22" s="194" t="s">
        <v>88</v>
      </c>
      <c r="B22" s="27">
        <f t="shared" si="1"/>
        <v>9</v>
      </c>
      <c r="C22" s="212">
        <v>3954</v>
      </c>
      <c r="D22" s="212">
        <v>1414</v>
      </c>
      <c r="E22" s="212">
        <v>2540</v>
      </c>
      <c r="F22" s="212">
        <v>85</v>
      </c>
      <c r="G22" s="212">
        <v>11</v>
      </c>
      <c r="H22" s="212">
        <v>74</v>
      </c>
      <c r="I22" s="212">
        <v>3444</v>
      </c>
      <c r="J22" s="212">
        <v>1246</v>
      </c>
      <c r="K22" s="212">
        <v>2198</v>
      </c>
      <c r="L22" s="212">
        <v>402</v>
      </c>
      <c r="M22" s="212">
        <v>144</v>
      </c>
      <c r="N22" s="212">
        <v>258</v>
      </c>
      <c r="O22" s="212">
        <v>23</v>
      </c>
      <c r="P22" s="212">
        <v>13</v>
      </c>
      <c r="Q22" s="212">
        <v>10</v>
      </c>
    </row>
    <row r="23" spans="1:17" ht="18" customHeight="1">
      <c r="A23" s="194" t="s">
        <v>89</v>
      </c>
      <c r="B23" s="27">
        <f t="shared" si="1"/>
        <v>10</v>
      </c>
      <c r="C23" s="212">
        <v>3196</v>
      </c>
      <c r="D23" s="212">
        <v>1050</v>
      </c>
      <c r="E23" s="212">
        <v>2146</v>
      </c>
      <c r="F23" s="212">
        <v>66</v>
      </c>
      <c r="G23" s="212">
        <v>12</v>
      </c>
      <c r="H23" s="212">
        <v>54</v>
      </c>
      <c r="I23" s="212">
        <v>2792</v>
      </c>
      <c r="J23" s="212">
        <v>924</v>
      </c>
      <c r="K23" s="212">
        <v>1868</v>
      </c>
      <c r="L23" s="212">
        <v>324</v>
      </c>
      <c r="M23" s="212">
        <v>111</v>
      </c>
      <c r="N23" s="212">
        <v>213</v>
      </c>
      <c r="O23" s="212">
        <v>14</v>
      </c>
      <c r="P23" s="212">
        <v>3</v>
      </c>
      <c r="Q23" s="212">
        <v>11</v>
      </c>
    </row>
    <row r="24" spans="1:17" ht="18" customHeight="1">
      <c r="A24" s="194" t="s">
        <v>90</v>
      </c>
      <c r="B24" s="27">
        <f t="shared" si="1"/>
        <v>11</v>
      </c>
      <c r="C24" s="212">
        <v>2468</v>
      </c>
      <c r="D24" s="212">
        <v>848</v>
      </c>
      <c r="E24" s="212">
        <v>1620</v>
      </c>
      <c r="F24" s="212">
        <v>55</v>
      </c>
      <c r="G24" s="212">
        <v>11</v>
      </c>
      <c r="H24" s="212">
        <v>44</v>
      </c>
      <c r="I24" s="212">
        <v>2107</v>
      </c>
      <c r="J24" s="212">
        <v>747</v>
      </c>
      <c r="K24" s="212">
        <v>1360</v>
      </c>
      <c r="L24" s="212">
        <v>295</v>
      </c>
      <c r="M24" s="212">
        <v>85</v>
      </c>
      <c r="N24" s="212">
        <v>210</v>
      </c>
      <c r="O24" s="212">
        <v>11</v>
      </c>
      <c r="P24" s="212">
        <v>5</v>
      </c>
      <c r="Q24" s="212">
        <v>6</v>
      </c>
    </row>
    <row r="25" spans="1:17" ht="18" customHeight="1">
      <c r="A25" s="194" t="s">
        <v>91</v>
      </c>
      <c r="B25" s="27">
        <f t="shared" si="1"/>
        <v>12</v>
      </c>
      <c r="C25" s="212">
        <v>4620</v>
      </c>
      <c r="D25" s="212">
        <v>1908</v>
      </c>
      <c r="E25" s="212">
        <v>2712</v>
      </c>
      <c r="F25" s="212">
        <v>85</v>
      </c>
      <c r="G25" s="212">
        <v>7</v>
      </c>
      <c r="H25" s="212">
        <v>78</v>
      </c>
      <c r="I25" s="212">
        <v>3804</v>
      </c>
      <c r="J25" s="212">
        <v>1643</v>
      </c>
      <c r="K25" s="212">
        <v>2161</v>
      </c>
      <c r="L25" s="212">
        <v>670</v>
      </c>
      <c r="M25" s="212">
        <v>233</v>
      </c>
      <c r="N25" s="212">
        <v>437</v>
      </c>
      <c r="O25" s="212">
        <v>61</v>
      </c>
      <c r="P25" s="212">
        <v>25</v>
      </c>
      <c r="Q25" s="212">
        <v>36</v>
      </c>
    </row>
    <row r="26" spans="1:17" ht="18" customHeight="1">
      <c r="A26" s="194" t="s">
        <v>93</v>
      </c>
      <c r="B26" s="27">
        <f t="shared" si="1"/>
        <v>13</v>
      </c>
      <c r="C26" s="212">
        <v>5485</v>
      </c>
      <c r="D26" s="212">
        <v>1872</v>
      </c>
      <c r="E26" s="212">
        <v>3613</v>
      </c>
      <c r="F26" s="212">
        <v>155</v>
      </c>
      <c r="G26" s="212">
        <v>22</v>
      </c>
      <c r="H26" s="212">
        <v>133</v>
      </c>
      <c r="I26" s="212">
        <v>4799</v>
      </c>
      <c r="J26" s="212">
        <v>1710</v>
      </c>
      <c r="K26" s="212">
        <v>3089</v>
      </c>
      <c r="L26" s="212">
        <v>511</v>
      </c>
      <c r="M26" s="212">
        <v>133</v>
      </c>
      <c r="N26" s="212">
        <v>378</v>
      </c>
      <c r="O26" s="212">
        <v>20</v>
      </c>
      <c r="P26" s="212">
        <v>7</v>
      </c>
      <c r="Q26" s="212">
        <v>13</v>
      </c>
    </row>
    <row r="27" spans="1:17" ht="18" customHeight="1">
      <c r="A27" s="194" t="s">
        <v>92</v>
      </c>
      <c r="B27" s="27">
        <f t="shared" si="1"/>
        <v>14</v>
      </c>
      <c r="C27" s="212">
        <v>5027</v>
      </c>
      <c r="D27" s="212">
        <v>1781</v>
      </c>
      <c r="E27" s="212">
        <v>3246</v>
      </c>
      <c r="F27" s="212">
        <v>138</v>
      </c>
      <c r="G27" s="212">
        <v>20</v>
      </c>
      <c r="H27" s="212">
        <v>118</v>
      </c>
      <c r="I27" s="212">
        <v>4372</v>
      </c>
      <c r="J27" s="212">
        <v>1611</v>
      </c>
      <c r="K27" s="212">
        <v>2761</v>
      </c>
      <c r="L27" s="212">
        <v>485</v>
      </c>
      <c r="M27" s="212">
        <v>135</v>
      </c>
      <c r="N27" s="212">
        <v>350</v>
      </c>
      <c r="O27" s="212">
        <v>32</v>
      </c>
      <c r="P27" s="212">
        <v>15</v>
      </c>
      <c r="Q27" s="212">
        <v>17</v>
      </c>
    </row>
    <row r="28" spans="1:17" ht="18" customHeight="1">
      <c r="A28" s="195" t="s">
        <v>94</v>
      </c>
      <c r="B28" s="27">
        <f t="shared" si="1"/>
        <v>15</v>
      </c>
      <c r="C28" s="261">
        <f>C29+C30+C31+C32+C33+C34+C35</f>
        <v>21012</v>
      </c>
      <c r="D28" s="261">
        <f t="shared" ref="D28:Q28" si="3">D29+D30+D31+D32+D33+D34+D35</f>
        <v>7656</v>
      </c>
      <c r="E28" s="261">
        <f t="shared" si="3"/>
        <v>13356</v>
      </c>
      <c r="F28" s="261">
        <f t="shared" si="3"/>
        <v>333</v>
      </c>
      <c r="G28" s="261">
        <f t="shared" si="3"/>
        <v>55</v>
      </c>
      <c r="H28" s="261">
        <f t="shared" si="3"/>
        <v>278</v>
      </c>
      <c r="I28" s="261">
        <f t="shared" si="3"/>
        <v>17875</v>
      </c>
      <c r="J28" s="261">
        <f t="shared" si="3"/>
        <v>6744</v>
      </c>
      <c r="K28" s="261">
        <f t="shared" si="3"/>
        <v>11131</v>
      </c>
      <c r="L28" s="261">
        <f t="shared" si="3"/>
        <v>2619</v>
      </c>
      <c r="M28" s="261">
        <f t="shared" si="3"/>
        <v>787</v>
      </c>
      <c r="N28" s="261">
        <f t="shared" si="3"/>
        <v>1832</v>
      </c>
      <c r="O28" s="261">
        <f t="shared" si="3"/>
        <v>185</v>
      </c>
      <c r="P28" s="261">
        <f t="shared" si="3"/>
        <v>70</v>
      </c>
      <c r="Q28" s="261">
        <f t="shared" si="3"/>
        <v>115</v>
      </c>
    </row>
    <row r="29" spans="1:17" ht="18" customHeight="1">
      <c r="A29" s="194" t="s">
        <v>95</v>
      </c>
      <c r="B29" s="27">
        <f t="shared" si="1"/>
        <v>16</v>
      </c>
      <c r="C29" s="212">
        <v>764</v>
      </c>
      <c r="D29" s="212">
        <v>275</v>
      </c>
      <c r="E29" s="212">
        <v>489</v>
      </c>
      <c r="F29" s="212">
        <v>7</v>
      </c>
      <c r="G29" s="212">
        <v>1</v>
      </c>
      <c r="H29" s="212">
        <v>6</v>
      </c>
      <c r="I29" s="212">
        <v>660</v>
      </c>
      <c r="J29" s="212">
        <v>241</v>
      </c>
      <c r="K29" s="212">
        <v>419</v>
      </c>
      <c r="L29" s="212">
        <v>91</v>
      </c>
      <c r="M29" s="212">
        <v>32</v>
      </c>
      <c r="N29" s="212">
        <v>59</v>
      </c>
      <c r="O29" s="212">
        <v>6</v>
      </c>
      <c r="P29" s="212">
        <v>1</v>
      </c>
      <c r="Q29" s="212">
        <v>5</v>
      </c>
    </row>
    <row r="30" spans="1:17" ht="18" customHeight="1">
      <c r="A30" s="194" t="s">
        <v>96</v>
      </c>
      <c r="B30" s="27">
        <f t="shared" si="1"/>
        <v>17</v>
      </c>
      <c r="C30" s="212">
        <v>4647</v>
      </c>
      <c r="D30" s="212">
        <v>1741</v>
      </c>
      <c r="E30" s="212">
        <v>2906</v>
      </c>
      <c r="F30" s="212">
        <v>80</v>
      </c>
      <c r="G30" s="212">
        <v>9</v>
      </c>
      <c r="H30" s="212">
        <v>71</v>
      </c>
      <c r="I30" s="212">
        <v>3956</v>
      </c>
      <c r="J30" s="212">
        <v>1554</v>
      </c>
      <c r="K30" s="212">
        <v>2402</v>
      </c>
      <c r="L30" s="212">
        <v>541</v>
      </c>
      <c r="M30" s="212">
        <v>158</v>
      </c>
      <c r="N30" s="212">
        <v>383</v>
      </c>
      <c r="O30" s="212">
        <v>70</v>
      </c>
      <c r="P30" s="212">
        <v>20</v>
      </c>
      <c r="Q30" s="212">
        <v>50</v>
      </c>
    </row>
    <row r="31" spans="1:17" ht="18" customHeight="1">
      <c r="A31" s="194" t="s">
        <v>97</v>
      </c>
      <c r="B31" s="27">
        <f t="shared" si="1"/>
        <v>18</v>
      </c>
      <c r="C31" s="212">
        <v>2761</v>
      </c>
      <c r="D31" s="212">
        <v>992</v>
      </c>
      <c r="E31" s="212">
        <v>1769</v>
      </c>
      <c r="F31" s="212">
        <v>60</v>
      </c>
      <c r="G31" s="212">
        <v>12</v>
      </c>
      <c r="H31" s="212">
        <v>48</v>
      </c>
      <c r="I31" s="212">
        <v>2348</v>
      </c>
      <c r="J31" s="212">
        <v>866</v>
      </c>
      <c r="K31" s="212">
        <v>1482</v>
      </c>
      <c r="L31" s="212">
        <v>327</v>
      </c>
      <c r="M31" s="212">
        <v>105</v>
      </c>
      <c r="N31" s="212">
        <v>222</v>
      </c>
      <c r="O31" s="212">
        <v>26</v>
      </c>
      <c r="P31" s="212">
        <v>9</v>
      </c>
      <c r="Q31" s="212">
        <v>17</v>
      </c>
    </row>
    <row r="32" spans="1:17" ht="18" customHeight="1">
      <c r="A32" s="194" t="s">
        <v>98</v>
      </c>
      <c r="B32" s="27">
        <f t="shared" si="1"/>
        <v>19</v>
      </c>
      <c r="C32" s="212">
        <v>1874</v>
      </c>
      <c r="D32" s="212">
        <v>655</v>
      </c>
      <c r="E32" s="212">
        <v>1219</v>
      </c>
      <c r="F32" s="212">
        <v>34</v>
      </c>
      <c r="G32" s="212">
        <v>7</v>
      </c>
      <c r="H32" s="212">
        <v>27</v>
      </c>
      <c r="I32" s="212">
        <v>1586</v>
      </c>
      <c r="J32" s="212">
        <v>593</v>
      </c>
      <c r="K32" s="212">
        <v>993</v>
      </c>
      <c r="L32" s="212">
        <v>249</v>
      </c>
      <c r="M32" s="212">
        <v>52</v>
      </c>
      <c r="N32" s="212">
        <v>197</v>
      </c>
      <c r="O32" s="212">
        <v>5</v>
      </c>
      <c r="P32" s="212">
        <v>3</v>
      </c>
      <c r="Q32" s="212">
        <v>2</v>
      </c>
    </row>
    <row r="33" spans="1:17" ht="18" customHeight="1">
      <c r="A33" s="194" t="s">
        <v>100</v>
      </c>
      <c r="B33" s="27">
        <f t="shared" si="1"/>
        <v>20</v>
      </c>
      <c r="C33" s="212">
        <v>4389</v>
      </c>
      <c r="D33" s="212">
        <v>1590</v>
      </c>
      <c r="E33" s="212">
        <v>2799</v>
      </c>
      <c r="F33" s="212">
        <v>68</v>
      </c>
      <c r="G33" s="212">
        <v>11</v>
      </c>
      <c r="H33" s="212">
        <v>57</v>
      </c>
      <c r="I33" s="212">
        <v>3840</v>
      </c>
      <c r="J33" s="212">
        <v>1426</v>
      </c>
      <c r="K33" s="212">
        <v>2414</v>
      </c>
      <c r="L33" s="212">
        <v>459</v>
      </c>
      <c r="M33" s="212">
        <v>141</v>
      </c>
      <c r="N33" s="212">
        <v>318</v>
      </c>
      <c r="O33" s="212">
        <v>22</v>
      </c>
      <c r="P33" s="212">
        <v>12</v>
      </c>
      <c r="Q33" s="212">
        <v>10</v>
      </c>
    </row>
    <row r="34" spans="1:17" ht="18" customHeight="1">
      <c r="A34" s="194" t="s">
        <v>101</v>
      </c>
      <c r="B34" s="27">
        <f t="shared" si="1"/>
        <v>21</v>
      </c>
      <c r="C34" s="212">
        <v>3572</v>
      </c>
      <c r="D34" s="212">
        <v>1356</v>
      </c>
      <c r="E34" s="212">
        <v>2216</v>
      </c>
      <c r="F34" s="212">
        <v>56</v>
      </c>
      <c r="G34" s="212">
        <v>13</v>
      </c>
      <c r="H34" s="212">
        <v>43</v>
      </c>
      <c r="I34" s="212">
        <v>3054</v>
      </c>
      <c r="J34" s="212">
        <v>1172</v>
      </c>
      <c r="K34" s="212">
        <v>1882</v>
      </c>
      <c r="L34" s="212">
        <v>434</v>
      </c>
      <c r="M34" s="212">
        <v>154</v>
      </c>
      <c r="N34" s="212">
        <v>280</v>
      </c>
      <c r="O34" s="212">
        <v>28</v>
      </c>
      <c r="P34" s="212">
        <v>17</v>
      </c>
      <c r="Q34" s="212">
        <v>11</v>
      </c>
    </row>
    <row r="35" spans="1:17" ht="18" customHeight="1">
      <c r="A35" s="194" t="s">
        <v>99</v>
      </c>
      <c r="B35" s="27">
        <f t="shared" si="1"/>
        <v>22</v>
      </c>
      <c r="C35" s="212">
        <v>3005</v>
      </c>
      <c r="D35" s="212">
        <v>1047</v>
      </c>
      <c r="E35" s="212">
        <v>1958</v>
      </c>
      <c r="F35" s="212">
        <v>28</v>
      </c>
      <c r="G35" s="212">
        <v>2</v>
      </c>
      <c r="H35" s="212">
        <v>26</v>
      </c>
      <c r="I35" s="212">
        <v>2431</v>
      </c>
      <c r="J35" s="212">
        <v>892</v>
      </c>
      <c r="K35" s="212">
        <v>1539</v>
      </c>
      <c r="L35" s="212">
        <v>518</v>
      </c>
      <c r="M35" s="212">
        <v>145</v>
      </c>
      <c r="N35" s="212">
        <v>373</v>
      </c>
      <c r="O35" s="212">
        <v>28</v>
      </c>
      <c r="P35" s="212">
        <v>8</v>
      </c>
      <c r="Q35" s="212">
        <v>20</v>
      </c>
    </row>
    <row r="36" spans="1:17" ht="18" customHeight="1">
      <c r="A36" s="195" t="s">
        <v>102</v>
      </c>
      <c r="B36" s="27">
        <f t="shared" si="1"/>
        <v>23</v>
      </c>
      <c r="C36" s="261">
        <f>C37+C38+C39</f>
        <v>8708</v>
      </c>
      <c r="D36" s="261">
        <f t="shared" ref="D36:Q36" si="4">D37+D38+D39</f>
        <v>3175</v>
      </c>
      <c r="E36" s="261">
        <f t="shared" si="4"/>
        <v>5533</v>
      </c>
      <c r="F36" s="261">
        <f t="shared" si="4"/>
        <v>184</v>
      </c>
      <c r="G36" s="261">
        <f t="shared" si="4"/>
        <v>35</v>
      </c>
      <c r="H36" s="261">
        <f t="shared" si="4"/>
        <v>149</v>
      </c>
      <c r="I36" s="261">
        <f t="shared" si="4"/>
        <v>7625</v>
      </c>
      <c r="J36" s="261">
        <f t="shared" si="4"/>
        <v>2844</v>
      </c>
      <c r="K36" s="261">
        <f t="shared" si="4"/>
        <v>4781</v>
      </c>
      <c r="L36" s="261">
        <f t="shared" si="4"/>
        <v>852</v>
      </c>
      <c r="M36" s="261">
        <f t="shared" si="4"/>
        <v>278</v>
      </c>
      <c r="N36" s="261">
        <f t="shared" si="4"/>
        <v>574</v>
      </c>
      <c r="O36" s="261">
        <f t="shared" si="4"/>
        <v>47</v>
      </c>
      <c r="P36" s="261">
        <f t="shared" si="4"/>
        <v>18</v>
      </c>
      <c r="Q36" s="261">
        <f t="shared" si="4"/>
        <v>29</v>
      </c>
    </row>
    <row r="37" spans="1:17" ht="18" customHeight="1">
      <c r="A37" s="194" t="s">
        <v>103</v>
      </c>
      <c r="B37" s="27">
        <f t="shared" si="1"/>
        <v>24</v>
      </c>
      <c r="C37" s="212">
        <v>3081</v>
      </c>
      <c r="D37" s="212">
        <v>1093</v>
      </c>
      <c r="E37" s="212">
        <v>1988</v>
      </c>
      <c r="F37" s="212">
        <v>58</v>
      </c>
      <c r="G37" s="212">
        <v>10</v>
      </c>
      <c r="H37" s="212">
        <v>48</v>
      </c>
      <c r="I37" s="212">
        <v>2618</v>
      </c>
      <c r="J37" s="212">
        <v>951</v>
      </c>
      <c r="K37" s="212">
        <v>1667</v>
      </c>
      <c r="L37" s="212">
        <v>379</v>
      </c>
      <c r="M37" s="212">
        <v>122</v>
      </c>
      <c r="N37" s="212">
        <v>257</v>
      </c>
      <c r="O37" s="212">
        <v>26</v>
      </c>
      <c r="P37" s="212">
        <v>10</v>
      </c>
      <c r="Q37" s="212">
        <v>16</v>
      </c>
    </row>
    <row r="38" spans="1:17" ht="18" customHeight="1">
      <c r="A38" s="194" t="s">
        <v>104</v>
      </c>
      <c r="B38" s="27">
        <f t="shared" si="1"/>
        <v>25</v>
      </c>
      <c r="C38" s="212">
        <v>2370</v>
      </c>
      <c r="D38" s="212">
        <v>847</v>
      </c>
      <c r="E38" s="212">
        <v>1523</v>
      </c>
      <c r="F38" s="212">
        <v>52</v>
      </c>
      <c r="G38" s="212">
        <v>9</v>
      </c>
      <c r="H38" s="212">
        <v>43</v>
      </c>
      <c r="I38" s="212">
        <v>2130</v>
      </c>
      <c r="J38" s="212">
        <v>780</v>
      </c>
      <c r="K38" s="212">
        <v>1350</v>
      </c>
      <c r="L38" s="212">
        <v>186</v>
      </c>
      <c r="M38" s="212">
        <v>57</v>
      </c>
      <c r="N38" s="212">
        <v>129</v>
      </c>
      <c r="O38" s="212">
        <v>2</v>
      </c>
      <c r="P38" s="212">
        <v>1</v>
      </c>
      <c r="Q38" s="212">
        <v>1</v>
      </c>
    </row>
    <row r="39" spans="1:17" ht="18" customHeight="1">
      <c r="A39" s="194" t="s">
        <v>105</v>
      </c>
      <c r="B39" s="27">
        <f t="shared" si="1"/>
        <v>26</v>
      </c>
      <c r="C39" s="212">
        <v>3257</v>
      </c>
      <c r="D39" s="212">
        <v>1235</v>
      </c>
      <c r="E39" s="212">
        <v>2022</v>
      </c>
      <c r="F39" s="212">
        <v>74</v>
      </c>
      <c r="G39" s="212">
        <v>16</v>
      </c>
      <c r="H39" s="212">
        <v>58</v>
      </c>
      <c r="I39" s="212">
        <v>2877</v>
      </c>
      <c r="J39" s="212">
        <v>1113</v>
      </c>
      <c r="K39" s="212">
        <v>1764</v>
      </c>
      <c r="L39" s="212">
        <v>287</v>
      </c>
      <c r="M39" s="212">
        <v>99</v>
      </c>
      <c r="N39" s="212">
        <v>188</v>
      </c>
      <c r="O39" s="212">
        <v>19</v>
      </c>
      <c r="P39" s="212">
        <v>7</v>
      </c>
      <c r="Q39" s="212">
        <v>12</v>
      </c>
    </row>
    <row r="40" spans="1:17" ht="18" customHeight="1">
      <c r="A40" s="195" t="s">
        <v>106</v>
      </c>
      <c r="B40" s="27">
        <f t="shared" si="1"/>
        <v>27</v>
      </c>
      <c r="C40" s="261">
        <f>C41+C42+C43+C44+C45+C46+C47+C48+C49</f>
        <v>73399</v>
      </c>
      <c r="D40" s="261">
        <f t="shared" ref="D40:Q40" si="5">D41+D42+D43+D44+D45+D46+D47+D48+D49</f>
        <v>29466</v>
      </c>
      <c r="E40" s="261">
        <f t="shared" si="5"/>
        <v>43933</v>
      </c>
      <c r="F40" s="261">
        <f t="shared" si="5"/>
        <v>940</v>
      </c>
      <c r="G40" s="261">
        <f t="shared" si="5"/>
        <v>261</v>
      </c>
      <c r="H40" s="261">
        <f t="shared" si="5"/>
        <v>679</v>
      </c>
      <c r="I40" s="261">
        <f t="shared" si="5"/>
        <v>54305</v>
      </c>
      <c r="J40" s="261">
        <f t="shared" si="5"/>
        <v>22686</v>
      </c>
      <c r="K40" s="261">
        <f t="shared" si="5"/>
        <v>31619</v>
      </c>
      <c r="L40" s="261">
        <f t="shared" si="5"/>
        <v>14638</v>
      </c>
      <c r="M40" s="261">
        <f t="shared" si="5"/>
        <v>5039</v>
      </c>
      <c r="N40" s="261">
        <f t="shared" si="5"/>
        <v>9599</v>
      </c>
      <c r="O40" s="261">
        <f t="shared" si="5"/>
        <v>3516</v>
      </c>
      <c r="P40" s="261">
        <f t="shared" si="5"/>
        <v>1480</v>
      </c>
      <c r="Q40" s="261">
        <f t="shared" si="5"/>
        <v>2036</v>
      </c>
    </row>
    <row r="41" spans="1:17" ht="18" customHeight="1">
      <c r="A41" s="196" t="s">
        <v>107</v>
      </c>
      <c r="B41" s="27">
        <f t="shared" si="1"/>
        <v>28</v>
      </c>
      <c r="C41" s="212">
        <v>1331</v>
      </c>
      <c r="D41" s="212">
        <v>554</v>
      </c>
      <c r="E41" s="212">
        <v>777</v>
      </c>
      <c r="F41" s="212">
        <v>16</v>
      </c>
      <c r="G41" s="212">
        <v>4</v>
      </c>
      <c r="H41" s="212">
        <v>12</v>
      </c>
      <c r="I41" s="212">
        <v>1134</v>
      </c>
      <c r="J41" s="212">
        <v>498</v>
      </c>
      <c r="K41" s="212">
        <v>636</v>
      </c>
      <c r="L41" s="212">
        <v>160</v>
      </c>
      <c r="M41" s="212">
        <v>44</v>
      </c>
      <c r="N41" s="212">
        <v>116</v>
      </c>
      <c r="O41" s="212">
        <v>21</v>
      </c>
      <c r="P41" s="212">
        <v>8</v>
      </c>
      <c r="Q41" s="212">
        <v>13</v>
      </c>
    </row>
    <row r="42" spans="1:17" ht="18" customHeight="1">
      <c r="A42" s="196" t="s">
        <v>108</v>
      </c>
      <c r="B42" s="27">
        <f t="shared" si="1"/>
        <v>29</v>
      </c>
      <c r="C42" s="212">
        <v>188</v>
      </c>
      <c r="D42" s="212">
        <v>77</v>
      </c>
      <c r="E42" s="212">
        <v>111</v>
      </c>
      <c r="F42" s="212">
        <v>0</v>
      </c>
      <c r="G42" s="212">
        <v>0</v>
      </c>
      <c r="H42" s="212">
        <v>0</v>
      </c>
      <c r="I42" s="212">
        <v>144</v>
      </c>
      <c r="J42" s="212">
        <v>60</v>
      </c>
      <c r="K42" s="212">
        <v>84</v>
      </c>
      <c r="L42" s="212">
        <v>40</v>
      </c>
      <c r="M42" s="212">
        <v>13</v>
      </c>
      <c r="N42" s="212">
        <v>27</v>
      </c>
      <c r="O42" s="212">
        <v>4</v>
      </c>
      <c r="P42" s="212">
        <v>4</v>
      </c>
      <c r="Q42" s="212">
        <v>0</v>
      </c>
    </row>
    <row r="43" spans="1:17" ht="18" customHeight="1">
      <c r="A43" s="196" t="s">
        <v>109</v>
      </c>
      <c r="B43" s="27">
        <f t="shared" si="1"/>
        <v>30</v>
      </c>
      <c r="C43" s="212">
        <v>12317</v>
      </c>
      <c r="D43" s="212">
        <v>5017</v>
      </c>
      <c r="E43" s="212">
        <v>7300</v>
      </c>
      <c r="F43" s="212">
        <v>122</v>
      </c>
      <c r="G43" s="212">
        <v>42</v>
      </c>
      <c r="H43" s="212">
        <v>80</v>
      </c>
      <c r="I43" s="212">
        <v>8967</v>
      </c>
      <c r="J43" s="212">
        <v>3832</v>
      </c>
      <c r="K43" s="212">
        <v>5135</v>
      </c>
      <c r="L43" s="212">
        <v>2623</v>
      </c>
      <c r="M43" s="212">
        <v>903</v>
      </c>
      <c r="N43" s="212">
        <v>1720</v>
      </c>
      <c r="O43" s="212">
        <v>605</v>
      </c>
      <c r="P43" s="212">
        <v>240</v>
      </c>
      <c r="Q43" s="212">
        <v>365</v>
      </c>
    </row>
    <row r="44" spans="1:17" ht="18" customHeight="1">
      <c r="A44" s="196" t="s">
        <v>110</v>
      </c>
      <c r="B44" s="27">
        <f t="shared" si="1"/>
        <v>31</v>
      </c>
      <c r="C44" s="212">
        <v>20063</v>
      </c>
      <c r="D44" s="212">
        <v>8107</v>
      </c>
      <c r="E44" s="212">
        <v>11956</v>
      </c>
      <c r="F44" s="212">
        <v>258</v>
      </c>
      <c r="G44" s="212">
        <v>80</v>
      </c>
      <c r="H44" s="212">
        <v>178</v>
      </c>
      <c r="I44" s="212">
        <v>14386</v>
      </c>
      <c r="J44" s="212">
        <v>6046</v>
      </c>
      <c r="K44" s="212">
        <v>8340</v>
      </c>
      <c r="L44" s="212">
        <v>4247</v>
      </c>
      <c r="M44" s="212">
        <v>1466</v>
      </c>
      <c r="N44" s="212">
        <v>2781</v>
      </c>
      <c r="O44" s="212">
        <v>1172</v>
      </c>
      <c r="P44" s="212">
        <v>515</v>
      </c>
      <c r="Q44" s="212">
        <v>657</v>
      </c>
    </row>
    <row r="45" spans="1:17" ht="18" customHeight="1">
      <c r="A45" s="196" t="s">
        <v>111</v>
      </c>
      <c r="B45" s="27">
        <f t="shared" si="1"/>
        <v>32</v>
      </c>
      <c r="C45" s="212">
        <v>1432</v>
      </c>
      <c r="D45" s="212">
        <v>516</v>
      </c>
      <c r="E45" s="212">
        <v>916</v>
      </c>
      <c r="F45" s="212">
        <v>28</v>
      </c>
      <c r="G45" s="212">
        <v>3</v>
      </c>
      <c r="H45" s="212">
        <v>25</v>
      </c>
      <c r="I45" s="212">
        <v>1167</v>
      </c>
      <c r="J45" s="212">
        <v>428</v>
      </c>
      <c r="K45" s="212">
        <v>739</v>
      </c>
      <c r="L45" s="212">
        <v>217</v>
      </c>
      <c r="M45" s="212">
        <v>75</v>
      </c>
      <c r="N45" s="212">
        <v>142</v>
      </c>
      <c r="O45" s="212">
        <v>20</v>
      </c>
      <c r="P45" s="212">
        <v>10</v>
      </c>
      <c r="Q45" s="212">
        <v>10</v>
      </c>
    </row>
    <row r="46" spans="1:17" ht="18" customHeight="1">
      <c r="A46" s="196" t="s">
        <v>112</v>
      </c>
      <c r="B46" s="27">
        <f t="shared" si="1"/>
        <v>33</v>
      </c>
      <c r="C46" s="212">
        <v>12270</v>
      </c>
      <c r="D46" s="212">
        <v>4699</v>
      </c>
      <c r="E46" s="212">
        <v>7571</v>
      </c>
      <c r="F46" s="212">
        <v>204</v>
      </c>
      <c r="G46" s="212">
        <v>36</v>
      </c>
      <c r="H46" s="212">
        <v>168</v>
      </c>
      <c r="I46" s="212">
        <v>10078</v>
      </c>
      <c r="J46" s="212">
        <v>3987</v>
      </c>
      <c r="K46" s="212">
        <v>6091</v>
      </c>
      <c r="L46" s="212">
        <v>1736</v>
      </c>
      <c r="M46" s="212">
        <v>576</v>
      </c>
      <c r="N46" s="212">
        <v>1160</v>
      </c>
      <c r="O46" s="212">
        <v>252</v>
      </c>
      <c r="P46" s="212">
        <v>100</v>
      </c>
      <c r="Q46" s="212">
        <v>152</v>
      </c>
    </row>
    <row r="47" spans="1:17" ht="18" customHeight="1">
      <c r="A47" s="196" t="s">
        <v>113</v>
      </c>
      <c r="B47" s="27">
        <f t="shared" si="1"/>
        <v>34</v>
      </c>
      <c r="C47" s="212">
        <v>7134</v>
      </c>
      <c r="D47" s="212">
        <v>2934</v>
      </c>
      <c r="E47" s="212">
        <v>4200</v>
      </c>
      <c r="F47" s="212">
        <v>80</v>
      </c>
      <c r="G47" s="212">
        <v>26</v>
      </c>
      <c r="H47" s="212">
        <v>54</v>
      </c>
      <c r="I47" s="212">
        <v>5096</v>
      </c>
      <c r="J47" s="212">
        <v>2173</v>
      </c>
      <c r="K47" s="212">
        <v>2923</v>
      </c>
      <c r="L47" s="212">
        <v>1508</v>
      </c>
      <c r="M47" s="212">
        <v>554</v>
      </c>
      <c r="N47" s="212">
        <v>954</v>
      </c>
      <c r="O47" s="212">
        <v>450</v>
      </c>
      <c r="P47" s="212">
        <v>181</v>
      </c>
      <c r="Q47" s="212">
        <v>269</v>
      </c>
    </row>
    <row r="48" spans="1:17" ht="18" customHeight="1">
      <c r="A48" s="220" t="s">
        <v>432</v>
      </c>
      <c r="B48" s="27">
        <f t="shared" si="1"/>
        <v>35</v>
      </c>
      <c r="C48" s="212">
        <v>12579</v>
      </c>
      <c r="D48" s="212">
        <v>5023</v>
      </c>
      <c r="E48" s="212">
        <v>7556</v>
      </c>
      <c r="F48" s="212">
        <v>133</v>
      </c>
      <c r="G48" s="212">
        <v>49</v>
      </c>
      <c r="H48" s="212">
        <v>84</v>
      </c>
      <c r="I48" s="212">
        <v>8538</v>
      </c>
      <c r="J48" s="212">
        <v>3592</v>
      </c>
      <c r="K48" s="212">
        <v>4946</v>
      </c>
      <c r="L48" s="212">
        <v>3126</v>
      </c>
      <c r="M48" s="212">
        <v>1054</v>
      </c>
      <c r="N48" s="212">
        <v>2072</v>
      </c>
      <c r="O48" s="212">
        <v>782</v>
      </c>
      <c r="P48" s="212">
        <v>328</v>
      </c>
      <c r="Q48" s="212">
        <v>454</v>
      </c>
    </row>
    <row r="49" spans="1:17" ht="18" customHeight="1">
      <c r="A49" s="220" t="s">
        <v>433</v>
      </c>
      <c r="B49" s="27">
        <f t="shared" si="1"/>
        <v>36</v>
      </c>
      <c r="C49" s="212">
        <v>6085</v>
      </c>
      <c r="D49" s="212">
        <v>2539</v>
      </c>
      <c r="E49" s="212">
        <v>3546</v>
      </c>
      <c r="F49" s="212">
        <v>99</v>
      </c>
      <c r="G49" s="212">
        <v>21</v>
      </c>
      <c r="H49" s="212">
        <v>78</v>
      </c>
      <c r="I49" s="212">
        <v>4795</v>
      </c>
      <c r="J49" s="212">
        <v>2070</v>
      </c>
      <c r="K49" s="212">
        <v>2725</v>
      </c>
      <c r="L49" s="212">
        <v>981</v>
      </c>
      <c r="M49" s="212">
        <v>354</v>
      </c>
      <c r="N49" s="212">
        <v>627</v>
      </c>
      <c r="O49" s="212">
        <v>210</v>
      </c>
      <c r="P49" s="212">
        <v>94</v>
      </c>
      <c r="Q49" s="212">
        <v>116</v>
      </c>
    </row>
    <row r="50" spans="1:17" ht="18" customHeight="1">
      <c r="A50" s="263" t="s">
        <v>431</v>
      </c>
      <c r="B50" s="27">
        <v>37</v>
      </c>
      <c r="C50" s="262">
        <v>4722</v>
      </c>
      <c r="D50" s="262">
        <v>2313</v>
      </c>
      <c r="E50" s="262">
        <v>2409</v>
      </c>
      <c r="F50" s="262">
        <v>5</v>
      </c>
      <c r="G50" s="262">
        <v>1</v>
      </c>
      <c r="H50" s="262">
        <v>4</v>
      </c>
      <c r="I50" s="262">
        <v>1058</v>
      </c>
      <c r="J50" s="262">
        <v>577</v>
      </c>
      <c r="K50" s="262">
        <v>481</v>
      </c>
      <c r="L50" s="262">
        <v>2200</v>
      </c>
      <c r="M50" s="262">
        <v>1083</v>
      </c>
      <c r="N50" s="262">
        <v>1117</v>
      </c>
      <c r="O50" s="262">
        <v>1459</v>
      </c>
      <c r="P50" s="262">
        <v>652</v>
      </c>
      <c r="Q50" s="262">
        <v>807</v>
      </c>
    </row>
    <row r="51" spans="1:17" ht="12.75">
      <c r="A51" s="85" t="s">
        <v>78</v>
      </c>
      <c r="B51" s="96" t="s">
        <v>171</v>
      </c>
    </row>
    <row r="52" spans="1:17" ht="12.75">
      <c r="A52" s="96"/>
      <c r="B52" s="96" t="s">
        <v>206</v>
      </c>
    </row>
    <row r="53" spans="1:17" ht="12.75">
      <c r="A53" s="96"/>
      <c r="B53" s="96"/>
    </row>
    <row r="54" spans="1:17" ht="12.75">
      <c r="A54" s="96"/>
      <c r="B54" s="96"/>
    </row>
    <row r="56" spans="1:17" ht="18" customHeight="1">
      <c r="B56" s="55"/>
      <c r="C56" s="65"/>
      <c r="D56" s="64"/>
      <c r="E56" s="64"/>
      <c r="F56" s="64"/>
      <c r="G56" s="64"/>
      <c r="H56" s="64"/>
      <c r="I56" s="64"/>
      <c r="J56" s="64"/>
      <c r="K56" s="39"/>
      <c r="L56" s="39"/>
      <c r="M56" s="65"/>
      <c r="N56" s="55"/>
      <c r="O56" s="55"/>
      <c r="P56" s="129"/>
      <c r="Q56" s="129"/>
    </row>
    <row r="57" spans="1:17" ht="18" customHeight="1">
      <c r="B57" s="55"/>
      <c r="C57" s="65"/>
      <c r="D57" s="66"/>
      <c r="E57" s="66"/>
      <c r="F57" s="66"/>
      <c r="G57" s="66"/>
      <c r="H57" s="66"/>
      <c r="I57" s="66"/>
      <c r="J57" s="64"/>
      <c r="K57" s="39"/>
      <c r="L57" s="39"/>
      <c r="M57" s="65"/>
      <c r="N57" s="55"/>
      <c r="O57" s="55"/>
      <c r="P57" s="129"/>
      <c r="Q57" s="129"/>
    </row>
    <row r="58" spans="1:17" ht="18" customHeight="1">
      <c r="B58" s="55"/>
      <c r="C58" s="65"/>
      <c r="D58" s="64"/>
      <c r="E58" s="62"/>
      <c r="F58" s="62"/>
      <c r="G58" s="62"/>
      <c r="H58" s="62"/>
      <c r="I58" s="62"/>
      <c r="J58" s="64"/>
      <c r="K58" s="39"/>
      <c r="L58" s="39"/>
      <c r="M58" s="65"/>
      <c r="N58" s="55"/>
      <c r="O58" s="55"/>
      <c r="P58" s="129"/>
      <c r="Q58" s="129"/>
    </row>
    <row r="59" spans="1:17" ht="18" customHeight="1">
      <c r="B59" s="55"/>
      <c r="C59" s="65"/>
      <c r="D59" s="66"/>
      <c r="E59" s="66"/>
      <c r="F59" s="66"/>
      <c r="G59" s="66"/>
      <c r="H59" s="66"/>
      <c r="I59" s="66"/>
      <c r="J59" s="64"/>
      <c r="K59" s="39"/>
      <c r="L59" s="39"/>
      <c r="M59" s="65"/>
      <c r="N59" s="55"/>
      <c r="O59" s="55"/>
      <c r="P59" s="129"/>
      <c r="Q59" s="129"/>
    </row>
    <row r="60" spans="1:17" ht="18" customHeight="1">
      <c r="B60" s="55"/>
      <c r="C60" s="65"/>
      <c r="D60" s="64"/>
      <c r="E60" s="66"/>
      <c r="F60" s="66"/>
      <c r="G60" s="66"/>
      <c r="H60" s="66"/>
      <c r="I60" s="66"/>
      <c r="J60" s="64"/>
      <c r="K60" s="39"/>
      <c r="L60" s="39"/>
      <c r="M60" s="65"/>
      <c r="N60" s="55"/>
      <c r="O60" s="55"/>
      <c r="P60" s="129"/>
      <c r="Q60" s="129"/>
    </row>
    <row r="61" spans="1:17" ht="18" customHeight="1">
      <c r="B61" s="65"/>
      <c r="C61" s="65"/>
      <c r="D61" s="66"/>
      <c r="E61" s="62"/>
      <c r="F61" s="62"/>
      <c r="G61" s="62"/>
      <c r="H61" s="62"/>
      <c r="I61" s="62"/>
      <c r="J61" s="64"/>
      <c r="K61" s="39"/>
      <c r="L61" s="39"/>
      <c r="M61" s="65"/>
      <c r="N61" s="55"/>
      <c r="O61" s="55"/>
      <c r="P61" s="129"/>
      <c r="Q61" s="129"/>
    </row>
    <row r="62" spans="1:17" ht="18" customHeight="1">
      <c r="B62" s="65"/>
      <c r="C62" s="65"/>
      <c r="D62" s="66"/>
      <c r="E62" s="62"/>
      <c r="F62" s="62"/>
      <c r="G62" s="62"/>
      <c r="H62" s="62"/>
      <c r="I62" s="62"/>
      <c r="J62" s="64"/>
      <c r="K62" s="39"/>
      <c r="L62" s="39"/>
      <c r="M62" s="65"/>
      <c r="N62" s="55"/>
      <c r="O62" s="55"/>
      <c r="P62" s="129"/>
      <c r="Q62" s="129"/>
    </row>
    <row r="63" spans="1:17" ht="18" customHeight="1">
      <c r="B63" s="66"/>
      <c r="C63" s="62"/>
      <c r="D63" s="62"/>
      <c r="E63" s="62"/>
      <c r="F63" s="62"/>
      <c r="G63" s="62"/>
      <c r="H63" s="64"/>
      <c r="I63" s="39"/>
      <c r="J63" s="39"/>
      <c r="K63" s="65"/>
      <c r="L63" s="55"/>
      <c r="M63" s="12"/>
      <c r="N63" s="12"/>
      <c r="O63" s="12"/>
      <c r="P63" s="12"/>
      <c r="Q63" s="129"/>
    </row>
    <row r="64" spans="1:17" ht="18" customHeight="1">
      <c r="B64" s="65"/>
      <c r="C64" s="65"/>
      <c r="D64" s="65"/>
      <c r="E64" s="65"/>
      <c r="F64" s="65"/>
      <c r="G64" s="55"/>
      <c r="H64" s="65"/>
      <c r="I64" s="65"/>
      <c r="J64" s="65"/>
      <c r="K64" s="65"/>
      <c r="L64" s="65"/>
      <c r="M64" s="65"/>
      <c r="N64" s="65"/>
      <c r="O64" s="65"/>
      <c r="P64" s="65"/>
      <c r="Q64" s="129"/>
    </row>
  </sheetData>
  <mergeCells count="16">
    <mergeCell ref="P1:Q1"/>
    <mergeCell ref="A10:A12"/>
    <mergeCell ref="B10:B12"/>
    <mergeCell ref="A4:Q4"/>
    <mergeCell ref="D10:Q10"/>
    <mergeCell ref="D11:D12"/>
    <mergeCell ref="E11:E12"/>
    <mergeCell ref="F11:F12"/>
    <mergeCell ref="O11:O12"/>
    <mergeCell ref="P11:Q11"/>
    <mergeCell ref="I11:I12"/>
    <mergeCell ref="J11:K11"/>
    <mergeCell ref="G11:H11"/>
    <mergeCell ref="L11:L12"/>
    <mergeCell ref="M11:N11"/>
    <mergeCell ref="C10:C12"/>
  </mergeCells>
  <pageMargins left="0.7" right="0.7" top="0.75" bottom="0.75" header="0.3" footer="0.3"/>
  <pageSetup scale="54" orientation="portrait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C060-5998-4729-B559-1EC16E2C1175}">
  <sheetPr>
    <tabColor rgb="FF00B0F0"/>
  </sheetPr>
  <dimension ref="A2:AR37"/>
  <sheetViews>
    <sheetView view="pageBreakPreview" topLeftCell="A16" zoomScaleNormal="100" zoomScaleSheetLayoutView="100" workbookViewId="0">
      <selection activeCell="F5" sqref="F5"/>
    </sheetView>
  </sheetViews>
  <sheetFormatPr defaultRowHeight="15"/>
  <cols>
    <col min="1" max="1" width="17.140625" customWidth="1"/>
    <col min="2" max="2" width="0.140625" hidden="1" customWidth="1"/>
    <col min="3" max="3" width="3.42578125" customWidth="1"/>
    <col min="4" max="6" width="7.7109375" customWidth="1"/>
    <col min="7" max="7" width="6.85546875" customWidth="1"/>
    <col min="8" max="9" width="5.85546875" customWidth="1"/>
    <col min="10" max="10" width="8" customWidth="1"/>
    <col min="11" max="11" width="8.42578125" customWidth="1"/>
    <col min="12" max="12" width="9.28515625" customWidth="1"/>
    <col min="13" max="13" width="8.28515625" customWidth="1"/>
    <col min="14" max="14" width="5.85546875" customWidth="1"/>
    <col min="15" max="15" width="9.140625" customWidth="1"/>
    <col min="16" max="19" width="5.85546875" customWidth="1"/>
    <col min="20" max="21" width="5.7109375" customWidth="1"/>
    <col min="22" max="22" width="18.42578125" customWidth="1"/>
    <col min="23" max="23" width="3.5703125" customWidth="1"/>
    <col min="24" max="31" width="5.7109375" customWidth="1"/>
    <col min="32" max="32" width="3.42578125" customWidth="1"/>
    <col min="33" max="44" width="6" customWidth="1"/>
    <col min="242" max="242" width="3.42578125" customWidth="1"/>
    <col min="243" max="243" width="22.85546875" customWidth="1"/>
    <col min="244" max="244" width="0.140625" customWidth="1"/>
    <col min="245" max="262" width="5.85546875" customWidth="1"/>
    <col min="263" max="263" width="5.7109375" customWidth="1"/>
    <col min="264" max="264" width="0.140625" customWidth="1"/>
    <col min="265" max="265" width="17.42578125" customWidth="1"/>
    <col min="266" max="266" width="4" customWidth="1"/>
    <col min="267" max="287" width="5.7109375" customWidth="1"/>
    <col min="288" max="288" width="3.42578125" customWidth="1"/>
    <col min="498" max="498" width="3.42578125" customWidth="1"/>
    <col min="499" max="499" width="22.85546875" customWidth="1"/>
    <col min="500" max="500" width="0.140625" customWidth="1"/>
    <col min="501" max="518" width="5.85546875" customWidth="1"/>
    <col min="519" max="519" width="5.7109375" customWidth="1"/>
    <col min="520" max="520" width="0.140625" customWidth="1"/>
    <col min="521" max="521" width="17.42578125" customWidth="1"/>
    <col min="522" max="522" width="4" customWidth="1"/>
    <col min="523" max="543" width="5.7109375" customWidth="1"/>
    <col min="544" max="544" width="3.42578125" customWidth="1"/>
    <col min="754" max="754" width="3.42578125" customWidth="1"/>
    <col min="755" max="755" width="22.85546875" customWidth="1"/>
    <col min="756" max="756" width="0.140625" customWidth="1"/>
    <col min="757" max="774" width="5.85546875" customWidth="1"/>
    <col min="775" max="775" width="5.7109375" customWidth="1"/>
    <col min="776" max="776" width="0.140625" customWidth="1"/>
    <col min="777" max="777" width="17.42578125" customWidth="1"/>
    <col min="778" max="778" width="4" customWidth="1"/>
    <col min="779" max="799" width="5.7109375" customWidth="1"/>
    <col min="800" max="800" width="3.42578125" customWidth="1"/>
    <col min="1010" max="1010" width="3.42578125" customWidth="1"/>
    <col min="1011" max="1011" width="22.85546875" customWidth="1"/>
    <col min="1012" max="1012" width="0.140625" customWidth="1"/>
    <col min="1013" max="1030" width="5.85546875" customWidth="1"/>
    <col min="1031" max="1031" width="5.7109375" customWidth="1"/>
    <col min="1032" max="1032" width="0.140625" customWidth="1"/>
    <col min="1033" max="1033" width="17.42578125" customWidth="1"/>
    <col min="1034" max="1034" width="4" customWidth="1"/>
    <col min="1035" max="1055" width="5.7109375" customWidth="1"/>
    <col min="1056" max="1056" width="3.42578125" customWidth="1"/>
    <col min="1266" max="1266" width="3.42578125" customWidth="1"/>
    <col min="1267" max="1267" width="22.85546875" customWidth="1"/>
    <col min="1268" max="1268" width="0.140625" customWidth="1"/>
    <col min="1269" max="1286" width="5.85546875" customWidth="1"/>
    <col min="1287" max="1287" width="5.7109375" customWidth="1"/>
    <col min="1288" max="1288" width="0.140625" customWidth="1"/>
    <col min="1289" max="1289" width="17.42578125" customWidth="1"/>
    <col min="1290" max="1290" width="4" customWidth="1"/>
    <col min="1291" max="1311" width="5.7109375" customWidth="1"/>
    <col min="1312" max="1312" width="3.42578125" customWidth="1"/>
    <col min="1522" max="1522" width="3.42578125" customWidth="1"/>
    <col min="1523" max="1523" width="22.85546875" customWidth="1"/>
    <col min="1524" max="1524" width="0.140625" customWidth="1"/>
    <col min="1525" max="1542" width="5.85546875" customWidth="1"/>
    <col min="1543" max="1543" width="5.7109375" customWidth="1"/>
    <col min="1544" max="1544" width="0.140625" customWidth="1"/>
    <col min="1545" max="1545" width="17.42578125" customWidth="1"/>
    <col min="1546" max="1546" width="4" customWidth="1"/>
    <col min="1547" max="1567" width="5.7109375" customWidth="1"/>
    <col min="1568" max="1568" width="3.42578125" customWidth="1"/>
    <col min="1778" max="1778" width="3.42578125" customWidth="1"/>
    <col min="1779" max="1779" width="22.85546875" customWidth="1"/>
    <col min="1780" max="1780" width="0.140625" customWidth="1"/>
    <col min="1781" max="1798" width="5.85546875" customWidth="1"/>
    <col min="1799" max="1799" width="5.7109375" customWidth="1"/>
    <col min="1800" max="1800" width="0.140625" customWidth="1"/>
    <col min="1801" max="1801" width="17.42578125" customWidth="1"/>
    <col min="1802" max="1802" width="4" customWidth="1"/>
    <col min="1803" max="1823" width="5.7109375" customWidth="1"/>
    <col min="1824" max="1824" width="3.42578125" customWidth="1"/>
    <col min="2034" max="2034" width="3.42578125" customWidth="1"/>
    <col min="2035" max="2035" width="22.85546875" customWidth="1"/>
    <col min="2036" max="2036" width="0.140625" customWidth="1"/>
    <col min="2037" max="2054" width="5.85546875" customWidth="1"/>
    <col min="2055" max="2055" width="5.7109375" customWidth="1"/>
    <col min="2056" max="2056" width="0.140625" customWidth="1"/>
    <col min="2057" max="2057" width="17.42578125" customWidth="1"/>
    <col min="2058" max="2058" width="4" customWidth="1"/>
    <col min="2059" max="2079" width="5.7109375" customWidth="1"/>
    <col min="2080" max="2080" width="3.42578125" customWidth="1"/>
    <col min="2290" max="2290" width="3.42578125" customWidth="1"/>
    <col min="2291" max="2291" width="22.85546875" customWidth="1"/>
    <col min="2292" max="2292" width="0.140625" customWidth="1"/>
    <col min="2293" max="2310" width="5.85546875" customWidth="1"/>
    <col min="2311" max="2311" width="5.7109375" customWidth="1"/>
    <col min="2312" max="2312" width="0.140625" customWidth="1"/>
    <col min="2313" max="2313" width="17.42578125" customWidth="1"/>
    <col min="2314" max="2314" width="4" customWidth="1"/>
    <col min="2315" max="2335" width="5.7109375" customWidth="1"/>
    <col min="2336" max="2336" width="3.42578125" customWidth="1"/>
    <col min="2546" max="2546" width="3.42578125" customWidth="1"/>
    <col min="2547" max="2547" width="22.85546875" customWidth="1"/>
    <col min="2548" max="2548" width="0.140625" customWidth="1"/>
    <col min="2549" max="2566" width="5.85546875" customWidth="1"/>
    <col min="2567" max="2567" width="5.7109375" customWidth="1"/>
    <col min="2568" max="2568" width="0.140625" customWidth="1"/>
    <col min="2569" max="2569" width="17.42578125" customWidth="1"/>
    <col min="2570" max="2570" width="4" customWidth="1"/>
    <col min="2571" max="2591" width="5.7109375" customWidth="1"/>
    <col min="2592" max="2592" width="3.42578125" customWidth="1"/>
    <col min="2802" max="2802" width="3.42578125" customWidth="1"/>
    <col min="2803" max="2803" width="22.85546875" customWidth="1"/>
    <col min="2804" max="2804" width="0.140625" customWidth="1"/>
    <col min="2805" max="2822" width="5.85546875" customWidth="1"/>
    <col min="2823" max="2823" width="5.7109375" customWidth="1"/>
    <col min="2824" max="2824" width="0.140625" customWidth="1"/>
    <col min="2825" max="2825" width="17.42578125" customWidth="1"/>
    <col min="2826" max="2826" width="4" customWidth="1"/>
    <col min="2827" max="2847" width="5.7109375" customWidth="1"/>
    <col min="2848" max="2848" width="3.42578125" customWidth="1"/>
    <col min="3058" max="3058" width="3.42578125" customWidth="1"/>
    <col min="3059" max="3059" width="22.85546875" customWidth="1"/>
    <col min="3060" max="3060" width="0.140625" customWidth="1"/>
    <col min="3061" max="3078" width="5.85546875" customWidth="1"/>
    <col min="3079" max="3079" width="5.7109375" customWidth="1"/>
    <col min="3080" max="3080" width="0.140625" customWidth="1"/>
    <col min="3081" max="3081" width="17.42578125" customWidth="1"/>
    <col min="3082" max="3082" width="4" customWidth="1"/>
    <col min="3083" max="3103" width="5.7109375" customWidth="1"/>
    <col min="3104" max="3104" width="3.42578125" customWidth="1"/>
    <col min="3314" max="3314" width="3.42578125" customWidth="1"/>
    <col min="3315" max="3315" width="22.85546875" customWidth="1"/>
    <col min="3316" max="3316" width="0.140625" customWidth="1"/>
    <col min="3317" max="3334" width="5.85546875" customWidth="1"/>
    <col min="3335" max="3335" width="5.7109375" customWidth="1"/>
    <col min="3336" max="3336" width="0.140625" customWidth="1"/>
    <col min="3337" max="3337" width="17.42578125" customWidth="1"/>
    <col min="3338" max="3338" width="4" customWidth="1"/>
    <col min="3339" max="3359" width="5.7109375" customWidth="1"/>
    <col min="3360" max="3360" width="3.42578125" customWidth="1"/>
    <col min="3570" max="3570" width="3.42578125" customWidth="1"/>
    <col min="3571" max="3571" width="22.85546875" customWidth="1"/>
    <col min="3572" max="3572" width="0.140625" customWidth="1"/>
    <col min="3573" max="3590" width="5.85546875" customWidth="1"/>
    <col min="3591" max="3591" width="5.7109375" customWidth="1"/>
    <col min="3592" max="3592" width="0.140625" customWidth="1"/>
    <col min="3593" max="3593" width="17.42578125" customWidth="1"/>
    <col min="3594" max="3594" width="4" customWidth="1"/>
    <col min="3595" max="3615" width="5.7109375" customWidth="1"/>
    <col min="3616" max="3616" width="3.42578125" customWidth="1"/>
    <col min="3826" max="3826" width="3.42578125" customWidth="1"/>
    <col min="3827" max="3827" width="22.85546875" customWidth="1"/>
    <col min="3828" max="3828" width="0.140625" customWidth="1"/>
    <col min="3829" max="3846" width="5.85546875" customWidth="1"/>
    <col min="3847" max="3847" width="5.7109375" customWidth="1"/>
    <col min="3848" max="3848" width="0.140625" customWidth="1"/>
    <col min="3849" max="3849" width="17.42578125" customWidth="1"/>
    <col min="3850" max="3850" width="4" customWidth="1"/>
    <col min="3851" max="3871" width="5.7109375" customWidth="1"/>
    <col min="3872" max="3872" width="3.42578125" customWidth="1"/>
    <col min="4082" max="4082" width="3.42578125" customWidth="1"/>
    <col min="4083" max="4083" width="22.85546875" customWidth="1"/>
    <col min="4084" max="4084" width="0.140625" customWidth="1"/>
    <col min="4085" max="4102" width="5.85546875" customWidth="1"/>
    <col min="4103" max="4103" width="5.7109375" customWidth="1"/>
    <col min="4104" max="4104" width="0.140625" customWidth="1"/>
    <col min="4105" max="4105" width="17.42578125" customWidth="1"/>
    <col min="4106" max="4106" width="4" customWidth="1"/>
    <col min="4107" max="4127" width="5.7109375" customWidth="1"/>
    <col min="4128" max="4128" width="3.42578125" customWidth="1"/>
    <col min="4338" max="4338" width="3.42578125" customWidth="1"/>
    <col min="4339" max="4339" width="22.85546875" customWidth="1"/>
    <col min="4340" max="4340" width="0.140625" customWidth="1"/>
    <col min="4341" max="4358" width="5.85546875" customWidth="1"/>
    <col min="4359" max="4359" width="5.7109375" customWidth="1"/>
    <col min="4360" max="4360" width="0.140625" customWidth="1"/>
    <col min="4361" max="4361" width="17.42578125" customWidth="1"/>
    <col min="4362" max="4362" width="4" customWidth="1"/>
    <col min="4363" max="4383" width="5.7109375" customWidth="1"/>
    <col min="4384" max="4384" width="3.42578125" customWidth="1"/>
    <col min="4594" max="4594" width="3.42578125" customWidth="1"/>
    <col min="4595" max="4595" width="22.85546875" customWidth="1"/>
    <col min="4596" max="4596" width="0.140625" customWidth="1"/>
    <col min="4597" max="4614" width="5.85546875" customWidth="1"/>
    <col min="4615" max="4615" width="5.7109375" customWidth="1"/>
    <col min="4616" max="4616" width="0.140625" customWidth="1"/>
    <col min="4617" max="4617" width="17.42578125" customWidth="1"/>
    <col min="4618" max="4618" width="4" customWidth="1"/>
    <col min="4619" max="4639" width="5.7109375" customWidth="1"/>
    <col min="4640" max="4640" width="3.42578125" customWidth="1"/>
    <col min="4850" max="4850" width="3.42578125" customWidth="1"/>
    <col min="4851" max="4851" width="22.85546875" customWidth="1"/>
    <col min="4852" max="4852" width="0.140625" customWidth="1"/>
    <col min="4853" max="4870" width="5.85546875" customWidth="1"/>
    <col min="4871" max="4871" width="5.7109375" customWidth="1"/>
    <col min="4872" max="4872" width="0.140625" customWidth="1"/>
    <col min="4873" max="4873" width="17.42578125" customWidth="1"/>
    <col min="4874" max="4874" width="4" customWidth="1"/>
    <col min="4875" max="4895" width="5.7109375" customWidth="1"/>
    <col min="4896" max="4896" width="3.42578125" customWidth="1"/>
    <col min="5106" max="5106" width="3.42578125" customWidth="1"/>
    <col min="5107" max="5107" width="22.85546875" customWidth="1"/>
    <col min="5108" max="5108" width="0.140625" customWidth="1"/>
    <col min="5109" max="5126" width="5.85546875" customWidth="1"/>
    <col min="5127" max="5127" width="5.7109375" customWidth="1"/>
    <col min="5128" max="5128" width="0.140625" customWidth="1"/>
    <col min="5129" max="5129" width="17.42578125" customWidth="1"/>
    <col min="5130" max="5130" width="4" customWidth="1"/>
    <col min="5131" max="5151" width="5.7109375" customWidth="1"/>
    <col min="5152" max="5152" width="3.42578125" customWidth="1"/>
    <col min="5362" max="5362" width="3.42578125" customWidth="1"/>
    <col min="5363" max="5363" width="22.85546875" customWidth="1"/>
    <col min="5364" max="5364" width="0.140625" customWidth="1"/>
    <col min="5365" max="5382" width="5.85546875" customWidth="1"/>
    <col min="5383" max="5383" width="5.7109375" customWidth="1"/>
    <col min="5384" max="5384" width="0.140625" customWidth="1"/>
    <col min="5385" max="5385" width="17.42578125" customWidth="1"/>
    <col min="5386" max="5386" width="4" customWidth="1"/>
    <col min="5387" max="5407" width="5.7109375" customWidth="1"/>
    <col min="5408" max="5408" width="3.42578125" customWidth="1"/>
    <col min="5618" max="5618" width="3.42578125" customWidth="1"/>
    <col min="5619" max="5619" width="22.85546875" customWidth="1"/>
    <col min="5620" max="5620" width="0.140625" customWidth="1"/>
    <col min="5621" max="5638" width="5.85546875" customWidth="1"/>
    <col min="5639" max="5639" width="5.7109375" customWidth="1"/>
    <col min="5640" max="5640" width="0.140625" customWidth="1"/>
    <col min="5641" max="5641" width="17.42578125" customWidth="1"/>
    <col min="5642" max="5642" width="4" customWidth="1"/>
    <col min="5643" max="5663" width="5.7109375" customWidth="1"/>
    <col min="5664" max="5664" width="3.42578125" customWidth="1"/>
    <col min="5874" max="5874" width="3.42578125" customWidth="1"/>
    <col min="5875" max="5875" width="22.85546875" customWidth="1"/>
    <col min="5876" max="5876" width="0.140625" customWidth="1"/>
    <col min="5877" max="5894" width="5.85546875" customWidth="1"/>
    <col min="5895" max="5895" width="5.7109375" customWidth="1"/>
    <col min="5896" max="5896" width="0.140625" customWidth="1"/>
    <col min="5897" max="5897" width="17.42578125" customWidth="1"/>
    <col min="5898" max="5898" width="4" customWidth="1"/>
    <col min="5899" max="5919" width="5.7109375" customWidth="1"/>
    <col min="5920" max="5920" width="3.42578125" customWidth="1"/>
    <col min="6130" max="6130" width="3.42578125" customWidth="1"/>
    <col min="6131" max="6131" width="22.85546875" customWidth="1"/>
    <col min="6132" max="6132" width="0.140625" customWidth="1"/>
    <col min="6133" max="6150" width="5.85546875" customWidth="1"/>
    <col min="6151" max="6151" width="5.7109375" customWidth="1"/>
    <col min="6152" max="6152" width="0.140625" customWidth="1"/>
    <col min="6153" max="6153" width="17.42578125" customWidth="1"/>
    <col min="6154" max="6154" width="4" customWidth="1"/>
    <col min="6155" max="6175" width="5.7109375" customWidth="1"/>
    <col min="6176" max="6176" width="3.42578125" customWidth="1"/>
    <col min="6386" max="6386" width="3.42578125" customWidth="1"/>
    <col min="6387" max="6387" width="22.85546875" customWidth="1"/>
    <col min="6388" max="6388" width="0.140625" customWidth="1"/>
    <col min="6389" max="6406" width="5.85546875" customWidth="1"/>
    <col min="6407" max="6407" width="5.7109375" customWidth="1"/>
    <col min="6408" max="6408" width="0.140625" customWidth="1"/>
    <col min="6409" max="6409" width="17.42578125" customWidth="1"/>
    <col min="6410" max="6410" width="4" customWidth="1"/>
    <col min="6411" max="6431" width="5.7109375" customWidth="1"/>
    <col min="6432" max="6432" width="3.42578125" customWidth="1"/>
    <col min="6642" max="6642" width="3.42578125" customWidth="1"/>
    <col min="6643" max="6643" width="22.85546875" customWidth="1"/>
    <col min="6644" max="6644" width="0.140625" customWidth="1"/>
    <col min="6645" max="6662" width="5.85546875" customWidth="1"/>
    <col min="6663" max="6663" width="5.7109375" customWidth="1"/>
    <col min="6664" max="6664" width="0.140625" customWidth="1"/>
    <col min="6665" max="6665" width="17.42578125" customWidth="1"/>
    <col min="6666" max="6666" width="4" customWidth="1"/>
    <col min="6667" max="6687" width="5.7109375" customWidth="1"/>
    <col min="6688" max="6688" width="3.42578125" customWidth="1"/>
    <col min="6898" max="6898" width="3.42578125" customWidth="1"/>
    <col min="6899" max="6899" width="22.85546875" customWidth="1"/>
    <col min="6900" max="6900" width="0.140625" customWidth="1"/>
    <col min="6901" max="6918" width="5.85546875" customWidth="1"/>
    <col min="6919" max="6919" width="5.7109375" customWidth="1"/>
    <col min="6920" max="6920" width="0.140625" customWidth="1"/>
    <col min="6921" max="6921" width="17.42578125" customWidth="1"/>
    <col min="6922" max="6922" width="4" customWidth="1"/>
    <col min="6923" max="6943" width="5.7109375" customWidth="1"/>
    <col min="6944" max="6944" width="3.42578125" customWidth="1"/>
    <col min="7154" max="7154" width="3.42578125" customWidth="1"/>
    <col min="7155" max="7155" width="22.85546875" customWidth="1"/>
    <col min="7156" max="7156" width="0.140625" customWidth="1"/>
    <col min="7157" max="7174" width="5.85546875" customWidth="1"/>
    <col min="7175" max="7175" width="5.7109375" customWidth="1"/>
    <col min="7176" max="7176" width="0.140625" customWidth="1"/>
    <col min="7177" max="7177" width="17.42578125" customWidth="1"/>
    <col min="7178" max="7178" width="4" customWidth="1"/>
    <col min="7179" max="7199" width="5.7109375" customWidth="1"/>
    <col min="7200" max="7200" width="3.42578125" customWidth="1"/>
    <col min="7410" max="7410" width="3.42578125" customWidth="1"/>
    <col min="7411" max="7411" width="22.85546875" customWidth="1"/>
    <col min="7412" max="7412" width="0.140625" customWidth="1"/>
    <col min="7413" max="7430" width="5.85546875" customWidth="1"/>
    <col min="7431" max="7431" width="5.7109375" customWidth="1"/>
    <col min="7432" max="7432" width="0.140625" customWidth="1"/>
    <col min="7433" max="7433" width="17.42578125" customWidth="1"/>
    <col min="7434" max="7434" width="4" customWidth="1"/>
    <col min="7435" max="7455" width="5.7109375" customWidth="1"/>
    <col min="7456" max="7456" width="3.42578125" customWidth="1"/>
    <col min="7666" max="7666" width="3.42578125" customWidth="1"/>
    <col min="7667" max="7667" width="22.85546875" customWidth="1"/>
    <col min="7668" max="7668" width="0.140625" customWidth="1"/>
    <col min="7669" max="7686" width="5.85546875" customWidth="1"/>
    <col min="7687" max="7687" width="5.7109375" customWidth="1"/>
    <col min="7688" max="7688" width="0.140625" customWidth="1"/>
    <col min="7689" max="7689" width="17.42578125" customWidth="1"/>
    <col min="7690" max="7690" width="4" customWidth="1"/>
    <col min="7691" max="7711" width="5.7109375" customWidth="1"/>
    <col min="7712" max="7712" width="3.42578125" customWidth="1"/>
    <col min="7922" max="7922" width="3.42578125" customWidth="1"/>
    <col min="7923" max="7923" width="22.85546875" customWidth="1"/>
    <col min="7924" max="7924" width="0.140625" customWidth="1"/>
    <col min="7925" max="7942" width="5.85546875" customWidth="1"/>
    <col min="7943" max="7943" width="5.7109375" customWidth="1"/>
    <col min="7944" max="7944" width="0.140625" customWidth="1"/>
    <col min="7945" max="7945" width="17.42578125" customWidth="1"/>
    <col min="7946" max="7946" width="4" customWidth="1"/>
    <col min="7947" max="7967" width="5.7109375" customWidth="1"/>
    <col min="7968" max="7968" width="3.42578125" customWidth="1"/>
    <col min="8178" max="8178" width="3.42578125" customWidth="1"/>
    <col min="8179" max="8179" width="22.85546875" customWidth="1"/>
    <col min="8180" max="8180" width="0.140625" customWidth="1"/>
    <col min="8181" max="8198" width="5.85546875" customWidth="1"/>
    <col min="8199" max="8199" width="5.7109375" customWidth="1"/>
    <col min="8200" max="8200" width="0.140625" customWidth="1"/>
    <col min="8201" max="8201" width="17.42578125" customWidth="1"/>
    <col min="8202" max="8202" width="4" customWidth="1"/>
    <col min="8203" max="8223" width="5.7109375" customWidth="1"/>
    <col min="8224" max="8224" width="3.42578125" customWidth="1"/>
    <col min="8434" max="8434" width="3.42578125" customWidth="1"/>
    <col min="8435" max="8435" width="22.85546875" customWidth="1"/>
    <col min="8436" max="8436" width="0.140625" customWidth="1"/>
    <col min="8437" max="8454" width="5.85546875" customWidth="1"/>
    <col min="8455" max="8455" width="5.7109375" customWidth="1"/>
    <col min="8456" max="8456" width="0.140625" customWidth="1"/>
    <col min="8457" max="8457" width="17.42578125" customWidth="1"/>
    <col min="8458" max="8458" width="4" customWidth="1"/>
    <col min="8459" max="8479" width="5.7109375" customWidth="1"/>
    <col min="8480" max="8480" width="3.42578125" customWidth="1"/>
    <col min="8690" max="8690" width="3.42578125" customWidth="1"/>
    <col min="8691" max="8691" width="22.85546875" customWidth="1"/>
    <col min="8692" max="8692" width="0.140625" customWidth="1"/>
    <col min="8693" max="8710" width="5.85546875" customWidth="1"/>
    <col min="8711" max="8711" width="5.7109375" customWidth="1"/>
    <col min="8712" max="8712" width="0.140625" customWidth="1"/>
    <col min="8713" max="8713" width="17.42578125" customWidth="1"/>
    <col min="8714" max="8714" width="4" customWidth="1"/>
    <col min="8715" max="8735" width="5.7109375" customWidth="1"/>
    <col min="8736" max="8736" width="3.42578125" customWidth="1"/>
    <col min="8946" max="8946" width="3.42578125" customWidth="1"/>
    <col min="8947" max="8947" width="22.85546875" customWidth="1"/>
    <col min="8948" max="8948" width="0.140625" customWidth="1"/>
    <col min="8949" max="8966" width="5.85546875" customWidth="1"/>
    <col min="8967" max="8967" width="5.7109375" customWidth="1"/>
    <col min="8968" max="8968" width="0.140625" customWidth="1"/>
    <col min="8969" max="8969" width="17.42578125" customWidth="1"/>
    <col min="8970" max="8970" width="4" customWidth="1"/>
    <col min="8971" max="8991" width="5.7109375" customWidth="1"/>
    <col min="8992" max="8992" width="3.42578125" customWidth="1"/>
    <col min="9202" max="9202" width="3.42578125" customWidth="1"/>
    <col min="9203" max="9203" width="22.85546875" customWidth="1"/>
    <col min="9204" max="9204" width="0.140625" customWidth="1"/>
    <col min="9205" max="9222" width="5.85546875" customWidth="1"/>
    <col min="9223" max="9223" width="5.7109375" customWidth="1"/>
    <col min="9224" max="9224" width="0.140625" customWidth="1"/>
    <col min="9225" max="9225" width="17.42578125" customWidth="1"/>
    <col min="9226" max="9226" width="4" customWidth="1"/>
    <col min="9227" max="9247" width="5.7109375" customWidth="1"/>
    <col min="9248" max="9248" width="3.42578125" customWidth="1"/>
    <col min="9458" max="9458" width="3.42578125" customWidth="1"/>
    <col min="9459" max="9459" width="22.85546875" customWidth="1"/>
    <col min="9460" max="9460" width="0.140625" customWidth="1"/>
    <col min="9461" max="9478" width="5.85546875" customWidth="1"/>
    <col min="9479" max="9479" width="5.7109375" customWidth="1"/>
    <col min="9480" max="9480" width="0.140625" customWidth="1"/>
    <col min="9481" max="9481" width="17.42578125" customWidth="1"/>
    <col min="9482" max="9482" width="4" customWidth="1"/>
    <col min="9483" max="9503" width="5.7109375" customWidth="1"/>
    <col min="9504" max="9504" width="3.42578125" customWidth="1"/>
    <col min="9714" max="9714" width="3.42578125" customWidth="1"/>
    <col min="9715" max="9715" width="22.85546875" customWidth="1"/>
    <col min="9716" max="9716" width="0.140625" customWidth="1"/>
    <col min="9717" max="9734" width="5.85546875" customWidth="1"/>
    <col min="9735" max="9735" width="5.7109375" customWidth="1"/>
    <col min="9736" max="9736" width="0.140625" customWidth="1"/>
    <col min="9737" max="9737" width="17.42578125" customWidth="1"/>
    <col min="9738" max="9738" width="4" customWidth="1"/>
    <col min="9739" max="9759" width="5.7109375" customWidth="1"/>
    <col min="9760" max="9760" width="3.42578125" customWidth="1"/>
    <col min="9970" max="9970" width="3.42578125" customWidth="1"/>
    <col min="9971" max="9971" width="22.85546875" customWidth="1"/>
    <col min="9972" max="9972" width="0.140625" customWidth="1"/>
    <col min="9973" max="9990" width="5.85546875" customWidth="1"/>
    <col min="9991" max="9991" width="5.7109375" customWidth="1"/>
    <col min="9992" max="9992" width="0.140625" customWidth="1"/>
    <col min="9993" max="9993" width="17.42578125" customWidth="1"/>
    <col min="9994" max="9994" width="4" customWidth="1"/>
    <col min="9995" max="10015" width="5.7109375" customWidth="1"/>
    <col min="10016" max="10016" width="3.42578125" customWidth="1"/>
    <col min="10226" max="10226" width="3.42578125" customWidth="1"/>
    <col min="10227" max="10227" width="22.85546875" customWidth="1"/>
    <col min="10228" max="10228" width="0.140625" customWidth="1"/>
    <col min="10229" max="10246" width="5.85546875" customWidth="1"/>
    <col min="10247" max="10247" width="5.7109375" customWidth="1"/>
    <col min="10248" max="10248" width="0.140625" customWidth="1"/>
    <col min="10249" max="10249" width="17.42578125" customWidth="1"/>
    <col min="10250" max="10250" width="4" customWidth="1"/>
    <col min="10251" max="10271" width="5.7109375" customWidth="1"/>
    <col min="10272" max="10272" width="3.42578125" customWidth="1"/>
    <col min="10482" max="10482" width="3.42578125" customWidth="1"/>
    <col min="10483" max="10483" width="22.85546875" customWidth="1"/>
    <col min="10484" max="10484" width="0.140625" customWidth="1"/>
    <col min="10485" max="10502" width="5.85546875" customWidth="1"/>
    <col min="10503" max="10503" width="5.7109375" customWidth="1"/>
    <col min="10504" max="10504" width="0.140625" customWidth="1"/>
    <col min="10505" max="10505" width="17.42578125" customWidth="1"/>
    <col min="10506" max="10506" width="4" customWidth="1"/>
    <col min="10507" max="10527" width="5.7109375" customWidth="1"/>
    <col min="10528" max="10528" width="3.42578125" customWidth="1"/>
    <col min="10738" max="10738" width="3.42578125" customWidth="1"/>
    <col min="10739" max="10739" width="22.85546875" customWidth="1"/>
    <col min="10740" max="10740" width="0.140625" customWidth="1"/>
    <col min="10741" max="10758" width="5.85546875" customWidth="1"/>
    <col min="10759" max="10759" width="5.7109375" customWidth="1"/>
    <col min="10760" max="10760" width="0.140625" customWidth="1"/>
    <col min="10761" max="10761" width="17.42578125" customWidth="1"/>
    <col min="10762" max="10762" width="4" customWidth="1"/>
    <col min="10763" max="10783" width="5.7109375" customWidth="1"/>
    <col min="10784" max="10784" width="3.42578125" customWidth="1"/>
    <col min="10994" max="10994" width="3.42578125" customWidth="1"/>
    <col min="10995" max="10995" width="22.85546875" customWidth="1"/>
    <col min="10996" max="10996" width="0.140625" customWidth="1"/>
    <col min="10997" max="11014" width="5.85546875" customWidth="1"/>
    <col min="11015" max="11015" width="5.7109375" customWidth="1"/>
    <col min="11016" max="11016" width="0.140625" customWidth="1"/>
    <col min="11017" max="11017" width="17.42578125" customWidth="1"/>
    <col min="11018" max="11018" width="4" customWidth="1"/>
    <col min="11019" max="11039" width="5.7109375" customWidth="1"/>
    <col min="11040" max="11040" width="3.42578125" customWidth="1"/>
    <col min="11250" max="11250" width="3.42578125" customWidth="1"/>
    <col min="11251" max="11251" width="22.85546875" customWidth="1"/>
    <col min="11252" max="11252" width="0.140625" customWidth="1"/>
    <col min="11253" max="11270" width="5.85546875" customWidth="1"/>
    <col min="11271" max="11271" width="5.7109375" customWidth="1"/>
    <col min="11272" max="11272" width="0.140625" customWidth="1"/>
    <col min="11273" max="11273" width="17.42578125" customWidth="1"/>
    <col min="11274" max="11274" width="4" customWidth="1"/>
    <col min="11275" max="11295" width="5.7109375" customWidth="1"/>
    <col min="11296" max="11296" width="3.42578125" customWidth="1"/>
    <col min="11506" max="11506" width="3.42578125" customWidth="1"/>
    <col min="11507" max="11507" width="22.85546875" customWidth="1"/>
    <col min="11508" max="11508" width="0.140625" customWidth="1"/>
    <col min="11509" max="11526" width="5.85546875" customWidth="1"/>
    <col min="11527" max="11527" width="5.7109375" customWidth="1"/>
    <col min="11528" max="11528" width="0.140625" customWidth="1"/>
    <col min="11529" max="11529" width="17.42578125" customWidth="1"/>
    <col min="11530" max="11530" width="4" customWidth="1"/>
    <col min="11531" max="11551" width="5.7109375" customWidth="1"/>
    <col min="11552" max="11552" width="3.42578125" customWidth="1"/>
    <col min="11762" max="11762" width="3.42578125" customWidth="1"/>
    <col min="11763" max="11763" width="22.85546875" customWidth="1"/>
    <col min="11764" max="11764" width="0.140625" customWidth="1"/>
    <col min="11765" max="11782" width="5.85546875" customWidth="1"/>
    <col min="11783" max="11783" width="5.7109375" customWidth="1"/>
    <col min="11784" max="11784" width="0.140625" customWidth="1"/>
    <col min="11785" max="11785" width="17.42578125" customWidth="1"/>
    <col min="11786" max="11786" width="4" customWidth="1"/>
    <col min="11787" max="11807" width="5.7109375" customWidth="1"/>
    <col min="11808" max="11808" width="3.42578125" customWidth="1"/>
    <col min="12018" max="12018" width="3.42578125" customWidth="1"/>
    <col min="12019" max="12019" width="22.85546875" customWidth="1"/>
    <col min="12020" max="12020" width="0.140625" customWidth="1"/>
    <col min="12021" max="12038" width="5.85546875" customWidth="1"/>
    <col min="12039" max="12039" width="5.7109375" customWidth="1"/>
    <col min="12040" max="12040" width="0.140625" customWidth="1"/>
    <col min="12041" max="12041" width="17.42578125" customWidth="1"/>
    <col min="12042" max="12042" width="4" customWidth="1"/>
    <col min="12043" max="12063" width="5.7109375" customWidth="1"/>
    <col min="12064" max="12064" width="3.42578125" customWidth="1"/>
    <col min="12274" max="12274" width="3.42578125" customWidth="1"/>
    <col min="12275" max="12275" width="22.85546875" customWidth="1"/>
    <col min="12276" max="12276" width="0.140625" customWidth="1"/>
    <col min="12277" max="12294" width="5.85546875" customWidth="1"/>
    <col min="12295" max="12295" width="5.7109375" customWidth="1"/>
    <col min="12296" max="12296" width="0.140625" customWidth="1"/>
    <col min="12297" max="12297" width="17.42578125" customWidth="1"/>
    <col min="12298" max="12298" width="4" customWidth="1"/>
    <col min="12299" max="12319" width="5.7109375" customWidth="1"/>
    <col min="12320" max="12320" width="3.42578125" customWidth="1"/>
    <col min="12530" max="12530" width="3.42578125" customWidth="1"/>
    <col min="12531" max="12531" width="22.85546875" customWidth="1"/>
    <col min="12532" max="12532" width="0.140625" customWidth="1"/>
    <col min="12533" max="12550" width="5.85546875" customWidth="1"/>
    <col min="12551" max="12551" width="5.7109375" customWidth="1"/>
    <col min="12552" max="12552" width="0.140625" customWidth="1"/>
    <col min="12553" max="12553" width="17.42578125" customWidth="1"/>
    <col min="12554" max="12554" width="4" customWidth="1"/>
    <col min="12555" max="12575" width="5.7109375" customWidth="1"/>
    <col min="12576" max="12576" width="3.42578125" customWidth="1"/>
    <col min="12786" max="12786" width="3.42578125" customWidth="1"/>
    <col min="12787" max="12787" width="22.85546875" customWidth="1"/>
    <col min="12788" max="12788" width="0.140625" customWidth="1"/>
    <col min="12789" max="12806" width="5.85546875" customWidth="1"/>
    <col min="12807" max="12807" width="5.7109375" customWidth="1"/>
    <col min="12808" max="12808" width="0.140625" customWidth="1"/>
    <col min="12809" max="12809" width="17.42578125" customWidth="1"/>
    <col min="12810" max="12810" width="4" customWidth="1"/>
    <col min="12811" max="12831" width="5.7109375" customWidth="1"/>
    <col min="12832" max="12832" width="3.42578125" customWidth="1"/>
    <col min="13042" max="13042" width="3.42578125" customWidth="1"/>
    <col min="13043" max="13043" width="22.85546875" customWidth="1"/>
    <col min="13044" max="13044" width="0.140625" customWidth="1"/>
    <col min="13045" max="13062" width="5.85546875" customWidth="1"/>
    <col min="13063" max="13063" width="5.7109375" customWidth="1"/>
    <col min="13064" max="13064" width="0.140625" customWidth="1"/>
    <col min="13065" max="13065" width="17.42578125" customWidth="1"/>
    <col min="13066" max="13066" width="4" customWidth="1"/>
    <col min="13067" max="13087" width="5.7109375" customWidth="1"/>
    <col min="13088" max="13088" width="3.42578125" customWidth="1"/>
    <col min="13298" max="13298" width="3.42578125" customWidth="1"/>
    <col min="13299" max="13299" width="22.85546875" customWidth="1"/>
    <col min="13300" max="13300" width="0.140625" customWidth="1"/>
    <col min="13301" max="13318" width="5.85546875" customWidth="1"/>
    <col min="13319" max="13319" width="5.7109375" customWidth="1"/>
    <col min="13320" max="13320" width="0.140625" customWidth="1"/>
    <col min="13321" max="13321" width="17.42578125" customWidth="1"/>
    <col min="13322" max="13322" width="4" customWidth="1"/>
    <col min="13323" max="13343" width="5.7109375" customWidth="1"/>
    <col min="13344" max="13344" width="3.42578125" customWidth="1"/>
    <col min="13554" max="13554" width="3.42578125" customWidth="1"/>
    <col min="13555" max="13555" width="22.85546875" customWidth="1"/>
    <col min="13556" max="13556" width="0.140625" customWidth="1"/>
    <col min="13557" max="13574" width="5.85546875" customWidth="1"/>
    <col min="13575" max="13575" width="5.7109375" customWidth="1"/>
    <col min="13576" max="13576" width="0.140625" customWidth="1"/>
    <col min="13577" max="13577" width="17.42578125" customWidth="1"/>
    <col min="13578" max="13578" width="4" customWidth="1"/>
    <col min="13579" max="13599" width="5.7109375" customWidth="1"/>
    <col min="13600" max="13600" width="3.42578125" customWidth="1"/>
    <col min="13810" max="13810" width="3.42578125" customWidth="1"/>
    <col min="13811" max="13811" width="22.85546875" customWidth="1"/>
    <col min="13812" max="13812" width="0.140625" customWidth="1"/>
    <col min="13813" max="13830" width="5.85546875" customWidth="1"/>
    <col min="13831" max="13831" width="5.7109375" customWidth="1"/>
    <col min="13832" max="13832" width="0.140625" customWidth="1"/>
    <col min="13833" max="13833" width="17.42578125" customWidth="1"/>
    <col min="13834" max="13834" width="4" customWidth="1"/>
    <col min="13835" max="13855" width="5.7109375" customWidth="1"/>
    <col min="13856" max="13856" width="3.42578125" customWidth="1"/>
    <col min="14066" max="14066" width="3.42578125" customWidth="1"/>
    <col min="14067" max="14067" width="22.85546875" customWidth="1"/>
    <col min="14068" max="14068" width="0.140625" customWidth="1"/>
    <col min="14069" max="14086" width="5.85546875" customWidth="1"/>
    <col min="14087" max="14087" width="5.7109375" customWidth="1"/>
    <col min="14088" max="14088" width="0.140625" customWidth="1"/>
    <col min="14089" max="14089" width="17.42578125" customWidth="1"/>
    <col min="14090" max="14090" width="4" customWidth="1"/>
    <col min="14091" max="14111" width="5.7109375" customWidth="1"/>
    <col min="14112" max="14112" width="3.42578125" customWidth="1"/>
    <col min="14322" max="14322" width="3.42578125" customWidth="1"/>
    <col min="14323" max="14323" width="22.85546875" customWidth="1"/>
    <col min="14324" max="14324" width="0.140625" customWidth="1"/>
    <col min="14325" max="14342" width="5.85546875" customWidth="1"/>
    <col min="14343" max="14343" width="5.7109375" customWidth="1"/>
    <col min="14344" max="14344" width="0.140625" customWidth="1"/>
    <col min="14345" max="14345" width="17.42578125" customWidth="1"/>
    <col min="14346" max="14346" width="4" customWidth="1"/>
    <col min="14347" max="14367" width="5.7109375" customWidth="1"/>
    <col min="14368" max="14368" width="3.42578125" customWidth="1"/>
    <col min="14578" max="14578" width="3.42578125" customWidth="1"/>
    <col min="14579" max="14579" width="22.85546875" customWidth="1"/>
    <col min="14580" max="14580" width="0.140625" customWidth="1"/>
    <col min="14581" max="14598" width="5.85546875" customWidth="1"/>
    <col min="14599" max="14599" width="5.7109375" customWidth="1"/>
    <col min="14600" max="14600" width="0.140625" customWidth="1"/>
    <col min="14601" max="14601" width="17.42578125" customWidth="1"/>
    <col min="14602" max="14602" width="4" customWidth="1"/>
    <col min="14603" max="14623" width="5.7109375" customWidth="1"/>
    <col min="14624" max="14624" width="3.42578125" customWidth="1"/>
    <col min="14834" max="14834" width="3.42578125" customWidth="1"/>
    <col min="14835" max="14835" width="22.85546875" customWidth="1"/>
    <col min="14836" max="14836" width="0.140625" customWidth="1"/>
    <col min="14837" max="14854" width="5.85546875" customWidth="1"/>
    <col min="14855" max="14855" width="5.7109375" customWidth="1"/>
    <col min="14856" max="14856" width="0.140625" customWidth="1"/>
    <col min="14857" max="14857" width="17.42578125" customWidth="1"/>
    <col min="14858" max="14858" width="4" customWidth="1"/>
    <col min="14859" max="14879" width="5.7109375" customWidth="1"/>
    <col min="14880" max="14880" width="3.42578125" customWidth="1"/>
    <col min="15090" max="15090" width="3.42578125" customWidth="1"/>
    <col min="15091" max="15091" width="22.85546875" customWidth="1"/>
    <col min="15092" max="15092" width="0.140625" customWidth="1"/>
    <col min="15093" max="15110" width="5.85546875" customWidth="1"/>
    <col min="15111" max="15111" width="5.7109375" customWidth="1"/>
    <col min="15112" max="15112" width="0.140625" customWidth="1"/>
    <col min="15113" max="15113" width="17.42578125" customWidth="1"/>
    <col min="15114" max="15114" width="4" customWidth="1"/>
    <col min="15115" max="15135" width="5.7109375" customWidth="1"/>
    <col min="15136" max="15136" width="3.42578125" customWidth="1"/>
    <col min="15346" max="15346" width="3.42578125" customWidth="1"/>
    <col min="15347" max="15347" width="22.85546875" customWidth="1"/>
    <col min="15348" max="15348" width="0.140625" customWidth="1"/>
    <col min="15349" max="15366" width="5.85546875" customWidth="1"/>
    <col min="15367" max="15367" width="5.7109375" customWidth="1"/>
    <col min="15368" max="15368" width="0.140625" customWidth="1"/>
    <col min="15369" max="15369" width="17.42578125" customWidth="1"/>
    <col min="15370" max="15370" width="4" customWidth="1"/>
    <col min="15371" max="15391" width="5.7109375" customWidth="1"/>
    <col min="15392" max="15392" width="3.42578125" customWidth="1"/>
    <col min="15602" max="15602" width="3.42578125" customWidth="1"/>
    <col min="15603" max="15603" width="22.85546875" customWidth="1"/>
    <col min="15604" max="15604" width="0.140625" customWidth="1"/>
    <col min="15605" max="15622" width="5.85546875" customWidth="1"/>
    <col min="15623" max="15623" width="5.7109375" customWidth="1"/>
    <col min="15624" max="15624" width="0.140625" customWidth="1"/>
    <col min="15625" max="15625" width="17.42578125" customWidth="1"/>
    <col min="15626" max="15626" width="4" customWidth="1"/>
    <col min="15627" max="15647" width="5.7109375" customWidth="1"/>
    <col min="15648" max="15648" width="3.42578125" customWidth="1"/>
    <col min="15858" max="15858" width="3.42578125" customWidth="1"/>
    <col min="15859" max="15859" width="22.85546875" customWidth="1"/>
    <col min="15860" max="15860" width="0.140625" customWidth="1"/>
    <col min="15861" max="15878" width="5.85546875" customWidth="1"/>
    <col min="15879" max="15879" width="5.7109375" customWidth="1"/>
    <col min="15880" max="15880" width="0.140625" customWidth="1"/>
    <col min="15881" max="15881" width="17.42578125" customWidth="1"/>
    <col min="15882" max="15882" width="4" customWidth="1"/>
    <col min="15883" max="15903" width="5.7109375" customWidth="1"/>
    <col min="15904" max="15904" width="3.42578125" customWidth="1"/>
    <col min="16114" max="16114" width="3.42578125" customWidth="1"/>
    <col min="16115" max="16115" width="22.85546875" customWidth="1"/>
    <col min="16116" max="16116" width="0.140625" customWidth="1"/>
    <col min="16117" max="16134" width="5.85546875" customWidth="1"/>
    <col min="16135" max="16135" width="5.7109375" customWidth="1"/>
    <col min="16136" max="16136" width="0.140625" customWidth="1"/>
    <col min="16137" max="16137" width="17.42578125" customWidth="1"/>
    <col min="16138" max="16138" width="4" customWidth="1"/>
    <col min="16139" max="16159" width="5.7109375" customWidth="1"/>
    <col min="16160" max="16160" width="3.42578125" customWidth="1"/>
  </cols>
  <sheetData>
    <row r="2" spans="1:4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409" t="s">
        <v>489</v>
      </c>
      <c r="U2" s="409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</row>
    <row r="3" spans="1:44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4" ht="36.75" customHeight="1">
      <c r="A4" s="408" t="s">
        <v>488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</row>
    <row r="5" spans="1:44" ht="80.2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</row>
    <row r="6" spans="1:44" ht="15.75" customHeight="1">
      <c r="A6" s="410" t="s">
        <v>79</v>
      </c>
      <c r="B6" s="41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7" t="s">
        <v>147</v>
      </c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</row>
    <row r="7" spans="1:44">
      <c r="A7" s="397" t="s">
        <v>13</v>
      </c>
      <c r="B7" s="397"/>
      <c r="C7" s="397" t="s">
        <v>62</v>
      </c>
      <c r="D7" s="395" t="s">
        <v>8</v>
      </c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407" t="s">
        <v>149</v>
      </c>
      <c r="T7" s="396"/>
      <c r="U7" s="396"/>
      <c r="V7" s="397" t="s">
        <v>13</v>
      </c>
      <c r="W7" s="397" t="s">
        <v>62</v>
      </c>
      <c r="X7" s="398" t="s">
        <v>215</v>
      </c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</row>
    <row r="8" spans="1:44">
      <c r="A8" s="397"/>
      <c r="B8" s="397"/>
      <c r="C8" s="397"/>
      <c r="D8" s="395"/>
      <c r="E8" s="395" t="s">
        <v>133</v>
      </c>
      <c r="F8" s="395" t="s">
        <v>16</v>
      </c>
      <c r="G8" s="395" t="s">
        <v>251</v>
      </c>
      <c r="H8" s="396"/>
      <c r="I8" s="396"/>
      <c r="J8" s="395" t="s">
        <v>252</v>
      </c>
      <c r="K8" s="396"/>
      <c r="L8" s="396"/>
      <c r="M8" s="395" t="s">
        <v>253</v>
      </c>
      <c r="N8" s="396"/>
      <c r="O8" s="396"/>
      <c r="P8" s="395" t="s">
        <v>254</v>
      </c>
      <c r="Q8" s="396"/>
      <c r="R8" s="396"/>
      <c r="S8" s="407"/>
      <c r="T8" s="395" t="s">
        <v>133</v>
      </c>
      <c r="U8" s="395" t="s">
        <v>16</v>
      </c>
      <c r="V8" s="397"/>
      <c r="W8" s="397"/>
      <c r="X8" s="395" t="s">
        <v>63</v>
      </c>
      <c r="Y8" s="396"/>
      <c r="Z8" s="396"/>
      <c r="AA8" s="395" t="s">
        <v>64</v>
      </c>
      <c r="AB8" s="396"/>
      <c r="AC8" s="396"/>
      <c r="AD8" s="395" t="s">
        <v>65</v>
      </c>
      <c r="AE8" s="396"/>
      <c r="AF8" s="396"/>
      <c r="AG8" s="395" t="s">
        <v>66</v>
      </c>
      <c r="AH8" s="396"/>
      <c r="AI8" s="396"/>
      <c r="AJ8" s="395" t="s">
        <v>67</v>
      </c>
      <c r="AK8" s="396"/>
      <c r="AL8" s="396"/>
      <c r="AM8" s="395" t="s">
        <v>68</v>
      </c>
      <c r="AN8" s="396"/>
      <c r="AO8" s="396"/>
      <c r="AP8" s="395" t="s">
        <v>14</v>
      </c>
      <c r="AQ8" s="399"/>
      <c r="AR8" s="399"/>
    </row>
    <row r="9" spans="1:44" ht="57.75" customHeight="1">
      <c r="A9" s="397"/>
      <c r="B9" s="397"/>
      <c r="C9" s="397"/>
      <c r="D9" s="395"/>
      <c r="E9" s="395"/>
      <c r="F9" s="395"/>
      <c r="G9" s="395"/>
      <c r="H9" s="222" t="s">
        <v>133</v>
      </c>
      <c r="I9" s="222" t="s">
        <v>16</v>
      </c>
      <c r="J9" s="395"/>
      <c r="K9" s="222" t="s">
        <v>133</v>
      </c>
      <c r="L9" s="222" t="s">
        <v>16</v>
      </c>
      <c r="M9" s="395"/>
      <c r="N9" s="222" t="s">
        <v>133</v>
      </c>
      <c r="O9" s="222" t="s">
        <v>16</v>
      </c>
      <c r="P9" s="395"/>
      <c r="Q9" s="222" t="s">
        <v>133</v>
      </c>
      <c r="R9" s="222" t="s">
        <v>16</v>
      </c>
      <c r="S9" s="407"/>
      <c r="T9" s="395"/>
      <c r="U9" s="395"/>
      <c r="V9" s="397"/>
      <c r="W9" s="397"/>
      <c r="X9" s="395"/>
      <c r="Y9" s="222" t="s">
        <v>133</v>
      </c>
      <c r="Z9" s="222" t="s">
        <v>16</v>
      </c>
      <c r="AA9" s="395"/>
      <c r="AB9" s="222" t="s">
        <v>133</v>
      </c>
      <c r="AC9" s="222" t="s">
        <v>16</v>
      </c>
      <c r="AD9" s="395"/>
      <c r="AE9" s="222" t="s">
        <v>133</v>
      </c>
      <c r="AF9" s="222" t="s">
        <v>16</v>
      </c>
      <c r="AG9" s="395"/>
      <c r="AH9" s="222" t="s">
        <v>133</v>
      </c>
      <c r="AI9" s="222" t="s">
        <v>16</v>
      </c>
      <c r="AJ9" s="395"/>
      <c r="AK9" s="222" t="s">
        <v>133</v>
      </c>
      <c r="AL9" s="222" t="s">
        <v>16</v>
      </c>
      <c r="AM9" s="395"/>
      <c r="AN9" s="222" t="s">
        <v>133</v>
      </c>
      <c r="AO9" s="222" t="s">
        <v>16</v>
      </c>
      <c r="AP9" s="395"/>
      <c r="AQ9" s="222" t="s">
        <v>133</v>
      </c>
      <c r="AR9" s="223" t="s">
        <v>16</v>
      </c>
    </row>
    <row r="10" spans="1:44">
      <c r="A10" s="405" t="s">
        <v>6</v>
      </c>
      <c r="B10" s="405"/>
      <c r="C10" s="224" t="s">
        <v>7</v>
      </c>
      <c r="D10" s="224" t="s">
        <v>434</v>
      </c>
      <c r="E10" s="224" t="s">
        <v>435</v>
      </c>
      <c r="F10" s="224" t="s">
        <v>436</v>
      </c>
      <c r="G10" s="224" t="s">
        <v>437</v>
      </c>
      <c r="H10" s="224" t="s">
        <v>438</v>
      </c>
      <c r="I10" s="224" t="s">
        <v>439</v>
      </c>
      <c r="J10" s="224" t="s">
        <v>440</v>
      </c>
      <c r="K10" s="224" t="s">
        <v>441</v>
      </c>
      <c r="L10" s="224" t="s">
        <v>442</v>
      </c>
      <c r="M10" s="224" t="s">
        <v>443</v>
      </c>
      <c r="N10" s="224" t="s">
        <v>444</v>
      </c>
      <c r="O10" s="224" t="s">
        <v>445</v>
      </c>
      <c r="P10" s="224" t="s">
        <v>446</v>
      </c>
      <c r="Q10" s="224" t="s">
        <v>447</v>
      </c>
      <c r="R10" s="224" t="s">
        <v>448</v>
      </c>
      <c r="S10" s="224" t="s">
        <v>449</v>
      </c>
      <c r="T10" s="224" t="s">
        <v>450</v>
      </c>
      <c r="U10" s="224" t="s">
        <v>451</v>
      </c>
      <c r="V10" s="224" t="s">
        <v>6</v>
      </c>
      <c r="W10" s="224" t="s">
        <v>7</v>
      </c>
      <c r="X10" s="224" t="s">
        <v>452</v>
      </c>
      <c r="Y10" s="224" t="s">
        <v>453</v>
      </c>
      <c r="Z10" s="224" t="s">
        <v>454</v>
      </c>
      <c r="AA10" s="224" t="s">
        <v>455</v>
      </c>
      <c r="AB10" s="224" t="s">
        <v>456</v>
      </c>
      <c r="AC10" s="224" t="s">
        <v>457</v>
      </c>
      <c r="AD10" s="224" t="s">
        <v>458</v>
      </c>
      <c r="AE10" s="224" t="s">
        <v>459</v>
      </c>
      <c r="AF10" s="224" t="s">
        <v>460</v>
      </c>
      <c r="AG10" s="224" t="s">
        <v>461</v>
      </c>
      <c r="AH10" s="224" t="s">
        <v>462</v>
      </c>
      <c r="AI10" s="224" t="s">
        <v>463</v>
      </c>
      <c r="AJ10" s="224" t="s">
        <v>464</v>
      </c>
      <c r="AK10" s="224" t="s">
        <v>465</v>
      </c>
      <c r="AL10" s="224" t="s">
        <v>466</v>
      </c>
      <c r="AM10" s="224" t="s">
        <v>467</v>
      </c>
      <c r="AN10" s="224" t="s">
        <v>468</v>
      </c>
      <c r="AO10" s="224" t="s">
        <v>469</v>
      </c>
      <c r="AP10" s="224" t="s">
        <v>470</v>
      </c>
      <c r="AQ10" s="224" t="s">
        <v>471</v>
      </c>
      <c r="AR10" s="225" t="s">
        <v>472</v>
      </c>
    </row>
    <row r="11" spans="1:44" ht="18.75" customHeight="1">
      <c r="A11" s="406" t="s">
        <v>288</v>
      </c>
      <c r="B11" s="406"/>
      <c r="C11" s="229">
        <v>1</v>
      </c>
      <c r="D11" s="247">
        <v>150282</v>
      </c>
      <c r="E11" s="247">
        <v>58021</v>
      </c>
      <c r="F11" s="247">
        <v>92261</v>
      </c>
      <c r="G11" s="247">
        <v>2620</v>
      </c>
      <c r="H11" s="247">
        <v>512</v>
      </c>
      <c r="I11" s="247">
        <v>2108</v>
      </c>
      <c r="J11" s="247">
        <v>117344</v>
      </c>
      <c r="K11" s="247">
        <v>46547</v>
      </c>
      <c r="L11" s="247">
        <v>70797</v>
      </c>
      <c r="M11" s="247">
        <v>24830</v>
      </c>
      <c r="N11" s="247">
        <v>8631</v>
      </c>
      <c r="O11" s="247">
        <v>16199</v>
      </c>
      <c r="P11" s="247">
        <v>5488</v>
      </c>
      <c r="Q11" s="247">
        <v>2331</v>
      </c>
      <c r="R11" s="247">
        <v>3157</v>
      </c>
      <c r="S11" s="247">
        <v>436</v>
      </c>
      <c r="T11" s="247">
        <v>192</v>
      </c>
      <c r="U11" s="248">
        <v>244</v>
      </c>
      <c r="V11" s="232" t="s">
        <v>288</v>
      </c>
      <c r="W11" s="229">
        <v>1</v>
      </c>
      <c r="X11" s="249">
        <v>87</v>
      </c>
      <c r="Y11" s="249">
        <v>42</v>
      </c>
      <c r="Z11" s="249">
        <v>45</v>
      </c>
      <c r="AA11" s="249">
        <v>37</v>
      </c>
      <c r="AB11" s="249">
        <v>22</v>
      </c>
      <c r="AC11" s="249">
        <v>15</v>
      </c>
      <c r="AD11" s="249">
        <v>8</v>
      </c>
      <c r="AE11" s="249">
        <v>2</v>
      </c>
      <c r="AF11" s="249">
        <v>6</v>
      </c>
      <c r="AG11" s="249">
        <v>267</v>
      </c>
      <c r="AH11" s="249">
        <v>115</v>
      </c>
      <c r="AI11" s="249">
        <v>152</v>
      </c>
      <c r="AJ11" s="249">
        <v>7</v>
      </c>
      <c r="AK11" s="249">
        <v>2</v>
      </c>
      <c r="AL11" s="249">
        <v>5</v>
      </c>
      <c r="AM11" s="249">
        <v>12</v>
      </c>
      <c r="AN11" s="249">
        <v>5</v>
      </c>
      <c r="AO11" s="249">
        <v>7</v>
      </c>
      <c r="AP11" s="249">
        <v>18</v>
      </c>
      <c r="AQ11" s="249">
        <v>4</v>
      </c>
      <c r="AR11" s="250">
        <v>14</v>
      </c>
    </row>
    <row r="12" spans="1:44">
      <c r="A12" s="401" t="s">
        <v>473</v>
      </c>
      <c r="B12" s="401"/>
      <c r="C12" s="229">
        <v>2</v>
      </c>
      <c r="D12" s="246">
        <f>D13+D14+D15+D16+D17+D18+D19</f>
        <v>140469</v>
      </c>
      <c r="E12" s="246">
        <f t="shared" ref="E12:R12" si="0">E13+E14+E15+E16+E17+E18+E19</f>
        <v>54682</v>
      </c>
      <c r="F12" s="246">
        <f t="shared" si="0"/>
        <v>85787</v>
      </c>
      <c r="G12" s="246">
        <f t="shared" si="0"/>
        <v>2025</v>
      </c>
      <c r="H12" s="246">
        <f t="shared" si="0"/>
        <v>436</v>
      </c>
      <c r="I12" s="246">
        <f t="shared" si="0"/>
        <v>1589</v>
      </c>
      <c r="J12" s="246">
        <f t="shared" si="0"/>
        <v>109475</v>
      </c>
      <c r="K12" s="246">
        <f t="shared" si="0"/>
        <v>43633</v>
      </c>
      <c r="L12" s="246">
        <f t="shared" si="0"/>
        <v>65842</v>
      </c>
      <c r="M12" s="246">
        <f t="shared" si="0"/>
        <v>23511</v>
      </c>
      <c r="N12" s="246">
        <f t="shared" si="0"/>
        <v>8291</v>
      </c>
      <c r="O12" s="246">
        <f t="shared" si="0"/>
        <v>15220</v>
      </c>
      <c r="P12" s="246">
        <f t="shared" si="0"/>
        <v>5458</v>
      </c>
      <c r="Q12" s="246">
        <f t="shared" si="0"/>
        <v>2322</v>
      </c>
      <c r="R12" s="246">
        <f t="shared" si="0"/>
        <v>3136</v>
      </c>
      <c r="S12" s="246">
        <f t="shared" ref="S12" si="1">S13+S14+S15+S16+S17+S18+S19</f>
        <v>408</v>
      </c>
      <c r="T12" s="246">
        <f t="shared" ref="T12" si="2">T13+T14+T15+T16+T17+T18+T19</f>
        <v>177</v>
      </c>
      <c r="U12" s="246">
        <f t="shared" ref="U12" si="3">U13+U14+U15+U16+U17+U18+U19</f>
        <v>231</v>
      </c>
      <c r="V12" s="233" t="s">
        <v>473</v>
      </c>
      <c r="W12" s="266">
        <f>1+W11</f>
        <v>2</v>
      </c>
      <c r="X12" s="236">
        <f>X13+X14+X15+X16+X17+X18+X19</f>
        <v>81</v>
      </c>
      <c r="Y12" s="236">
        <f t="shared" ref="Y12:AR12" si="4">Y13+Y14+Y15+Y16+Y17+Y18+Y19</f>
        <v>37</v>
      </c>
      <c r="Z12" s="236">
        <f t="shared" si="4"/>
        <v>44</v>
      </c>
      <c r="AA12" s="236">
        <f t="shared" si="4"/>
        <v>34</v>
      </c>
      <c r="AB12" s="236">
        <f t="shared" si="4"/>
        <v>21</v>
      </c>
      <c r="AC12" s="236">
        <f t="shared" si="4"/>
        <v>13</v>
      </c>
      <c r="AD12" s="236">
        <f t="shared" si="4"/>
        <v>8</v>
      </c>
      <c r="AE12" s="236">
        <f t="shared" si="4"/>
        <v>2</v>
      </c>
      <c r="AF12" s="236">
        <f t="shared" si="4"/>
        <v>6</v>
      </c>
      <c r="AG12" s="236">
        <f t="shared" si="4"/>
        <v>253</v>
      </c>
      <c r="AH12" s="236">
        <f t="shared" si="4"/>
        <v>107</v>
      </c>
      <c r="AI12" s="236">
        <f t="shared" si="4"/>
        <v>146</v>
      </c>
      <c r="AJ12" s="236">
        <f t="shared" si="4"/>
        <v>7</v>
      </c>
      <c r="AK12" s="236">
        <f t="shared" si="4"/>
        <v>2</v>
      </c>
      <c r="AL12" s="236">
        <f t="shared" si="4"/>
        <v>5</v>
      </c>
      <c r="AM12" s="236">
        <f t="shared" si="4"/>
        <v>11</v>
      </c>
      <c r="AN12" s="236">
        <f t="shared" si="4"/>
        <v>4</v>
      </c>
      <c r="AO12" s="236">
        <f t="shared" si="4"/>
        <v>7</v>
      </c>
      <c r="AP12" s="236">
        <f t="shared" si="4"/>
        <v>14</v>
      </c>
      <c r="AQ12" s="236">
        <f t="shared" si="4"/>
        <v>4</v>
      </c>
      <c r="AR12" s="236">
        <f t="shared" si="4"/>
        <v>10</v>
      </c>
    </row>
    <row r="13" spans="1:44">
      <c r="A13" s="403" t="s">
        <v>474</v>
      </c>
      <c r="B13" s="403"/>
      <c r="C13" s="231">
        <f>1+C12</f>
        <v>3</v>
      </c>
      <c r="D13" s="237">
        <v>20246</v>
      </c>
      <c r="E13" s="237">
        <v>8713</v>
      </c>
      <c r="F13" s="237">
        <v>11533</v>
      </c>
      <c r="G13" s="237">
        <v>678</v>
      </c>
      <c r="H13" s="237">
        <v>82</v>
      </c>
      <c r="I13" s="237">
        <v>596</v>
      </c>
      <c r="J13" s="237">
        <v>17153</v>
      </c>
      <c r="K13" s="237">
        <v>7593</v>
      </c>
      <c r="L13" s="237">
        <v>9560</v>
      </c>
      <c r="M13" s="237">
        <v>2309</v>
      </c>
      <c r="N13" s="237">
        <v>992</v>
      </c>
      <c r="O13" s="237">
        <v>1317</v>
      </c>
      <c r="P13" s="237">
        <v>106</v>
      </c>
      <c r="Q13" s="237">
        <v>46</v>
      </c>
      <c r="R13" s="237">
        <v>60</v>
      </c>
      <c r="S13" s="237">
        <v>31</v>
      </c>
      <c r="T13" s="237">
        <v>11</v>
      </c>
      <c r="U13" s="242">
        <v>20</v>
      </c>
      <c r="V13" s="230" t="s">
        <v>474</v>
      </c>
      <c r="W13" s="266">
        <f t="shared" ref="W13:W36" si="5">1+W12</f>
        <v>3</v>
      </c>
      <c r="X13" s="237">
        <v>4</v>
      </c>
      <c r="Y13" s="237">
        <v>1</v>
      </c>
      <c r="Z13" s="237">
        <v>3</v>
      </c>
      <c r="AA13" s="237">
        <v>3</v>
      </c>
      <c r="AB13" s="237">
        <v>2</v>
      </c>
      <c r="AC13" s="237">
        <v>1</v>
      </c>
      <c r="AD13" s="237">
        <v>0</v>
      </c>
      <c r="AE13" s="237">
        <v>0</v>
      </c>
      <c r="AF13" s="237">
        <v>0</v>
      </c>
      <c r="AG13" s="237">
        <v>20</v>
      </c>
      <c r="AH13" s="237">
        <v>6</v>
      </c>
      <c r="AI13" s="237">
        <v>14</v>
      </c>
      <c r="AJ13" s="237">
        <v>1</v>
      </c>
      <c r="AK13" s="237">
        <v>0</v>
      </c>
      <c r="AL13" s="237">
        <v>1</v>
      </c>
      <c r="AM13" s="237">
        <v>2</v>
      </c>
      <c r="AN13" s="237">
        <v>1</v>
      </c>
      <c r="AO13" s="237">
        <v>1</v>
      </c>
      <c r="AP13" s="237">
        <v>1</v>
      </c>
      <c r="AQ13" s="237">
        <v>1</v>
      </c>
      <c r="AR13" s="238">
        <v>0</v>
      </c>
    </row>
    <row r="14" spans="1:44">
      <c r="A14" s="404" t="s">
        <v>475</v>
      </c>
      <c r="B14" s="404"/>
      <c r="C14" s="231">
        <f t="shared" ref="C14:C36" si="6">1+C13</f>
        <v>4</v>
      </c>
      <c r="D14" s="239">
        <v>32449</v>
      </c>
      <c r="E14" s="239">
        <v>14427</v>
      </c>
      <c r="F14" s="239">
        <v>18022</v>
      </c>
      <c r="G14" s="239">
        <v>442</v>
      </c>
      <c r="H14" s="239">
        <v>195</v>
      </c>
      <c r="I14" s="239">
        <v>247</v>
      </c>
      <c r="J14" s="239">
        <v>26156</v>
      </c>
      <c r="K14" s="239">
        <v>11775</v>
      </c>
      <c r="L14" s="239">
        <v>14381</v>
      </c>
      <c r="M14" s="239">
        <v>5000</v>
      </c>
      <c r="N14" s="239">
        <v>1960</v>
      </c>
      <c r="O14" s="239">
        <v>3040</v>
      </c>
      <c r="P14" s="239">
        <v>851</v>
      </c>
      <c r="Q14" s="239">
        <v>497</v>
      </c>
      <c r="R14" s="239">
        <v>354</v>
      </c>
      <c r="S14" s="239">
        <v>68</v>
      </c>
      <c r="T14" s="239">
        <v>35</v>
      </c>
      <c r="U14" s="243">
        <v>33</v>
      </c>
      <c r="V14" s="226" t="s">
        <v>475</v>
      </c>
      <c r="W14" s="266">
        <f t="shared" si="5"/>
        <v>4</v>
      </c>
      <c r="X14" s="239">
        <v>8</v>
      </c>
      <c r="Y14" s="239">
        <v>5</v>
      </c>
      <c r="Z14" s="239">
        <v>3</v>
      </c>
      <c r="AA14" s="239">
        <v>3</v>
      </c>
      <c r="AB14" s="239">
        <v>2</v>
      </c>
      <c r="AC14" s="239">
        <v>1</v>
      </c>
      <c r="AD14" s="239">
        <v>1</v>
      </c>
      <c r="AE14" s="239">
        <v>0</v>
      </c>
      <c r="AF14" s="239">
        <v>1</v>
      </c>
      <c r="AG14" s="239">
        <v>53</v>
      </c>
      <c r="AH14" s="239">
        <v>27</v>
      </c>
      <c r="AI14" s="239">
        <v>26</v>
      </c>
      <c r="AJ14" s="239">
        <v>0</v>
      </c>
      <c r="AK14" s="239">
        <v>0</v>
      </c>
      <c r="AL14" s="239">
        <v>0</v>
      </c>
      <c r="AM14" s="239">
        <v>1</v>
      </c>
      <c r="AN14" s="239">
        <v>1</v>
      </c>
      <c r="AO14" s="239">
        <v>0</v>
      </c>
      <c r="AP14" s="239">
        <v>2</v>
      </c>
      <c r="AQ14" s="239">
        <v>0</v>
      </c>
      <c r="AR14" s="240">
        <v>2</v>
      </c>
    </row>
    <row r="15" spans="1:44">
      <c r="A15" s="404" t="s">
        <v>476</v>
      </c>
      <c r="B15" s="404"/>
      <c r="C15" s="231">
        <f t="shared" si="6"/>
        <v>5</v>
      </c>
      <c r="D15" s="239">
        <v>359</v>
      </c>
      <c r="E15" s="239">
        <v>242</v>
      </c>
      <c r="F15" s="239">
        <v>117</v>
      </c>
      <c r="G15" s="239">
        <v>0</v>
      </c>
      <c r="H15" s="239">
        <v>0</v>
      </c>
      <c r="I15" s="239">
        <v>0</v>
      </c>
      <c r="J15" s="239">
        <v>340</v>
      </c>
      <c r="K15" s="239">
        <v>228</v>
      </c>
      <c r="L15" s="239">
        <v>112</v>
      </c>
      <c r="M15" s="239">
        <v>19</v>
      </c>
      <c r="N15" s="239">
        <v>14</v>
      </c>
      <c r="O15" s="239">
        <v>5</v>
      </c>
      <c r="P15" s="239">
        <v>0</v>
      </c>
      <c r="Q15" s="239">
        <v>0</v>
      </c>
      <c r="R15" s="239">
        <v>0</v>
      </c>
      <c r="S15" s="239">
        <v>1</v>
      </c>
      <c r="T15" s="239">
        <v>0</v>
      </c>
      <c r="U15" s="243">
        <v>1</v>
      </c>
      <c r="V15" s="226" t="s">
        <v>476</v>
      </c>
      <c r="W15" s="266">
        <f t="shared" si="5"/>
        <v>5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0</v>
      </c>
      <c r="AD15" s="239">
        <v>0</v>
      </c>
      <c r="AE15" s="239">
        <v>0</v>
      </c>
      <c r="AF15" s="239">
        <v>0</v>
      </c>
      <c r="AG15" s="239">
        <v>1</v>
      </c>
      <c r="AH15" s="239">
        <v>0</v>
      </c>
      <c r="AI15" s="239">
        <v>1</v>
      </c>
      <c r="AJ15" s="239">
        <v>0</v>
      </c>
      <c r="AK15" s="239">
        <v>0</v>
      </c>
      <c r="AL15" s="239">
        <v>0</v>
      </c>
      <c r="AM15" s="239">
        <v>0</v>
      </c>
      <c r="AN15" s="239">
        <v>0</v>
      </c>
      <c r="AO15" s="239">
        <v>0</v>
      </c>
      <c r="AP15" s="239">
        <v>0</v>
      </c>
      <c r="AQ15" s="239">
        <v>0</v>
      </c>
      <c r="AR15" s="240">
        <v>0</v>
      </c>
    </row>
    <row r="16" spans="1:44">
      <c r="A16" s="404" t="s">
        <v>477</v>
      </c>
      <c r="B16" s="404"/>
      <c r="C16" s="231">
        <f t="shared" si="6"/>
        <v>6</v>
      </c>
      <c r="D16" s="239">
        <v>3677</v>
      </c>
      <c r="E16" s="239">
        <v>679</v>
      </c>
      <c r="F16" s="239">
        <v>2998</v>
      </c>
      <c r="G16" s="239">
        <v>57</v>
      </c>
      <c r="H16" s="239">
        <v>3</v>
      </c>
      <c r="I16" s="239">
        <v>54</v>
      </c>
      <c r="J16" s="239">
        <v>3180</v>
      </c>
      <c r="K16" s="239">
        <v>561</v>
      </c>
      <c r="L16" s="239">
        <v>2619</v>
      </c>
      <c r="M16" s="239">
        <v>346</v>
      </c>
      <c r="N16" s="239">
        <v>83</v>
      </c>
      <c r="O16" s="239">
        <v>263</v>
      </c>
      <c r="P16" s="239">
        <v>94</v>
      </c>
      <c r="Q16" s="239">
        <v>32</v>
      </c>
      <c r="R16" s="239">
        <v>62</v>
      </c>
      <c r="S16" s="239">
        <v>21</v>
      </c>
      <c r="T16" s="239">
        <v>4</v>
      </c>
      <c r="U16" s="243">
        <v>17</v>
      </c>
      <c r="V16" s="226" t="s">
        <v>477</v>
      </c>
      <c r="W16" s="266">
        <f t="shared" si="5"/>
        <v>6</v>
      </c>
      <c r="X16" s="239">
        <v>7</v>
      </c>
      <c r="Y16" s="239">
        <v>1</v>
      </c>
      <c r="Z16" s="239">
        <v>6</v>
      </c>
      <c r="AA16" s="239">
        <v>0</v>
      </c>
      <c r="AB16" s="239">
        <v>0</v>
      </c>
      <c r="AC16" s="239">
        <v>0</v>
      </c>
      <c r="AD16" s="239">
        <v>1</v>
      </c>
      <c r="AE16" s="239">
        <v>0</v>
      </c>
      <c r="AF16" s="239">
        <v>1</v>
      </c>
      <c r="AG16" s="239">
        <v>13</v>
      </c>
      <c r="AH16" s="239">
        <v>3</v>
      </c>
      <c r="AI16" s="239">
        <v>10</v>
      </c>
      <c r="AJ16" s="239">
        <v>0</v>
      </c>
      <c r="AK16" s="239">
        <v>0</v>
      </c>
      <c r="AL16" s="239">
        <v>0</v>
      </c>
      <c r="AM16" s="239">
        <v>0</v>
      </c>
      <c r="AN16" s="239">
        <v>0</v>
      </c>
      <c r="AO16" s="239">
        <v>0</v>
      </c>
      <c r="AP16" s="239">
        <v>0</v>
      </c>
      <c r="AQ16" s="239">
        <v>0</v>
      </c>
      <c r="AR16" s="240">
        <v>0</v>
      </c>
    </row>
    <row r="17" spans="1:44">
      <c r="A17" s="404" t="s">
        <v>104</v>
      </c>
      <c r="B17" s="404"/>
      <c r="C17" s="231">
        <f t="shared" si="6"/>
        <v>7</v>
      </c>
      <c r="D17" s="239">
        <v>67999</v>
      </c>
      <c r="E17" s="239">
        <v>23417</v>
      </c>
      <c r="F17" s="239">
        <v>44582</v>
      </c>
      <c r="G17" s="239">
        <v>437</v>
      </c>
      <c r="H17" s="239">
        <v>72</v>
      </c>
      <c r="I17" s="239">
        <v>365</v>
      </c>
      <c r="J17" s="239">
        <v>51525</v>
      </c>
      <c r="K17" s="239">
        <v>18155</v>
      </c>
      <c r="L17" s="239">
        <v>33370</v>
      </c>
      <c r="M17" s="239">
        <v>12328</v>
      </c>
      <c r="N17" s="239">
        <v>3744</v>
      </c>
      <c r="O17" s="239">
        <v>8584</v>
      </c>
      <c r="P17" s="239">
        <v>3709</v>
      </c>
      <c r="Q17" s="239">
        <v>1446</v>
      </c>
      <c r="R17" s="239">
        <v>2263</v>
      </c>
      <c r="S17" s="239">
        <v>240</v>
      </c>
      <c r="T17" s="239">
        <v>100</v>
      </c>
      <c r="U17" s="243">
        <v>140</v>
      </c>
      <c r="V17" s="226" t="s">
        <v>104</v>
      </c>
      <c r="W17" s="266">
        <f t="shared" si="5"/>
        <v>7</v>
      </c>
      <c r="X17" s="239">
        <v>52</v>
      </c>
      <c r="Y17" s="239">
        <v>23</v>
      </c>
      <c r="Z17" s="239">
        <v>29</v>
      </c>
      <c r="AA17" s="239">
        <v>20</v>
      </c>
      <c r="AB17" s="239">
        <v>10</v>
      </c>
      <c r="AC17" s="239">
        <v>10</v>
      </c>
      <c r="AD17" s="239">
        <v>2</v>
      </c>
      <c r="AE17" s="239">
        <v>2</v>
      </c>
      <c r="AF17" s="239">
        <v>0</v>
      </c>
      <c r="AG17" s="239">
        <v>146</v>
      </c>
      <c r="AH17" s="239">
        <v>62</v>
      </c>
      <c r="AI17" s="239">
        <v>84</v>
      </c>
      <c r="AJ17" s="239">
        <v>5</v>
      </c>
      <c r="AK17" s="239">
        <v>1</v>
      </c>
      <c r="AL17" s="239">
        <v>4</v>
      </c>
      <c r="AM17" s="239">
        <v>7</v>
      </c>
      <c r="AN17" s="239">
        <v>1</v>
      </c>
      <c r="AO17" s="239">
        <v>6</v>
      </c>
      <c r="AP17" s="239">
        <v>8</v>
      </c>
      <c r="AQ17" s="239">
        <v>1</v>
      </c>
      <c r="AR17" s="240">
        <v>7</v>
      </c>
    </row>
    <row r="18" spans="1:44">
      <c r="A18" s="404" t="s">
        <v>432</v>
      </c>
      <c r="B18" s="404"/>
      <c r="C18" s="231">
        <f t="shared" si="6"/>
        <v>8</v>
      </c>
      <c r="D18" s="239">
        <v>9770</v>
      </c>
      <c r="E18" s="239">
        <v>5366</v>
      </c>
      <c r="F18" s="239">
        <v>4404</v>
      </c>
      <c r="G18" s="239">
        <v>0</v>
      </c>
      <c r="H18" s="239">
        <v>0</v>
      </c>
      <c r="I18" s="239">
        <v>0</v>
      </c>
      <c r="J18" s="239">
        <v>6674</v>
      </c>
      <c r="K18" s="239">
        <v>3993</v>
      </c>
      <c r="L18" s="239">
        <v>2681</v>
      </c>
      <c r="M18" s="239">
        <v>2662</v>
      </c>
      <c r="N18" s="239">
        <v>1193</v>
      </c>
      <c r="O18" s="239">
        <v>1469</v>
      </c>
      <c r="P18" s="239">
        <v>434</v>
      </c>
      <c r="Q18" s="239">
        <v>180</v>
      </c>
      <c r="R18" s="239">
        <v>254</v>
      </c>
      <c r="S18" s="239">
        <v>31</v>
      </c>
      <c r="T18" s="239">
        <v>23</v>
      </c>
      <c r="U18" s="243">
        <v>8</v>
      </c>
      <c r="V18" s="226" t="s">
        <v>432</v>
      </c>
      <c r="W18" s="266">
        <f t="shared" si="5"/>
        <v>8</v>
      </c>
      <c r="X18" s="239">
        <v>7</v>
      </c>
      <c r="Y18" s="239">
        <v>7</v>
      </c>
      <c r="Z18" s="239">
        <v>0</v>
      </c>
      <c r="AA18" s="239">
        <v>7</v>
      </c>
      <c r="AB18" s="239">
        <v>6</v>
      </c>
      <c r="AC18" s="239">
        <v>1</v>
      </c>
      <c r="AD18" s="239">
        <v>3</v>
      </c>
      <c r="AE18" s="239">
        <v>0</v>
      </c>
      <c r="AF18" s="239">
        <v>3</v>
      </c>
      <c r="AG18" s="239">
        <v>10</v>
      </c>
      <c r="AH18" s="239">
        <v>6</v>
      </c>
      <c r="AI18" s="239">
        <v>4</v>
      </c>
      <c r="AJ18" s="239">
        <v>1</v>
      </c>
      <c r="AK18" s="239">
        <v>1</v>
      </c>
      <c r="AL18" s="239">
        <v>0</v>
      </c>
      <c r="AM18" s="239">
        <v>1</v>
      </c>
      <c r="AN18" s="239">
        <v>1</v>
      </c>
      <c r="AO18" s="239">
        <v>0</v>
      </c>
      <c r="AP18" s="239">
        <v>2</v>
      </c>
      <c r="AQ18" s="239">
        <v>2</v>
      </c>
      <c r="AR18" s="240">
        <v>0</v>
      </c>
    </row>
    <row r="19" spans="1:44">
      <c r="A19" s="402" t="s">
        <v>433</v>
      </c>
      <c r="B19" s="402"/>
      <c r="C19" s="231">
        <f t="shared" si="6"/>
        <v>9</v>
      </c>
      <c r="D19" s="234">
        <v>5969</v>
      </c>
      <c r="E19" s="234">
        <v>1838</v>
      </c>
      <c r="F19" s="234">
        <v>4131</v>
      </c>
      <c r="G19" s="234">
        <v>411</v>
      </c>
      <c r="H19" s="234">
        <v>84</v>
      </c>
      <c r="I19" s="234">
        <v>327</v>
      </c>
      <c r="J19" s="234">
        <v>4447</v>
      </c>
      <c r="K19" s="234">
        <v>1328</v>
      </c>
      <c r="L19" s="234">
        <v>3119</v>
      </c>
      <c r="M19" s="234">
        <v>847</v>
      </c>
      <c r="N19" s="234">
        <v>305</v>
      </c>
      <c r="O19" s="234">
        <v>542</v>
      </c>
      <c r="P19" s="234">
        <v>264</v>
      </c>
      <c r="Q19" s="234">
        <v>121</v>
      </c>
      <c r="R19" s="234">
        <v>143</v>
      </c>
      <c r="S19" s="234">
        <v>16</v>
      </c>
      <c r="T19" s="234">
        <v>4</v>
      </c>
      <c r="U19" s="244">
        <v>12</v>
      </c>
      <c r="V19" s="228" t="s">
        <v>433</v>
      </c>
      <c r="W19" s="266">
        <f t="shared" si="5"/>
        <v>9</v>
      </c>
      <c r="X19" s="234">
        <v>3</v>
      </c>
      <c r="Y19" s="234">
        <v>0</v>
      </c>
      <c r="Z19" s="234">
        <v>3</v>
      </c>
      <c r="AA19" s="234">
        <v>1</v>
      </c>
      <c r="AB19" s="234">
        <v>1</v>
      </c>
      <c r="AC19" s="234">
        <v>0</v>
      </c>
      <c r="AD19" s="234">
        <v>1</v>
      </c>
      <c r="AE19" s="234">
        <v>0</v>
      </c>
      <c r="AF19" s="234">
        <v>1</v>
      </c>
      <c r="AG19" s="234">
        <v>10</v>
      </c>
      <c r="AH19" s="234">
        <v>3</v>
      </c>
      <c r="AI19" s="234">
        <v>7</v>
      </c>
      <c r="AJ19" s="234">
        <v>0</v>
      </c>
      <c r="AK19" s="234">
        <v>0</v>
      </c>
      <c r="AL19" s="234">
        <v>0</v>
      </c>
      <c r="AM19" s="234">
        <v>0</v>
      </c>
      <c r="AN19" s="234">
        <v>0</v>
      </c>
      <c r="AO19" s="234">
        <v>0</v>
      </c>
      <c r="AP19" s="234">
        <v>1</v>
      </c>
      <c r="AQ19" s="234">
        <v>0</v>
      </c>
      <c r="AR19" s="235">
        <v>1</v>
      </c>
    </row>
    <row r="20" spans="1:44">
      <c r="A20" s="401" t="s">
        <v>478</v>
      </c>
      <c r="B20" s="401"/>
      <c r="C20" s="231">
        <f t="shared" si="6"/>
        <v>10</v>
      </c>
      <c r="D20" s="246">
        <f>D21+D22</f>
        <v>301</v>
      </c>
      <c r="E20" s="246">
        <f t="shared" ref="E20:Q20" si="7">E21+E22</f>
        <v>83</v>
      </c>
      <c r="F20" s="246">
        <f t="shared" si="7"/>
        <v>218</v>
      </c>
      <c r="G20" s="246">
        <f t="shared" si="7"/>
        <v>0</v>
      </c>
      <c r="H20" s="246">
        <f t="shared" si="7"/>
        <v>0</v>
      </c>
      <c r="I20" s="246">
        <f t="shared" si="7"/>
        <v>0</v>
      </c>
      <c r="J20" s="246">
        <f t="shared" si="7"/>
        <v>213</v>
      </c>
      <c r="K20" s="246">
        <f t="shared" si="7"/>
        <v>51</v>
      </c>
      <c r="L20" s="246">
        <f t="shared" si="7"/>
        <v>162</v>
      </c>
      <c r="M20" s="246">
        <f t="shared" si="7"/>
        <v>85</v>
      </c>
      <c r="N20" s="246">
        <f t="shared" si="7"/>
        <v>31</v>
      </c>
      <c r="O20" s="246">
        <f t="shared" si="7"/>
        <v>54</v>
      </c>
      <c r="P20" s="246">
        <f t="shared" si="7"/>
        <v>3</v>
      </c>
      <c r="Q20" s="246">
        <f t="shared" si="7"/>
        <v>1</v>
      </c>
      <c r="R20" s="246">
        <f>R21+R22</f>
        <v>2</v>
      </c>
      <c r="S20" s="246">
        <f t="shared" ref="S20:U20" si="8">S21+S22</f>
        <v>1</v>
      </c>
      <c r="T20" s="246">
        <f t="shared" si="8"/>
        <v>1</v>
      </c>
      <c r="U20" s="246">
        <f t="shared" si="8"/>
        <v>0</v>
      </c>
      <c r="V20" s="233" t="s">
        <v>478</v>
      </c>
      <c r="W20" s="266">
        <f t="shared" si="5"/>
        <v>10</v>
      </c>
      <c r="X20" s="236">
        <f>X21+X22</f>
        <v>0</v>
      </c>
      <c r="Y20" s="236">
        <f t="shared" ref="Y20:AR20" si="9">Y21+Y22</f>
        <v>0</v>
      </c>
      <c r="Z20" s="236">
        <f t="shared" si="9"/>
        <v>0</v>
      </c>
      <c r="AA20" s="236">
        <f t="shared" si="9"/>
        <v>0</v>
      </c>
      <c r="AB20" s="236">
        <f t="shared" si="9"/>
        <v>0</v>
      </c>
      <c r="AC20" s="236">
        <f t="shared" si="9"/>
        <v>0</v>
      </c>
      <c r="AD20" s="236">
        <f t="shared" si="9"/>
        <v>0</v>
      </c>
      <c r="AE20" s="236">
        <f t="shared" si="9"/>
        <v>0</v>
      </c>
      <c r="AF20" s="236">
        <f t="shared" si="9"/>
        <v>0</v>
      </c>
      <c r="AG20" s="236">
        <f t="shared" si="9"/>
        <v>1</v>
      </c>
      <c r="AH20" s="236">
        <f t="shared" si="9"/>
        <v>1</v>
      </c>
      <c r="AI20" s="236">
        <f t="shared" si="9"/>
        <v>0</v>
      </c>
      <c r="AJ20" s="236">
        <f t="shared" si="9"/>
        <v>0</v>
      </c>
      <c r="AK20" s="236">
        <f t="shared" si="9"/>
        <v>0</v>
      </c>
      <c r="AL20" s="236">
        <f t="shared" si="9"/>
        <v>0</v>
      </c>
      <c r="AM20" s="236">
        <f t="shared" si="9"/>
        <v>0</v>
      </c>
      <c r="AN20" s="236">
        <f t="shared" si="9"/>
        <v>0</v>
      </c>
      <c r="AO20" s="236">
        <f t="shared" si="9"/>
        <v>0</v>
      </c>
      <c r="AP20" s="236">
        <f t="shared" si="9"/>
        <v>0</v>
      </c>
      <c r="AQ20" s="236">
        <f t="shared" si="9"/>
        <v>0</v>
      </c>
      <c r="AR20" s="236">
        <f t="shared" si="9"/>
        <v>0</v>
      </c>
    </row>
    <row r="21" spans="1:44">
      <c r="A21" s="403" t="s">
        <v>103</v>
      </c>
      <c r="B21" s="403"/>
      <c r="C21" s="231">
        <f t="shared" si="6"/>
        <v>11</v>
      </c>
      <c r="D21" s="237">
        <v>286</v>
      </c>
      <c r="E21" s="237">
        <v>77</v>
      </c>
      <c r="F21" s="237">
        <v>209</v>
      </c>
      <c r="G21" s="237">
        <v>0</v>
      </c>
      <c r="H21" s="237">
        <v>0</v>
      </c>
      <c r="I21" s="237">
        <v>0</v>
      </c>
      <c r="J21" s="237">
        <v>198</v>
      </c>
      <c r="K21" s="237">
        <v>45</v>
      </c>
      <c r="L21" s="237">
        <v>153</v>
      </c>
      <c r="M21" s="237">
        <v>85</v>
      </c>
      <c r="N21" s="237">
        <v>31</v>
      </c>
      <c r="O21" s="237">
        <v>54</v>
      </c>
      <c r="P21" s="237">
        <v>3</v>
      </c>
      <c r="Q21" s="237">
        <v>1</v>
      </c>
      <c r="R21" s="237">
        <v>2</v>
      </c>
      <c r="S21" s="237">
        <v>1</v>
      </c>
      <c r="T21" s="237">
        <v>1</v>
      </c>
      <c r="U21" s="237">
        <v>0</v>
      </c>
      <c r="V21" s="230" t="s">
        <v>103</v>
      </c>
      <c r="W21" s="266">
        <f t="shared" si="5"/>
        <v>11</v>
      </c>
      <c r="X21" s="237">
        <v>0</v>
      </c>
      <c r="Y21" s="237">
        <v>0</v>
      </c>
      <c r="Z21" s="237">
        <v>0</v>
      </c>
      <c r="AA21" s="237">
        <v>0</v>
      </c>
      <c r="AB21" s="237">
        <v>0</v>
      </c>
      <c r="AC21" s="237">
        <v>0</v>
      </c>
      <c r="AD21" s="237">
        <v>0</v>
      </c>
      <c r="AE21" s="237">
        <v>0</v>
      </c>
      <c r="AF21" s="237">
        <v>0</v>
      </c>
      <c r="AG21" s="237">
        <v>1</v>
      </c>
      <c r="AH21" s="237">
        <v>1</v>
      </c>
      <c r="AI21" s="237">
        <v>0</v>
      </c>
      <c r="AJ21" s="237">
        <v>0</v>
      </c>
      <c r="AK21" s="237">
        <v>0</v>
      </c>
      <c r="AL21" s="237">
        <v>0</v>
      </c>
      <c r="AM21" s="237">
        <v>0</v>
      </c>
      <c r="AN21" s="237">
        <v>0</v>
      </c>
      <c r="AO21" s="237">
        <v>0</v>
      </c>
      <c r="AP21" s="237">
        <v>0</v>
      </c>
      <c r="AQ21" s="237">
        <v>0</v>
      </c>
      <c r="AR21" s="238">
        <v>0</v>
      </c>
    </row>
    <row r="22" spans="1:44">
      <c r="A22" s="402" t="s">
        <v>105</v>
      </c>
      <c r="B22" s="402"/>
      <c r="C22" s="231">
        <f t="shared" si="6"/>
        <v>12</v>
      </c>
      <c r="D22" s="234">
        <v>15</v>
      </c>
      <c r="E22" s="234">
        <v>6</v>
      </c>
      <c r="F22" s="234">
        <v>9</v>
      </c>
      <c r="G22" s="234">
        <v>0</v>
      </c>
      <c r="H22" s="234">
        <v>0</v>
      </c>
      <c r="I22" s="234">
        <v>0</v>
      </c>
      <c r="J22" s="234">
        <v>15</v>
      </c>
      <c r="K22" s="234">
        <v>6</v>
      </c>
      <c r="L22" s="234">
        <v>9</v>
      </c>
      <c r="M22" s="234">
        <v>0</v>
      </c>
      <c r="N22" s="234">
        <v>0</v>
      </c>
      <c r="O22" s="234">
        <v>0</v>
      </c>
      <c r="P22" s="234">
        <v>0</v>
      </c>
      <c r="Q22" s="234">
        <v>0</v>
      </c>
      <c r="R22" s="234">
        <v>0</v>
      </c>
      <c r="S22" s="234">
        <v>0</v>
      </c>
      <c r="T22" s="234">
        <v>0</v>
      </c>
      <c r="U22" s="244">
        <v>0</v>
      </c>
      <c r="V22" s="228" t="s">
        <v>105</v>
      </c>
      <c r="W22" s="266">
        <f t="shared" si="5"/>
        <v>12</v>
      </c>
      <c r="X22" s="234">
        <v>0</v>
      </c>
      <c r="Y22" s="234">
        <v>0</v>
      </c>
      <c r="Z22" s="234">
        <v>0</v>
      </c>
      <c r="AA22" s="234">
        <v>0</v>
      </c>
      <c r="AB22" s="234">
        <v>0</v>
      </c>
      <c r="AC22" s="234">
        <v>0</v>
      </c>
      <c r="AD22" s="234">
        <v>0</v>
      </c>
      <c r="AE22" s="234">
        <v>0</v>
      </c>
      <c r="AF22" s="234">
        <v>0</v>
      </c>
      <c r="AG22" s="234">
        <v>0</v>
      </c>
      <c r="AH22" s="234">
        <v>0</v>
      </c>
      <c r="AI22" s="234">
        <v>0</v>
      </c>
      <c r="AJ22" s="234">
        <v>0</v>
      </c>
      <c r="AK22" s="234">
        <v>0</v>
      </c>
      <c r="AL22" s="234">
        <v>0</v>
      </c>
      <c r="AM22" s="234">
        <v>0</v>
      </c>
      <c r="AN22" s="234">
        <v>0</v>
      </c>
      <c r="AO22" s="234">
        <v>0</v>
      </c>
      <c r="AP22" s="234">
        <v>0</v>
      </c>
      <c r="AQ22" s="234">
        <v>0</v>
      </c>
      <c r="AR22" s="235">
        <v>0</v>
      </c>
    </row>
    <row r="23" spans="1:44">
      <c r="A23" s="401" t="s">
        <v>479</v>
      </c>
      <c r="B23" s="401"/>
      <c r="C23" s="231">
        <f t="shared" si="6"/>
        <v>13</v>
      </c>
      <c r="D23" s="246">
        <f>+D24+D25+D26</f>
        <v>5146</v>
      </c>
      <c r="E23" s="246">
        <f t="shared" ref="E23:U23" si="10">+E24+E25+E26</f>
        <v>1946</v>
      </c>
      <c r="F23" s="246">
        <f t="shared" si="10"/>
        <v>3200</v>
      </c>
      <c r="G23" s="246">
        <f t="shared" si="10"/>
        <v>319</v>
      </c>
      <c r="H23" s="246">
        <f t="shared" si="10"/>
        <v>46</v>
      </c>
      <c r="I23" s="246">
        <f t="shared" si="10"/>
        <v>273</v>
      </c>
      <c r="J23" s="246">
        <f t="shared" si="10"/>
        <v>4341</v>
      </c>
      <c r="K23" s="246">
        <f t="shared" si="10"/>
        <v>1750</v>
      </c>
      <c r="L23" s="246">
        <f t="shared" si="10"/>
        <v>2591</v>
      </c>
      <c r="M23" s="246">
        <f t="shared" si="10"/>
        <v>482</v>
      </c>
      <c r="N23" s="246">
        <f t="shared" si="10"/>
        <v>147</v>
      </c>
      <c r="O23" s="246">
        <f t="shared" si="10"/>
        <v>335</v>
      </c>
      <c r="P23" s="246">
        <f t="shared" si="10"/>
        <v>4</v>
      </c>
      <c r="Q23" s="246">
        <f t="shared" si="10"/>
        <v>3</v>
      </c>
      <c r="R23" s="246">
        <f t="shared" si="10"/>
        <v>1</v>
      </c>
      <c r="S23" s="246">
        <f t="shared" si="10"/>
        <v>20</v>
      </c>
      <c r="T23" s="246">
        <f t="shared" si="10"/>
        <v>11</v>
      </c>
      <c r="U23" s="246">
        <f t="shared" si="10"/>
        <v>9</v>
      </c>
      <c r="V23" s="233" t="s">
        <v>479</v>
      </c>
      <c r="W23" s="266">
        <f t="shared" si="5"/>
        <v>13</v>
      </c>
      <c r="X23" s="236">
        <f>X24+X25+X26</f>
        <v>4</v>
      </c>
      <c r="Y23" s="236">
        <f t="shared" ref="Y23:AR23" si="11">Y24+Y25+Y26</f>
        <v>4</v>
      </c>
      <c r="Z23" s="236">
        <f t="shared" si="11"/>
        <v>0</v>
      </c>
      <c r="AA23" s="236">
        <f t="shared" si="11"/>
        <v>3</v>
      </c>
      <c r="AB23" s="236">
        <f t="shared" si="11"/>
        <v>1</v>
      </c>
      <c r="AC23" s="236">
        <f t="shared" si="11"/>
        <v>2</v>
      </c>
      <c r="AD23" s="236">
        <f t="shared" si="11"/>
        <v>0</v>
      </c>
      <c r="AE23" s="236">
        <f t="shared" si="11"/>
        <v>0</v>
      </c>
      <c r="AF23" s="236">
        <f t="shared" si="11"/>
        <v>0</v>
      </c>
      <c r="AG23" s="236">
        <f t="shared" si="11"/>
        <v>9</v>
      </c>
      <c r="AH23" s="236">
        <f t="shared" si="11"/>
        <v>6</v>
      </c>
      <c r="AI23" s="236">
        <f t="shared" si="11"/>
        <v>3</v>
      </c>
      <c r="AJ23" s="236">
        <f t="shared" si="11"/>
        <v>0</v>
      </c>
      <c r="AK23" s="236">
        <f t="shared" si="11"/>
        <v>0</v>
      </c>
      <c r="AL23" s="236">
        <f t="shared" si="11"/>
        <v>0</v>
      </c>
      <c r="AM23" s="236">
        <f t="shared" si="11"/>
        <v>0</v>
      </c>
      <c r="AN23" s="236">
        <f t="shared" si="11"/>
        <v>0</v>
      </c>
      <c r="AO23" s="236">
        <f t="shared" si="11"/>
        <v>0</v>
      </c>
      <c r="AP23" s="236">
        <f t="shared" si="11"/>
        <v>4</v>
      </c>
      <c r="AQ23" s="236">
        <f t="shared" si="11"/>
        <v>0</v>
      </c>
      <c r="AR23" s="236">
        <f t="shared" si="11"/>
        <v>4</v>
      </c>
    </row>
    <row r="24" spans="1:44">
      <c r="A24" s="400" t="s">
        <v>96</v>
      </c>
      <c r="B24" s="400"/>
      <c r="C24" s="231">
        <f t="shared" si="6"/>
        <v>14</v>
      </c>
      <c r="D24" s="241">
        <v>4543</v>
      </c>
      <c r="E24" s="241">
        <v>1726</v>
      </c>
      <c r="F24" s="241">
        <v>2817</v>
      </c>
      <c r="G24" s="241">
        <v>238</v>
      </c>
      <c r="H24" s="241">
        <v>29</v>
      </c>
      <c r="I24" s="241">
        <v>209</v>
      </c>
      <c r="J24" s="241">
        <v>3819</v>
      </c>
      <c r="K24" s="241">
        <v>1547</v>
      </c>
      <c r="L24" s="241">
        <v>2272</v>
      </c>
      <c r="M24" s="241">
        <v>482</v>
      </c>
      <c r="N24" s="241">
        <v>147</v>
      </c>
      <c r="O24" s="241">
        <v>335</v>
      </c>
      <c r="P24" s="241">
        <v>4</v>
      </c>
      <c r="Q24" s="241">
        <v>3</v>
      </c>
      <c r="R24" s="241">
        <v>1</v>
      </c>
      <c r="S24" s="241">
        <v>18</v>
      </c>
      <c r="T24" s="241">
        <v>10</v>
      </c>
      <c r="U24" s="245">
        <v>8</v>
      </c>
      <c r="V24" s="203" t="s">
        <v>96</v>
      </c>
      <c r="W24" s="266">
        <f t="shared" si="5"/>
        <v>14</v>
      </c>
      <c r="X24" s="241">
        <v>3</v>
      </c>
      <c r="Y24" s="241">
        <v>3</v>
      </c>
      <c r="Z24" s="241">
        <v>0</v>
      </c>
      <c r="AA24" s="241">
        <v>3</v>
      </c>
      <c r="AB24" s="241">
        <v>1</v>
      </c>
      <c r="AC24" s="241">
        <v>2</v>
      </c>
      <c r="AD24" s="241">
        <v>0</v>
      </c>
      <c r="AE24" s="241">
        <v>0</v>
      </c>
      <c r="AF24" s="241">
        <v>0</v>
      </c>
      <c r="AG24" s="241">
        <v>8</v>
      </c>
      <c r="AH24" s="241">
        <v>6</v>
      </c>
      <c r="AI24" s="241">
        <v>2</v>
      </c>
      <c r="AJ24" s="241">
        <v>0</v>
      </c>
      <c r="AK24" s="241">
        <v>0</v>
      </c>
      <c r="AL24" s="241">
        <v>0</v>
      </c>
      <c r="AM24" s="241">
        <v>0</v>
      </c>
      <c r="AN24" s="241">
        <v>0</v>
      </c>
      <c r="AO24" s="241">
        <v>0</v>
      </c>
      <c r="AP24" s="241">
        <v>4</v>
      </c>
      <c r="AQ24" s="241">
        <v>0</v>
      </c>
      <c r="AR24" s="241">
        <v>4</v>
      </c>
    </row>
    <row r="25" spans="1:44">
      <c r="A25" s="400" t="s">
        <v>97</v>
      </c>
      <c r="B25" s="400"/>
      <c r="C25" s="231">
        <f t="shared" si="6"/>
        <v>15</v>
      </c>
      <c r="D25" s="241">
        <v>421</v>
      </c>
      <c r="E25" s="241">
        <v>96</v>
      </c>
      <c r="F25" s="241">
        <v>325</v>
      </c>
      <c r="G25" s="241">
        <v>81</v>
      </c>
      <c r="H25" s="241">
        <v>17</v>
      </c>
      <c r="I25" s="241">
        <v>64</v>
      </c>
      <c r="J25" s="241">
        <v>340</v>
      </c>
      <c r="K25" s="241">
        <v>79</v>
      </c>
      <c r="L25" s="241">
        <v>261</v>
      </c>
      <c r="M25" s="241">
        <v>0</v>
      </c>
      <c r="N25" s="241">
        <v>0</v>
      </c>
      <c r="O25" s="241">
        <v>0</v>
      </c>
      <c r="P25" s="241">
        <v>0</v>
      </c>
      <c r="Q25" s="241">
        <v>0</v>
      </c>
      <c r="R25" s="241">
        <v>0</v>
      </c>
      <c r="S25" s="241">
        <v>1</v>
      </c>
      <c r="T25" s="241">
        <v>0</v>
      </c>
      <c r="U25" s="245">
        <v>1</v>
      </c>
      <c r="V25" s="203" t="s">
        <v>97</v>
      </c>
      <c r="W25" s="266">
        <f t="shared" si="5"/>
        <v>15</v>
      </c>
      <c r="X25" s="241">
        <v>0</v>
      </c>
      <c r="Y25" s="241">
        <v>0</v>
      </c>
      <c r="Z25" s="241">
        <v>0</v>
      </c>
      <c r="AA25" s="241">
        <v>0</v>
      </c>
      <c r="AB25" s="241">
        <v>0</v>
      </c>
      <c r="AC25" s="241">
        <v>0</v>
      </c>
      <c r="AD25" s="241">
        <v>0</v>
      </c>
      <c r="AE25" s="241">
        <v>0</v>
      </c>
      <c r="AF25" s="241">
        <v>0</v>
      </c>
      <c r="AG25" s="241">
        <v>1</v>
      </c>
      <c r="AH25" s="241">
        <v>0</v>
      </c>
      <c r="AI25" s="241">
        <v>1</v>
      </c>
      <c r="AJ25" s="241">
        <v>0</v>
      </c>
      <c r="AK25" s="241">
        <v>0</v>
      </c>
      <c r="AL25" s="241">
        <v>0</v>
      </c>
      <c r="AM25" s="241">
        <v>0</v>
      </c>
      <c r="AN25" s="241">
        <v>0</v>
      </c>
      <c r="AO25" s="241">
        <v>0</v>
      </c>
      <c r="AP25" s="241">
        <v>0</v>
      </c>
      <c r="AQ25" s="241">
        <v>0</v>
      </c>
      <c r="AR25" s="241">
        <v>0</v>
      </c>
    </row>
    <row r="26" spans="1:44">
      <c r="A26" s="400" t="s">
        <v>99</v>
      </c>
      <c r="B26" s="400"/>
      <c r="C26" s="231">
        <f t="shared" si="6"/>
        <v>16</v>
      </c>
      <c r="D26" s="241">
        <v>182</v>
      </c>
      <c r="E26" s="241">
        <v>124</v>
      </c>
      <c r="F26" s="241">
        <v>58</v>
      </c>
      <c r="G26" s="241">
        <v>0</v>
      </c>
      <c r="H26" s="241">
        <v>0</v>
      </c>
      <c r="I26" s="241">
        <v>0</v>
      </c>
      <c r="J26" s="241">
        <v>182</v>
      </c>
      <c r="K26" s="241">
        <v>124</v>
      </c>
      <c r="L26" s="241">
        <v>58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241">
        <v>0</v>
      </c>
      <c r="S26" s="241">
        <v>1</v>
      </c>
      <c r="T26" s="241">
        <v>1</v>
      </c>
      <c r="U26" s="245">
        <v>0</v>
      </c>
      <c r="V26" s="203" t="s">
        <v>99</v>
      </c>
      <c r="W26" s="266">
        <f t="shared" si="5"/>
        <v>16</v>
      </c>
      <c r="X26" s="241">
        <v>1</v>
      </c>
      <c r="Y26" s="241">
        <v>1</v>
      </c>
      <c r="Z26" s="241">
        <v>0</v>
      </c>
      <c r="AA26" s="241">
        <v>0</v>
      </c>
      <c r="AB26" s="241">
        <v>0</v>
      </c>
      <c r="AC26" s="241">
        <v>0</v>
      </c>
      <c r="AD26" s="241">
        <v>0</v>
      </c>
      <c r="AE26" s="241">
        <v>0</v>
      </c>
      <c r="AF26" s="241">
        <v>0</v>
      </c>
      <c r="AG26" s="241">
        <v>0</v>
      </c>
      <c r="AH26" s="241">
        <v>0</v>
      </c>
      <c r="AI26" s="241">
        <v>0</v>
      </c>
      <c r="AJ26" s="241">
        <v>0</v>
      </c>
      <c r="AK26" s="241">
        <v>0</v>
      </c>
      <c r="AL26" s="241">
        <v>0</v>
      </c>
      <c r="AM26" s="241">
        <v>0</v>
      </c>
      <c r="AN26" s="241">
        <v>0</v>
      </c>
      <c r="AO26" s="241">
        <v>0</v>
      </c>
      <c r="AP26" s="241">
        <v>0</v>
      </c>
      <c r="AQ26" s="241">
        <v>0</v>
      </c>
      <c r="AR26" s="241">
        <v>0</v>
      </c>
    </row>
    <row r="27" spans="1:44">
      <c r="A27" s="401" t="s">
        <v>480</v>
      </c>
      <c r="B27" s="401"/>
      <c r="C27" s="231">
        <f t="shared" si="6"/>
        <v>17</v>
      </c>
      <c r="D27" s="246">
        <f>+D28+D29+D30</f>
        <v>2114</v>
      </c>
      <c r="E27" s="246">
        <f t="shared" ref="E27:U27" si="12">+E28+E29+E30</f>
        <v>678</v>
      </c>
      <c r="F27" s="246">
        <f t="shared" si="12"/>
        <v>1436</v>
      </c>
      <c r="G27" s="246">
        <f t="shared" si="12"/>
        <v>0</v>
      </c>
      <c r="H27" s="246">
        <f t="shared" si="12"/>
        <v>0</v>
      </c>
      <c r="I27" s="246">
        <f t="shared" si="12"/>
        <v>0</v>
      </c>
      <c r="J27" s="246">
        <f t="shared" si="12"/>
        <v>1723</v>
      </c>
      <c r="K27" s="246">
        <f t="shared" si="12"/>
        <v>625</v>
      </c>
      <c r="L27" s="246">
        <f t="shared" si="12"/>
        <v>1098</v>
      </c>
      <c r="M27" s="246">
        <f t="shared" si="12"/>
        <v>391</v>
      </c>
      <c r="N27" s="246">
        <f t="shared" si="12"/>
        <v>53</v>
      </c>
      <c r="O27" s="246">
        <f t="shared" si="12"/>
        <v>338</v>
      </c>
      <c r="P27" s="246">
        <f t="shared" si="12"/>
        <v>0</v>
      </c>
      <c r="Q27" s="246">
        <f t="shared" si="12"/>
        <v>0</v>
      </c>
      <c r="R27" s="246">
        <f t="shared" si="12"/>
        <v>0</v>
      </c>
      <c r="S27" s="246">
        <f t="shared" si="12"/>
        <v>4</v>
      </c>
      <c r="T27" s="246">
        <f t="shared" si="12"/>
        <v>2</v>
      </c>
      <c r="U27" s="246">
        <f t="shared" si="12"/>
        <v>2</v>
      </c>
      <c r="V27" s="233" t="s">
        <v>480</v>
      </c>
      <c r="W27" s="266">
        <f t="shared" si="5"/>
        <v>17</v>
      </c>
      <c r="X27" s="236">
        <f>X28+X29+X30</f>
        <v>1</v>
      </c>
      <c r="Y27" s="236">
        <f t="shared" ref="Y27:AR27" si="13">Y28+Y29+Y30</f>
        <v>1</v>
      </c>
      <c r="Z27" s="236">
        <f t="shared" si="13"/>
        <v>0</v>
      </c>
      <c r="AA27" s="236">
        <f t="shared" si="13"/>
        <v>0</v>
      </c>
      <c r="AB27" s="236">
        <f t="shared" si="13"/>
        <v>0</v>
      </c>
      <c r="AC27" s="236">
        <f t="shared" si="13"/>
        <v>0</v>
      </c>
      <c r="AD27" s="236">
        <f t="shared" si="13"/>
        <v>0</v>
      </c>
      <c r="AE27" s="236">
        <f t="shared" si="13"/>
        <v>0</v>
      </c>
      <c r="AF27" s="236">
        <f t="shared" si="13"/>
        <v>0</v>
      </c>
      <c r="AG27" s="236">
        <f t="shared" si="13"/>
        <v>3</v>
      </c>
      <c r="AH27" s="236">
        <f t="shared" si="13"/>
        <v>1</v>
      </c>
      <c r="AI27" s="236">
        <f t="shared" si="13"/>
        <v>2</v>
      </c>
      <c r="AJ27" s="236">
        <f t="shared" si="13"/>
        <v>0</v>
      </c>
      <c r="AK27" s="236">
        <f t="shared" si="13"/>
        <v>0</v>
      </c>
      <c r="AL27" s="236">
        <f t="shared" si="13"/>
        <v>0</v>
      </c>
      <c r="AM27" s="236">
        <f t="shared" si="13"/>
        <v>0</v>
      </c>
      <c r="AN27" s="236">
        <f t="shared" si="13"/>
        <v>0</v>
      </c>
      <c r="AO27" s="236">
        <f t="shared" si="13"/>
        <v>0</v>
      </c>
      <c r="AP27" s="236">
        <f t="shared" si="13"/>
        <v>0</v>
      </c>
      <c r="AQ27" s="236">
        <f t="shared" si="13"/>
        <v>0</v>
      </c>
      <c r="AR27" s="236">
        <f t="shared" si="13"/>
        <v>0</v>
      </c>
    </row>
    <row r="28" spans="1:44">
      <c r="A28" s="400" t="s">
        <v>88</v>
      </c>
      <c r="B28" s="400"/>
      <c r="C28" s="231">
        <f t="shared" si="6"/>
        <v>18</v>
      </c>
      <c r="D28" s="241">
        <v>591</v>
      </c>
      <c r="E28" s="241">
        <v>58</v>
      </c>
      <c r="F28" s="241">
        <v>533</v>
      </c>
      <c r="G28" s="241">
        <v>0</v>
      </c>
      <c r="H28" s="241">
        <v>0</v>
      </c>
      <c r="I28" s="241">
        <v>0</v>
      </c>
      <c r="J28" s="241">
        <v>400</v>
      </c>
      <c r="K28" s="241">
        <v>40</v>
      </c>
      <c r="L28" s="241">
        <v>360</v>
      </c>
      <c r="M28" s="241">
        <v>191</v>
      </c>
      <c r="N28" s="241">
        <v>18</v>
      </c>
      <c r="O28" s="241">
        <v>173</v>
      </c>
      <c r="P28" s="241">
        <v>0</v>
      </c>
      <c r="Q28" s="241">
        <v>0</v>
      </c>
      <c r="R28" s="241">
        <v>0</v>
      </c>
      <c r="S28" s="241">
        <v>0</v>
      </c>
      <c r="T28" s="241">
        <v>0</v>
      </c>
      <c r="U28" s="245">
        <v>0</v>
      </c>
      <c r="V28" s="203" t="s">
        <v>88</v>
      </c>
      <c r="W28" s="266">
        <f t="shared" si="5"/>
        <v>18</v>
      </c>
      <c r="X28" s="241">
        <v>0</v>
      </c>
      <c r="Y28" s="241">
        <v>0</v>
      </c>
      <c r="Z28" s="241">
        <v>0</v>
      </c>
      <c r="AA28" s="241">
        <v>0</v>
      </c>
      <c r="AB28" s="241">
        <v>0</v>
      </c>
      <c r="AC28" s="241">
        <v>0</v>
      </c>
      <c r="AD28" s="241">
        <v>0</v>
      </c>
      <c r="AE28" s="241">
        <v>0</v>
      </c>
      <c r="AF28" s="241">
        <v>0</v>
      </c>
      <c r="AG28" s="241">
        <v>0</v>
      </c>
      <c r="AH28" s="241">
        <v>0</v>
      </c>
      <c r="AI28" s="241">
        <v>0</v>
      </c>
      <c r="AJ28" s="241">
        <v>0</v>
      </c>
      <c r="AK28" s="241">
        <v>0</v>
      </c>
      <c r="AL28" s="241">
        <v>0</v>
      </c>
      <c r="AM28" s="241">
        <v>0</v>
      </c>
      <c r="AN28" s="241">
        <v>0</v>
      </c>
      <c r="AO28" s="241">
        <v>0</v>
      </c>
      <c r="AP28" s="241">
        <v>0</v>
      </c>
      <c r="AQ28" s="241">
        <v>0</v>
      </c>
      <c r="AR28" s="241">
        <v>0</v>
      </c>
    </row>
    <row r="29" spans="1:44">
      <c r="A29" s="400" t="s">
        <v>89</v>
      </c>
      <c r="B29" s="400"/>
      <c r="C29" s="231">
        <f t="shared" si="6"/>
        <v>19</v>
      </c>
      <c r="D29" s="241">
        <v>105</v>
      </c>
      <c r="E29" s="241">
        <v>44</v>
      </c>
      <c r="F29" s="241">
        <v>61</v>
      </c>
      <c r="G29" s="241">
        <v>0</v>
      </c>
      <c r="H29" s="241">
        <v>0</v>
      </c>
      <c r="I29" s="241">
        <v>0</v>
      </c>
      <c r="J29" s="241">
        <v>94</v>
      </c>
      <c r="K29" s="241">
        <v>41</v>
      </c>
      <c r="L29" s="241">
        <v>53</v>
      </c>
      <c r="M29" s="241">
        <v>11</v>
      </c>
      <c r="N29" s="241">
        <v>3</v>
      </c>
      <c r="O29" s="241">
        <v>8</v>
      </c>
      <c r="P29" s="241">
        <v>0</v>
      </c>
      <c r="Q29" s="241">
        <v>0</v>
      </c>
      <c r="R29" s="241">
        <v>0</v>
      </c>
      <c r="S29" s="241">
        <v>0</v>
      </c>
      <c r="T29" s="241">
        <v>0</v>
      </c>
      <c r="U29" s="245">
        <v>0</v>
      </c>
      <c r="V29" s="203" t="s">
        <v>89</v>
      </c>
      <c r="W29" s="266">
        <f t="shared" si="5"/>
        <v>19</v>
      </c>
      <c r="X29" s="241">
        <v>0</v>
      </c>
      <c r="Y29" s="241">
        <v>0</v>
      </c>
      <c r="Z29" s="241">
        <v>0</v>
      </c>
      <c r="AA29" s="241">
        <v>0</v>
      </c>
      <c r="AB29" s="241">
        <v>0</v>
      </c>
      <c r="AC29" s="241">
        <v>0</v>
      </c>
      <c r="AD29" s="241">
        <v>0</v>
      </c>
      <c r="AE29" s="241">
        <v>0</v>
      </c>
      <c r="AF29" s="241">
        <v>0</v>
      </c>
      <c r="AG29" s="241">
        <v>0</v>
      </c>
      <c r="AH29" s="241">
        <v>0</v>
      </c>
      <c r="AI29" s="241">
        <v>0</v>
      </c>
      <c r="AJ29" s="241">
        <v>0</v>
      </c>
      <c r="AK29" s="241">
        <v>0</v>
      </c>
      <c r="AL29" s="241">
        <v>0</v>
      </c>
      <c r="AM29" s="241">
        <v>0</v>
      </c>
      <c r="AN29" s="241">
        <v>0</v>
      </c>
      <c r="AO29" s="241">
        <v>0</v>
      </c>
      <c r="AP29" s="241">
        <v>0</v>
      </c>
      <c r="AQ29" s="241">
        <v>0</v>
      </c>
      <c r="AR29" s="241">
        <v>0</v>
      </c>
    </row>
    <row r="30" spans="1:44">
      <c r="A30" s="400" t="s">
        <v>91</v>
      </c>
      <c r="B30" s="400"/>
      <c r="C30" s="231">
        <f t="shared" si="6"/>
        <v>20</v>
      </c>
      <c r="D30" s="241">
        <v>1418</v>
      </c>
      <c r="E30" s="241">
        <v>576</v>
      </c>
      <c r="F30" s="241">
        <v>842</v>
      </c>
      <c r="G30" s="241">
        <v>0</v>
      </c>
      <c r="H30" s="241">
        <v>0</v>
      </c>
      <c r="I30" s="241">
        <v>0</v>
      </c>
      <c r="J30" s="241">
        <v>1229</v>
      </c>
      <c r="K30" s="241">
        <v>544</v>
      </c>
      <c r="L30" s="241">
        <v>685</v>
      </c>
      <c r="M30" s="241">
        <v>189</v>
      </c>
      <c r="N30" s="241">
        <v>32</v>
      </c>
      <c r="O30" s="241">
        <v>157</v>
      </c>
      <c r="P30" s="241">
        <v>0</v>
      </c>
      <c r="Q30" s="241">
        <v>0</v>
      </c>
      <c r="R30" s="241">
        <v>0</v>
      </c>
      <c r="S30" s="241">
        <v>4</v>
      </c>
      <c r="T30" s="241">
        <v>2</v>
      </c>
      <c r="U30" s="245">
        <v>2</v>
      </c>
      <c r="V30" s="203" t="s">
        <v>91</v>
      </c>
      <c r="W30" s="266">
        <f t="shared" si="5"/>
        <v>20</v>
      </c>
      <c r="X30" s="241">
        <v>1</v>
      </c>
      <c r="Y30" s="241">
        <v>1</v>
      </c>
      <c r="Z30" s="241">
        <v>0</v>
      </c>
      <c r="AA30" s="241">
        <v>0</v>
      </c>
      <c r="AB30" s="241">
        <v>0</v>
      </c>
      <c r="AC30" s="241">
        <v>0</v>
      </c>
      <c r="AD30" s="241">
        <v>0</v>
      </c>
      <c r="AE30" s="241">
        <v>0</v>
      </c>
      <c r="AF30" s="241">
        <v>0</v>
      </c>
      <c r="AG30" s="241">
        <v>3</v>
      </c>
      <c r="AH30" s="241">
        <v>1</v>
      </c>
      <c r="AI30" s="241">
        <v>2</v>
      </c>
      <c r="AJ30" s="241">
        <v>0</v>
      </c>
      <c r="AK30" s="241">
        <v>0</v>
      </c>
      <c r="AL30" s="241">
        <v>0</v>
      </c>
      <c r="AM30" s="241">
        <v>0</v>
      </c>
      <c r="AN30" s="241">
        <v>0</v>
      </c>
      <c r="AO30" s="241">
        <v>0</v>
      </c>
      <c r="AP30" s="241">
        <v>0</v>
      </c>
      <c r="AQ30" s="241">
        <v>0</v>
      </c>
      <c r="AR30" s="241">
        <v>0</v>
      </c>
    </row>
    <row r="31" spans="1:44">
      <c r="A31" s="401" t="s">
        <v>481</v>
      </c>
      <c r="B31" s="401"/>
      <c r="C31" s="231">
        <f t="shared" si="6"/>
        <v>21</v>
      </c>
      <c r="D31" s="246">
        <f>+D32+D33+D34+D35+D36</f>
        <v>2252</v>
      </c>
      <c r="E31" s="246">
        <f t="shared" ref="E31:U31" si="14">+E32+E33+E34+E35+E36</f>
        <v>632</v>
      </c>
      <c r="F31" s="246">
        <f t="shared" si="14"/>
        <v>1620</v>
      </c>
      <c r="G31" s="246">
        <f t="shared" si="14"/>
        <v>276</v>
      </c>
      <c r="H31" s="246">
        <f t="shared" si="14"/>
        <v>30</v>
      </c>
      <c r="I31" s="246">
        <f t="shared" si="14"/>
        <v>246</v>
      </c>
      <c r="J31" s="246">
        <f t="shared" si="14"/>
        <v>1592</v>
      </c>
      <c r="K31" s="246">
        <f t="shared" si="14"/>
        <v>488</v>
      </c>
      <c r="L31" s="246">
        <f t="shared" si="14"/>
        <v>1104</v>
      </c>
      <c r="M31" s="246">
        <f t="shared" si="14"/>
        <v>361</v>
      </c>
      <c r="N31" s="246">
        <f t="shared" si="14"/>
        <v>109</v>
      </c>
      <c r="O31" s="246">
        <f t="shared" si="14"/>
        <v>252</v>
      </c>
      <c r="P31" s="246">
        <f t="shared" si="14"/>
        <v>23</v>
      </c>
      <c r="Q31" s="246">
        <f t="shared" si="14"/>
        <v>5</v>
      </c>
      <c r="R31" s="246">
        <f t="shared" si="14"/>
        <v>18</v>
      </c>
      <c r="S31" s="246">
        <f t="shared" si="14"/>
        <v>3</v>
      </c>
      <c r="T31" s="246">
        <f t="shared" si="14"/>
        <v>1</v>
      </c>
      <c r="U31" s="246">
        <f t="shared" si="14"/>
        <v>2</v>
      </c>
      <c r="V31" s="233" t="s">
        <v>481</v>
      </c>
      <c r="W31" s="266">
        <f t="shared" si="5"/>
        <v>21</v>
      </c>
      <c r="X31" s="236">
        <f>X32+X33+X34+X35+X36</f>
        <v>1</v>
      </c>
      <c r="Y31" s="236">
        <f t="shared" ref="Y31:AR31" si="15">Y32+Y33+Y34+Y35+Y36</f>
        <v>0</v>
      </c>
      <c r="Z31" s="236">
        <f t="shared" si="15"/>
        <v>1</v>
      </c>
      <c r="AA31" s="236">
        <f t="shared" si="15"/>
        <v>0</v>
      </c>
      <c r="AB31" s="236">
        <f t="shared" si="15"/>
        <v>0</v>
      </c>
      <c r="AC31" s="236">
        <f t="shared" si="15"/>
        <v>0</v>
      </c>
      <c r="AD31" s="236">
        <f t="shared" si="15"/>
        <v>0</v>
      </c>
      <c r="AE31" s="236">
        <f t="shared" si="15"/>
        <v>0</v>
      </c>
      <c r="AF31" s="236">
        <f t="shared" si="15"/>
        <v>0</v>
      </c>
      <c r="AG31" s="236">
        <f t="shared" si="15"/>
        <v>1</v>
      </c>
      <c r="AH31" s="236">
        <f t="shared" si="15"/>
        <v>0</v>
      </c>
      <c r="AI31" s="236">
        <f t="shared" si="15"/>
        <v>1</v>
      </c>
      <c r="AJ31" s="236">
        <f t="shared" si="15"/>
        <v>0</v>
      </c>
      <c r="AK31" s="236">
        <f t="shared" si="15"/>
        <v>0</v>
      </c>
      <c r="AL31" s="236">
        <f t="shared" si="15"/>
        <v>0</v>
      </c>
      <c r="AM31" s="236">
        <f t="shared" si="15"/>
        <v>1</v>
      </c>
      <c r="AN31" s="236">
        <f t="shared" si="15"/>
        <v>1</v>
      </c>
      <c r="AO31" s="236">
        <f t="shared" si="15"/>
        <v>0</v>
      </c>
      <c r="AP31" s="236">
        <f t="shared" si="15"/>
        <v>0</v>
      </c>
      <c r="AQ31" s="236">
        <f t="shared" si="15"/>
        <v>0</v>
      </c>
      <c r="AR31" s="236">
        <f t="shared" si="15"/>
        <v>0</v>
      </c>
    </row>
    <row r="32" spans="1:44">
      <c r="A32" s="400" t="s">
        <v>82</v>
      </c>
      <c r="B32" s="400"/>
      <c r="C32" s="231">
        <f t="shared" si="6"/>
        <v>22</v>
      </c>
      <c r="D32" s="241">
        <v>142</v>
      </c>
      <c r="E32" s="241">
        <v>14</v>
      </c>
      <c r="F32" s="241">
        <v>128</v>
      </c>
      <c r="G32" s="241">
        <v>0</v>
      </c>
      <c r="H32" s="241">
        <v>0</v>
      </c>
      <c r="I32" s="241">
        <v>0</v>
      </c>
      <c r="J32" s="241">
        <v>142</v>
      </c>
      <c r="K32" s="241">
        <v>14</v>
      </c>
      <c r="L32" s="241">
        <v>128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241">
        <v>0</v>
      </c>
      <c r="S32" s="241">
        <v>0</v>
      </c>
      <c r="T32" s="241">
        <v>0</v>
      </c>
      <c r="U32" s="245">
        <v>0</v>
      </c>
      <c r="V32" s="203" t="s">
        <v>82</v>
      </c>
      <c r="W32" s="266">
        <f t="shared" si="5"/>
        <v>22</v>
      </c>
      <c r="X32" s="241">
        <v>0</v>
      </c>
      <c r="Y32" s="241">
        <v>0</v>
      </c>
      <c r="Z32" s="241">
        <v>0</v>
      </c>
      <c r="AA32" s="241">
        <v>0</v>
      </c>
      <c r="AB32" s="241">
        <v>0</v>
      </c>
      <c r="AC32" s="241">
        <v>0</v>
      </c>
      <c r="AD32" s="241">
        <v>0</v>
      </c>
      <c r="AE32" s="241">
        <v>0</v>
      </c>
      <c r="AF32" s="241">
        <v>0</v>
      </c>
      <c r="AG32" s="241">
        <v>0</v>
      </c>
      <c r="AH32" s="241">
        <v>0</v>
      </c>
      <c r="AI32" s="241">
        <v>0</v>
      </c>
      <c r="AJ32" s="241">
        <v>0</v>
      </c>
      <c r="AK32" s="241">
        <v>0</v>
      </c>
      <c r="AL32" s="241">
        <v>0</v>
      </c>
      <c r="AM32" s="241">
        <v>0</v>
      </c>
      <c r="AN32" s="241">
        <v>0</v>
      </c>
      <c r="AO32" s="241">
        <v>0</v>
      </c>
      <c r="AP32" s="241">
        <v>0</v>
      </c>
      <c r="AQ32" s="241">
        <v>0</v>
      </c>
      <c r="AR32" s="241">
        <v>0</v>
      </c>
    </row>
    <row r="33" spans="1:44">
      <c r="A33" s="400" t="s">
        <v>83</v>
      </c>
      <c r="B33" s="400"/>
      <c r="C33" s="231">
        <f t="shared" si="6"/>
        <v>23</v>
      </c>
      <c r="D33" s="241">
        <v>772</v>
      </c>
      <c r="E33" s="241">
        <v>135</v>
      </c>
      <c r="F33" s="241">
        <v>637</v>
      </c>
      <c r="G33" s="241">
        <v>276</v>
      </c>
      <c r="H33" s="241">
        <v>30</v>
      </c>
      <c r="I33" s="241">
        <v>246</v>
      </c>
      <c r="J33" s="241">
        <v>496</v>
      </c>
      <c r="K33" s="241">
        <v>105</v>
      </c>
      <c r="L33" s="241">
        <v>391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241">
        <v>0</v>
      </c>
      <c r="S33" s="241">
        <v>2</v>
      </c>
      <c r="T33" s="241">
        <v>1</v>
      </c>
      <c r="U33" s="245">
        <v>1</v>
      </c>
      <c r="V33" s="203" t="s">
        <v>83</v>
      </c>
      <c r="W33" s="266">
        <f t="shared" si="5"/>
        <v>23</v>
      </c>
      <c r="X33" s="241">
        <v>1</v>
      </c>
      <c r="Y33" s="241">
        <v>0</v>
      </c>
      <c r="Z33" s="241">
        <v>1</v>
      </c>
      <c r="AA33" s="241">
        <v>0</v>
      </c>
      <c r="AB33" s="241">
        <v>0</v>
      </c>
      <c r="AC33" s="241">
        <v>0</v>
      </c>
      <c r="AD33" s="241">
        <v>0</v>
      </c>
      <c r="AE33" s="241">
        <v>0</v>
      </c>
      <c r="AF33" s="241">
        <v>0</v>
      </c>
      <c r="AG33" s="241">
        <v>0</v>
      </c>
      <c r="AH33" s="241">
        <v>0</v>
      </c>
      <c r="AI33" s="241">
        <v>0</v>
      </c>
      <c r="AJ33" s="241">
        <v>0</v>
      </c>
      <c r="AK33" s="241">
        <v>0</v>
      </c>
      <c r="AL33" s="241">
        <v>0</v>
      </c>
      <c r="AM33" s="241">
        <v>1</v>
      </c>
      <c r="AN33" s="241">
        <v>1</v>
      </c>
      <c r="AO33" s="241">
        <v>0</v>
      </c>
      <c r="AP33" s="241">
        <v>0</v>
      </c>
      <c r="AQ33" s="241">
        <v>0</v>
      </c>
      <c r="AR33" s="241">
        <v>0</v>
      </c>
    </row>
    <row r="34" spans="1:44">
      <c r="A34" s="400" t="s">
        <v>84</v>
      </c>
      <c r="B34" s="400"/>
      <c r="C34" s="231">
        <f t="shared" si="6"/>
        <v>24</v>
      </c>
      <c r="D34" s="241">
        <v>185</v>
      </c>
      <c r="E34" s="241">
        <v>84</v>
      </c>
      <c r="F34" s="241">
        <v>101</v>
      </c>
      <c r="G34" s="241">
        <v>0</v>
      </c>
      <c r="H34" s="241">
        <v>0</v>
      </c>
      <c r="I34" s="241">
        <v>0</v>
      </c>
      <c r="J34" s="241">
        <v>112</v>
      </c>
      <c r="K34" s="241">
        <v>55</v>
      </c>
      <c r="L34" s="241">
        <v>57</v>
      </c>
      <c r="M34" s="241">
        <v>73</v>
      </c>
      <c r="N34" s="241">
        <v>29</v>
      </c>
      <c r="O34" s="241">
        <v>44</v>
      </c>
      <c r="P34" s="241">
        <v>0</v>
      </c>
      <c r="Q34" s="241">
        <v>0</v>
      </c>
      <c r="R34" s="241">
        <v>0</v>
      </c>
      <c r="S34" s="241">
        <v>0</v>
      </c>
      <c r="T34" s="241">
        <v>0</v>
      </c>
      <c r="U34" s="245">
        <v>0</v>
      </c>
      <c r="V34" s="203" t="s">
        <v>84</v>
      </c>
      <c r="W34" s="266">
        <f t="shared" si="5"/>
        <v>24</v>
      </c>
      <c r="X34" s="241">
        <v>0</v>
      </c>
      <c r="Y34" s="241">
        <v>0</v>
      </c>
      <c r="Z34" s="241">
        <v>0</v>
      </c>
      <c r="AA34" s="241">
        <v>0</v>
      </c>
      <c r="AB34" s="241">
        <v>0</v>
      </c>
      <c r="AC34" s="241">
        <v>0</v>
      </c>
      <c r="AD34" s="241">
        <v>0</v>
      </c>
      <c r="AE34" s="241">
        <v>0</v>
      </c>
      <c r="AF34" s="241">
        <v>0</v>
      </c>
      <c r="AG34" s="241">
        <v>0</v>
      </c>
      <c r="AH34" s="241">
        <v>0</v>
      </c>
      <c r="AI34" s="241">
        <v>0</v>
      </c>
      <c r="AJ34" s="241">
        <v>0</v>
      </c>
      <c r="AK34" s="241">
        <v>0</v>
      </c>
      <c r="AL34" s="241">
        <v>0</v>
      </c>
      <c r="AM34" s="241">
        <v>0</v>
      </c>
      <c r="AN34" s="241">
        <v>0</v>
      </c>
      <c r="AO34" s="241">
        <v>0</v>
      </c>
      <c r="AP34" s="241">
        <v>0</v>
      </c>
      <c r="AQ34" s="241">
        <v>0</v>
      </c>
      <c r="AR34" s="241">
        <v>0</v>
      </c>
    </row>
    <row r="35" spans="1:44">
      <c r="A35" s="400" t="s">
        <v>85</v>
      </c>
      <c r="B35" s="400"/>
      <c r="C35" s="231">
        <f t="shared" si="6"/>
        <v>25</v>
      </c>
      <c r="D35" s="241">
        <v>67</v>
      </c>
      <c r="E35" s="241">
        <v>32</v>
      </c>
      <c r="F35" s="241">
        <v>35</v>
      </c>
      <c r="G35" s="241">
        <v>0</v>
      </c>
      <c r="H35" s="241">
        <v>0</v>
      </c>
      <c r="I35" s="241">
        <v>0</v>
      </c>
      <c r="J35" s="241">
        <v>67</v>
      </c>
      <c r="K35" s="241">
        <v>32</v>
      </c>
      <c r="L35" s="241">
        <v>35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241">
        <v>0</v>
      </c>
      <c r="S35" s="241">
        <v>0</v>
      </c>
      <c r="T35" s="241">
        <v>0</v>
      </c>
      <c r="U35" s="245">
        <v>0</v>
      </c>
      <c r="V35" s="203" t="s">
        <v>85</v>
      </c>
      <c r="W35" s="266">
        <f t="shared" si="5"/>
        <v>25</v>
      </c>
      <c r="X35" s="241">
        <v>0</v>
      </c>
      <c r="Y35" s="241">
        <v>0</v>
      </c>
      <c r="Z35" s="241">
        <v>0</v>
      </c>
      <c r="AA35" s="241">
        <v>0</v>
      </c>
      <c r="AB35" s="241">
        <v>0</v>
      </c>
      <c r="AC35" s="241">
        <v>0</v>
      </c>
      <c r="AD35" s="241">
        <v>0</v>
      </c>
      <c r="AE35" s="241">
        <v>0</v>
      </c>
      <c r="AF35" s="241">
        <v>0</v>
      </c>
      <c r="AG35" s="241">
        <v>0</v>
      </c>
      <c r="AH35" s="241">
        <v>0</v>
      </c>
      <c r="AI35" s="241">
        <v>0</v>
      </c>
      <c r="AJ35" s="241">
        <v>0</v>
      </c>
      <c r="AK35" s="241">
        <v>0</v>
      </c>
      <c r="AL35" s="241">
        <v>0</v>
      </c>
      <c r="AM35" s="241">
        <v>0</v>
      </c>
      <c r="AN35" s="241">
        <v>0</v>
      </c>
      <c r="AO35" s="241">
        <v>0</v>
      </c>
      <c r="AP35" s="241">
        <v>0</v>
      </c>
      <c r="AQ35" s="241">
        <v>0</v>
      </c>
      <c r="AR35" s="241">
        <v>0</v>
      </c>
    </row>
    <row r="36" spans="1:44">
      <c r="A36" s="400" t="s">
        <v>86</v>
      </c>
      <c r="B36" s="400"/>
      <c r="C36" s="231">
        <f t="shared" si="6"/>
        <v>26</v>
      </c>
      <c r="D36" s="241">
        <v>1086</v>
      </c>
      <c r="E36" s="241">
        <v>367</v>
      </c>
      <c r="F36" s="241">
        <v>719</v>
      </c>
      <c r="G36" s="241">
        <v>0</v>
      </c>
      <c r="H36" s="241">
        <v>0</v>
      </c>
      <c r="I36" s="241">
        <v>0</v>
      </c>
      <c r="J36" s="241">
        <v>775</v>
      </c>
      <c r="K36" s="241">
        <v>282</v>
      </c>
      <c r="L36" s="241">
        <v>493</v>
      </c>
      <c r="M36" s="241">
        <v>288</v>
      </c>
      <c r="N36" s="241">
        <v>80</v>
      </c>
      <c r="O36" s="241">
        <v>208</v>
      </c>
      <c r="P36" s="241">
        <v>23</v>
      </c>
      <c r="Q36" s="241">
        <v>5</v>
      </c>
      <c r="R36" s="241">
        <v>18</v>
      </c>
      <c r="S36" s="241">
        <v>1</v>
      </c>
      <c r="T36" s="241">
        <v>0</v>
      </c>
      <c r="U36" s="245">
        <v>1</v>
      </c>
      <c r="V36" s="203" t="s">
        <v>86</v>
      </c>
      <c r="W36" s="266">
        <f t="shared" si="5"/>
        <v>26</v>
      </c>
      <c r="X36" s="241">
        <v>0</v>
      </c>
      <c r="Y36" s="241">
        <v>0</v>
      </c>
      <c r="Z36" s="241">
        <v>0</v>
      </c>
      <c r="AA36" s="241">
        <v>0</v>
      </c>
      <c r="AB36" s="241">
        <v>0</v>
      </c>
      <c r="AC36" s="241">
        <v>0</v>
      </c>
      <c r="AD36" s="241">
        <v>0</v>
      </c>
      <c r="AE36" s="241">
        <v>0</v>
      </c>
      <c r="AF36" s="241">
        <v>0</v>
      </c>
      <c r="AG36" s="241">
        <v>1</v>
      </c>
      <c r="AH36" s="241">
        <v>0</v>
      </c>
      <c r="AI36" s="241">
        <v>1</v>
      </c>
      <c r="AJ36" s="241">
        <v>0</v>
      </c>
      <c r="AK36" s="241">
        <v>0</v>
      </c>
      <c r="AL36" s="241">
        <v>0</v>
      </c>
      <c r="AM36" s="241">
        <v>0</v>
      </c>
      <c r="AN36" s="241">
        <v>0</v>
      </c>
      <c r="AO36" s="241">
        <v>0</v>
      </c>
      <c r="AP36" s="241">
        <v>0</v>
      </c>
      <c r="AQ36" s="241">
        <v>0</v>
      </c>
      <c r="AR36" s="241">
        <v>0</v>
      </c>
    </row>
    <row r="37" spans="1:44"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</row>
  </sheetData>
  <mergeCells count="65">
    <mergeCell ref="A4:U4"/>
    <mergeCell ref="T2:U2"/>
    <mergeCell ref="K8:L8"/>
    <mergeCell ref="M8:M9"/>
    <mergeCell ref="A6:B6"/>
    <mergeCell ref="A7:B9"/>
    <mergeCell ref="C7:C9"/>
    <mergeCell ref="D7:D9"/>
    <mergeCell ref="E7:R7"/>
    <mergeCell ref="N8:O8"/>
    <mergeCell ref="E8:E9"/>
    <mergeCell ref="F8:F9"/>
    <mergeCell ref="G8:G9"/>
    <mergeCell ref="H8:I8"/>
    <mergeCell ref="J8:J9"/>
    <mergeCell ref="P8:P9"/>
    <mergeCell ref="Q8:R8"/>
    <mergeCell ref="T8:T9"/>
    <mergeCell ref="Y8:Z8"/>
    <mergeCell ref="AA8:AA9"/>
    <mergeCell ref="W7:W9"/>
    <mergeCell ref="S7:S9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22:B22"/>
    <mergeCell ref="A16:B16"/>
    <mergeCell ref="A17:B17"/>
    <mergeCell ref="A18:B18"/>
    <mergeCell ref="A27:B27"/>
    <mergeCell ref="A28:B28"/>
    <mergeCell ref="A29:B29"/>
    <mergeCell ref="A30:B30"/>
    <mergeCell ref="A23:B23"/>
    <mergeCell ref="A24:B24"/>
    <mergeCell ref="A25:B25"/>
    <mergeCell ref="A26:B26"/>
    <mergeCell ref="A35:B35"/>
    <mergeCell ref="A36:B36"/>
    <mergeCell ref="A31:B31"/>
    <mergeCell ref="A32:B32"/>
    <mergeCell ref="A33:B33"/>
    <mergeCell ref="A34:B34"/>
    <mergeCell ref="AP8:AP9"/>
    <mergeCell ref="T7:U7"/>
    <mergeCell ref="V7:V9"/>
    <mergeCell ref="X7:AR7"/>
    <mergeCell ref="U8:U9"/>
    <mergeCell ref="X8:X9"/>
    <mergeCell ref="AQ8:AR8"/>
    <mergeCell ref="AB8:AC8"/>
    <mergeCell ref="AD8:AD9"/>
    <mergeCell ref="AE8:AF8"/>
    <mergeCell ref="AG8:AG9"/>
    <mergeCell ref="AH8:AI8"/>
    <mergeCell ref="AJ8:AJ9"/>
    <mergeCell ref="AK8:AL8"/>
    <mergeCell ref="AM8:AM9"/>
    <mergeCell ref="AN8:AO8"/>
  </mergeCells>
  <pageMargins left="0.7" right="0.7" top="0.75" bottom="0.75" header="0.3" footer="0.3"/>
  <pageSetup scale="47" orientation="portrait" r:id="rId1"/>
  <colBreaks count="1" manualBreakCount="1">
    <brk id="2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Q50"/>
  <sheetViews>
    <sheetView view="pageBreakPreview" topLeftCell="A31" zoomScale="98" zoomScaleNormal="100" zoomScaleSheetLayoutView="98" workbookViewId="0">
      <selection activeCell="AS45" sqref="AS45"/>
    </sheetView>
  </sheetViews>
  <sheetFormatPr defaultColWidth="8.85546875" defaultRowHeight="12.75"/>
  <cols>
    <col min="1" max="1" width="11" style="6" customWidth="1"/>
    <col min="2" max="2" width="4" style="5" customWidth="1"/>
    <col min="3" max="17" width="5.85546875" style="6" customWidth="1"/>
    <col min="18" max="18" width="7.42578125" style="6" customWidth="1"/>
    <col min="19" max="20" width="5.85546875" style="6" customWidth="1"/>
    <col min="21" max="21" width="11.5703125" style="6" customWidth="1"/>
    <col min="22" max="22" width="4" style="5" customWidth="1"/>
    <col min="23" max="43" width="5.140625" style="6" customWidth="1"/>
    <col min="44" max="44" width="6" style="6" customWidth="1"/>
    <col min="45" max="16384" width="8.85546875" style="6"/>
  </cols>
  <sheetData>
    <row r="1" spans="1:43" ht="30.75" customHeight="1">
      <c r="R1" s="49"/>
      <c r="S1" s="412" t="s">
        <v>73</v>
      </c>
      <c r="T1" s="412"/>
      <c r="AM1" s="86"/>
      <c r="AN1" s="86"/>
      <c r="AO1" s="413" t="s">
        <v>158</v>
      </c>
      <c r="AP1" s="413"/>
      <c r="AQ1" s="413"/>
    </row>
    <row r="2" spans="1:43" ht="20.25" customHeight="1">
      <c r="AL2" s="86"/>
      <c r="AM2" s="86"/>
      <c r="AN2" s="86"/>
      <c r="AO2" s="86"/>
      <c r="AP2" s="86"/>
      <c r="AQ2" s="86"/>
    </row>
    <row r="3" spans="1:43" ht="40.5" customHeight="1">
      <c r="A3" s="319" t="s">
        <v>494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V3" s="6"/>
    </row>
    <row r="4" spans="1:43" ht="27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V4" s="6"/>
    </row>
    <row r="5" spans="1:43" ht="19.5" customHeight="1"/>
    <row r="6" spans="1:43" ht="31.5" customHeight="1"/>
    <row r="7" spans="1:43" ht="18" customHeight="1">
      <c r="A7" s="93" t="s">
        <v>79</v>
      </c>
      <c r="S7" s="110"/>
      <c r="T7" s="184" t="s">
        <v>147</v>
      </c>
      <c r="U7" s="48"/>
    </row>
    <row r="8" spans="1:43" ht="19.5" customHeight="1">
      <c r="A8" s="415" t="s">
        <v>12</v>
      </c>
      <c r="B8" s="415" t="s">
        <v>62</v>
      </c>
      <c r="C8" s="392" t="s">
        <v>8</v>
      </c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345" t="s">
        <v>149</v>
      </c>
      <c r="S8" s="178"/>
      <c r="T8" s="179"/>
      <c r="U8" s="415" t="s">
        <v>12</v>
      </c>
      <c r="V8" s="416" t="s">
        <v>62</v>
      </c>
      <c r="W8" s="419" t="s">
        <v>215</v>
      </c>
      <c r="X8" s="419"/>
      <c r="Y8" s="419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</row>
    <row r="9" spans="1:43" ht="18.75" customHeight="1">
      <c r="A9" s="415"/>
      <c r="B9" s="421"/>
      <c r="C9" s="393"/>
      <c r="D9" s="348" t="s">
        <v>133</v>
      </c>
      <c r="E9" s="348" t="s">
        <v>16</v>
      </c>
      <c r="F9" s="388" t="s">
        <v>251</v>
      </c>
      <c r="G9" s="390"/>
      <c r="H9" s="391"/>
      <c r="I9" s="388" t="s">
        <v>252</v>
      </c>
      <c r="J9" s="390"/>
      <c r="K9" s="391"/>
      <c r="L9" s="388" t="s">
        <v>253</v>
      </c>
      <c r="M9" s="390"/>
      <c r="N9" s="391"/>
      <c r="O9" s="388" t="s">
        <v>254</v>
      </c>
      <c r="P9" s="390"/>
      <c r="Q9" s="391"/>
      <c r="R9" s="346"/>
      <c r="S9" s="348" t="s">
        <v>133</v>
      </c>
      <c r="T9" s="348" t="s">
        <v>16</v>
      </c>
      <c r="U9" s="415"/>
      <c r="V9" s="417"/>
      <c r="W9" s="411" t="s">
        <v>63</v>
      </c>
      <c r="X9" s="162"/>
      <c r="Y9" s="162"/>
      <c r="Z9" s="411" t="s">
        <v>64</v>
      </c>
      <c r="AA9" s="162"/>
      <c r="AB9" s="162"/>
      <c r="AC9" s="411" t="s">
        <v>65</v>
      </c>
      <c r="AD9" s="162"/>
      <c r="AE9" s="162"/>
      <c r="AF9" s="411" t="s">
        <v>66</v>
      </c>
      <c r="AG9" s="162"/>
      <c r="AH9" s="162"/>
      <c r="AI9" s="411" t="s">
        <v>67</v>
      </c>
      <c r="AJ9" s="162"/>
      <c r="AK9" s="162"/>
      <c r="AL9" s="411" t="s">
        <v>68</v>
      </c>
      <c r="AM9" s="162"/>
      <c r="AN9" s="162"/>
      <c r="AO9" s="411" t="s">
        <v>14</v>
      </c>
      <c r="AP9" s="162"/>
      <c r="AQ9" s="163"/>
    </row>
    <row r="10" spans="1:43" s="7" customFormat="1" ht="55.5" customHeight="1">
      <c r="A10" s="420"/>
      <c r="B10" s="422"/>
      <c r="C10" s="394"/>
      <c r="D10" s="348"/>
      <c r="E10" s="348"/>
      <c r="F10" s="389"/>
      <c r="G10" s="108" t="s">
        <v>133</v>
      </c>
      <c r="H10" s="108" t="s">
        <v>16</v>
      </c>
      <c r="I10" s="389"/>
      <c r="J10" s="108" t="s">
        <v>133</v>
      </c>
      <c r="K10" s="108" t="s">
        <v>16</v>
      </c>
      <c r="L10" s="389"/>
      <c r="M10" s="108" t="s">
        <v>133</v>
      </c>
      <c r="N10" s="108" t="s">
        <v>16</v>
      </c>
      <c r="O10" s="389"/>
      <c r="P10" s="108" t="s">
        <v>133</v>
      </c>
      <c r="Q10" s="149" t="s">
        <v>16</v>
      </c>
      <c r="R10" s="347"/>
      <c r="S10" s="348"/>
      <c r="T10" s="348"/>
      <c r="U10" s="415"/>
      <c r="V10" s="418"/>
      <c r="W10" s="347"/>
      <c r="X10" s="108" t="s">
        <v>133</v>
      </c>
      <c r="Y10" s="108" t="s">
        <v>16</v>
      </c>
      <c r="Z10" s="347"/>
      <c r="AA10" s="108" t="s">
        <v>133</v>
      </c>
      <c r="AB10" s="108" t="s">
        <v>16</v>
      </c>
      <c r="AC10" s="347"/>
      <c r="AD10" s="108" t="s">
        <v>133</v>
      </c>
      <c r="AE10" s="108" t="s">
        <v>16</v>
      </c>
      <c r="AF10" s="347"/>
      <c r="AG10" s="108" t="s">
        <v>133</v>
      </c>
      <c r="AH10" s="108" t="s">
        <v>16</v>
      </c>
      <c r="AI10" s="347"/>
      <c r="AJ10" s="108" t="s">
        <v>133</v>
      </c>
      <c r="AK10" s="108" t="s">
        <v>16</v>
      </c>
      <c r="AL10" s="347"/>
      <c r="AM10" s="108" t="s">
        <v>133</v>
      </c>
      <c r="AN10" s="108" t="s">
        <v>16</v>
      </c>
      <c r="AO10" s="347"/>
      <c r="AP10" s="108" t="s">
        <v>133</v>
      </c>
      <c r="AQ10" s="108" t="s">
        <v>16</v>
      </c>
    </row>
    <row r="11" spans="1:43" s="5" customFormat="1" ht="18" customHeight="1">
      <c r="A11" s="41" t="s">
        <v>6</v>
      </c>
      <c r="B11" s="41" t="s">
        <v>7</v>
      </c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1" t="s">
        <v>6</v>
      </c>
      <c r="V11" s="41" t="s">
        <v>7</v>
      </c>
      <c r="W11" s="40">
        <v>19</v>
      </c>
      <c r="X11" s="40">
        <v>20</v>
      </c>
      <c r="Y11" s="40">
        <v>21</v>
      </c>
      <c r="Z11" s="40">
        <v>22</v>
      </c>
      <c r="AA11" s="40">
        <v>23</v>
      </c>
      <c r="AB11" s="40">
        <v>24</v>
      </c>
      <c r="AC11" s="40">
        <v>25</v>
      </c>
      <c r="AD11" s="40">
        <v>26</v>
      </c>
      <c r="AE11" s="40">
        <v>27</v>
      </c>
      <c r="AF11" s="40">
        <v>28</v>
      </c>
      <c r="AG11" s="40">
        <v>29</v>
      </c>
      <c r="AH11" s="40">
        <v>30</v>
      </c>
      <c r="AI11" s="40">
        <v>31</v>
      </c>
      <c r="AJ11" s="40">
        <v>32</v>
      </c>
      <c r="AK11" s="40">
        <v>33</v>
      </c>
      <c r="AL11" s="40">
        <v>34</v>
      </c>
      <c r="AM11" s="40">
        <v>35</v>
      </c>
      <c r="AN11" s="40">
        <v>36</v>
      </c>
      <c r="AO11" s="40">
        <v>37</v>
      </c>
      <c r="AP11" s="40">
        <v>38</v>
      </c>
      <c r="AQ11" s="40">
        <v>39</v>
      </c>
    </row>
    <row r="12" spans="1:43" ht="18" customHeight="1">
      <c r="A12" s="74" t="s">
        <v>0</v>
      </c>
      <c r="B12" s="41">
        <v>1</v>
      </c>
      <c r="C12" s="218">
        <v>150282</v>
      </c>
      <c r="D12" s="218">
        <v>58019</v>
      </c>
      <c r="E12" s="218">
        <v>92261</v>
      </c>
      <c r="F12" s="218">
        <v>2620</v>
      </c>
      <c r="G12" s="218">
        <v>512</v>
      </c>
      <c r="H12" s="218">
        <v>2108</v>
      </c>
      <c r="I12" s="218">
        <v>117344</v>
      </c>
      <c r="J12" s="218">
        <v>46546</v>
      </c>
      <c r="K12" s="218">
        <v>70797</v>
      </c>
      <c r="L12" s="218">
        <v>24830</v>
      </c>
      <c r="M12" s="218">
        <v>8631</v>
      </c>
      <c r="N12" s="218">
        <v>16199</v>
      </c>
      <c r="O12" s="218">
        <v>5488</v>
      </c>
      <c r="P12" s="218">
        <v>2330</v>
      </c>
      <c r="Q12" s="218">
        <v>3157</v>
      </c>
      <c r="R12" s="123">
        <v>436</v>
      </c>
      <c r="S12" s="123">
        <v>192</v>
      </c>
      <c r="T12" s="123">
        <v>244</v>
      </c>
      <c r="U12" s="74" t="s">
        <v>0</v>
      </c>
      <c r="V12" s="41">
        <v>1</v>
      </c>
      <c r="W12" s="8">
        <v>87</v>
      </c>
      <c r="X12" s="8">
        <v>42</v>
      </c>
      <c r="Y12" s="8">
        <v>45</v>
      </c>
      <c r="Z12" s="8">
        <v>37</v>
      </c>
      <c r="AA12" s="8">
        <v>22</v>
      </c>
      <c r="AB12" s="8">
        <v>15</v>
      </c>
      <c r="AC12" s="8">
        <v>8</v>
      </c>
      <c r="AD12" s="8">
        <v>2</v>
      </c>
      <c r="AE12" s="8">
        <v>6</v>
      </c>
      <c r="AF12" s="8">
        <v>267</v>
      </c>
      <c r="AG12" s="8">
        <v>115</v>
      </c>
      <c r="AH12" s="8">
        <v>152</v>
      </c>
      <c r="AI12" s="8">
        <v>7</v>
      </c>
      <c r="AJ12" s="8">
        <v>2</v>
      </c>
      <c r="AK12" s="8">
        <v>5</v>
      </c>
      <c r="AL12" s="8">
        <v>12</v>
      </c>
      <c r="AM12" s="8">
        <v>5</v>
      </c>
      <c r="AN12" s="8">
        <v>7</v>
      </c>
      <c r="AO12" s="8">
        <v>18</v>
      </c>
      <c r="AP12" s="8">
        <v>4</v>
      </c>
      <c r="AQ12" s="8">
        <v>14</v>
      </c>
    </row>
    <row r="13" spans="1:43" ht="18" customHeight="1">
      <c r="A13" s="26" t="s">
        <v>131</v>
      </c>
      <c r="B13" s="41">
        <v>2</v>
      </c>
      <c r="C13" s="218">
        <v>0</v>
      </c>
      <c r="D13" s="218">
        <v>0</v>
      </c>
      <c r="E13" s="218">
        <v>0</v>
      </c>
      <c r="F13" s="218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123">
        <v>0</v>
      </c>
      <c r="S13" s="123">
        <v>0</v>
      </c>
      <c r="T13" s="123">
        <v>0</v>
      </c>
      <c r="U13" s="26" t="s">
        <v>131</v>
      </c>
      <c r="V13" s="41">
        <v>2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</row>
    <row r="14" spans="1:43" ht="18" customHeight="1">
      <c r="A14" s="26">
        <v>15</v>
      </c>
      <c r="B14" s="41">
        <v>3</v>
      </c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123">
        <v>0</v>
      </c>
      <c r="S14" s="123">
        <v>0</v>
      </c>
      <c r="T14" s="123">
        <v>0</v>
      </c>
      <c r="U14" s="26">
        <v>15</v>
      </c>
      <c r="V14" s="41">
        <v>3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</row>
    <row r="15" spans="1:43" ht="18" customHeight="1">
      <c r="A15" s="26">
        <v>16</v>
      </c>
      <c r="B15" s="41">
        <v>4</v>
      </c>
      <c r="C15" s="218">
        <v>43</v>
      </c>
      <c r="D15" s="218">
        <v>14</v>
      </c>
      <c r="E15" s="218">
        <v>29</v>
      </c>
      <c r="F15" s="218">
        <v>0</v>
      </c>
      <c r="G15" s="218">
        <v>0</v>
      </c>
      <c r="H15" s="218">
        <v>0</v>
      </c>
      <c r="I15" s="218">
        <v>43</v>
      </c>
      <c r="J15" s="218">
        <v>14</v>
      </c>
      <c r="K15" s="218">
        <v>29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123">
        <v>0</v>
      </c>
      <c r="S15" s="123">
        <v>0</v>
      </c>
      <c r="T15" s="123">
        <v>0</v>
      </c>
      <c r="U15" s="26">
        <v>16</v>
      </c>
      <c r="V15" s="41">
        <v>4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</row>
    <row r="16" spans="1:43" ht="18" customHeight="1">
      <c r="A16" s="26">
        <v>17</v>
      </c>
      <c r="B16" s="41">
        <v>5</v>
      </c>
      <c r="C16" s="218">
        <v>3733</v>
      </c>
      <c r="D16" s="218">
        <v>1389</v>
      </c>
      <c r="E16" s="218">
        <v>2344</v>
      </c>
      <c r="F16" s="218">
        <v>78</v>
      </c>
      <c r="G16" s="218">
        <v>23</v>
      </c>
      <c r="H16" s="218">
        <v>55</v>
      </c>
      <c r="I16" s="218">
        <v>3655</v>
      </c>
      <c r="J16" s="218">
        <v>1366</v>
      </c>
      <c r="K16" s="218">
        <v>2289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0</v>
      </c>
      <c r="R16" s="123">
        <v>2</v>
      </c>
      <c r="S16" s="123">
        <v>1</v>
      </c>
      <c r="T16" s="123">
        <v>1</v>
      </c>
      <c r="U16" s="26">
        <v>17</v>
      </c>
      <c r="V16" s="41">
        <v>5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1</v>
      </c>
      <c r="AG16" s="8">
        <v>0</v>
      </c>
      <c r="AH16" s="8">
        <v>1</v>
      </c>
      <c r="AI16" s="8">
        <v>0</v>
      </c>
      <c r="AJ16" s="8">
        <v>0</v>
      </c>
      <c r="AK16" s="8">
        <v>0</v>
      </c>
      <c r="AL16" s="8">
        <v>1</v>
      </c>
      <c r="AM16" s="8">
        <v>1</v>
      </c>
      <c r="AN16" s="8">
        <v>0</v>
      </c>
      <c r="AO16" s="8">
        <v>0</v>
      </c>
      <c r="AP16" s="8">
        <v>0</v>
      </c>
      <c r="AQ16" s="8">
        <v>0</v>
      </c>
    </row>
    <row r="17" spans="1:43" ht="18" customHeight="1">
      <c r="A17" s="26">
        <v>18</v>
      </c>
      <c r="B17" s="41">
        <v>6</v>
      </c>
      <c r="C17" s="218">
        <v>15424</v>
      </c>
      <c r="D17" s="218">
        <v>6090</v>
      </c>
      <c r="E17" s="218">
        <v>9334</v>
      </c>
      <c r="F17" s="218">
        <v>365</v>
      </c>
      <c r="G17" s="218">
        <v>113</v>
      </c>
      <c r="H17" s="218">
        <v>252</v>
      </c>
      <c r="I17" s="218">
        <v>15059</v>
      </c>
      <c r="J17" s="218">
        <v>5977</v>
      </c>
      <c r="K17" s="218">
        <v>9082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123">
        <v>8</v>
      </c>
      <c r="S17" s="123">
        <v>3</v>
      </c>
      <c r="T17" s="123">
        <v>5</v>
      </c>
      <c r="U17" s="26">
        <v>18</v>
      </c>
      <c r="V17" s="41">
        <v>6</v>
      </c>
      <c r="W17" s="8">
        <v>4</v>
      </c>
      <c r="X17" s="8">
        <v>2</v>
      </c>
      <c r="Y17" s="8">
        <v>2</v>
      </c>
      <c r="Z17" s="8">
        <v>0</v>
      </c>
      <c r="AA17" s="8">
        <v>0</v>
      </c>
      <c r="AB17" s="8">
        <v>0</v>
      </c>
      <c r="AC17" s="8">
        <v>1</v>
      </c>
      <c r="AD17" s="8">
        <v>0</v>
      </c>
      <c r="AE17" s="8">
        <v>1</v>
      </c>
      <c r="AF17" s="8">
        <v>3</v>
      </c>
      <c r="AG17" s="8">
        <v>1</v>
      </c>
      <c r="AH17" s="8">
        <v>2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</row>
    <row r="18" spans="1:43" ht="18" customHeight="1">
      <c r="A18" s="26">
        <v>19</v>
      </c>
      <c r="B18" s="41">
        <v>7</v>
      </c>
      <c r="C18" s="218">
        <v>16980</v>
      </c>
      <c r="D18" s="218">
        <v>6416</v>
      </c>
      <c r="E18" s="218">
        <v>10564</v>
      </c>
      <c r="F18" s="218">
        <v>551</v>
      </c>
      <c r="G18" s="218">
        <v>152</v>
      </c>
      <c r="H18" s="218">
        <v>399</v>
      </c>
      <c r="I18" s="218">
        <v>16428</v>
      </c>
      <c r="J18" s="218">
        <v>6264</v>
      </c>
      <c r="K18" s="218">
        <v>10164</v>
      </c>
      <c r="L18" s="218">
        <v>1</v>
      </c>
      <c r="M18" s="218">
        <v>0</v>
      </c>
      <c r="N18" s="218">
        <v>1</v>
      </c>
      <c r="O18" s="218">
        <v>0</v>
      </c>
      <c r="P18" s="218">
        <v>0</v>
      </c>
      <c r="Q18" s="218">
        <v>0</v>
      </c>
      <c r="R18" s="123">
        <v>47</v>
      </c>
      <c r="S18" s="123">
        <v>27</v>
      </c>
      <c r="T18" s="123">
        <v>20</v>
      </c>
      <c r="U18" s="26">
        <v>19</v>
      </c>
      <c r="V18" s="41">
        <v>7</v>
      </c>
      <c r="W18" s="8">
        <v>15</v>
      </c>
      <c r="X18" s="8">
        <v>13</v>
      </c>
      <c r="Y18" s="8">
        <v>2</v>
      </c>
      <c r="Z18" s="8">
        <v>5</v>
      </c>
      <c r="AA18" s="8">
        <v>2</v>
      </c>
      <c r="AB18" s="8">
        <v>3</v>
      </c>
      <c r="AC18" s="8">
        <v>0</v>
      </c>
      <c r="AD18" s="8">
        <v>0</v>
      </c>
      <c r="AE18" s="8">
        <v>0</v>
      </c>
      <c r="AF18" s="8">
        <v>23</v>
      </c>
      <c r="AG18" s="8">
        <v>12</v>
      </c>
      <c r="AH18" s="8">
        <v>11</v>
      </c>
      <c r="AI18" s="8">
        <v>1</v>
      </c>
      <c r="AJ18" s="8">
        <v>0</v>
      </c>
      <c r="AK18" s="8">
        <v>1</v>
      </c>
      <c r="AL18" s="8">
        <v>1</v>
      </c>
      <c r="AM18" s="8">
        <v>0</v>
      </c>
      <c r="AN18" s="8">
        <v>1</v>
      </c>
      <c r="AO18" s="8">
        <v>2</v>
      </c>
      <c r="AP18" s="8">
        <v>0</v>
      </c>
      <c r="AQ18" s="8">
        <v>2</v>
      </c>
    </row>
    <row r="19" spans="1:43" ht="18" customHeight="1">
      <c r="A19" s="26">
        <v>20</v>
      </c>
      <c r="B19" s="41">
        <v>8</v>
      </c>
      <c r="C19" s="218">
        <v>17601</v>
      </c>
      <c r="D19" s="218">
        <v>6747</v>
      </c>
      <c r="E19" s="218">
        <v>10854</v>
      </c>
      <c r="F19" s="218">
        <v>487</v>
      </c>
      <c r="G19" s="218">
        <v>71</v>
      </c>
      <c r="H19" s="218">
        <v>416</v>
      </c>
      <c r="I19" s="218">
        <v>17105</v>
      </c>
      <c r="J19" s="218">
        <v>6674</v>
      </c>
      <c r="K19" s="218">
        <v>10431</v>
      </c>
      <c r="L19" s="218">
        <v>3</v>
      </c>
      <c r="M19" s="218">
        <v>1</v>
      </c>
      <c r="N19" s="218">
        <v>2</v>
      </c>
      <c r="O19" s="218">
        <v>6</v>
      </c>
      <c r="P19" s="218">
        <v>1</v>
      </c>
      <c r="Q19" s="218">
        <v>5</v>
      </c>
      <c r="R19" s="123">
        <v>55</v>
      </c>
      <c r="S19" s="123">
        <v>26</v>
      </c>
      <c r="T19" s="123">
        <v>29</v>
      </c>
      <c r="U19" s="26">
        <v>20</v>
      </c>
      <c r="V19" s="41">
        <v>8</v>
      </c>
      <c r="W19" s="8">
        <v>14</v>
      </c>
      <c r="X19" s="8">
        <v>5</v>
      </c>
      <c r="Y19" s="8">
        <v>9</v>
      </c>
      <c r="Z19" s="8">
        <v>6</v>
      </c>
      <c r="AA19" s="8">
        <v>4</v>
      </c>
      <c r="AB19" s="8">
        <v>2</v>
      </c>
      <c r="AC19" s="8">
        <v>1</v>
      </c>
      <c r="AD19" s="8">
        <v>0</v>
      </c>
      <c r="AE19" s="8">
        <v>1</v>
      </c>
      <c r="AF19" s="8">
        <v>32</v>
      </c>
      <c r="AG19" s="8">
        <v>16</v>
      </c>
      <c r="AH19" s="8">
        <v>16</v>
      </c>
      <c r="AI19" s="8">
        <v>1</v>
      </c>
      <c r="AJ19" s="8">
        <v>0</v>
      </c>
      <c r="AK19" s="8">
        <v>1</v>
      </c>
      <c r="AL19" s="8">
        <v>1</v>
      </c>
      <c r="AM19" s="8">
        <v>1</v>
      </c>
      <c r="AN19" s="8">
        <v>0</v>
      </c>
      <c r="AO19" s="8">
        <v>0</v>
      </c>
      <c r="AP19" s="8">
        <v>0</v>
      </c>
      <c r="AQ19" s="8">
        <v>0</v>
      </c>
    </row>
    <row r="20" spans="1:43" ht="18" customHeight="1">
      <c r="A20" s="26">
        <v>21</v>
      </c>
      <c r="B20" s="41">
        <v>9</v>
      </c>
      <c r="C20" s="218">
        <v>17932</v>
      </c>
      <c r="D20" s="218">
        <v>6880</v>
      </c>
      <c r="E20" s="218">
        <v>11052</v>
      </c>
      <c r="F20" s="218">
        <v>265</v>
      </c>
      <c r="G20" s="218">
        <v>48</v>
      </c>
      <c r="H20" s="218">
        <v>217</v>
      </c>
      <c r="I20" s="218">
        <v>17616</v>
      </c>
      <c r="J20" s="218">
        <v>6817</v>
      </c>
      <c r="K20" s="218">
        <v>10799</v>
      </c>
      <c r="L20" s="218">
        <v>51</v>
      </c>
      <c r="M20" s="218">
        <v>15</v>
      </c>
      <c r="N20" s="218">
        <v>36</v>
      </c>
      <c r="O20" s="218">
        <v>0</v>
      </c>
      <c r="P20" s="218">
        <v>0</v>
      </c>
      <c r="Q20" s="218">
        <v>0</v>
      </c>
      <c r="R20" s="123">
        <v>80</v>
      </c>
      <c r="S20" s="123">
        <v>33</v>
      </c>
      <c r="T20" s="123">
        <v>47</v>
      </c>
      <c r="U20" s="26">
        <v>21</v>
      </c>
      <c r="V20" s="41">
        <v>9</v>
      </c>
      <c r="W20" s="8">
        <v>20</v>
      </c>
      <c r="X20" s="8">
        <v>5</v>
      </c>
      <c r="Y20" s="8">
        <v>15</v>
      </c>
      <c r="Z20" s="8">
        <v>6</v>
      </c>
      <c r="AA20" s="8">
        <v>4</v>
      </c>
      <c r="AB20" s="8">
        <v>2</v>
      </c>
      <c r="AC20" s="8">
        <v>0</v>
      </c>
      <c r="AD20" s="8">
        <v>0</v>
      </c>
      <c r="AE20" s="8">
        <v>0</v>
      </c>
      <c r="AF20" s="8">
        <v>47</v>
      </c>
      <c r="AG20" s="8">
        <v>22</v>
      </c>
      <c r="AH20" s="8">
        <v>25</v>
      </c>
      <c r="AI20" s="8">
        <v>0</v>
      </c>
      <c r="AJ20" s="8">
        <v>0</v>
      </c>
      <c r="AK20" s="8">
        <v>0</v>
      </c>
      <c r="AL20" s="8">
        <v>3</v>
      </c>
      <c r="AM20" s="8">
        <v>1</v>
      </c>
      <c r="AN20" s="8">
        <v>2</v>
      </c>
      <c r="AO20" s="8">
        <v>4</v>
      </c>
      <c r="AP20" s="8">
        <v>1</v>
      </c>
      <c r="AQ20" s="8">
        <v>3</v>
      </c>
    </row>
    <row r="21" spans="1:43" ht="18" customHeight="1">
      <c r="A21" s="26">
        <v>22</v>
      </c>
      <c r="B21" s="41">
        <v>10</v>
      </c>
      <c r="C21" s="218">
        <v>10850</v>
      </c>
      <c r="D21" s="218">
        <v>4426</v>
      </c>
      <c r="E21" s="218">
        <v>6424</v>
      </c>
      <c r="F21" s="218">
        <v>123</v>
      </c>
      <c r="G21" s="218">
        <v>23</v>
      </c>
      <c r="H21" s="218">
        <v>100</v>
      </c>
      <c r="I21" s="218">
        <v>10418</v>
      </c>
      <c r="J21" s="218">
        <v>4313</v>
      </c>
      <c r="K21" s="218">
        <v>6105</v>
      </c>
      <c r="L21" s="218">
        <v>306</v>
      </c>
      <c r="M21" s="218">
        <v>90</v>
      </c>
      <c r="N21" s="218">
        <v>216</v>
      </c>
      <c r="O21" s="218">
        <v>3</v>
      </c>
      <c r="P21" s="218">
        <v>0</v>
      </c>
      <c r="Q21" s="218">
        <v>3</v>
      </c>
      <c r="R21" s="123">
        <v>53</v>
      </c>
      <c r="S21" s="123">
        <v>21</v>
      </c>
      <c r="T21" s="123">
        <v>32</v>
      </c>
      <c r="U21" s="26">
        <v>22</v>
      </c>
      <c r="V21" s="41">
        <v>10</v>
      </c>
      <c r="W21" s="8">
        <v>7</v>
      </c>
      <c r="X21" s="8">
        <v>3</v>
      </c>
      <c r="Y21" s="8">
        <v>4</v>
      </c>
      <c r="Z21" s="8">
        <v>5</v>
      </c>
      <c r="AA21" s="8">
        <v>2</v>
      </c>
      <c r="AB21" s="8">
        <v>3</v>
      </c>
      <c r="AC21" s="8">
        <v>3</v>
      </c>
      <c r="AD21" s="8">
        <v>0</v>
      </c>
      <c r="AE21" s="8">
        <v>3</v>
      </c>
      <c r="AF21" s="8">
        <v>35</v>
      </c>
      <c r="AG21" s="8">
        <v>15</v>
      </c>
      <c r="AH21" s="8">
        <v>20</v>
      </c>
      <c r="AI21" s="8">
        <v>1</v>
      </c>
      <c r="AJ21" s="8">
        <v>1</v>
      </c>
      <c r="AK21" s="8">
        <v>0</v>
      </c>
      <c r="AL21" s="8">
        <v>2</v>
      </c>
      <c r="AM21" s="8">
        <v>0</v>
      </c>
      <c r="AN21" s="8">
        <v>2</v>
      </c>
      <c r="AO21" s="8">
        <v>0</v>
      </c>
      <c r="AP21" s="8">
        <v>0</v>
      </c>
      <c r="AQ21" s="8">
        <v>0</v>
      </c>
    </row>
    <row r="22" spans="1:43" ht="18" customHeight="1">
      <c r="A22" s="26">
        <v>23</v>
      </c>
      <c r="B22" s="41">
        <v>11</v>
      </c>
      <c r="C22" s="218">
        <v>6329</v>
      </c>
      <c r="D22" s="218">
        <v>2680</v>
      </c>
      <c r="E22" s="218">
        <v>3649</v>
      </c>
      <c r="F22" s="218">
        <v>78</v>
      </c>
      <c r="G22" s="218">
        <v>10</v>
      </c>
      <c r="H22" s="218">
        <v>68</v>
      </c>
      <c r="I22" s="218">
        <v>5564</v>
      </c>
      <c r="J22" s="218">
        <v>2456</v>
      </c>
      <c r="K22" s="218">
        <v>3108</v>
      </c>
      <c r="L22" s="218">
        <v>682</v>
      </c>
      <c r="M22" s="218">
        <v>212</v>
      </c>
      <c r="N22" s="218">
        <v>470</v>
      </c>
      <c r="O22" s="218">
        <v>5</v>
      </c>
      <c r="P22" s="218">
        <v>2</v>
      </c>
      <c r="Q22" s="218">
        <v>3</v>
      </c>
      <c r="R22" s="123">
        <v>50</v>
      </c>
      <c r="S22" s="123">
        <v>20</v>
      </c>
      <c r="T22" s="123">
        <v>30</v>
      </c>
      <c r="U22" s="26">
        <v>23</v>
      </c>
      <c r="V22" s="41">
        <v>11</v>
      </c>
      <c r="W22" s="8">
        <v>7</v>
      </c>
      <c r="X22" s="8">
        <v>4</v>
      </c>
      <c r="Y22" s="8">
        <v>3</v>
      </c>
      <c r="Z22" s="8">
        <v>7</v>
      </c>
      <c r="AA22" s="8">
        <v>4</v>
      </c>
      <c r="AB22" s="8">
        <v>3</v>
      </c>
      <c r="AC22" s="8">
        <v>0</v>
      </c>
      <c r="AD22" s="8">
        <v>0</v>
      </c>
      <c r="AE22" s="8">
        <v>0</v>
      </c>
      <c r="AF22" s="8">
        <v>34</v>
      </c>
      <c r="AG22" s="8">
        <v>11</v>
      </c>
      <c r="AH22" s="8">
        <v>23</v>
      </c>
      <c r="AI22" s="8">
        <v>0</v>
      </c>
      <c r="AJ22" s="8">
        <v>0</v>
      </c>
      <c r="AK22" s="8">
        <v>0</v>
      </c>
      <c r="AL22" s="8">
        <v>2</v>
      </c>
      <c r="AM22" s="8">
        <v>1</v>
      </c>
      <c r="AN22" s="8">
        <v>1</v>
      </c>
      <c r="AO22" s="8">
        <v>0</v>
      </c>
      <c r="AP22" s="8">
        <v>0</v>
      </c>
      <c r="AQ22" s="8">
        <v>0</v>
      </c>
    </row>
    <row r="23" spans="1:43" ht="18" customHeight="1">
      <c r="A23" s="26">
        <v>24</v>
      </c>
      <c r="B23" s="41">
        <v>12</v>
      </c>
      <c r="C23" s="218">
        <v>4755</v>
      </c>
      <c r="D23" s="218">
        <v>2091</v>
      </c>
      <c r="E23" s="218">
        <v>2664</v>
      </c>
      <c r="F23" s="218">
        <v>49</v>
      </c>
      <c r="G23" s="218">
        <v>8</v>
      </c>
      <c r="H23" s="218">
        <v>41</v>
      </c>
      <c r="I23" s="218">
        <v>3812</v>
      </c>
      <c r="J23" s="218">
        <v>1791</v>
      </c>
      <c r="K23" s="218">
        <v>2021</v>
      </c>
      <c r="L23" s="218">
        <v>885</v>
      </c>
      <c r="M23" s="218">
        <v>288</v>
      </c>
      <c r="N23" s="218">
        <v>597</v>
      </c>
      <c r="O23" s="218">
        <v>9</v>
      </c>
      <c r="P23" s="218">
        <v>4</v>
      </c>
      <c r="Q23" s="218">
        <v>5</v>
      </c>
      <c r="R23" s="123">
        <v>25</v>
      </c>
      <c r="S23" s="123">
        <v>12</v>
      </c>
      <c r="T23" s="123">
        <v>13</v>
      </c>
      <c r="U23" s="26">
        <v>24</v>
      </c>
      <c r="V23" s="41">
        <v>12</v>
      </c>
      <c r="W23" s="8">
        <v>3</v>
      </c>
      <c r="X23" s="8">
        <v>3</v>
      </c>
      <c r="Y23" s="8">
        <v>0</v>
      </c>
      <c r="Z23" s="8">
        <v>1</v>
      </c>
      <c r="AA23" s="8">
        <v>0</v>
      </c>
      <c r="AB23" s="8">
        <v>1</v>
      </c>
      <c r="AC23" s="8">
        <v>1</v>
      </c>
      <c r="AD23" s="8">
        <v>1</v>
      </c>
      <c r="AE23" s="8">
        <v>0</v>
      </c>
      <c r="AF23" s="8">
        <v>19</v>
      </c>
      <c r="AG23" s="8">
        <v>8</v>
      </c>
      <c r="AH23" s="8">
        <v>11</v>
      </c>
      <c r="AI23" s="8">
        <v>1</v>
      </c>
      <c r="AJ23" s="8">
        <v>0</v>
      </c>
      <c r="AK23" s="8">
        <v>1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</row>
    <row r="24" spans="1:43" ht="18" customHeight="1">
      <c r="A24" s="26">
        <v>25</v>
      </c>
      <c r="B24" s="41">
        <v>13</v>
      </c>
      <c r="C24" s="218">
        <v>3969</v>
      </c>
      <c r="D24" s="218">
        <v>1699</v>
      </c>
      <c r="E24" s="218">
        <v>2270</v>
      </c>
      <c r="F24" s="218">
        <v>41</v>
      </c>
      <c r="G24" s="218">
        <v>6</v>
      </c>
      <c r="H24" s="218">
        <v>35</v>
      </c>
      <c r="I24" s="218">
        <v>2932</v>
      </c>
      <c r="J24" s="218">
        <v>1348</v>
      </c>
      <c r="K24" s="218">
        <v>1584</v>
      </c>
      <c r="L24" s="218">
        <v>971</v>
      </c>
      <c r="M24" s="218">
        <v>337</v>
      </c>
      <c r="N24" s="218">
        <v>634</v>
      </c>
      <c r="O24" s="218">
        <v>25</v>
      </c>
      <c r="P24" s="218">
        <v>8</v>
      </c>
      <c r="Q24" s="218">
        <v>17</v>
      </c>
      <c r="R24" s="123">
        <v>17</v>
      </c>
      <c r="S24" s="123">
        <v>13</v>
      </c>
      <c r="T24" s="123">
        <v>4</v>
      </c>
      <c r="U24" s="26">
        <v>25</v>
      </c>
      <c r="V24" s="41">
        <v>13</v>
      </c>
      <c r="W24" s="8">
        <v>2</v>
      </c>
      <c r="X24" s="8">
        <v>0</v>
      </c>
      <c r="Y24" s="8">
        <v>2</v>
      </c>
      <c r="Z24" s="8">
        <v>4</v>
      </c>
      <c r="AA24" s="8">
        <v>4</v>
      </c>
      <c r="AB24" s="8">
        <v>0</v>
      </c>
      <c r="AC24" s="8">
        <v>0</v>
      </c>
      <c r="AD24" s="8">
        <v>0</v>
      </c>
      <c r="AE24" s="8">
        <v>0</v>
      </c>
      <c r="AF24" s="8">
        <v>11</v>
      </c>
      <c r="AG24" s="8">
        <v>9</v>
      </c>
      <c r="AH24" s="8">
        <v>2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</row>
    <row r="25" spans="1:43" ht="18" customHeight="1">
      <c r="A25" s="26">
        <v>26</v>
      </c>
      <c r="B25" s="41">
        <v>14</v>
      </c>
      <c r="C25" s="218">
        <v>3599</v>
      </c>
      <c r="D25" s="218">
        <v>1465</v>
      </c>
      <c r="E25" s="218">
        <v>2134</v>
      </c>
      <c r="F25" s="218">
        <v>28</v>
      </c>
      <c r="G25" s="218">
        <v>6</v>
      </c>
      <c r="H25" s="218">
        <v>22</v>
      </c>
      <c r="I25" s="218">
        <v>2435</v>
      </c>
      <c r="J25" s="218">
        <v>1099</v>
      </c>
      <c r="K25" s="218">
        <v>1336</v>
      </c>
      <c r="L25" s="218">
        <v>1091</v>
      </c>
      <c r="M25" s="218">
        <v>339</v>
      </c>
      <c r="N25" s="218">
        <v>752</v>
      </c>
      <c r="O25" s="218">
        <v>45</v>
      </c>
      <c r="P25" s="218">
        <v>21</v>
      </c>
      <c r="Q25" s="218">
        <v>24</v>
      </c>
      <c r="R25" s="123">
        <v>9</v>
      </c>
      <c r="S25" s="123">
        <v>2</v>
      </c>
      <c r="T25" s="123">
        <v>7</v>
      </c>
      <c r="U25" s="26">
        <v>26</v>
      </c>
      <c r="V25" s="41">
        <v>14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0</v>
      </c>
      <c r="AE25" s="8">
        <v>1</v>
      </c>
      <c r="AF25" s="8">
        <v>5</v>
      </c>
      <c r="AG25" s="8">
        <v>1</v>
      </c>
      <c r="AH25" s="8">
        <v>4</v>
      </c>
      <c r="AI25" s="8">
        <v>1</v>
      </c>
      <c r="AJ25" s="8">
        <v>0</v>
      </c>
      <c r="AK25" s="8">
        <v>1</v>
      </c>
      <c r="AL25" s="8">
        <v>0</v>
      </c>
      <c r="AM25" s="8">
        <v>0</v>
      </c>
      <c r="AN25" s="8">
        <v>0</v>
      </c>
      <c r="AO25" s="8">
        <v>2</v>
      </c>
      <c r="AP25" s="8">
        <v>1</v>
      </c>
      <c r="AQ25" s="8">
        <v>1</v>
      </c>
    </row>
    <row r="26" spans="1:43" ht="18" customHeight="1">
      <c r="A26" s="26">
        <v>27</v>
      </c>
      <c r="B26" s="41">
        <v>15</v>
      </c>
      <c r="C26" s="218">
        <v>3365</v>
      </c>
      <c r="D26" s="218">
        <v>1342</v>
      </c>
      <c r="E26" s="218">
        <v>2022</v>
      </c>
      <c r="F26" s="218">
        <v>34</v>
      </c>
      <c r="G26" s="218">
        <v>3</v>
      </c>
      <c r="H26" s="218">
        <v>31</v>
      </c>
      <c r="I26" s="218">
        <v>2147</v>
      </c>
      <c r="J26" s="218">
        <v>975</v>
      </c>
      <c r="K26" s="218">
        <v>1171</v>
      </c>
      <c r="L26" s="218">
        <v>1122</v>
      </c>
      <c r="M26" s="218">
        <v>339</v>
      </c>
      <c r="N26" s="218">
        <v>783</v>
      </c>
      <c r="O26" s="218">
        <v>62</v>
      </c>
      <c r="P26" s="218">
        <v>25</v>
      </c>
      <c r="Q26" s="218">
        <v>37</v>
      </c>
      <c r="R26" s="123">
        <v>16</v>
      </c>
      <c r="S26" s="123">
        <v>7</v>
      </c>
      <c r="T26" s="123">
        <v>9</v>
      </c>
      <c r="U26" s="26">
        <v>27</v>
      </c>
      <c r="V26" s="41">
        <v>15</v>
      </c>
      <c r="W26" s="8">
        <v>2</v>
      </c>
      <c r="X26" s="8">
        <v>2</v>
      </c>
      <c r="Y26" s="8">
        <v>0</v>
      </c>
      <c r="Z26" s="8">
        <v>2</v>
      </c>
      <c r="AA26" s="8">
        <v>2</v>
      </c>
      <c r="AB26" s="8">
        <v>0</v>
      </c>
      <c r="AC26" s="8">
        <v>1</v>
      </c>
      <c r="AD26" s="8">
        <v>1</v>
      </c>
      <c r="AE26" s="8">
        <v>0</v>
      </c>
      <c r="AF26" s="8">
        <v>7</v>
      </c>
      <c r="AG26" s="8">
        <v>1</v>
      </c>
      <c r="AH26" s="8">
        <v>6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4</v>
      </c>
      <c r="AP26" s="8">
        <v>1</v>
      </c>
      <c r="AQ26" s="8">
        <v>3</v>
      </c>
    </row>
    <row r="27" spans="1:43" ht="18" customHeight="1">
      <c r="A27" s="26">
        <v>28</v>
      </c>
      <c r="B27" s="41">
        <v>16</v>
      </c>
      <c r="C27" s="218">
        <v>3387</v>
      </c>
      <c r="D27" s="218">
        <v>1424</v>
      </c>
      <c r="E27" s="218">
        <v>1963</v>
      </c>
      <c r="F27" s="218">
        <v>26</v>
      </c>
      <c r="G27" s="218">
        <v>1</v>
      </c>
      <c r="H27" s="218">
        <v>25</v>
      </c>
      <c r="I27" s="218">
        <v>2058</v>
      </c>
      <c r="J27" s="218">
        <v>973</v>
      </c>
      <c r="K27" s="218">
        <v>1085</v>
      </c>
      <c r="L27" s="218">
        <v>1207</v>
      </c>
      <c r="M27" s="218">
        <v>405</v>
      </c>
      <c r="N27" s="218">
        <v>802</v>
      </c>
      <c r="O27" s="218">
        <v>96</v>
      </c>
      <c r="P27" s="218">
        <v>45</v>
      </c>
      <c r="Q27" s="218">
        <v>51</v>
      </c>
      <c r="R27" s="123">
        <v>11</v>
      </c>
      <c r="S27" s="123">
        <v>8</v>
      </c>
      <c r="T27" s="123">
        <v>3</v>
      </c>
      <c r="U27" s="26">
        <v>28</v>
      </c>
      <c r="V27" s="41">
        <v>16</v>
      </c>
      <c r="W27" s="8">
        <v>2</v>
      </c>
      <c r="X27" s="8">
        <v>2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7</v>
      </c>
      <c r="AG27" s="8">
        <v>5</v>
      </c>
      <c r="AH27" s="8">
        <v>2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0</v>
      </c>
      <c r="AP27" s="8">
        <v>0</v>
      </c>
      <c r="AQ27" s="8">
        <v>0</v>
      </c>
    </row>
    <row r="28" spans="1:43" ht="18" customHeight="1">
      <c r="A28" s="26">
        <v>29</v>
      </c>
      <c r="B28" s="41">
        <v>17</v>
      </c>
      <c r="C28" s="218">
        <v>3264</v>
      </c>
      <c r="D28" s="218">
        <v>1271</v>
      </c>
      <c r="E28" s="218">
        <v>1993</v>
      </c>
      <c r="F28" s="218">
        <v>33</v>
      </c>
      <c r="G28" s="218">
        <v>5</v>
      </c>
      <c r="H28" s="218">
        <v>28</v>
      </c>
      <c r="I28" s="218">
        <v>1831</v>
      </c>
      <c r="J28" s="218">
        <v>811</v>
      </c>
      <c r="K28" s="218">
        <v>1020</v>
      </c>
      <c r="L28" s="218">
        <v>1313</v>
      </c>
      <c r="M28" s="218">
        <v>423</v>
      </c>
      <c r="N28" s="218">
        <v>890</v>
      </c>
      <c r="O28" s="218">
        <v>87</v>
      </c>
      <c r="P28" s="218">
        <v>32</v>
      </c>
      <c r="Q28" s="218">
        <v>55</v>
      </c>
      <c r="R28" s="123">
        <v>7</v>
      </c>
      <c r="S28" s="123">
        <v>1</v>
      </c>
      <c r="T28" s="123">
        <v>6</v>
      </c>
      <c r="U28" s="26">
        <v>29</v>
      </c>
      <c r="V28" s="41">
        <v>17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4</v>
      </c>
      <c r="AG28" s="8">
        <v>1</v>
      </c>
      <c r="AH28" s="8">
        <v>3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3</v>
      </c>
      <c r="AP28" s="8">
        <v>0</v>
      </c>
      <c r="AQ28" s="8">
        <v>3</v>
      </c>
    </row>
    <row r="29" spans="1:43" ht="18" customHeight="1">
      <c r="A29" s="26">
        <v>30</v>
      </c>
      <c r="B29" s="41">
        <v>18</v>
      </c>
      <c r="C29" s="218">
        <v>2923</v>
      </c>
      <c r="D29" s="218">
        <v>1143</v>
      </c>
      <c r="E29" s="218">
        <v>1780</v>
      </c>
      <c r="F29" s="218">
        <v>39</v>
      </c>
      <c r="G29" s="218">
        <v>4</v>
      </c>
      <c r="H29" s="218">
        <v>35</v>
      </c>
      <c r="I29" s="218">
        <v>1658</v>
      </c>
      <c r="J29" s="218">
        <v>716</v>
      </c>
      <c r="K29" s="218">
        <v>942</v>
      </c>
      <c r="L29" s="218">
        <v>1104</v>
      </c>
      <c r="M29" s="218">
        <v>364</v>
      </c>
      <c r="N29" s="218">
        <v>740</v>
      </c>
      <c r="O29" s="218">
        <v>122</v>
      </c>
      <c r="P29" s="218">
        <v>59</v>
      </c>
      <c r="Q29" s="218">
        <v>63</v>
      </c>
      <c r="R29" s="123">
        <v>4</v>
      </c>
      <c r="S29" s="123">
        <v>0</v>
      </c>
      <c r="T29" s="123">
        <v>4</v>
      </c>
      <c r="U29" s="26">
        <v>30</v>
      </c>
      <c r="V29" s="41">
        <v>18</v>
      </c>
      <c r="W29" s="8">
        <v>0</v>
      </c>
      <c r="X29" s="8">
        <v>0</v>
      </c>
      <c r="Y29" s="8">
        <v>0</v>
      </c>
      <c r="Z29" s="8">
        <v>1</v>
      </c>
      <c r="AA29" s="8">
        <v>0</v>
      </c>
      <c r="AB29" s="8">
        <v>1</v>
      </c>
      <c r="AC29" s="8">
        <v>0</v>
      </c>
      <c r="AD29" s="8">
        <v>0</v>
      </c>
      <c r="AE29" s="8">
        <v>0</v>
      </c>
      <c r="AF29" s="8">
        <v>3</v>
      </c>
      <c r="AG29" s="8">
        <v>0</v>
      </c>
      <c r="AH29" s="8">
        <v>3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</row>
    <row r="30" spans="1:43" ht="18" customHeight="1">
      <c r="A30" s="26">
        <v>31</v>
      </c>
      <c r="B30" s="41">
        <v>19</v>
      </c>
      <c r="C30" s="218">
        <v>2858</v>
      </c>
      <c r="D30" s="218">
        <v>1084</v>
      </c>
      <c r="E30" s="218">
        <v>1774</v>
      </c>
      <c r="F30" s="218">
        <v>31</v>
      </c>
      <c r="G30" s="218">
        <v>3</v>
      </c>
      <c r="H30" s="218">
        <v>28</v>
      </c>
      <c r="I30" s="218">
        <v>1514</v>
      </c>
      <c r="J30" s="218">
        <v>646</v>
      </c>
      <c r="K30" s="218">
        <v>868</v>
      </c>
      <c r="L30" s="218">
        <v>1181</v>
      </c>
      <c r="M30" s="218">
        <v>386</v>
      </c>
      <c r="N30" s="218">
        <v>795</v>
      </c>
      <c r="O30" s="218">
        <v>132</v>
      </c>
      <c r="P30" s="218">
        <v>49</v>
      </c>
      <c r="Q30" s="218">
        <v>83</v>
      </c>
      <c r="R30" s="123">
        <v>4</v>
      </c>
      <c r="S30" s="123">
        <v>2</v>
      </c>
      <c r="T30" s="123">
        <v>2</v>
      </c>
      <c r="U30" s="26">
        <v>31</v>
      </c>
      <c r="V30" s="41">
        <v>19</v>
      </c>
      <c r="W30" s="8">
        <v>1</v>
      </c>
      <c r="X30" s="8">
        <v>1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1</v>
      </c>
      <c r="AG30" s="8">
        <v>1</v>
      </c>
      <c r="AH30" s="8">
        <v>0</v>
      </c>
      <c r="AI30" s="8">
        <v>1</v>
      </c>
      <c r="AJ30" s="8">
        <v>0</v>
      </c>
      <c r="AK30" s="8">
        <v>1</v>
      </c>
      <c r="AL30" s="8">
        <v>0</v>
      </c>
      <c r="AM30" s="8">
        <v>0</v>
      </c>
      <c r="AN30" s="8">
        <v>0</v>
      </c>
      <c r="AO30" s="8">
        <v>1</v>
      </c>
      <c r="AP30" s="8">
        <v>0</v>
      </c>
      <c r="AQ30" s="8">
        <v>1</v>
      </c>
    </row>
    <row r="31" spans="1:43" ht="18" customHeight="1">
      <c r="A31" s="26">
        <v>32</v>
      </c>
      <c r="B31" s="41">
        <v>20</v>
      </c>
      <c r="C31" s="218">
        <v>3208</v>
      </c>
      <c r="D31" s="218">
        <v>1221</v>
      </c>
      <c r="E31" s="218">
        <v>1987</v>
      </c>
      <c r="F31" s="218">
        <v>36</v>
      </c>
      <c r="G31" s="218">
        <v>4</v>
      </c>
      <c r="H31" s="218">
        <v>32</v>
      </c>
      <c r="I31" s="218">
        <v>1609</v>
      </c>
      <c r="J31" s="218">
        <v>670</v>
      </c>
      <c r="K31" s="218">
        <v>939</v>
      </c>
      <c r="L31" s="218">
        <v>1392</v>
      </c>
      <c r="M31" s="218">
        <v>478</v>
      </c>
      <c r="N31" s="218">
        <v>914</v>
      </c>
      <c r="O31" s="218">
        <v>171</v>
      </c>
      <c r="P31" s="218">
        <v>69</v>
      </c>
      <c r="Q31" s="218">
        <v>102</v>
      </c>
      <c r="R31" s="123">
        <v>7</v>
      </c>
      <c r="S31" s="123">
        <v>2</v>
      </c>
      <c r="T31" s="123">
        <v>5</v>
      </c>
      <c r="U31" s="26">
        <v>32</v>
      </c>
      <c r="V31" s="41">
        <v>20</v>
      </c>
      <c r="W31" s="8">
        <v>2</v>
      </c>
      <c r="X31" s="8">
        <v>0</v>
      </c>
      <c r="Y31" s="8">
        <v>2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4</v>
      </c>
      <c r="AG31" s="8">
        <v>2</v>
      </c>
      <c r="AH31" s="8">
        <v>2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1</v>
      </c>
      <c r="AP31" s="8">
        <v>0</v>
      </c>
      <c r="AQ31" s="8">
        <v>1</v>
      </c>
    </row>
    <row r="32" spans="1:43" ht="18" customHeight="1">
      <c r="A32" s="26">
        <v>33</v>
      </c>
      <c r="B32" s="41">
        <v>21</v>
      </c>
      <c r="C32" s="218">
        <v>3165</v>
      </c>
      <c r="D32" s="218">
        <v>1078</v>
      </c>
      <c r="E32" s="218">
        <v>2087</v>
      </c>
      <c r="F32" s="218">
        <v>49</v>
      </c>
      <c r="G32" s="218">
        <v>6</v>
      </c>
      <c r="H32" s="218">
        <v>43</v>
      </c>
      <c r="I32" s="218">
        <v>1459</v>
      </c>
      <c r="J32" s="218">
        <v>504</v>
      </c>
      <c r="K32" s="218">
        <v>955</v>
      </c>
      <c r="L32" s="218">
        <v>1447</v>
      </c>
      <c r="M32" s="218">
        <v>489</v>
      </c>
      <c r="N32" s="218">
        <v>958</v>
      </c>
      <c r="O32" s="218">
        <v>210</v>
      </c>
      <c r="P32" s="218">
        <v>79</v>
      </c>
      <c r="Q32" s="218">
        <v>131</v>
      </c>
      <c r="R32" s="219">
        <v>3</v>
      </c>
      <c r="S32" s="219">
        <v>2</v>
      </c>
      <c r="T32" s="219">
        <v>1</v>
      </c>
      <c r="U32" s="26">
        <v>33</v>
      </c>
      <c r="V32" s="41">
        <v>21</v>
      </c>
      <c r="W32" s="8">
        <v>1</v>
      </c>
      <c r="X32" s="8">
        <v>1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2</v>
      </c>
      <c r="AG32" s="8">
        <v>1</v>
      </c>
      <c r="AH32" s="8">
        <v>1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</row>
    <row r="33" spans="1:43" ht="18" customHeight="1">
      <c r="A33" s="26">
        <v>34</v>
      </c>
      <c r="B33" s="41">
        <v>22</v>
      </c>
      <c r="C33" s="218">
        <v>3220</v>
      </c>
      <c r="D33" s="218">
        <v>1165</v>
      </c>
      <c r="E33" s="218">
        <v>2055</v>
      </c>
      <c r="F33" s="218">
        <v>38</v>
      </c>
      <c r="G33" s="218">
        <v>3</v>
      </c>
      <c r="H33" s="218">
        <v>35</v>
      </c>
      <c r="I33" s="218">
        <v>1454</v>
      </c>
      <c r="J33" s="218">
        <v>532</v>
      </c>
      <c r="K33" s="218">
        <v>922</v>
      </c>
      <c r="L33" s="218">
        <v>1451</v>
      </c>
      <c r="M33" s="218">
        <v>523</v>
      </c>
      <c r="N33" s="218">
        <v>928</v>
      </c>
      <c r="O33" s="218">
        <v>277</v>
      </c>
      <c r="P33" s="218">
        <v>107</v>
      </c>
      <c r="Q33" s="218">
        <v>170</v>
      </c>
      <c r="R33" s="219">
        <v>2</v>
      </c>
      <c r="S33" s="219">
        <v>1</v>
      </c>
      <c r="T33" s="219">
        <v>1</v>
      </c>
      <c r="U33" s="26">
        <v>34</v>
      </c>
      <c r="V33" s="41">
        <v>22</v>
      </c>
      <c r="W33" s="8">
        <v>1</v>
      </c>
      <c r="X33" s="8">
        <v>0</v>
      </c>
      <c r="Y33" s="8">
        <v>1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1</v>
      </c>
      <c r="AG33" s="8">
        <v>1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</row>
    <row r="34" spans="1:43" ht="18" customHeight="1">
      <c r="A34" s="26" t="s">
        <v>153</v>
      </c>
      <c r="B34" s="41">
        <v>23</v>
      </c>
      <c r="C34" s="218">
        <v>12601</v>
      </c>
      <c r="D34" s="218">
        <v>4511</v>
      </c>
      <c r="E34" s="218">
        <v>8090</v>
      </c>
      <c r="F34" s="218">
        <v>125</v>
      </c>
      <c r="G34" s="218">
        <v>11</v>
      </c>
      <c r="H34" s="218">
        <v>114</v>
      </c>
      <c r="I34" s="218">
        <v>5100</v>
      </c>
      <c r="J34" s="218">
        <v>1675</v>
      </c>
      <c r="K34" s="218">
        <v>3425</v>
      </c>
      <c r="L34" s="218">
        <v>6027</v>
      </c>
      <c r="M34" s="218">
        <v>2272</v>
      </c>
      <c r="N34" s="218">
        <v>3755</v>
      </c>
      <c r="O34" s="218">
        <v>1349</v>
      </c>
      <c r="P34" s="218">
        <v>553</v>
      </c>
      <c r="Q34" s="218">
        <v>796</v>
      </c>
      <c r="R34" s="219">
        <v>14</v>
      </c>
      <c r="S34" s="219">
        <v>4</v>
      </c>
      <c r="T34" s="219">
        <v>10</v>
      </c>
      <c r="U34" s="26" t="s">
        <v>153</v>
      </c>
      <c r="V34" s="41">
        <v>23</v>
      </c>
      <c r="W34" s="8">
        <v>3</v>
      </c>
      <c r="X34" s="8">
        <v>0</v>
      </c>
      <c r="Y34" s="8">
        <v>3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9</v>
      </c>
      <c r="AG34" s="8">
        <v>2</v>
      </c>
      <c r="AH34" s="8">
        <v>7</v>
      </c>
      <c r="AI34" s="8">
        <v>1</v>
      </c>
      <c r="AJ34" s="8">
        <v>1</v>
      </c>
      <c r="AK34" s="8">
        <v>0</v>
      </c>
      <c r="AL34" s="8">
        <v>0</v>
      </c>
      <c r="AM34" s="8">
        <v>0</v>
      </c>
      <c r="AN34" s="8">
        <v>0</v>
      </c>
      <c r="AO34" s="8">
        <v>1</v>
      </c>
      <c r="AP34" s="8">
        <v>1</v>
      </c>
      <c r="AQ34" s="8">
        <v>0</v>
      </c>
    </row>
    <row r="35" spans="1:43" ht="18" customHeight="1">
      <c r="A35" s="26" t="s">
        <v>154</v>
      </c>
      <c r="B35" s="41">
        <v>24</v>
      </c>
      <c r="C35" s="218">
        <v>6425</v>
      </c>
      <c r="D35" s="218">
        <v>2325</v>
      </c>
      <c r="E35" s="218">
        <v>4100</v>
      </c>
      <c r="F35" s="218">
        <v>84</v>
      </c>
      <c r="G35" s="218">
        <v>10</v>
      </c>
      <c r="H35" s="218">
        <v>74</v>
      </c>
      <c r="I35" s="218">
        <v>2120</v>
      </c>
      <c r="J35" s="218">
        <v>613</v>
      </c>
      <c r="K35" s="218">
        <v>1507</v>
      </c>
      <c r="L35" s="218">
        <v>2889</v>
      </c>
      <c r="M35" s="218">
        <v>1092</v>
      </c>
      <c r="N35" s="218">
        <v>1797</v>
      </c>
      <c r="O35" s="218">
        <v>1332</v>
      </c>
      <c r="P35" s="218">
        <v>610</v>
      </c>
      <c r="Q35" s="218">
        <v>722</v>
      </c>
      <c r="R35" s="219">
        <v>10</v>
      </c>
      <c r="S35" s="219">
        <v>3</v>
      </c>
      <c r="T35" s="219">
        <v>7</v>
      </c>
      <c r="U35" s="26" t="s">
        <v>154</v>
      </c>
      <c r="V35" s="41">
        <v>24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10</v>
      </c>
      <c r="AG35" s="8">
        <v>3</v>
      </c>
      <c r="AH35" s="8">
        <v>7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</row>
    <row r="36" spans="1:43" ht="18" customHeight="1">
      <c r="A36" s="26" t="s">
        <v>155</v>
      </c>
      <c r="B36" s="41">
        <v>25</v>
      </c>
      <c r="C36" s="218">
        <v>2986</v>
      </c>
      <c r="D36" s="218">
        <v>985</v>
      </c>
      <c r="E36" s="218">
        <v>2001</v>
      </c>
      <c r="F36" s="218">
        <v>32</v>
      </c>
      <c r="G36" s="218">
        <v>2</v>
      </c>
      <c r="H36" s="218">
        <v>30</v>
      </c>
      <c r="I36" s="218">
        <v>897</v>
      </c>
      <c r="J36" s="218">
        <v>206</v>
      </c>
      <c r="K36" s="218">
        <v>691</v>
      </c>
      <c r="L36" s="218">
        <v>1192</v>
      </c>
      <c r="M36" s="218">
        <v>409</v>
      </c>
      <c r="N36" s="218">
        <v>783</v>
      </c>
      <c r="O36" s="218">
        <v>865</v>
      </c>
      <c r="P36" s="218">
        <v>368</v>
      </c>
      <c r="Q36" s="218">
        <v>497</v>
      </c>
      <c r="R36" s="219">
        <v>9</v>
      </c>
      <c r="S36" s="219">
        <v>4</v>
      </c>
      <c r="T36" s="219">
        <v>5</v>
      </c>
      <c r="U36" s="26" t="s">
        <v>155</v>
      </c>
      <c r="V36" s="41">
        <v>25</v>
      </c>
      <c r="W36" s="8">
        <v>2</v>
      </c>
      <c r="X36" s="8">
        <v>1</v>
      </c>
      <c r="Y36" s="8">
        <v>1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7</v>
      </c>
      <c r="AG36" s="8">
        <v>3</v>
      </c>
      <c r="AH36" s="8">
        <v>4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</row>
    <row r="37" spans="1:43" ht="18" customHeight="1">
      <c r="A37" s="26" t="s">
        <v>156</v>
      </c>
      <c r="B37" s="41">
        <v>26</v>
      </c>
      <c r="C37" s="218">
        <v>1128</v>
      </c>
      <c r="D37" s="218">
        <v>339</v>
      </c>
      <c r="E37" s="218">
        <v>789</v>
      </c>
      <c r="F37" s="218">
        <v>16</v>
      </c>
      <c r="G37" s="218">
        <v>0</v>
      </c>
      <c r="H37" s="218">
        <v>16</v>
      </c>
      <c r="I37" s="218">
        <v>307</v>
      </c>
      <c r="J37" s="218">
        <v>69</v>
      </c>
      <c r="K37" s="218">
        <v>238</v>
      </c>
      <c r="L37" s="218">
        <v>386</v>
      </c>
      <c r="M37" s="218">
        <v>113</v>
      </c>
      <c r="N37" s="218">
        <v>273</v>
      </c>
      <c r="O37" s="218">
        <v>419</v>
      </c>
      <c r="P37" s="218">
        <v>157</v>
      </c>
      <c r="Q37" s="218">
        <v>262</v>
      </c>
      <c r="R37" s="219">
        <v>2</v>
      </c>
      <c r="S37" s="219">
        <v>0</v>
      </c>
      <c r="T37" s="219">
        <v>2</v>
      </c>
      <c r="U37" s="26" t="s">
        <v>156</v>
      </c>
      <c r="V37" s="41">
        <v>26</v>
      </c>
      <c r="W37" s="8">
        <v>1</v>
      </c>
      <c r="X37" s="8">
        <v>0</v>
      </c>
      <c r="Y37" s="8">
        <v>1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1</v>
      </c>
      <c r="AG37" s="8">
        <v>0</v>
      </c>
      <c r="AH37" s="8">
        <v>1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</row>
    <row r="38" spans="1:43" ht="18" customHeight="1">
      <c r="A38" s="26" t="s">
        <v>157</v>
      </c>
      <c r="B38" s="41">
        <v>27</v>
      </c>
      <c r="C38" s="218">
        <v>337</v>
      </c>
      <c r="D38" s="218">
        <v>131</v>
      </c>
      <c r="E38" s="218">
        <v>206</v>
      </c>
      <c r="F38" s="218">
        <v>10</v>
      </c>
      <c r="G38" s="218">
        <v>0</v>
      </c>
      <c r="H38" s="218">
        <v>10</v>
      </c>
      <c r="I38" s="218">
        <v>84</v>
      </c>
      <c r="J38" s="218">
        <v>23</v>
      </c>
      <c r="K38" s="218">
        <v>61</v>
      </c>
      <c r="L38" s="218">
        <v>92</v>
      </c>
      <c r="M38" s="218">
        <v>34</v>
      </c>
      <c r="N38" s="218">
        <v>58</v>
      </c>
      <c r="O38" s="218">
        <v>151</v>
      </c>
      <c r="P38" s="218">
        <v>74</v>
      </c>
      <c r="Q38" s="218">
        <v>77</v>
      </c>
      <c r="R38" s="219">
        <v>1</v>
      </c>
      <c r="S38" s="219">
        <v>0</v>
      </c>
      <c r="T38" s="219">
        <v>1</v>
      </c>
      <c r="U38" s="26" t="s">
        <v>157</v>
      </c>
      <c r="V38" s="41">
        <v>27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1</v>
      </c>
      <c r="AG38" s="8">
        <v>0</v>
      </c>
      <c r="AH38" s="8">
        <v>1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</row>
    <row r="39" spans="1:43" ht="18" customHeight="1">
      <c r="A39" s="26" t="s">
        <v>132</v>
      </c>
      <c r="B39" s="41">
        <v>28</v>
      </c>
      <c r="C39" s="218">
        <v>200</v>
      </c>
      <c r="D39" s="218">
        <v>103</v>
      </c>
      <c r="E39" s="218">
        <v>96</v>
      </c>
      <c r="F39" s="218">
        <v>2</v>
      </c>
      <c r="G39" s="218">
        <v>0</v>
      </c>
      <c r="H39" s="218">
        <v>2</v>
      </c>
      <c r="I39" s="218">
        <v>39</v>
      </c>
      <c r="J39" s="218">
        <v>14</v>
      </c>
      <c r="K39" s="218">
        <v>25</v>
      </c>
      <c r="L39" s="218">
        <v>37</v>
      </c>
      <c r="M39" s="218">
        <v>22</v>
      </c>
      <c r="N39" s="218">
        <v>15</v>
      </c>
      <c r="O39" s="218">
        <v>122</v>
      </c>
      <c r="P39" s="218">
        <v>67</v>
      </c>
      <c r="Q39" s="218">
        <v>54</v>
      </c>
      <c r="R39" s="123">
        <v>0</v>
      </c>
      <c r="S39" s="123">
        <v>0</v>
      </c>
      <c r="T39" s="123">
        <v>0</v>
      </c>
      <c r="U39" s="26" t="s">
        <v>132</v>
      </c>
      <c r="V39" s="41">
        <v>28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</row>
    <row r="40" spans="1:43" ht="18" customHeight="1">
      <c r="A40" s="85" t="s">
        <v>78</v>
      </c>
      <c r="B40" s="85"/>
      <c r="C40" s="96" t="s">
        <v>245</v>
      </c>
      <c r="E40" s="16"/>
      <c r="F40" s="96"/>
      <c r="G40" s="96"/>
      <c r="H40" s="96"/>
      <c r="I40" s="96"/>
      <c r="J40" s="96"/>
      <c r="K40" s="96"/>
      <c r="L40" s="16"/>
      <c r="U40" s="96"/>
      <c r="V40" s="85"/>
      <c r="AH40" s="16"/>
    </row>
    <row r="41" spans="1:43" ht="18" customHeight="1">
      <c r="A41" s="96"/>
      <c r="B41" s="96"/>
      <c r="C41" s="96" t="s">
        <v>204</v>
      </c>
      <c r="E41" s="16"/>
      <c r="F41" s="96"/>
      <c r="G41" s="96"/>
      <c r="H41" s="96"/>
      <c r="I41" s="96"/>
      <c r="J41" s="96"/>
      <c r="K41" s="96"/>
      <c r="L41" s="16"/>
      <c r="U41" s="96"/>
      <c r="X41" s="96"/>
      <c r="AD41" s="112"/>
      <c r="AE41" s="96"/>
      <c r="AF41" s="16"/>
      <c r="AG41" s="17"/>
      <c r="AH41" s="16"/>
    </row>
    <row r="42" spans="1:43" ht="14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U42" s="16"/>
      <c r="V42" s="16"/>
      <c r="X42" s="68"/>
      <c r="AB42" s="64"/>
      <c r="AC42" s="39"/>
      <c r="AD42" s="39"/>
      <c r="AE42" s="69"/>
      <c r="AF42" s="16"/>
      <c r="AG42" s="16"/>
      <c r="AH42" s="16"/>
    </row>
    <row r="43" spans="1:43" ht="14.25">
      <c r="V43" s="68"/>
      <c r="W43" s="73"/>
      <c r="X43" s="73"/>
      <c r="Z43" s="64"/>
      <c r="AA43" s="64"/>
      <c r="AB43" s="64"/>
      <c r="AC43" s="64"/>
      <c r="AD43" s="64"/>
      <c r="AE43" s="113"/>
      <c r="AF43" s="7"/>
      <c r="AG43" s="39"/>
      <c r="AH43" s="39"/>
      <c r="AI43" s="39"/>
    </row>
    <row r="44" spans="1:43" ht="14.25">
      <c r="V44" s="55"/>
      <c r="W44" s="73"/>
      <c r="X44" s="73"/>
      <c r="Z44" s="66"/>
      <c r="AA44" s="66"/>
      <c r="AB44" s="66"/>
      <c r="AC44" s="66"/>
      <c r="AD44" s="66"/>
      <c r="AE44" s="66"/>
      <c r="AF44" s="64"/>
      <c r="AG44" s="39"/>
      <c r="AH44" s="39"/>
      <c r="AI44" s="39"/>
    </row>
    <row r="45" spans="1:43" ht="14.25">
      <c r="V45" s="64"/>
      <c r="W45" s="73"/>
      <c r="X45" s="73"/>
      <c r="Z45" s="64"/>
      <c r="AA45" s="62"/>
      <c r="AB45" s="62"/>
      <c r="AC45" s="62"/>
      <c r="AD45" s="62"/>
      <c r="AE45" s="62"/>
      <c r="AF45" s="64"/>
      <c r="AG45" s="39"/>
      <c r="AH45" s="39"/>
      <c r="AI45" s="39"/>
    </row>
    <row r="46" spans="1:43" ht="14.25">
      <c r="V46" s="55"/>
      <c r="W46" s="114"/>
      <c r="X46" s="114"/>
      <c r="Z46" s="66"/>
      <c r="AA46" s="66"/>
      <c r="AB46" s="66"/>
      <c r="AC46" s="66"/>
      <c r="AD46" s="66"/>
      <c r="AE46" s="66"/>
      <c r="AF46" s="64"/>
      <c r="AG46" s="39"/>
      <c r="AH46" s="39"/>
      <c r="AI46" s="39"/>
    </row>
    <row r="47" spans="1:43" ht="14.25">
      <c r="V47" s="55"/>
      <c r="W47" s="114"/>
      <c r="X47" s="114"/>
      <c r="Z47" s="64"/>
      <c r="AA47" s="66"/>
      <c r="AB47" s="66"/>
      <c r="AC47" s="66"/>
      <c r="AD47" s="66"/>
      <c r="AE47" s="66"/>
      <c r="AF47" s="64"/>
      <c r="AG47" s="39"/>
      <c r="AH47" s="39"/>
      <c r="AI47" s="39"/>
    </row>
    <row r="48" spans="1:43" ht="14.25">
      <c r="V48" s="70"/>
      <c r="W48" s="114"/>
      <c r="X48" s="114"/>
      <c r="Z48" s="66"/>
      <c r="AA48" s="62"/>
      <c r="AB48" s="62"/>
      <c r="AC48" s="62"/>
      <c r="AD48" s="62"/>
      <c r="AE48" s="62"/>
      <c r="AF48" s="64"/>
      <c r="AG48" s="39"/>
      <c r="AH48" s="39"/>
      <c r="AI48" s="39"/>
    </row>
    <row r="49" spans="23:29" ht="13.5" customHeight="1">
      <c r="W49" s="64"/>
      <c r="X49" s="64"/>
      <c r="Y49" s="64"/>
      <c r="Z49" s="64"/>
      <c r="AA49" s="39"/>
      <c r="AB49" s="64"/>
      <c r="AC49" s="64"/>
    </row>
    <row r="50" spans="23:29">
      <c r="AA50" s="64"/>
    </row>
  </sheetData>
  <mergeCells count="30">
    <mergeCell ref="J9:K9"/>
    <mergeCell ref="L9:L10"/>
    <mergeCell ref="M9:N9"/>
    <mergeCell ref="A8:A10"/>
    <mergeCell ref="B8:B10"/>
    <mergeCell ref="D9:D10"/>
    <mergeCell ref="E9:E10"/>
    <mergeCell ref="F9:F10"/>
    <mergeCell ref="A3:T3"/>
    <mergeCell ref="S1:T1"/>
    <mergeCell ref="AO1:AQ1"/>
    <mergeCell ref="R8:R10"/>
    <mergeCell ref="C8:C10"/>
    <mergeCell ref="D8:Q8"/>
    <mergeCell ref="U8:U10"/>
    <mergeCell ref="V8:V10"/>
    <mergeCell ref="W8:AQ8"/>
    <mergeCell ref="AF9:AF10"/>
    <mergeCell ref="AI9:AI10"/>
    <mergeCell ref="AL9:AL10"/>
    <mergeCell ref="AO9:AO10"/>
    <mergeCell ref="S9:S10"/>
    <mergeCell ref="G9:H9"/>
    <mergeCell ref="I9:I10"/>
    <mergeCell ref="T9:T10"/>
    <mergeCell ref="W9:W10"/>
    <mergeCell ref="Z9:Z10"/>
    <mergeCell ref="AC9:AC10"/>
    <mergeCell ref="O9:O10"/>
    <mergeCell ref="P9:Q9"/>
  </mergeCells>
  <phoneticPr fontId="13" type="noConversion"/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U48"/>
  <sheetViews>
    <sheetView view="pageBreakPreview" topLeftCell="A19" zoomScaleNormal="100" zoomScaleSheetLayoutView="100" workbookViewId="0">
      <selection activeCell="Z40" sqref="Z40"/>
    </sheetView>
  </sheetViews>
  <sheetFormatPr defaultColWidth="8.85546875" defaultRowHeight="11.25"/>
  <cols>
    <col min="1" max="1" width="4.85546875" style="1" customWidth="1"/>
    <col min="2" max="2" width="3.42578125" style="142" customWidth="1"/>
    <col min="3" max="3" width="5.5703125" style="1" customWidth="1"/>
    <col min="4" max="4" width="3.42578125" style="2" customWidth="1"/>
    <col min="5" max="5" width="3.7109375" style="2" customWidth="1"/>
    <col min="6" max="6" width="8.85546875" style="1" customWidth="1"/>
    <col min="7" max="7" width="8" style="1" customWidth="1"/>
    <col min="8" max="8" width="8.28515625" style="3" customWidth="1"/>
    <col min="9" max="26" width="7.140625" style="3" customWidth="1"/>
    <col min="27" max="28" width="3.7109375" style="155" customWidth="1"/>
    <col min="29" max="29" width="16.140625" style="155" customWidth="1"/>
    <col min="30" max="30" width="7.5703125" style="155" customWidth="1"/>
    <col min="31" max="35" width="3.7109375" style="155" customWidth="1"/>
    <col min="36" max="47" width="8.85546875" style="155"/>
    <col min="48" max="16384" width="8.85546875" style="1"/>
  </cols>
  <sheetData>
    <row r="1" spans="1:47" ht="16.5" customHeight="1">
      <c r="S1" s="1"/>
      <c r="T1" s="1"/>
      <c r="Y1" s="432" t="s">
        <v>201</v>
      </c>
      <c r="Z1" s="432"/>
    </row>
    <row r="2" spans="1:47" ht="16.5" customHeight="1"/>
    <row r="3" spans="1:47" ht="16.5" customHeight="1"/>
    <row r="4" spans="1:47" ht="26.25" customHeight="1">
      <c r="A4" s="51"/>
      <c r="B4" s="319" t="s">
        <v>495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51"/>
      <c r="Z4" s="51"/>
    </row>
    <row r="5" spans="1:47" ht="19.5" customHeight="1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43"/>
      <c r="Z5" s="143"/>
    </row>
    <row r="6" spans="1:47" ht="18">
      <c r="A6" s="113"/>
      <c r="B6" s="113"/>
      <c r="C6" s="113"/>
      <c r="D6" s="113"/>
      <c r="E6" s="156"/>
      <c r="F6" s="100"/>
      <c r="G6" s="100"/>
      <c r="H6" s="100"/>
      <c r="I6" s="100"/>
      <c r="J6" s="100"/>
      <c r="K6" s="100"/>
      <c r="L6" s="100"/>
      <c r="M6" s="100"/>
      <c r="N6" s="100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3"/>
    </row>
    <row r="7" spans="1:47" ht="15" customHeight="1">
      <c r="A7" s="371"/>
      <c r="B7" s="371"/>
      <c r="C7" s="371"/>
      <c r="D7" s="371"/>
      <c r="E7" s="145"/>
      <c r="F7" s="145"/>
      <c r="G7" s="145"/>
      <c r="H7" s="145"/>
      <c r="I7" s="145"/>
      <c r="J7" s="146"/>
      <c r="K7" s="146"/>
      <c r="L7" s="146"/>
      <c r="M7" s="146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98"/>
      <c r="Z7" s="143"/>
    </row>
    <row r="8" spans="1:47" ht="15" customHeight="1">
      <c r="A8" s="371"/>
      <c r="B8" s="371"/>
      <c r="C8" s="371"/>
      <c r="D8" s="371"/>
      <c r="E8" s="372"/>
      <c r="F8" s="372"/>
      <c r="G8" s="372"/>
      <c r="H8" s="372"/>
      <c r="I8" s="145"/>
      <c r="J8" s="145"/>
      <c r="K8" s="145"/>
      <c r="L8" s="145"/>
      <c r="M8" s="145"/>
      <c r="N8" s="145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98"/>
      <c r="Z8" s="143"/>
    </row>
    <row r="9" spans="1:47" ht="15" customHeight="1">
      <c r="A9" s="371"/>
      <c r="B9" s="371"/>
      <c r="C9" s="371"/>
      <c r="D9" s="371"/>
      <c r="E9" s="372"/>
      <c r="F9" s="372"/>
      <c r="G9" s="372"/>
      <c r="H9" s="372"/>
      <c r="I9" s="145"/>
      <c r="J9" s="145"/>
      <c r="K9" s="145"/>
      <c r="L9" s="100"/>
      <c r="M9" s="100"/>
      <c r="N9" s="100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98"/>
      <c r="Z9" s="143"/>
    </row>
    <row r="10" spans="1:47" ht="15">
      <c r="A10" s="93" t="s">
        <v>79</v>
      </c>
      <c r="B10" s="93"/>
      <c r="C10" s="93"/>
      <c r="D10" s="100"/>
      <c r="E10" s="100"/>
      <c r="F10" s="100"/>
      <c r="G10" s="101"/>
      <c r="H10" s="101"/>
      <c r="I10" s="100"/>
      <c r="J10" s="100"/>
      <c r="K10" s="100"/>
      <c r="L10" s="100"/>
      <c r="M10" s="100"/>
      <c r="N10" s="1"/>
      <c r="O10" s="148"/>
      <c r="P10" s="148"/>
      <c r="Q10" s="148"/>
      <c r="R10" s="147"/>
      <c r="S10" s="147"/>
      <c r="T10" s="1"/>
      <c r="U10" s="147"/>
      <c r="V10" s="147"/>
      <c r="W10" s="147"/>
      <c r="X10" s="147"/>
      <c r="Y10" s="98"/>
      <c r="Z10" s="148" t="s">
        <v>147</v>
      </c>
    </row>
    <row r="11" spans="1:47" s="13" customFormat="1" ht="18.75" customHeight="1">
      <c r="A11" s="377" t="s">
        <v>13</v>
      </c>
      <c r="B11" s="377"/>
      <c r="C11" s="377"/>
      <c r="D11" s="377"/>
      <c r="E11" s="353" t="s">
        <v>62</v>
      </c>
      <c r="F11" s="433" t="s">
        <v>8</v>
      </c>
      <c r="G11" s="434" t="s">
        <v>243</v>
      </c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5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s="13" customFormat="1" ht="18.75" customHeight="1">
      <c r="A12" s="377"/>
      <c r="B12" s="377"/>
      <c r="C12" s="377"/>
      <c r="D12" s="377"/>
      <c r="E12" s="353"/>
      <c r="F12" s="433"/>
      <c r="G12" s="348" t="s">
        <v>133</v>
      </c>
      <c r="H12" s="348" t="s">
        <v>16</v>
      </c>
      <c r="I12" s="428" t="s">
        <v>237</v>
      </c>
      <c r="J12" s="427"/>
      <c r="K12" s="429"/>
      <c r="L12" s="428" t="s">
        <v>238</v>
      </c>
      <c r="M12" s="427"/>
      <c r="N12" s="429"/>
      <c r="O12" s="428" t="s">
        <v>239</v>
      </c>
      <c r="P12" s="427"/>
      <c r="Q12" s="429"/>
      <c r="R12" s="428" t="s">
        <v>240</v>
      </c>
      <c r="S12" s="427"/>
      <c r="T12" s="427"/>
      <c r="U12" s="428" t="s">
        <v>241</v>
      </c>
      <c r="V12" s="427"/>
      <c r="W12" s="429"/>
      <c r="X12" s="428" t="s">
        <v>242</v>
      </c>
      <c r="Y12" s="427"/>
      <c r="Z12" s="42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</row>
    <row r="13" spans="1:47" s="13" customFormat="1" ht="46.5" customHeight="1">
      <c r="A13" s="377"/>
      <c r="B13" s="377"/>
      <c r="C13" s="377"/>
      <c r="D13" s="377"/>
      <c r="E13" s="353"/>
      <c r="F13" s="433"/>
      <c r="G13" s="348"/>
      <c r="H13" s="348"/>
      <c r="I13" s="380"/>
      <c r="J13" s="108" t="s">
        <v>133</v>
      </c>
      <c r="K13" s="108" t="s">
        <v>16</v>
      </c>
      <c r="L13" s="380"/>
      <c r="M13" s="108" t="s">
        <v>133</v>
      </c>
      <c r="N13" s="108" t="s">
        <v>16</v>
      </c>
      <c r="O13" s="380"/>
      <c r="P13" s="108" t="s">
        <v>133</v>
      </c>
      <c r="Q13" s="149" t="s">
        <v>16</v>
      </c>
      <c r="R13" s="380"/>
      <c r="S13" s="108" t="s">
        <v>133</v>
      </c>
      <c r="T13" s="149" t="s">
        <v>16</v>
      </c>
      <c r="U13" s="380"/>
      <c r="V13" s="108" t="s">
        <v>133</v>
      </c>
      <c r="W13" s="108" t="s">
        <v>16</v>
      </c>
      <c r="X13" s="380"/>
      <c r="Y13" s="108" t="s">
        <v>133</v>
      </c>
      <c r="Z13" s="108" t="s">
        <v>16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s="13" customFormat="1" ht="15" customHeight="1">
      <c r="A14" s="353" t="s">
        <v>6</v>
      </c>
      <c r="B14" s="354"/>
      <c r="C14" s="354"/>
      <c r="D14" s="354"/>
      <c r="E14" s="32" t="s">
        <v>7</v>
      </c>
      <c r="F14" s="200">
        <v>1</v>
      </c>
      <c r="G14" s="200">
        <v>2</v>
      </c>
      <c r="H14" s="200">
        <v>3</v>
      </c>
      <c r="I14" s="88">
        <v>4</v>
      </c>
      <c r="J14" s="88">
        <v>5</v>
      </c>
      <c r="K14" s="88">
        <v>6</v>
      </c>
      <c r="L14" s="88">
        <v>7</v>
      </c>
      <c r="M14" s="88">
        <v>8</v>
      </c>
      <c r="N14" s="88">
        <v>9</v>
      </c>
      <c r="O14" s="88">
        <v>10</v>
      </c>
      <c r="P14" s="88">
        <v>11</v>
      </c>
      <c r="Q14" s="88">
        <v>12</v>
      </c>
      <c r="R14" s="88">
        <v>13</v>
      </c>
      <c r="S14" s="88">
        <v>14</v>
      </c>
      <c r="T14" s="88">
        <v>15</v>
      </c>
      <c r="U14" s="88">
        <v>16</v>
      </c>
      <c r="V14" s="88">
        <v>17</v>
      </c>
      <c r="W14" s="88">
        <v>18</v>
      </c>
      <c r="X14" s="88">
        <v>19</v>
      </c>
      <c r="Y14" s="88">
        <v>20</v>
      </c>
      <c r="Z14" s="88">
        <v>21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</row>
    <row r="15" spans="1:47" s="13" customFormat="1" ht="14.25" customHeight="1">
      <c r="A15" s="430" t="s">
        <v>0</v>
      </c>
      <c r="B15" s="431"/>
      <c r="C15" s="431"/>
      <c r="D15" s="431"/>
      <c r="E15" s="118">
        <v>1</v>
      </c>
      <c r="F15" s="213">
        <v>150282</v>
      </c>
      <c r="G15" s="213">
        <v>58021</v>
      </c>
      <c r="H15" s="213">
        <v>92261</v>
      </c>
      <c r="I15" s="214">
        <v>59090</v>
      </c>
      <c r="J15" s="214">
        <v>21762</v>
      </c>
      <c r="K15" s="214">
        <v>37328</v>
      </c>
      <c r="L15" s="214">
        <v>31547</v>
      </c>
      <c r="M15" s="214">
        <v>12716</v>
      </c>
      <c r="N15" s="214">
        <v>18831</v>
      </c>
      <c r="O15" s="214">
        <v>25243</v>
      </c>
      <c r="P15" s="214">
        <v>9788</v>
      </c>
      <c r="Q15" s="214">
        <v>15455</v>
      </c>
      <c r="R15" s="214">
        <v>27778</v>
      </c>
      <c r="S15" s="214">
        <v>11270</v>
      </c>
      <c r="T15" s="214">
        <v>16508</v>
      </c>
      <c r="U15" s="214">
        <v>4391</v>
      </c>
      <c r="V15" s="214">
        <v>1556</v>
      </c>
      <c r="W15" s="214">
        <v>2835</v>
      </c>
      <c r="X15" s="214">
        <v>2233</v>
      </c>
      <c r="Y15" s="214">
        <v>929</v>
      </c>
      <c r="Z15" s="214">
        <v>1304</v>
      </c>
      <c r="AA15" s="59"/>
      <c r="AB15" s="59"/>
      <c r="AC15" s="2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</row>
    <row r="16" spans="1:47" s="13" customFormat="1" ht="14.25" customHeight="1">
      <c r="A16" s="423" t="s">
        <v>198</v>
      </c>
      <c r="B16" s="424"/>
      <c r="C16" s="424"/>
      <c r="D16" s="424"/>
      <c r="E16" s="118">
        <v>2</v>
      </c>
      <c r="F16" s="215">
        <v>142193</v>
      </c>
      <c r="G16" s="215">
        <v>55310</v>
      </c>
      <c r="H16" s="215">
        <v>86883</v>
      </c>
      <c r="I16" s="150">
        <v>55043</v>
      </c>
      <c r="J16" s="150">
        <v>20429</v>
      </c>
      <c r="K16" s="150">
        <v>34614</v>
      </c>
      <c r="L16" s="150">
        <v>29846</v>
      </c>
      <c r="M16" s="150">
        <v>12211</v>
      </c>
      <c r="N16" s="150">
        <v>17635</v>
      </c>
      <c r="O16" s="150">
        <v>24237</v>
      </c>
      <c r="P16" s="150">
        <v>9423</v>
      </c>
      <c r="Q16" s="150">
        <v>14814</v>
      </c>
      <c r="R16" s="150">
        <v>26586</v>
      </c>
      <c r="S16" s="150">
        <v>10841</v>
      </c>
      <c r="T16" s="150">
        <v>15745</v>
      </c>
      <c r="U16" s="150">
        <v>4266</v>
      </c>
      <c r="V16" s="150">
        <v>1483</v>
      </c>
      <c r="W16" s="150">
        <v>2783</v>
      </c>
      <c r="X16" s="150">
        <v>2215</v>
      </c>
      <c r="Y16" s="150">
        <v>923</v>
      </c>
      <c r="Z16" s="150">
        <v>1292</v>
      </c>
      <c r="AA16" s="59"/>
      <c r="AB16" s="59"/>
      <c r="AC16" s="2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</row>
    <row r="17" spans="1:47" s="13" customFormat="1" ht="14.25" customHeight="1">
      <c r="A17" s="423" t="s">
        <v>200</v>
      </c>
      <c r="B17" s="424"/>
      <c r="C17" s="424"/>
      <c r="D17" s="424"/>
      <c r="E17" s="118">
        <v>3</v>
      </c>
      <c r="F17" s="215">
        <v>6690</v>
      </c>
      <c r="G17" s="215">
        <v>2161</v>
      </c>
      <c r="H17" s="215">
        <v>4529</v>
      </c>
      <c r="I17" s="150">
        <v>3476</v>
      </c>
      <c r="J17" s="150">
        <v>1111</v>
      </c>
      <c r="K17" s="150">
        <v>2365</v>
      </c>
      <c r="L17" s="150">
        <v>1344</v>
      </c>
      <c r="M17" s="150">
        <v>371</v>
      </c>
      <c r="N17" s="150">
        <v>973</v>
      </c>
      <c r="O17" s="150">
        <v>755</v>
      </c>
      <c r="P17" s="150">
        <v>260</v>
      </c>
      <c r="Q17" s="150">
        <v>495</v>
      </c>
      <c r="R17" s="150">
        <v>972</v>
      </c>
      <c r="S17" s="150">
        <v>340</v>
      </c>
      <c r="T17" s="150">
        <v>632</v>
      </c>
      <c r="U17" s="150">
        <v>125</v>
      </c>
      <c r="V17" s="150">
        <v>73</v>
      </c>
      <c r="W17" s="150">
        <v>52</v>
      </c>
      <c r="X17" s="150">
        <v>18</v>
      </c>
      <c r="Y17" s="150">
        <v>6</v>
      </c>
      <c r="Z17" s="150">
        <v>12</v>
      </c>
      <c r="AA17" s="59"/>
      <c r="AB17" s="59"/>
      <c r="AC17" s="2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s="13" customFormat="1" ht="14.25" customHeight="1">
      <c r="A18" s="423" t="s">
        <v>199</v>
      </c>
      <c r="B18" s="424"/>
      <c r="C18" s="424"/>
      <c r="D18" s="424"/>
      <c r="E18" s="118">
        <v>4</v>
      </c>
      <c r="F18" s="215">
        <v>1399</v>
      </c>
      <c r="G18" s="215">
        <v>550</v>
      </c>
      <c r="H18" s="215">
        <v>849</v>
      </c>
      <c r="I18" s="150">
        <v>571</v>
      </c>
      <c r="J18" s="150">
        <v>222</v>
      </c>
      <c r="K18" s="150">
        <v>349</v>
      </c>
      <c r="L18" s="150">
        <v>357</v>
      </c>
      <c r="M18" s="150">
        <v>134</v>
      </c>
      <c r="N18" s="150">
        <v>223</v>
      </c>
      <c r="O18" s="150">
        <v>251</v>
      </c>
      <c r="P18" s="150">
        <v>105</v>
      </c>
      <c r="Q18" s="150">
        <v>146</v>
      </c>
      <c r="R18" s="150">
        <v>220</v>
      </c>
      <c r="S18" s="150">
        <v>89</v>
      </c>
      <c r="T18" s="150">
        <v>131</v>
      </c>
      <c r="U18" s="150">
        <v>0</v>
      </c>
      <c r="V18" s="150">
        <v>0</v>
      </c>
      <c r="W18" s="150">
        <v>0</v>
      </c>
      <c r="X18" s="150">
        <v>0</v>
      </c>
      <c r="Y18" s="150">
        <v>0</v>
      </c>
      <c r="Z18" s="150">
        <v>0</v>
      </c>
      <c r="AA18" s="59"/>
      <c r="AB18" s="59"/>
      <c r="AC18" s="2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</row>
    <row r="19" spans="1:47" s="13" customFormat="1" ht="14.25" customHeight="1">
      <c r="A19" s="425" t="s">
        <v>1</v>
      </c>
      <c r="B19" s="426"/>
      <c r="C19" s="426"/>
      <c r="D19" s="426"/>
      <c r="E19" s="118">
        <v>5</v>
      </c>
      <c r="F19" s="213">
        <f>F20+F21+F22</f>
        <v>2620</v>
      </c>
      <c r="G19" s="213">
        <f t="shared" ref="G19:Z19" si="0">G20+G21+G22</f>
        <v>512</v>
      </c>
      <c r="H19" s="213">
        <f t="shared" si="0"/>
        <v>2108</v>
      </c>
      <c r="I19" s="213">
        <f t="shared" si="0"/>
        <v>1254</v>
      </c>
      <c r="J19" s="213">
        <f t="shared" si="0"/>
        <v>268</v>
      </c>
      <c r="K19" s="213">
        <f t="shared" si="0"/>
        <v>986</v>
      </c>
      <c r="L19" s="213">
        <f t="shared" si="0"/>
        <v>761</v>
      </c>
      <c r="M19" s="213">
        <f t="shared" si="0"/>
        <v>141</v>
      </c>
      <c r="N19" s="213">
        <f t="shared" si="0"/>
        <v>620</v>
      </c>
      <c r="O19" s="213">
        <f t="shared" si="0"/>
        <v>598</v>
      </c>
      <c r="P19" s="213">
        <f t="shared" si="0"/>
        <v>96</v>
      </c>
      <c r="Q19" s="213">
        <f t="shared" si="0"/>
        <v>502</v>
      </c>
      <c r="R19" s="213">
        <f t="shared" si="0"/>
        <v>7</v>
      </c>
      <c r="S19" s="213">
        <f t="shared" si="0"/>
        <v>7</v>
      </c>
      <c r="T19" s="213">
        <f t="shared" si="0"/>
        <v>0</v>
      </c>
      <c r="U19" s="213">
        <f t="shared" si="0"/>
        <v>0</v>
      </c>
      <c r="V19" s="213">
        <f t="shared" si="0"/>
        <v>0</v>
      </c>
      <c r="W19" s="213">
        <f t="shared" si="0"/>
        <v>0</v>
      </c>
      <c r="X19" s="213">
        <f t="shared" si="0"/>
        <v>0</v>
      </c>
      <c r="Y19" s="213">
        <f t="shared" si="0"/>
        <v>0</v>
      </c>
      <c r="Z19" s="213">
        <f t="shared" si="0"/>
        <v>0</v>
      </c>
      <c r="AA19" s="59"/>
      <c r="AB19" s="59"/>
      <c r="AC19" s="2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s="13" customFormat="1" ht="14.25" customHeight="1">
      <c r="A20" s="423" t="s">
        <v>198</v>
      </c>
      <c r="B20" s="424"/>
      <c r="C20" s="424"/>
      <c r="D20" s="424"/>
      <c r="E20" s="118">
        <v>6</v>
      </c>
      <c r="F20" s="215">
        <v>2620</v>
      </c>
      <c r="G20" s="215">
        <v>512</v>
      </c>
      <c r="H20" s="215">
        <v>2108</v>
      </c>
      <c r="I20" s="150">
        <v>1254</v>
      </c>
      <c r="J20" s="150">
        <v>268</v>
      </c>
      <c r="K20" s="150">
        <v>986</v>
      </c>
      <c r="L20" s="150">
        <v>761</v>
      </c>
      <c r="M20" s="150">
        <v>141</v>
      </c>
      <c r="N20" s="150">
        <v>620</v>
      </c>
      <c r="O20" s="150">
        <v>598</v>
      </c>
      <c r="P20" s="150">
        <v>96</v>
      </c>
      <c r="Q20" s="150">
        <v>502</v>
      </c>
      <c r="R20" s="150">
        <v>7</v>
      </c>
      <c r="S20" s="150">
        <v>7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59"/>
      <c r="AB20" s="59"/>
      <c r="AC20" s="2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</row>
    <row r="21" spans="1:47" s="13" customFormat="1" ht="14.25" customHeight="1">
      <c r="A21" s="423" t="s">
        <v>200</v>
      </c>
      <c r="B21" s="424"/>
      <c r="C21" s="424"/>
      <c r="D21" s="424"/>
      <c r="E21" s="118">
        <v>7</v>
      </c>
      <c r="F21" s="215">
        <v>0</v>
      </c>
      <c r="G21" s="215">
        <v>0</v>
      </c>
      <c r="H21" s="215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59"/>
      <c r="AB21" s="59"/>
      <c r="AC21" s="2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s="13" customFormat="1" ht="14.25" customHeight="1">
      <c r="A22" s="423" t="s">
        <v>199</v>
      </c>
      <c r="B22" s="424"/>
      <c r="C22" s="424"/>
      <c r="D22" s="424"/>
      <c r="E22" s="118">
        <v>8</v>
      </c>
      <c r="F22" s="215">
        <v>0</v>
      </c>
      <c r="G22" s="215">
        <v>0</v>
      </c>
      <c r="H22" s="215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59"/>
      <c r="AB22" s="59"/>
      <c r="AC22" s="2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</row>
    <row r="23" spans="1:47" ht="14.25" customHeight="1">
      <c r="A23" s="425" t="s">
        <v>2</v>
      </c>
      <c r="B23" s="426"/>
      <c r="C23" s="426"/>
      <c r="D23" s="426"/>
      <c r="E23" s="118">
        <v>9</v>
      </c>
      <c r="F23" s="216">
        <f>F24+F25+F26</f>
        <v>117344</v>
      </c>
      <c r="G23" s="216">
        <f t="shared" ref="G23:Z23" si="1">G24+G25+G26</f>
        <v>46547</v>
      </c>
      <c r="H23" s="216">
        <f t="shared" si="1"/>
        <v>70797</v>
      </c>
      <c r="I23" s="216">
        <f t="shared" si="1"/>
        <v>40414</v>
      </c>
      <c r="J23" s="216">
        <f t="shared" si="1"/>
        <v>15652</v>
      </c>
      <c r="K23" s="216">
        <f t="shared" si="1"/>
        <v>24762</v>
      </c>
      <c r="L23" s="216">
        <f t="shared" si="1"/>
        <v>22440</v>
      </c>
      <c r="M23" s="216">
        <f t="shared" si="1"/>
        <v>9391</v>
      </c>
      <c r="N23" s="216">
        <f t="shared" si="1"/>
        <v>13049</v>
      </c>
      <c r="O23" s="216">
        <f t="shared" si="1"/>
        <v>21872</v>
      </c>
      <c r="P23" s="216">
        <f t="shared" si="1"/>
        <v>8471</v>
      </c>
      <c r="Q23" s="216">
        <f t="shared" si="1"/>
        <v>13401</v>
      </c>
      <c r="R23" s="216">
        <f t="shared" si="1"/>
        <v>26420</v>
      </c>
      <c r="S23" s="216">
        <f t="shared" si="1"/>
        <v>10731</v>
      </c>
      <c r="T23" s="216">
        <f t="shared" si="1"/>
        <v>15689</v>
      </c>
      <c r="U23" s="216">
        <f t="shared" si="1"/>
        <v>4185</v>
      </c>
      <c r="V23" s="216">
        <f t="shared" si="1"/>
        <v>1470</v>
      </c>
      <c r="W23" s="216">
        <f t="shared" si="1"/>
        <v>2715</v>
      </c>
      <c r="X23" s="216">
        <f t="shared" si="1"/>
        <v>2013</v>
      </c>
      <c r="Y23" s="216">
        <f t="shared" si="1"/>
        <v>832</v>
      </c>
      <c r="Z23" s="216">
        <f t="shared" si="1"/>
        <v>1181</v>
      </c>
      <c r="AC23" s="259"/>
      <c r="AD23" s="59"/>
    </row>
    <row r="24" spans="1:47" ht="14.25" customHeight="1">
      <c r="A24" s="423" t="s">
        <v>198</v>
      </c>
      <c r="B24" s="424"/>
      <c r="C24" s="424"/>
      <c r="D24" s="424"/>
      <c r="E24" s="118">
        <v>10</v>
      </c>
      <c r="F24" s="215">
        <v>112003</v>
      </c>
      <c r="G24" s="215">
        <v>44714</v>
      </c>
      <c r="H24" s="215">
        <v>67289</v>
      </c>
      <c r="I24" s="63">
        <v>37545</v>
      </c>
      <c r="J24" s="63">
        <v>14737</v>
      </c>
      <c r="K24" s="63">
        <v>22808</v>
      </c>
      <c r="L24" s="63">
        <v>21481</v>
      </c>
      <c r="M24" s="63">
        <v>9066</v>
      </c>
      <c r="N24" s="63">
        <v>12415</v>
      </c>
      <c r="O24" s="63">
        <v>21078</v>
      </c>
      <c r="P24" s="63">
        <v>8178</v>
      </c>
      <c r="Q24" s="63">
        <v>12900</v>
      </c>
      <c r="R24" s="63">
        <v>25769</v>
      </c>
      <c r="S24" s="63">
        <v>10478</v>
      </c>
      <c r="T24" s="63">
        <v>15291</v>
      </c>
      <c r="U24" s="63">
        <v>4121</v>
      </c>
      <c r="V24" s="63">
        <v>1424</v>
      </c>
      <c r="W24" s="63">
        <v>2697</v>
      </c>
      <c r="X24" s="151">
        <v>2009</v>
      </c>
      <c r="Y24" s="151">
        <v>831</v>
      </c>
      <c r="Z24" s="151">
        <v>1178</v>
      </c>
      <c r="AC24" s="259"/>
      <c r="AD24" s="59"/>
    </row>
    <row r="25" spans="1:47" ht="14.25" customHeight="1">
      <c r="A25" s="423" t="s">
        <v>200</v>
      </c>
      <c r="B25" s="424"/>
      <c r="C25" s="424"/>
      <c r="D25" s="424"/>
      <c r="E25" s="118">
        <v>11</v>
      </c>
      <c r="F25" s="215">
        <v>3952</v>
      </c>
      <c r="G25" s="215">
        <v>1286</v>
      </c>
      <c r="H25" s="215">
        <v>2666</v>
      </c>
      <c r="I25" s="63">
        <v>2306</v>
      </c>
      <c r="J25" s="63">
        <v>696</v>
      </c>
      <c r="K25" s="63">
        <v>1610</v>
      </c>
      <c r="L25" s="63">
        <v>604</v>
      </c>
      <c r="M25" s="63">
        <v>191</v>
      </c>
      <c r="N25" s="63">
        <v>413</v>
      </c>
      <c r="O25" s="63">
        <v>543</v>
      </c>
      <c r="P25" s="63">
        <v>188</v>
      </c>
      <c r="Q25" s="63">
        <v>355</v>
      </c>
      <c r="R25" s="63">
        <v>431</v>
      </c>
      <c r="S25" s="63">
        <v>164</v>
      </c>
      <c r="T25" s="63">
        <v>267</v>
      </c>
      <c r="U25" s="63">
        <v>64</v>
      </c>
      <c r="V25" s="63">
        <v>46</v>
      </c>
      <c r="W25" s="63">
        <v>18</v>
      </c>
      <c r="X25" s="217">
        <v>4</v>
      </c>
      <c r="Y25" s="217">
        <v>1</v>
      </c>
      <c r="Z25" s="217">
        <v>3</v>
      </c>
      <c r="AC25" s="259"/>
      <c r="AD25" s="59"/>
    </row>
    <row r="26" spans="1:47" s="95" customFormat="1" ht="14.25" customHeight="1">
      <c r="A26" s="423" t="s">
        <v>199</v>
      </c>
      <c r="B26" s="424"/>
      <c r="C26" s="424"/>
      <c r="D26" s="424"/>
      <c r="E26" s="118">
        <v>12</v>
      </c>
      <c r="F26" s="215">
        <v>1389</v>
      </c>
      <c r="G26" s="215">
        <v>547</v>
      </c>
      <c r="H26" s="215">
        <v>842</v>
      </c>
      <c r="I26" s="217">
        <v>563</v>
      </c>
      <c r="J26" s="217">
        <v>219</v>
      </c>
      <c r="K26" s="217">
        <v>344</v>
      </c>
      <c r="L26" s="217">
        <v>355</v>
      </c>
      <c r="M26" s="217">
        <v>134</v>
      </c>
      <c r="N26" s="217">
        <v>221</v>
      </c>
      <c r="O26" s="217">
        <v>251</v>
      </c>
      <c r="P26" s="217">
        <v>105</v>
      </c>
      <c r="Q26" s="217">
        <v>146</v>
      </c>
      <c r="R26" s="217">
        <v>220</v>
      </c>
      <c r="S26" s="217">
        <v>89</v>
      </c>
      <c r="T26" s="217">
        <v>131</v>
      </c>
      <c r="U26" s="217">
        <v>0</v>
      </c>
      <c r="V26" s="217">
        <v>0</v>
      </c>
      <c r="W26" s="217">
        <v>0</v>
      </c>
      <c r="X26" s="217">
        <v>0</v>
      </c>
      <c r="Y26" s="217">
        <v>0</v>
      </c>
      <c r="Z26" s="217">
        <v>0</v>
      </c>
      <c r="AC26" s="259"/>
      <c r="AD26" s="59"/>
    </row>
    <row r="27" spans="1:47" s="95" customFormat="1" ht="14.25" customHeight="1">
      <c r="A27" s="425" t="s">
        <v>3</v>
      </c>
      <c r="B27" s="426"/>
      <c r="C27" s="426"/>
      <c r="D27" s="426"/>
      <c r="E27" s="118">
        <v>13</v>
      </c>
      <c r="F27" s="216">
        <f>F28+F29+F30</f>
        <v>24830</v>
      </c>
      <c r="G27" s="216">
        <f t="shared" ref="G27:Z27" si="2">G28+G29+G30</f>
        <v>8631</v>
      </c>
      <c r="H27" s="216">
        <f t="shared" si="2"/>
        <v>16199</v>
      </c>
      <c r="I27" s="216">
        <f t="shared" si="2"/>
        <v>15001</v>
      </c>
      <c r="J27" s="216">
        <f t="shared" si="2"/>
        <v>4801</v>
      </c>
      <c r="K27" s="216">
        <f t="shared" si="2"/>
        <v>10200</v>
      </c>
      <c r="L27" s="216">
        <f t="shared" si="2"/>
        <v>7648</v>
      </c>
      <c r="M27" s="216">
        <f t="shared" si="2"/>
        <v>2871</v>
      </c>
      <c r="N27" s="216">
        <f t="shared" si="2"/>
        <v>4777</v>
      </c>
      <c r="O27" s="216">
        <f t="shared" si="2"/>
        <v>1515</v>
      </c>
      <c r="P27" s="216">
        <f t="shared" si="2"/>
        <v>687</v>
      </c>
      <c r="Q27" s="216">
        <f t="shared" si="2"/>
        <v>828</v>
      </c>
      <c r="R27" s="216">
        <f t="shared" si="2"/>
        <v>442</v>
      </c>
      <c r="S27" s="216">
        <f t="shared" si="2"/>
        <v>183</v>
      </c>
      <c r="T27" s="216">
        <f t="shared" si="2"/>
        <v>259</v>
      </c>
      <c r="U27" s="216">
        <f t="shared" si="2"/>
        <v>117</v>
      </c>
      <c r="V27" s="216">
        <f t="shared" si="2"/>
        <v>47</v>
      </c>
      <c r="W27" s="216">
        <f t="shared" si="2"/>
        <v>70</v>
      </c>
      <c r="X27" s="216">
        <f t="shared" si="2"/>
        <v>107</v>
      </c>
      <c r="Y27" s="216">
        <f t="shared" si="2"/>
        <v>42</v>
      </c>
      <c r="Z27" s="216">
        <f t="shared" si="2"/>
        <v>65</v>
      </c>
      <c r="AC27" s="259"/>
      <c r="AD27" s="59"/>
    </row>
    <row r="28" spans="1:47" s="95" customFormat="1" ht="14.25" customHeight="1">
      <c r="A28" s="423" t="s">
        <v>198</v>
      </c>
      <c r="B28" s="424"/>
      <c r="C28" s="424"/>
      <c r="D28" s="424"/>
      <c r="E28" s="118">
        <v>14</v>
      </c>
      <c r="F28" s="215">
        <v>22784</v>
      </c>
      <c r="G28" s="215">
        <v>7994</v>
      </c>
      <c r="H28" s="215">
        <v>14790</v>
      </c>
      <c r="I28" s="217">
        <v>13896</v>
      </c>
      <c r="J28" s="217">
        <v>4417</v>
      </c>
      <c r="K28" s="217">
        <v>9479</v>
      </c>
      <c r="L28" s="217">
        <v>7008</v>
      </c>
      <c r="M28" s="217">
        <v>2729</v>
      </c>
      <c r="N28" s="217">
        <v>4279</v>
      </c>
      <c r="O28" s="217">
        <v>1349</v>
      </c>
      <c r="P28" s="217">
        <v>629</v>
      </c>
      <c r="Q28" s="217">
        <v>720</v>
      </c>
      <c r="R28" s="217">
        <v>372</v>
      </c>
      <c r="S28" s="217">
        <v>157</v>
      </c>
      <c r="T28" s="217">
        <v>215</v>
      </c>
      <c r="U28" s="217">
        <v>59</v>
      </c>
      <c r="V28" s="217">
        <v>22</v>
      </c>
      <c r="W28" s="217">
        <v>37</v>
      </c>
      <c r="X28" s="217">
        <v>100</v>
      </c>
      <c r="Y28" s="217">
        <v>40</v>
      </c>
      <c r="Z28" s="217">
        <v>60</v>
      </c>
      <c r="AC28" s="259"/>
      <c r="AD28" s="59"/>
    </row>
    <row r="29" spans="1:47" s="95" customFormat="1" ht="14.25" customHeight="1">
      <c r="A29" s="423" t="s">
        <v>200</v>
      </c>
      <c r="B29" s="424"/>
      <c r="C29" s="424"/>
      <c r="D29" s="424"/>
      <c r="E29" s="118">
        <v>15</v>
      </c>
      <c r="F29" s="215">
        <v>2036</v>
      </c>
      <c r="G29" s="215">
        <v>634</v>
      </c>
      <c r="H29" s="215">
        <v>1402</v>
      </c>
      <c r="I29" s="217">
        <v>1097</v>
      </c>
      <c r="J29" s="217">
        <v>381</v>
      </c>
      <c r="K29" s="217">
        <v>716</v>
      </c>
      <c r="L29" s="217">
        <v>638</v>
      </c>
      <c r="M29" s="217">
        <v>142</v>
      </c>
      <c r="N29" s="217">
        <v>496</v>
      </c>
      <c r="O29" s="217">
        <v>166</v>
      </c>
      <c r="P29" s="217">
        <v>58</v>
      </c>
      <c r="Q29" s="217">
        <v>108</v>
      </c>
      <c r="R29" s="217">
        <v>70</v>
      </c>
      <c r="S29" s="217">
        <v>26</v>
      </c>
      <c r="T29" s="217">
        <v>44</v>
      </c>
      <c r="U29" s="217">
        <v>58</v>
      </c>
      <c r="V29" s="217">
        <v>25</v>
      </c>
      <c r="W29" s="217">
        <v>33</v>
      </c>
      <c r="X29" s="217">
        <v>7</v>
      </c>
      <c r="Y29" s="217">
        <v>2</v>
      </c>
      <c r="Z29" s="217">
        <v>5</v>
      </c>
      <c r="AC29" s="259"/>
      <c r="AD29" s="59"/>
    </row>
    <row r="30" spans="1:47" s="95" customFormat="1" ht="14.25" customHeight="1">
      <c r="A30" s="423" t="s">
        <v>199</v>
      </c>
      <c r="B30" s="424"/>
      <c r="C30" s="424"/>
      <c r="D30" s="424"/>
      <c r="E30" s="118">
        <v>16</v>
      </c>
      <c r="F30" s="215">
        <v>10</v>
      </c>
      <c r="G30" s="215">
        <v>3</v>
      </c>
      <c r="H30" s="215">
        <v>7</v>
      </c>
      <c r="I30" s="217">
        <v>8</v>
      </c>
      <c r="J30" s="217">
        <v>3</v>
      </c>
      <c r="K30" s="217">
        <v>5</v>
      </c>
      <c r="L30" s="217">
        <v>2</v>
      </c>
      <c r="M30" s="217">
        <v>0</v>
      </c>
      <c r="N30" s="217">
        <v>2</v>
      </c>
      <c r="O30" s="217">
        <v>0</v>
      </c>
      <c r="P30" s="217">
        <v>0</v>
      </c>
      <c r="Q30" s="217">
        <v>0</v>
      </c>
      <c r="R30" s="217">
        <v>0</v>
      </c>
      <c r="S30" s="217">
        <v>0</v>
      </c>
      <c r="T30" s="217">
        <v>0</v>
      </c>
      <c r="U30" s="217">
        <v>0</v>
      </c>
      <c r="V30" s="217">
        <v>0</v>
      </c>
      <c r="W30" s="217">
        <v>0</v>
      </c>
      <c r="X30" s="217">
        <v>0</v>
      </c>
      <c r="Y30" s="217">
        <v>0</v>
      </c>
      <c r="Z30" s="217">
        <v>0</v>
      </c>
      <c r="AC30" s="259"/>
      <c r="AD30" s="59"/>
    </row>
    <row r="31" spans="1:47" s="95" customFormat="1" ht="14.25" customHeight="1">
      <c r="A31" s="425" t="s">
        <v>4</v>
      </c>
      <c r="B31" s="426"/>
      <c r="C31" s="426"/>
      <c r="D31" s="426"/>
      <c r="E31" s="118">
        <v>17</v>
      </c>
      <c r="F31" s="213">
        <f>F32+F33+F34</f>
        <v>5488</v>
      </c>
      <c r="G31" s="213">
        <f t="shared" ref="G31:Z31" si="3">G32+G33+G34</f>
        <v>2331</v>
      </c>
      <c r="H31" s="213">
        <f t="shared" si="3"/>
        <v>3157</v>
      </c>
      <c r="I31" s="213">
        <f t="shared" si="3"/>
        <v>2421</v>
      </c>
      <c r="J31" s="213">
        <f t="shared" si="3"/>
        <v>1041</v>
      </c>
      <c r="K31" s="213">
        <f t="shared" si="3"/>
        <v>1380</v>
      </c>
      <c r="L31" s="213">
        <f t="shared" si="3"/>
        <v>698</v>
      </c>
      <c r="M31" s="213">
        <f t="shared" si="3"/>
        <v>313</v>
      </c>
      <c r="N31" s="213">
        <f t="shared" si="3"/>
        <v>385</v>
      </c>
      <c r="O31" s="213">
        <f t="shared" si="3"/>
        <v>1258</v>
      </c>
      <c r="P31" s="213">
        <f t="shared" si="3"/>
        <v>534</v>
      </c>
      <c r="Q31" s="213">
        <f t="shared" si="3"/>
        <v>724</v>
      </c>
      <c r="R31" s="213">
        <f t="shared" si="3"/>
        <v>909</v>
      </c>
      <c r="S31" s="213">
        <f t="shared" si="3"/>
        <v>349</v>
      </c>
      <c r="T31" s="213">
        <f t="shared" si="3"/>
        <v>560</v>
      </c>
      <c r="U31" s="213">
        <f t="shared" si="3"/>
        <v>89</v>
      </c>
      <c r="V31" s="213">
        <f t="shared" si="3"/>
        <v>39</v>
      </c>
      <c r="W31" s="213">
        <f t="shared" si="3"/>
        <v>50</v>
      </c>
      <c r="X31" s="213">
        <f t="shared" si="3"/>
        <v>113</v>
      </c>
      <c r="Y31" s="213">
        <f t="shared" si="3"/>
        <v>55</v>
      </c>
      <c r="Z31" s="216">
        <f t="shared" si="3"/>
        <v>58</v>
      </c>
      <c r="AC31" s="259"/>
      <c r="AD31" s="59"/>
    </row>
    <row r="32" spans="1:47" s="95" customFormat="1" ht="14.25" customHeight="1">
      <c r="A32" s="423" t="s">
        <v>198</v>
      </c>
      <c r="B32" s="424"/>
      <c r="C32" s="424"/>
      <c r="D32" s="424"/>
      <c r="E32" s="118">
        <v>18</v>
      </c>
      <c r="F32" s="215">
        <v>4786</v>
      </c>
      <c r="G32" s="215">
        <v>2090</v>
      </c>
      <c r="H32" s="215">
        <v>2696</v>
      </c>
      <c r="I32" s="217">
        <v>2348</v>
      </c>
      <c r="J32" s="217">
        <v>1007</v>
      </c>
      <c r="K32" s="217">
        <v>1341</v>
      </c>
      <c r="L32" s="217">
        <v>596</v>
      </c>
      <c r="M32" s="217">
        <v>275</v>
      </c>
      <c r="N32" s="217">
        <v>321</v>
      </c>
      <c r="O32" s="217">
        <v>1212</v>
      </c>
      <c r="P32" s="217">
        <v>520</v>
      </c>
      <c r="Q32" s="217">
        <v>692</v>
      </c>
      <c r="R32" s="217">
        <v>438</v>
      </c>
      <c r="S32" s="217">
        <v>199</v>
      </c>
      <c r="T32" s="217">
        <v>239</v>
      </c>
      <c r="U32" s="217">
        <v>86</v>
      </c>
      <c r="V32" s="217">
        <v>37</v>
      </c>
      <c r="W32" s="217">
        <v>49</v>
      </c>
      <c r="X32" s="217">
        <v>106</v>
      </c>
      <c r="Y32" s="217">
        <v>52</v>
      </c>
      <c r="Z32" s="217">
        <v>54</v>
      </c>
      <c r="AC32" s="259"/>
      <c r="AD32" s="59"/>
    </row>
    <row r="33" spans="1:30" ht="14.25" customHeight="1">
      <c r="A33" s="423" t="s">
        <v>200</v>
      </c>
      <c r="B33" s="424"/>
      <c r="C33" s="424"/>
      <c r="D33" s="424"/>
      <c r="E33" s="118">
        <v>19</v>
      </c>
      <c r="F33" s="215">
        <v>702</v>
      </c>
      <c r="G33" s="215">
        <v>241</v>
      </c>
      <c r="H33" s="215">
        <v>461</v>
      </c>
      <c r="I33" s="217">
        <v>73</v>
      </c>
      <c r="J33" s="217">
        <v>34</v>
      </c>
      <c r="K33" s="217">
        <v>39</v>
      </c>
      <c r="L33" s="217">
        <v>102</v>
      </c>
      <c r="M33" s="217">
        <v>38</v>
      </c>
      <c r="N33" s="217">
        <v>64</v>
      </c>
      <c r="O33" s="217">
        <v>46</v>
      </c>
      <c r="P33" s="217">
        <v>14</v>
      </c>
      <c r="Q33" s="217">
        <v>32</v>
      </c>
      <c r="R33" s="217">
        <v>471</v>
      </c>
      <c r="S33" s="217">
        <v>150</v>
      </c>
      <c r="T33" s="217">
        <v>321</v>
      </c>
      <c r="U33" s="217">
        <v>3</v>
      </c>
      <c r="V33" s="217">
        <v>2</v>
      </c>
      <c r="W33" s="217">
        <v>1</v>
      </c>
      <c r="X33" s="217">
        <v>7</v>
      </c>
      <c r="Y33" s="217">
        <v>3</v>
      </c>
      <c r="Z33" s="217">
        <v>4</v>
      </c>
      <c r="AC33" s="259"/>
      <c r="AD33" s="59"/>
    </row>
    <row r="34" spans="1:30" ht="14.25" customHeight="1">
      <c r="A34" s="423" t="s">
        <v>199</v>
      </c>
      <c r="B34" s="424"/>
      <c r="C34" s="424"/>
      <c r="D34" s="424"/>
      <c r="E34" s="118">
        <v>20</v>
      </c>
      <c r="F34" s="215">
        <v>0</v>
      </c>
      <c r="G34" s="215">
        <v>0</v>
      </c>
      <c r="H34" s="215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C34" s="259"/>
      <c r="AD34" s="59"/>
    </row>
    <row r="35" spans="1:30" ht="12.75">
      <c r="A35" s="152" t="s">
        <v>78</v>
      </c>
      <c r="B35" s="58"/>
      <c r="C35" s="13"/>
      <c r="D35" s="62"/>
      <c r="E35" s="62"/>
      <c r="F35" s="153" t="s">
        <v>246</v>
      </c>
      <c r="G35" s="96"/>
      <c r="H35" s="153"/>
      <c r="I35" s="153"/>
      <c r="J35" s="96"/>
      <c r="K35" s="96"/>
      <c r="L35" s="85"/>
      <c r="M35" s="85"/>
      <c r="N35" s="85"/>
      <c r="O35" s="13"/>
      <c r="P35" s="13"/>
      <c r="Q35" s="13"/>
      <c r="R35" s="1"/>
      <c r="S35" s="1"/>
      <c r="T35" s="1"/>
      <c r="U35" s="1"/>
      <c r="V35" s="1"/>
      <c r="W35" s="1"/>
    </row>
    <row r="36" spans="1:30" ht="12.75">
      <c r="A36" s="152"/>
      <c r="B36" s="58"/>
      <c r="C36" s="13"/>
      <c r="D36" s="62"/>
      <c r="E36" s="62"/>
      <c r="F36" s="153" t="s">
        <v>247</v>
      </c>
      <c r="G36" s="154"/>
      <c r="H36" s="154"/>
      <c r="I36" s="153"/>
      <c r="J36" s="96"/>
      <c r="K36" s="96"/>
      <c r="L36" s="85"/>
      <c r="M36" s="85"/>
      <c r="N36" s="85"/>
      <c r="O36" s="13"/>
      <c r="P36" s="13"/>
      <c r="Q36" s="13"/>
      <c r="R36" s="1"/>
      <c r="S36" s="1"/>
      <c r="T36" s="1"/>
      <c r="U36" s="1"/>
      <c r="V36" s="1"/>
      <c r="W36" s="1"/>
    </row>
    <row r="37" spans="1:30" ht="24.75" customHeight="1">
      <c r="A37" s="13"/>
      <c r="B37" s="58"/>
      <c r="C37" s="13"/>
      <c r="D37" s="62"/>
      <c r="E37" s="60"/>
      <c r="F37" s="153"/>
      <c r="G37" s="154"/>
      <c r="H37" s="154"/>
      <c r="I37" s="153"/>
      <c r="J37" s="96"/>
      <c r="K37" s="96"/>
      <c r="L37" s="85"/>
      <c r="M37" s="85"/>
      <c r="N37" s="85"/>
      <c r="O37" s="13"/>
      <c r="P37" s="13"/>
      <c r="Q37" s="13"/>
      <c r="R37" s="1"/>
      <c r="S37" s="1"/>
      <c r="T37" s="1"/>
      <c r="U37" s="1"/>
      <c r="V37" s="1"/>
      <c r="W37" s="1"/>
    </row>
    <row r="38" spans="1:30" ht="15" customHeight="1">
      <c r="A38" s="152"/>
      <c r="B38" s="58"/>
      <c r="C38" s="13"/>
      <c r="D38" s="62"/>
      <c r="E38" s="62"/>
      <c r="F38" s="153"/>
      <c r="G38" s="68"/>
      <c r="H38" s="1"/>
      <c r="I38" s="6"/>
      <c r="J38" s="64"/>
      <c r="K38" s="64"/>
      <c r="L38" s="64"/>
      <c r="M38" s="64"/>
      <c r="N38" s="7"/>
      <c r="O38" s="7"/>
      <c r="P38" s="7"/>
      <c r="S38" s="1"/>
      <c r="T38" s="1"/>
      <c r="U38" s="1"/>
      <c r="V38" s="1"/>
      <c r="W38" s="1"/>
      <c r="X38" s="1"/>
      <c r="Y38" s="1"/>
      <c r="Z38" s="1"/>
    </row>
    <row r="39" spans="1:30" ht="15" customHeight="1">
      <c r="A39" s="13"/>
      <c r="B39" s="58"/>
      <c r="C39" s="13"/>
      <c r="D39" s="62"/>
      <c r="E39" s="60"/>
      <c r="F39" s="153"/>
      <c r="G39" s="55"/>
      <c r="H39" s="1"/>
      <c r="I39" s="6"/>
      <c r="J39" s="66"/>
      <c r="K39" s="66"/>
      <c r="L39" s="66"/>
      <c r="M39" s="66"/>
      <c r="N39" s="64"/>
      <c r="O39" s="64"/>
      <c r="P39" s="64"/>
      <c r="S39" s="1"/>
      <c r="T39" s="1"/>
      <c r="U39" s="1"/>
      <c r="V39" s="1"/>
      <c r="W39" s="1"/>
      <c r="X39" s="1"/>
      <c r="Y39" s="1"/>
      <c r="Z39" s="1"/>
    </row>
    <row r="40" spans="1:30" ht="15" customHeight="1">
      <c r="A40" s="13"/>
      <c r="B40" s="58"/>
      <c r="C40" s="13"/>
      <c r="D40" s="62"/>
      <c r="E40" s="60"/>
      <c r="F40" s="153"/>
      <c r="G40" s="64"/>
      <c r="H40" s="1"/>
      <c r="I40" s="6"/>
      <c r="J40" s="64"/>
      <c r="K40" s="62"/>
      <c r="L40" s="62"/>
      <c r="M40" s="62"/>
      <c r="N40" s="64"/>
      <c r="O40" s="64"/>
      <c r="P40" s="64"/>
      <c r="S40" s="1"/>
      <c r="T40" s="1"/>
      <c r="U40" s="1"/>
      <c r="V40" s="1"/>
      <c r="W40" s="1"/>
      <c r="X40" s="1"/>
      <c r="Y40" s="1"/>
      <c r="Z40" s="1"/>
    </row>
    <row r="41" spans="1:30" ht="15" customHeight="1">
      <c r="A41" s="13"/>
      <c r="B41" s="58"/>
      <c r="C41" s="13"/>
      <c r="D41" s="62"/>
      <c r="E41" s="60"/>
      <c r="G41" s="55"/>
      <c r="H41" s="1"/>
      <c r="I41" s="6"/>
      <c r="J41" s="66"/>
      <c r="K41" s="66"/>
      <c r="L41" s="66"/>
      <c r="M41" s="66"/>
      <c r="N41" s="64"/>
      <c r="O41" s="64"/>
      <c r="P41" s="64"/>
      <c r="Q41" s="6"/>
      <c r="R41" s="6"/>
      <c r="S41" s="1"/>
      <c r="T41" s="1"/>
      <c r="U41" s="1"/>
      <c r="V41" s="1"/>
      <c r="W41" s="1"/>
      <c r="X41" s="1"/>
      <c r="Y41" s="1"/>
      <c r="Z41" s="1"/>
    </row>
    <row r="42" spans="1:30" ht="15" customHeight="1">
      <c r="B42" s="1"/>
      <c r="D42" s="1"/>
      <c r="E42" s="1"/>
      <c r="G42" s="55"/>
      <c r="H42" s="1"/>
      <c r="I42" s="6"/>
      <c r="J42" s="64"/>
      <c r="K42" s="66"/>
      <c r="L42" s="66"/>
      <c r="M42" s="66"/>
      <c r="N42" s="64"/>
      <c r="O42" s="64"/>
      <c r="P42" s="64"/>
      <c r="Q42" s="6"/>
      <c r="R42" s="6"/>
      <c r="S42" s="1"/>
      <c r="T42" s="1"/>
      <c r="U42" s="1"/>
      <c r="V42" s="1"/>
      <c r="W42" s="1"/>
      <c r="X42" s="1"/>
      <c r="Y42" s="1"/>
      <c r="Z42" s="1"/>
    </row>
    <row r="43" spans="1:30" ht="15" customHeight="1">
      <c r="B43" s="1"/>
      <c r="D43" s="1"/>
      <c r="E43" s="1"/>
      <c r="H43" s="70"/>
      <c r="I43" s="6"/>
      <c r="J43" s="66"/>
      <c r="K43" s="62"/>
      <c r="L43" s="62"/>
      <c r="M43" s="62"/>
      <c r="N43" s="64"/>
      <c r="O43" s="64"/>
      <c r="P43" s="64"/>
      <c r="Q43" s="6"/>
      <c r="R43" s="6"/>
      <c r="S43" s="1"/>
      <c r="T43" s="1"/>
      <c r="U43" s="1"/>
      <c r="V43" s="1"/>
      <c r="W43" s="1"/>
      <c r="X43" s="1"/>
      <c r="Y43" s="1"/>
      <c r="Z43" s="1"/>
    </row>
    <row r="44" spans="1:30" ht="10.5" customHeight="1">
      <c r="B44" s="1"/>
      <c r="D44" s="1"/>
      <c r="E44" s="1"/>
      <c r="H44" s="5"/>
      <c r="I44" s="64"/>
      <c r="J44" s="64"/>
      <c r="K44" s="39"/>
      <c r="L44" s="64"/>
      <c r="M44" s="64"/>
      <c r="N44" s="6"/>
      <c r="O44" s="6"/>
      <c r="P44" s="6"/>
      <c r="Q44" s="6"/>
      <c r="R44" s="6"/>
      <c r="S44" s="1"/>
      <c r="T44" s="1"/>
      <c r="U44" s="1"/>
      <c r="V44" s="1"/>
      <c r="W44" s="1"/>
      <c r="X44" s="1"/>
      <c r="Y44" s="1"/>
      <c r="Z44" s="1"/>
    </row>
    <row r="45" spans="1:30" ht="11.25" customHeight="1">
      <c r="B45" s="1"/>
      <c r="D45" s="1"/>
      <c r="E45" s="1"/>
      <c r="H45" s="5"/>
      <c r="I45" s="6"/>
      <c r="J45" s="6"/>
      <c r="K45" s="64"/>
      <c r="L45" s="6"/>
      <c r="M45" s="6"/>
      <c r="N45" s="6"/>
      <c r="O45" s="6"/>
      <c r="P45" s="6"/>
      <c r="Q45" s="6"/>
      <c r="R45" s="6"/>
      <c r="S45" s="1"/>
      <c r="T45" s="1"/>
      <c r="U45" s="1"/>
      <c r="V45" s="1"/>
      <c r="W45" s="1"/>
      <c r="X45" s="1"/>
      <c r="Y45" s="1"/>
      <c r="Z45" s="1"/>
    </row>
    <row r="46" spans="1:30" ht="14.25">
      <c r="B46" s="1"/>
      <c r="D46" s="1"/>
      <c r="E46" s="1"/>
      <c r="H46" s="1"/>
      <c r="I46" s="1"/>
      <c r="J46" s="1"/>
      <c r="K46" s="1"/>
      <c r="L46" s="1"/>
      <c r="M46" s="1"/>
      <c r="N46" s="1"/>
      <c r="O46" s="1"/>
      <c r="P46" s="64"/>
      <c r="Q46" s="64"/>
      <c r="R46" s="39"/>
      <c r="S46" s="39"/>
      <c r="T46" s="39"/>
      <c r="U46" s="6"/>
      <c r="V46" s="6"/>
      <c r="W46" s="6"/>
      <c r="X46" s="6"/>
      <c r="Y46" s="6"/>
      <c r="Z46" s="6"/>
    </row>
    <row r="47" spans="1:30" ht="12.75"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30" ht="12.75"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</sheetData>
  <mergeCells count="46">
    <mergeCell ref="Y12:Z12"/>
    <mergeCell ref="A8:D8"/>
    <mergeCell ref="A9:D9"/>
    <mergeCell ref="E11:E13"/>
    <mergeCell ref="Y1:Z1"/>
    <mergeCell ref="A7:D7"/>
    <mergeCell ref="A11:D13"/>
    <mergeCell ref="F11:F13"/>
    <mergeCell ref="B4:X4"/>
    <mergeCell ref="G11:Z11"/>
    <mergeCell ref="G12:G13"/>
    <mergeCell ref="H12:H13"/>
    <mergeCell ref="I12:I13"/>
    <mergeCell ref="J12:K12"/>
    <mergeCell ref="L12:L13"/>
    <mergeCell ref="M12:N12"/>
    <mergeCell ref="S12:T12"/>
    <mergeCell ref="U12:U13"/>
    <mergeCell ref="V12:W12"/>
    <mergeCell ref="X12:X13"/>
    <mergeCell ref="A21:D21"/>
    <mergeCell ref="A19:D19"/>
    <mergeCell ref="A20:D20"/>
    <mergeCell ref="A17:D17"/>
    <mergeCell ref="A18:D18"/>
    <mergeCell ref="A15:D15"/>
    <mergeCell ref="A16:D16"/>
    <mergeCell ref="A14:D14"/>
    <mergeCell ref="O12:O13"/>
    <mergeCell ref="P12:Q12"/>
    <mergeCell ref="R12:R13"/>
    <mergeCell ref="E8:H8"/>
    <mergeCell ref="E9:H9"/>
    <mergeCell ref="A33:D33"/>
    <mergeCell ref="A34:D34"/>
    <mergeCell ref="A31:D31"/>
    <mergeCell ref="A32:D32"/>
    <mergeCell ref="A29:D29"/>
    <mergeCell ref="A30:D30"/>
    <mergeCell ref="A27:D27"/>
    <mergeCell ref="A28:D28"/>
    <mergeCell ref="A25:D25"/>
    <mergeCell ref="A26:D26"/>
    <mergeCell ref="A23:D23"/>
    <mergeCell ref="A24:D24"/>
    <mergeCell ref="A22:D22"/>
  </mergeCells>
  <pageMargins left="0.7" right="0.7" top="0.75" bottom="0.75" header="0.3" footer="0.3"/>
  <pageSetup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C062-06AE-4668-AC27-208374896FA4}">
  <sheetPr>
    <tabColor rgb="FF00B0F0"/>
  </sheetPr>
  <dimension ref="A1:T122"/>
  <sheetViews>
    <sheetView topLeftCell="A97" workbookViewId="0">
      <selection activeCell="W110" sqref="W110"/>
    </sheetView>
  </sheetViews>
  <sheetFormatPr defaultColWidth="8.85546875" defaultRowHeight="12.75"/>
  <cols>
    <col min="1" max="1" width="6.7109375" style="268" customWidth="1"/>
    <col min="2" max="2" width="23.28515625" style="11" customWidth="1"/>
    <col min="3" max="3" width="30" style="11" customWidth="1"/>
    <col min="4" max="4" width="5.85546875" style="11" customWidth="1"/>
    <col min="5" max="7" width="7" style="11" customWidth="1"/>
    <col min="8" max="8" width="5.140625" style="11" customWidth="1"/>
    <col min="9" max="9" width="4.5703125" style="11" customWidth="1"/>
    <col min="10" max="10" width="5.140625" style="11" customWidth="1"/>
    <col min="11" max="14" width="7" style="11" customWidth="1"/>
    <col min="15" max="15" width="5.28515625" style="11" customWidth="1"/>
    <col min="16" max="16" width="5.140625" style="11" customWidth="1"/>
    <col min="17" max="17" width="7" style="11" customWidth="1"/>
    <col min="18" max="18" width="5.85546875" style="11" customWidth="1"/>
    <col min="19" max="19" width="7" style="11" customWidth="1"/>
    <col min="20" max="229" width="8.85546875" style="11"/>
    <col min="230" max="230" width="10.85546875" style="11" customWidth="1"/>
    <col min="231" max="231" width="47.85546875" style="11" customWidth="1"/>
    <col min="232" max="239" width="11.140625" style="11" customWidth="1"/>
    <col min="240" max="254" width="0" style="11" hidden="1" customWidth="1"/>
    <col min="255" max="485" width="8.85546875" style="11"/>
    <col min="486" max="486" width="10.85546875" style="11" customWidth="1"/>
    <col min="487" max="487" width="47.85546875" style="11" customWidth="1"/>
    <col min="488" max="495" width="11.140625" style="11" customWidth="1"/>
    <col min="496" max="510" width="0" style="11" hidden="1" customWidth="1"/>
    <col min="511" max="741" width="8.85546875" style="11"/>
    <col min="742" max="742" width="10.85546875" style="11" customWidth="1"/>
    <col min="743" max="743" width="47.85546875" style="11" customWidth="1"/>
    <col min="744" max="751" width="11.140625" style="11" customWidth="1"/>
    <col min="752" max="766" width="0" style="11" hidden="1" customWidth="1"/>
    <col min="767" max="997" width="8.85546875" style="11"/>
    <col min="998" max="998" width="10.85546875" style="11" customWidth="1"/>
    <col min="999" max="999" width="47.85546875" style="11" customWidth="1"/>
    <col min="1000" max="1007" width="11.140625" style="11" customWidth="1"/>
    <col min="1008" max="1022" width="0" style="11" hidden="1" customWidth="1"/>
    <col min="1023" max="1253" width="8.85546875" style="11"/>
    <col min="1254" max="1254" width="10.85546875" style="11" customWidth="1"/>
    <col min="1255" max="1255" width="47.85546875" style="11" customWidth="1"/>
    <col min="1256" max="1263" width="11.140625" style="11" customWidth="1"/>
    <col min="1264" max="1278" width="0" style="11" hidden="1" customWidth="1"/>
    <col min="1279" max="1509" width="8.85546875" style="11"/>
    <col min="1510" max="1510" width="10.85546875" style="11" customWidth="1"/>
    <col min="1511" max="1511" width="47.85546875" style="11" customWidth="1"/>
    <col min="1512" max="1519" width="11.140625" style="11" customWidth="1"/>
    <col min="1520" max="1534" width="0" style="11" hidden="1" customWidth="1"/>
    <col min="1535" max="1765" width="8.85546875" style="11"/>
    <col min="1766" max="1766" width="10.85546875" style="11" customWidth="1"/>
    <col min="1767" max="1767" width="47.85546875" style="11" customWidth="1"/>
    <col min="1768" max="1775" width="11.140625" style="11" customWidth="1"/>
    <col min="1776" max="1790" width="0" style="11" hidden="1" customWidth="1"/>
    <col min="1791" max="2021" width="8.85546875" style="11"/>
    <col min="2022" max="2022" width="10.85546875" style="11" customWidth="1"/>
    <col min="2023" max="2023" width="47.85546875" style="11" customWidth="1"/>
    <col min="2024" max="2031" width="11.140625" style="11" customWidth="1"/>
    <col min="2032" max="2046" width="0" style="11" hidden="1" customWidth="1"/>
    <col min="2047" max="2277" width="8.85546875" style="11"/>
    <col min="2278" max="2278" width="10.85546875" style="11" customWidth="1"/>
    <col min="2279" max="2279" width="47.85546875" style="11" customWidth="1"/>
    <col min="2280" max="2287" width="11.140625" style="11" customWidth="1"/>
    <col min="2288" max="2302" width="0" style="11" hidden="1" customWidth="1"/>
    <col min="2303" max="2533" width="8.85546875" style="11"/>
    <col min="2534" max="2534" width="10.85546875" style="11" customWidth="1"/>
    <col min="2535" max="2535" width="47.85546875" style="11" customWidth="1"/>
    <col min="2536" max="2543" width="11.140625" style="11" customWidth="1"/>
    <col min="2544" max="2558" width="0" style="11" hidden="1" customWidth="1"/>
    <col min="2559" max="2789" width="8.85546875" style="11"/>
    <col min="2790" max="2790" width="10.85546875" style="11" customWidth="1"/>
    <col min="2791" max="2791" width="47.85546875" style="11" customWidth="1"/>
    <col min="2792" max="2799" width="11.140625" style="11" customWidth="1"/>
    <col min="2800" max="2814" width="0" style="11" hidden="1" customWidth="1"/>
    <col min="2815" max="3045" width="8.85546875" style="11"/>
    <col min="3046" max="3046" width="10.85546875" style="11" customWidth="1"/>
    <col min="3047" max="3047" width="47.85546875" style="11" customWidth="1"/>
    <col min="3048" max="3055" width="11.140625" style="11" customWidth="1"/>
    <col min="3056" max="3070" width="0" style="11" hidden="1" customWidth="1"/>
    <col min="3071" max="3301" width="8.85546875" style="11"/>
    <col min="3302" max="3302" width="10.85546875" style="11" customWidth="1"/>
    <col min="3303" max="3303" width="47.85546875" style="11" customWidth="1"/>
    <col min="3304" max="3311" width="11.140625" style="11" customWidth="1"/>
    <col min="3312" max="3326" width="0" style="11" hidden="1" customWidth="1"/>
    <col min="3327" max="3557" width="8.85546875" style="11"/>
    <col min="3558" max="3558" width="10.85546875" style="11" customWidth="1"/>
    <col min="3559" max="3559" width="47.85546875" style="11" customWidth="1"/>
    <col min="3560" max="3567" width="11.140625" style="11" customWidth="1"/>
    <col min="3568" max="3582" width="0" style="11" hidden="1" customWidth="1"/>
    <col min="3583" max="3813" width="8.85546875" style="11"/>
    <col min="3814" max="3814" width="10.85546875" style="11" customWidth="1"/>
    <col min="3815" max="3815" width="47.85546875" style="11" customWidth="1"/>
    <col min="3816" max="3823" width="11.140625" style="11" customWidth="1"/>
    <col min="3824" max="3838" width="0" style="11" hidden="1" customWidth="1"/>
    <col min="3839" max="4069" width="8.85546875" style="11"/>
    <col min="4070" max="4070" width="10.85546875" style="11" customWidth="1"/>
    <col min="4071" max="4071" width="47.85546875" style="11" customWidth="1"/>
    <col min="4072" max="4079" width="11.140625" style="11" customWidth="1"/>
    <col min="4080" max="4094" width="0" style="11" hidden="1" customWidth="1"/>
    <col min="4095" max="4325" width="8.85546875" style="11"/>
    <col min="4326" max="4326" width="10.85546875" style="11" customWidth="1"/>
    <col min="4327" max="4327" width="47.85546875" style="11" customWidth="1"/>
    <col min="4328" max="4335" width="11.140625" style="11" customWidth="1"/>
    <col min="4336" max="4350" width="0" style="11" hidden="1" customWidth="1"/>
    <col min="4351" max="4581" width="8.85546875" style="11"/>
    <col min="4582" max="4582" width="10.85546875" style="11" customWidth="1"/>
    <col min="4583" max="4583" width="47.85546875" style="11" customWidth="1"/>
    <col min="4584" max="4591" width="11.140625" style="11" customWidth="1"/>
    <col min="4592" max="4606" width="0" style="11" hidden="1" customWidth="1"/>
    <col min="4607" max="4837" width="8.85546875" style="11"/>
    <col min="4838" max="4838" width="10.85546875" style="11" customWidth="1"/>
    <col min="4839" max="4839" width="47.85546875" style="11" customWidth="1"/>
    <col min="4840" max="4847" width="11.140625" style="11" customWidth="1"/>
    <col min="4848" max="4862" width="0" style="11" hidden="1" customWidth="1"/>
    <col min="4863" max="5093" width="8.85546875" style="11"/>
    <col min="5094" max="5094" width="10.85546875" style="11" customWidth="1"/>
    <col min="5095" max="5095" width="47.85546875" style="11" customWidth="1"/>
    <col min="5096" max="5103" width="11.140625" style="11" customWidth="1"/>
    <col min="5104" max="5118" width="0" style="11" hidden="1" customWidth="1"/>
    <col min="5119" max="5349" width="8.85546875" style="11"/>
    <col min="5350" max="5350" width="10.85546875" style="11" customWidth="1"/>
    <col min="5351" max="5351" width="47.85546875" style="11" customWidth="1"/>
    <col min="5352" max="5359" width="11.140625" style="11" customWidth="1"/>
    <col min="5360" max="5374" width="0" style="11" hidden="1" customWidth="1"/>
    <col min="5375" max="5605" width="8.85546875" style="11"/>
    <col min="5606" max="5606" width="10.85546875" style="11" customWidth="1"/>
    <col min="5607" max="5607" width="47.85546875" style="11" customWidth="1"/>
    <col min="5608" max="5615" width="11.140625" style="11" customWidth="1"/>
    <col min="5616" max="5630" width="0" style="11" hidden="1" customWidth="1"/>
    <col min="5631" max="5861" width="8.85546875" style="11"/>
    <col min="5862" max="5862" width="10.85546875" style="11" customWidth="1"/>
    <col min="5863" max="5863" width="47.85546875" style="11" customWidth="1"/>
    <col min="5864" max="5871" width="11.140625" style="11" customWidth="1"/>
    <col min="5872" max="5886" width="0" style="11" hidden="1" customWidth="1"/>
    <col min="5887" max="6117" width="8.85546875" style="11"/>
    <col min="6118" max="6118" width="10.85546875" style="11" customWidth="1"/>
    <col min="6119" max="6119" width="47.85546875" style="11" customWidth="1"/>
    <col min="6120" max="6127" width="11.140625" style="11" customWidth="1"/>
    <col min="6128" max="6142" width="0" style="11" hidden="1" customWidth="1"/>
    <col min="6143" max="6373" width="8.85546875" style="11"/>
    <col min="6374" max="6374" width="10.85546875" style="11" customWidth="1"/>
    <col min="6375" max="6375" width="47.85546875" style="11" customWidth="1"/>
    <col min="6376" max="6383" width="11.140625" style="11" customWidth="1"/>
    <col min="6384" max="6398" width="0" style="11" hidden="1" customWidth="1"/>
    <col min="6399" max="6629" width="8.85546875" style="11"/>
    <col min="6630" max="6630" width="10.85546875" style="11" customWidth="1"/>
    <col min="6631" max="6631" width="47.85546875" style="11" customWidth="1"/>
    <col min="6632" max="6639" width="11.140625" style="11" customWidth="1"/>
    <col min="6640" max="6654" width="0" style="11" hidden="1" customWidth="1"/>
    <col min="6655" max="6885" width="8.85546875" style="11"/>
    <col min="6886" max="6886" width="10.85546875" style="11" customWidth="1"/>
    <col min="6887" max="6887" width="47.85546875" style="11" customWidth="1"/>
    <col min="6888" max="6895" width="11.140625" style="11" customWidth="1"/>
    <col min="6896" max="6910" width="0" style="11" hidden="1" customWidth="1"/>
    <col min="6911" max="7141" width="8.85546875" style="11"/>
    <col min="7142" max="7142" width="10.85546875" style="11" customWidth="1"/>
    <col min="7143" max="7143" width="47.85546875" style="11" customWidth="1"/>
    <col min="7144" max="7151" width="11.140625" style="11" customWidth="1"/>
    <col min="7152" max="7166" width="0" style="11" hidden="1" customWidth="1"/>
    <col min="7167" max="7397" width="8.85546875" style="11"/>
    <col min="7398" max="7398" width="10.85546875" style="11" customWidth="1"/>
    <col min="7399" max="7399" width="47.85546875" style="11" customWidth="1"/>
    <col min="7400" max="7407" width="11.140625" style="11" customWidth="1"/>
    <col min="7408" max="7422" width="0" style="11" hidden="1" customWidth="1"/>
    <col min="7423" max="7653" width="8.85546875" style="11"/>
    <col min="7654" max="7654" width="10.85546875" style="11" customWidth="1"/>
    <col min="7655" max="7655" width="47.85546875" style="11" customWidth="1"/>
    <col min="7656" max="7663" width="11.140625" style="11" customWidth="1"/>
    <col min="7664" max="7678" width="0" style="11" hidden="1" customWidth="1"/>
    <col min="7679" max="7909" width="8.85546875" style="11"/>
    <col min="7910" max="7910" width="10.85546875" style="11" customWidth="1"/>
    <col min="7911" max="7911" width="47.85546875" style="11" customWidth="1"/>
    <col min="7912" max="7919" width="11.140625" style="11" customWidth="1"/>
    <col min="7920" max="7934" width="0" style="11" hidden="1" customWidth="1"/>
    <col min="7935" max="8165" width="8.85546875" style="11"/>
    <col min="8166" max="8166" width="10.85546875" style="11" customWidth="1"/>
    <col min="8167" max="8167" width="47.85546875" style="11" customWidth="1"/>
    <col min="8168" max="8175" width="11.140625" style="11" customWidth="1"/>
    <col min="8176" max="8190" width="0" style="11" hidden="1" customWidth="1"/>
    <col min="8191" max="8421" width="8.85546875" style="11"/>
    <col min="8422" max="8422" width="10.85546875" style="11" customWidth="1"/>
    <col min="8423" max="8423" width="47.85546875" style="11" customWidth="1"/>
    <col min="8424" max="8431" width="11.140625" style="11" customWidth="1"/>
    <col min="8432" max="8446" width="0" style="11" hidden="1" customWidth="1"/>
    <col min="8447" max="8677" width="8.85546875" style="11"/>
    <col min="8678" max="8678" width="10.85546875" style="11" customWidth="1"/>
    <col min="8679" max="8679" width="47.85546875" style="11" customWidth="1"/>
    <col min="8680" max="8687" width="11.140625" style="11" customWidth="1"/>
    <col min="8688" max="8702" width="0" style="11" hidden="1" customWidth="1"/>
    <col min="8703" max="8933" width="8.85546875" style="11"/>
    <col min="8934" max="8934" width="10.85546875" style="11" customWidth="1"/>
    <col min="8935" max="8935" width="47.85546875" style="11" customWidth="1"/>
    <col min="8936" max="8943" width="11.140625" style="11" customWidth="1"/>
    <col min="8944" max="8958" width="0" style="11" hidden="1" customWidth="1"/>
    <col min="8959" max="9189" width="8.85546875" style="11"/>
    <col min="9190" max="9190" width="10.85546875" style="11" customWidth="1"/>
    <col min="9191" max="9191" width="47.85546875" style="11" customWidth="1"/>
    <col min="9192" max="9199" width="11.140625" style="11" customWidth="1"/>
    <col min="9200" max="9214" width="0" style="11" hidden="1" customWidth="1"/>
    <col min="9215" max="9445" width="8.85546875" style="11"/>
    <col min="9446" max="9446" width="10.85546875" style="11" customWidth="1"/>
    <col min="9447" max="9447" width="47.85546875" style="11" customWidth="1"/>
    <col min="9448" max="9455" width="11.140625" style="11" customWidth="1"/>
    <col min="9456" max="9470" width="0" style="11" hidden="1" customWidth="1"/>
    <col min="9471" max="9701" width="8.85546875" style="11"/>
    <col min="9702" max="9702" width="10.85546875" style="11" customWidth="1"/>
    <col min="9703" max="9703" width="47.85546875" style="11" customWidth="1"/>
    <col min="9704" max="9711" width="11.140625" style="11" customWidth="1"/>
    <col min="9712" max="9726" width="0" style="11" hidden="1" customWidth="1"/>
    <col min="9727" max="9957" width="8.85546875" style="11"/>
    <col min="9958" max="9958" width="10.85546875" style="11" customWidth="1"/>
    <col min="9959" max="9959" width="47.85546875" style="11" customWidth="1"/>
    <col min="9960" max="9967" width="11.140625" style="11" customWidth="1"/>
    <col min="9968" max="9982" width="0" style="11" hidden="1" customWidth="1"/>
    <col min="9983" max="10213" width="8.85546875" style="11"/>
    <col min="10214" max="10214" width="10.85546875" style="11" customWidth="1"/>
    <col min="10215" max="10215" width="47.85546875" style="11" customWidth="1"/>
    <col min="10216" max="10223" width="11.140625" style="11" customWidth="1"/>
    <col min="10224" max="10238" width="0" style="11" hidden="1" customWidth="1"/>
    <col min="10239" max="10469" width="8.85546875" style="11"/>
    <col min="10470" max="10470" width="10.85546875" style="11" customWidth="1"/>
    <col min="10471" max="10471" width="47.85546875" style="11" customWidth="1"/>
    <col min="10472" max="10479" width="11.140625" style="11" customWidth="1"/>
    <col min="10480" max="10494" width="0" style="11" hidden="1" customWidth="1"/>
    <col min="10495" max="10725" width="8.85546875" style="11"/>
    <col min="10726" max="10726" width="10.85546875" style="11" customWidth="1"/>
    <col min="10727" max="10727" width="47.85546875" style="11" customWidth="1"/>
    <col min="10728" max="10735" width="11.140625" style="11" customWidth="1"/>
    <col min="10736" max="10750" width="0" style="11" hidden="1" customWidth="1"/>
    <col min="10751" max="10981" width="8.85546875" style="11"/>
    <col min="10982" max="10982" width="10.85546875" style="11" customWidth="1"/>
    <col min="10983" max="10983" width="47.85546875" style="11" customWidth="1"/>
    <col min="10984" max="10991" width="11.140625" style="11" customWidth="1"/>
    <col min="10992" max="11006" width="0" style="11" hidden="1" customWidth="1"/>
    <col min="11007" max="11237" width="8.85546875" style="11"/>
    <col min="11238" max="11238" width="10.85546875" style="11" customWidth="1"/>
    <col min="11239" max="11239" width="47.85546875" style="11" customWidth="1"/>
    <col min="11240" max="11247" width="11.140625" style="11" customWidth="1"/>
    <col min="11248" max="11262" width="0" style="11" hidden="1" customWidth="1"/>
    <col min="11263" max="11493" width="8.85546875" style="11"/>
    <col min="11494" max="11494" width="10.85546875" style="11" customWidth="1"/>
    <col min="11495" max="11495" width="47.85546875" style="11" customWidth="1"/>
    <col min="11496" max="11503" width="11.140625" style="11" customWidth="1"/>
    <col min="11504" max="11518" width="0" style="11" hidden="1" customWidth="1"/>
    <col min="11519" max="11749" width="8.85546875" style="11"/>
    <col min="11750" max="11750" width="10.85546875" style="11" customWidth="1"/>
    <col min="11751" max="11751" width="47.85546875" style="11" customWidth="1"/>
    <col min="11752" max="11759" width="11.140625" style="11" customWidth="1"/>
    <col min="11760" max="11774" width="0" style="11" hidden="1" customWidth="1"/>
    <col min="11775" max="12005" width="8.85546875" style="11"/>
    <col min="12006" max="12006" width="10.85546875" style="11" customWidth="1"/>
    <col min="12007" max="12007" width="47.85546875" style="11" customWidth="1"/>
    <col min="12008" max="12015" width="11.140625" style="11" customWidth="1"/>
    <col min="12016" max="12030" width="0" style="11" hidden="1" customWidth="1"/>
    <col min="12031" max="12261" width="8.85546875" style="11"/>
    <col min="12262" max="12262" width="10.85546875" style="11" customWidth="1"/>
    <col min="12263" max="12263" width="47.85546875" style="11" customWidth="1"/>
    <col min="12264" max="12271" width="11.140625" style="11" customWidth="1"/>
    <col min="12272" max="12286" width="0" style="11" hidden="1" customWidth="1"/>
    <col min="12287" max="12517" width="8.85546875" style="11"/>
    <col min="12518" max="12518" width="10.85546875" style="11" customWidth="1"/>
    <col min="12519" max="12519" width="47.85546875" style="11" customWidth="1"/>
    <col min="12520" max="12527" width="11.140625" style="11" customWidth="1"/>
    <col min="12528" max="12542" width="0" style="11" hidden="1" customWidth="1"/>
    <col min="12543" max="12773" width="8.85546875" style="11"/>
    <col min="12774" max="12774" width="10.85546875" style="11" customWidth="1"/>
    <col min="12775" max="12775" width="47.85546875" style="11" customWidth="1"/>
    <col min="12776" max="12783" width="11.140625" style="11" customWidth="1"/>
    <col min="12784" max="12798" width="0" style="11" hidden="1" customWidth="1"/>
    <col min="12799" max="13029" width="8.85546875" style="11"/>
    <col min="13030" max="13030" width="10.85546875" style="11" customWidth="1"/>
    <col min="13031" max="13031" width="47.85546875" style="11" customWidth="1"/>
    <col min="13032" max="13039" width="11.140625" style="11" customWidth="1"/>
    <col min="13040" max="13054" width="0" style="11" hidden="1" customWidth="1"/>
    <col min="13055" max="13285" width="8.85546875" style="11"/>
    <col min="13286" max="13286" width="10.85546875" style="11" customWidth="1"/>
    <col min="13287" max="13287" width="47.85546875" style="11" customWidth="1"/>
    <col min="13288" max="13295" width="11.140625" style="11" customWidth="1"/>
    <col min="13296" max="13310" width="0" style="11" hidden="1" customWidth="1"/>
    <col min="13311" max="13541" width="8.85546875" style="11"/>
    <col min="13542" max="13542" width="10.85546875" style="11" customWidth="1"/>
    <col min="13543" max="13543" width="47.85546875" style="11" customWidth="1"/>
    <col min="13544" max="13551" width="11.140625" style="11" customWidth="1"/>
    <col min="13552" max="13566" width="0" style="11" hidden="1" customWidth="1"/>
    <col min="13567" max="13797" width="8.85546875" style="11"/>
    <col min="13798" max="13798" width="10.85546875" style="11" customWidth="1"/>
    <col min="13799" max="13799" width="47.85546875" style="11" customWidth="1"/>
    <col min="13800" max="13807" width="11.140625" style="11" customWidth="1"/>
    <col min="13808" max="13822" width="0" style="11" hidden="1" customWidth="1"/>
    <col min="13823" max="14053" width="8.85546875" style="11"/>
    <col min="14054" max="14054" width="10.85546875" style="11" customWidth="1"/>
    <col min="14055" max="14055" width="47.85546875" style="11" customWidth="1"/>
    <col min="14056" max="14063" width="11.140625" style="11" customWidth="1"/>
    <col min="14064" max="14078" width="0" style="11" hidden="1" customWidth="1"/>
    <col min="14079" max="14309" width="8.85546875" style="11"/>
    <col min="14310" max="14310" width="10.85546875" style="11" customWidth="1"/>
    <col min="14311" max="14311" width="47.85546875" style="11" customWidth="1"/>
    <col min="14312" max="14319" width="11.140625" style="11" customWidth="1"/>
    <col min="14320" max="14334" width="0" style="11" hidden="1" customWidth="1"/>
    <col min="14335" max="14565" width="8.85546875" style="11"/>
    <col min="14566" max="14566" width="10.85546875" style="11" customWidth="1"/>
    <col min="14567" max="14567" width="47.85546875" style="11" customWidth="1"/>
    <col min="14568" max="14575" width="11.140625" style="11" customWidth="1"/>
    <col min="14576" max="14590" width="0" style="11" hidden="1" customWidth="1"/>
    <col min="14591" max="14821" width="8.85546875" style="11"/>
    <col min="14822" max="14822" width="10.85546875" style="11" customWidth="1"/>
    <col min="14823" max="14823" width="47.85546875" style="11" customWidth="1"/>
    <col min="14824" max="14831" width="11.140625" style="11" customWidth="1"/>
    <col min="14832" max="14846" width="0" style="11" hidden="1" customWidth="1"/>
    <col min="14847" max="15077" width="8.85546875" style="11"/>
    <col min="15078" max="15078" width="10.85546875" style="11" customWidth="1"/>
    <col min="15079" max="15079" width="47.85546875" style="11" customWidth="1"/>
    <col min="15080" max="15087" width="11.140625" style="11" customWidth="1"/>
    <col min="15088" max="15102" width="0" style="11" hidden="1" customWidth="1"/>
    <col min="15103" max="15333" width="8.85546875" style="11"/>
    <col min="15334" max="15334" width="10.85546875" style="11" customWidth="1"/>
    <col min="15335" max="15335" width="47.85546875" style="11" customWidth="1"/>
    <col min="15336" max="15343" width="11.140625" style="11" customWidth="1"/>
    <col min="15344" max="15358" width="0" style="11" hidden="1" customWidth="1"/>
    <col min="15359" max="15589" width="8.85546875" style="11"/>
    <col min="15590" max="15590" width="10.85546875" style="11" customWidth="1"/>
    <col min="15591" max="15591" width="47.85546875" style="11" customWidth="1"/>
    <col min="15592" max="15599" width="11.140625" style="11" customWidth="1"/>
    <col min="15600" max="15614" width="0" style="11" hidden="1" customWidth="1"/>
    <col min="15615" max="15845" width="8.85546875" style="11"/>
    <col min="15846" max="15846" width="10.85546875" style="11" customWidth="1"/>
    <col min="15847" max="15847" width="47.85546875" style="11" customWidth="1"/>
    <col min="15848" max="15855" width="11.140625" style="11" customWidth="1"/>
    <col min="15856" max="15870" width="0" style="11" hidden="1" customWidth="1"/>
    <col min="15871" max="16101" width="8.85546875" style="11"/>
    <col min="16102" max="16102" width="10.85546875" style="11" customWidth="1"/>
    <col min="16103" max="16103" width="47.85546875" style="11" customWidth="1"/>
    <col min="16104" max="16111" width="11.140625" style="11" customWidth="1"/>
    <col min="16112" max="16126" width="0" style="11" hidden="1" customWidth="1"/>
    <col min="16127" max="16384" width="8.85546875" style="11"/>
  </cols>
  <sheetData>
    <row r="1" spans="1:20" ht="31.5" customHeight="1">
      <c r="A1" s="267"/>
      <c r="B1" s="6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76" t="s">
        <v>74</v>
      </c>
      <c r="T1" s="6"/>
    </row>
    <row r="2" spans="1:20" ht="45" customHeight="1">
      <c r="A2" s="373" t="s">
        <v>496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6"/>
    </row>
    <row r="3" spans="1:20" ht="34.5" customHeight="1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28.5" customHeight="1">
      <c r="A4" s="26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17.25" customHeight="1">
      <c r="A5" s="295" t="s">
        <v>79</v>
      </c>
      <c r="B5" s="296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97" t="s">
        <v>147</v>
      </c>
      <c r="T5" s="6"/>
    </row>
    <row r="6" spans="1:20" s="14" customFormat="1" ht="18" customHeight="1">
      <c r="A6" s="454" t="s">
        <v>216</v>
      </c>
      <c r="B6" s="457" t="s">
        <v>232</v>
      </c>
      <c r="C6" s="457" t="s">
        <v>233</v>
      </c>
      <c r="D6" s="460" t="s">
        <v>62</v>
      </c>
      <c r="E6" s="452" t="s">
        <v>8</v>
      </c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5"/>
    </row>
    <row r="7" spans="1:20" s="14" customFormat="1" ht="22.5" customHeight="1">
      <c r="A7" s="455"/>
      <c r="B7" s="458"/>
      <c r="C7" s="458"/>
      <c r="D7" s="461"/>
      <c r="E7" s="463"/>
      <c r="F7" s="466" t="s">
        <v>133</v>
      </c>
      <c r="G7" s="466" t="s">
        <v>16</v>
      </c>
      <c r="H7" s="452" t="s">
        <v>251</v>
      </c>
      <c r="I7" s="441"/>
      <c r="J7" s="442"/>
      <c r="K7" s="452" t="s">
        <v>252</v>
      </c>
      <c r="L7" s="441"/>
      <c r="M7" s="442"/>
      <c r="N7" s="452" t="s">
        <v>253</v>
      </c>
      <c r="O7" s="441"/>
      <c r="P7" s="442"/>
      <c r="Q7" s="452" t="s">
        <v>254</v>
      </c>
      <c r="R7" s="441"/>
      <c r="S7" s="442"/>
    </row>
    <row r="8" spans="1:20" s="15" customFormat="1" ht="52.5" customHeight="1">
      <c r="A8" s="456"/>
      <c r="B8" s="459"/>
      <c r="C8" s="459"/>
      <c r="D8" s="462"/>
      <c r="E8" s="453"/>
      <c r="F8" s="467"/>
      <c r="G8" s="467"/>
      <c r="H8" s="453"/>
      <c r="I8" s="207" t="s">
        <v>133</v>
      </c>
      <c r="J8" s="207" t="s">
        <v>16</v>
      </c>
      <c r="K8" s="453"/>
      <c r="L8" s="207" t="s">
        <v>133</v>
      </c>
      <c r="M8" s="207" t="s">
        <v>16</v>
      </c>
      <c r="N8" s="453"/>
      <c r="O8" s="207" t="s">
        <v>133</v>
      </c>
      <c r="P8" s="207" t="s">
        <v>16</v>
      </c>
      <c r="Q8" s="453"/>
      <c r="R8" s="207" t="s">
        <v>133</v>
      </c>
      <c r="S8" s="207" t="s">
        <v>16</v>
      </c>
    </row>
    <row r="9" spans="1:20" s="15" customFormat="1" ht="18" customHeight="1">
      <c r="A9" s="443" t="s">
        <v>6</v>
      </c>
      <c r="B9" s="444"/>
      <c r="C9" s="445"/>
      <c r="D9" s="208" t="s">
        <v>7</v>
      </c>
      <c r="E9" s="209">
        <v>1</v>
      </c>
      <c r="F9" s="209">
        <v>2</v>
      </c>
      <c r="G9" s="209">
        <v>3</v>
      </c>
      <c r="H9" s="209">
        <v>4</v>
      </c>
      <c r="I9" s="209">
        <v>5</v>
      </c>
      <c r="J9" s="209">
        <v>6</v>
      </c>
      <c r="K9" s="209">
        <v>7</v>
      </c>
      <c r="L9" s="209">
        <v>8</v>
      </c>
      <c r="M9" s="209">
        <v>9</v>
      </c>
      <c r="N9" s="209">
        <v>10</v>
      </c>
      <c r="O9" s="209">
        <v>11</v>
      </c>
      <c r="P9" s="209">
        <v>12</v>
      </c>
      <c r="Q9" s="209">
        <v>13</v>
      </c>
      <c r="R9" s="209">
        <v>14</v>
      </c>
      <c r="S9" s="209">
        <v>15</v>
      </c>
    </row>
    <row r="10" spans="1:20" s="15" customFormat="1" ht="18" customHeight="1">
      <c r="A10" s="270" t="s">
        <v>0</v>
      </c>
      <c r="B10" s="270" t="s">
        <v>288</v>
      </c>
      <c r="C10" s="270" t="s">
        <v>288</v>
      </c>
      <c r="D10" s="273">
        <v>1</v>
      </c>
      <c r="E10" s="261">
        <v>150282</v>
      </c>
      <c r="F10" s="261">
        <v>58020</v>
      </c>
      <c r="G10" s="261">
        <v>92262</v>
      </c>
      <c r="H10" s="261">
        <v>2620</v>
      </c>
      <c r="I10" s="261">
        <v>512</v>
      </c>
      <c r="J10" s="261">
        <v>2108</v>
      </c>
      <c r="K10" s="261">
        <v>117344</v>
      </c>
      <c r="L10" s="261">
        <v>46547</v>
      </c>
      <c r="M10" s="261">
        <v>70797</v>
      </c>
      <c r="N10" s="261">
        <v>24830</v>
      </c>
      <c r="O10" s="261">
        <v>8631</v>
      </c>
      <c r="P10" s="261">
        <v>16199</v>
      </c>
      <c r="Q10" s="261">
        <v>5488</v>
      </c>
      <c r="R10" s="261">
        <v>2330</v>
      </c>
      <c r="S10" s="261">
        <v>3158</v>
      </c>
    </row>
    <row r="11" spans="1:20" s="15" customFormat="1" ht="25.5" customHeight="1">
      <c r="A11" s="446" t="s">
        <v>220</v>
      </c>
      <c r="B11" s="298" t="s">
        <v>289</v>
      </c>
      <c r="C11" s="210" t="s">
        <v>290</v>
      </c>
      <c r="D11" s="208">
        <v>2</v>
      </c>
      <c r="E11" s="260">
        <v>5160</v>
      </c>
      <c r="F11" s="260">
        <v>961</v>
      </c>
      <c r="G11" s="260">
        <v>4199</v>
      </c>
      <c r="H11" s="260">
        <v>0</v>
      </c>
      <c r="I11" s="260">
        <v>0</v>
      </c>
      <c r="J11" s="260">
        <v>0</v>
      </c>
      <c r="K11" s="260">
        <v>106</v>
      </c>
      <c r="L11" s="260">
        <v>14</v>
      </c>
      <c r="M11" s="260">
        <v>92</v>
      </c>
      <c r="N11" s="260">
        <v>3957</v>
      </c>
      <c r="O11" s="260">
        <v>608</v>
      </c>
      <c r="P11" s="260">
        <v>3349</v>
      </c>
      <c r="Q11" s="260">
        <v>1097</v>
      </c>
      <c r="R11" s="260">
        <v>339</v>
      </c>
      <c r="S11" s="260">
        <v>758</v>
      </c>
    </row>
    <row r="12" spans="1:20" s="15" customFormat="1" ht="22.5" customHeight="1">
      <c r="A12" s="447"/>
      <c r="B12" s="298" t="s">
        <v>289</v>
      </c>
      <c r="C12" s="210" t="s">
        <v>291</v>
      </c>
      <c r="D12" s="208">
        <v>3</v>
      </c>
      <c r="E12" s="260">
        <v>3163</v>
      </c>
      <c r="F12" s="260">
        <v>81</v>
      </c>
      <c r="G12" s="260">
        <v>3082</v>
      </c>
      <c r="H12" s="260">
        <v>0</v>
      </c>
      <c r="I12" s="260">
        <v>0</v>
      </c>
      <c r="J12" s="260">
        <v>0</v>
      </c>
      <c r="K12" s="260">
        <v>3082</v>
      </c>
      <c r="L12" s="260">
        <v>79</v>
      </c>
      <c r="M12" s="260">
        <v>3003</v>
      </c>
      <c r="N12" s="260">
        <v>81</v>
      </c>
      <c r="O12" s="260">
        <v>2</v>
      </c>
      <c r="P12" s="260">
        <v>79</v>
      </c>
      <c r="Q12" s="260">
        <v>0</v>
      </c>
      <c r="R12" s="260">
        <v>0</v>
      </c>
      <c r="S12" s="260">
        <v>0</v>
      </c>
    </row>
    <row r="13" spans="1:20" s="15" customFormat="1" ht="18" customHeight="1">
      <c r="A13" s="447"/>
      <c r="B13" s="298" t="s">
        <v>289</v>
      </c>
      <c r="C13" s="210" t="s">
        <v>293</v>
      </c>
      <c r="D13" s="208">
        <v>4</v>
      </c>
      <c r="E13" s="260">
        <v>2684</v>
      </c>
      <c r="F13" s="260">
        <v>123</v>
      </c>
      <c r="G13" s="260">
        <v>2561</v>
      </c>
      <c r="H13" s="260">
        <v>0</v>
      </c>
      <c r="I13" s="260">
        <v>0</v>
      </c>
      <c r="J13" s="260">
        <v>0</v>
      </c>
      <c r="K13" s="260">
        <v>2530</v>
      </c>
      <c r="L13" s="260">
        <v>112</v>
      </c>
      <c r="M13" s="260">
        <v>2418</v>
      </c>
      <c r="N13" s="260">
        <v>154</v>
      </c>
      <c r="O13" s="260">
        <v>11</v>
      </c>
      <c r="P13" s="260">
        <v>143</v>
      </c>
      <c r="Q13" s="260">
        <v>0</v>
      </c>
      <c r="R13" s="260">
        <v>0</v>
      </c>
      <c r="S13" s="260">
        <v>0</v>
      </c>
    </row>
    <row r="14" spans="1:20" s="15" customFormat="1" ht="18" customHeight="1">
      <c r="A14" s="448"/>
      <c r="B14" s="298" t="s">
        <v>289</v>
      </c>
      <c r="C14" s="210" t="s">
        <v>294</v>
      </c>
      <c r="D14" s="208">
        <v>5</v>
      </c>
      <c r="E14" s="260">
        <v>8926</v>
      </c>
      <c r="F14" s="260">
        <v>2422</v>
      </c>
      <c r="G14" s="260">
        <v>6504</v>
      </c>
      <c r="H14" s="260">
        <v>0</v>
      </c>
      <c r="I14" s="260">
        <v>0</v>
      </c>
      <c r="J14" s="260">
        <v>0</v>
      </c>
      <c r="K14" s="260">
        <v>8179</v>
      </c>
      <c r="L14" s="260">
        <v>2135</v>
      </c>
      <c r="M14" s="260">
        <v>6044</v>
      </c>
      <c r="N14" s="260">
        <v>747</v>
      </c>
      <c r="O14" s="260">
        <v>287</v>
      </c>
      <c r="P14" s="260">
        <v>460</v>
      </c>
      <c r="Q14" s="260">
        <v>0</v>
      </c>
      <c r="R14" s="260">
        <v>0</v>
      </c>
      <c r="S14" s="260">
        <v>0</v>
      </c>
    </row>
    <row r="15" spans="1:20" ht="32.25" customHeight="1">
      <c r="A15" s="436" t="s">
        <v>221</v>
      </c>
      <c r="B15" s="299" t="s">
        <v>295</v>
      </c>
      <c r="C15" s="299" t="s">
        <v>297</v>
      </c>
      <c r="D15" s="208">
        <v>6</v>
      </c>
      <c r="E15" s="47">
        <v>950</v>
      </c>
      <c r="F15" s="47">
        <v>498</v>
      </c>
      <c r="G15" s="47">
        <v>452</v>
      </c>
      <c r="H15" s="47">
        <v>0</v>
      </c>
      <c r="I15" s="47">
        <v>0</v>
      </c>
      <c r="J15" s="47">
        <v>0</v>
      </c>
      <c r="K15" s="47">
        <v>937</v>
      </c>
      <c r="L15" s="47">
        <v>488</v>
      </c>
      <c r="M15" s="47">
        <v>449</v>
      </c>
      <c r="N15" s="47">
        <v>13</v>
      </c>
      <c r="O15" s="47">
        <v>10</v>
      </c>
      <c r="P15" s="47">
        <v>3</v>
      </c>
      <c r="Q15" s="47">
        <v>0</v>
      </c>
      <c r="R15" s="47">
        <v>0</v>
      </c>
      <c r="S15" s="47">
        <v>0</v>
      </c>
    </row>
    <row r="16" spans="1:20" ht="31.5" customHeight="1">
      <c r="A16" s="437"/>
      <c r="B16" s="299" t="s">
        <v>295</v>
      </c>
      <c r="C16" s="299" t="s">
        <v>299</v>
      </c>
      <c r="D16" s="208">
        <v>7</v>
      </c>
      <c r="E16" s="47">
        <v>1843</v>
      </c>
      <c r="F16" s="47">
        <v>554</v>
      </c>
      <c r="G16" s="47">
        <v>1289</v>
      </c>
      <c r="H16" s="47">
        <v>0</v>
      </c>
      <c r="I16" s="47">
        <v>0</v>
      </c>
      <c r="J16" s="47">
        <v>0</v>
      </c>
      <c r="K16" s="47">
        <v>1789</v>
      </c>
      <c r="L16" s="47">
        <v>541</v>
      </c>
      <c r="M16" s="47">
        <v>1248</v>
      </c>
      <c r="N16" s="47">
        <v>46</v>
      </c>
      <c r="O16" s="47">
        <v>12</v>
      </c>
      <c r="P16" s="47">
        <v>34</v>
      </c>
      <c r="Q16" s="47">
        <v>8</v>
      </c>
      <c r="R16" s="47">
        <v>1</v>
      </c>
      <c r="S16" s="47">
        <v>7</v>
      </c>
    </row>
    <row r="17" spans="1:19" ht="18" customHeight="1">
      <c r="A17" s="437"/>
      <c r="B17" s="299" t="s">
        <v>295</v>
      </c>
      <c r="C17" s="299" t="s">
        <v>300</v>
      </c>
      <c r="D17" s="208">
        <v>8</v>
      </c>
      <c r="E17" s="47">
        <v>252</v>
      </c>
      <c r="F17" s="47">
        <v>94</v>
      </c>
      <c r="G17" s="47">
        <v>158</v>
      </c>
      <c r="H17" s="47">
        <v>0</v>
      </c>
      <c r="I17" s="47">
        <v>0</v>
      </c>
      <c r="J17" s="47">
        <v>0</v>
      </c>
      <c r="K17" s="47">
        <v>244</v>
      </c>
      <c r="L17" s="47">
        <v>89</v>
      </c>
      <c r="M17" s="47">
        <v>155</v>
      </c>
      <c r="N17" s="47">
        <v>8</v>
      </c>
      <c r="O17" s="47">
        <v>5</v>
      </c>
      <c r="P17" s="47">
        <v>3</v>
      </c>
      <c r="Q17" s="47">
        <v>0</v>
      </c>
      <c r="R17" s="47">
        <v>0</v>
      </c>
      <c r="S17" s="47">
        <v>0</v>
      </c>
    </row>
    <row r="18" spans="1:19" ht="24" customHeight="1">
      <c r="A18" s="437"/>
      <c r="B18" s="299" t="s">
        <v>295</v>
      </c>
      <c r="C18" s="299" t="s">
        <v>301</v>
      </c>
      <c r="D18" s="208">
        <v>9</v>
      </c>
      <c r="E18" s="47">
        <v>1734</v>
      </c>
      <c r="F18" s="47">
        <v>881</v>
      </c>
      <c r="G18" s="47">
        <v>853</v>
      </c>
      <c r="H18" s="47">
        <v>0</v>
      </c>
      <c r="I18" s="47">
        <v>0</v>
      </c>
      <c r="J18" s="47">
        <v>0</v>
      </c>
      <c r="K18" s="47">
        <v>1634</v>
      </c>
      <c r="L18" s="47">
        <v>824</v>
      </c>
      <c r="M18" s="47">
        <v>810</v>
      </c>
      <c r="N18" s="47">
        <v>100</v>
      </c>
      <c r="O18" s="47">
        <v>57</v>
      </c>
      <c r="P18" s="47">
        <v>43</v>
      </c>
      <c r="Q18" s="47">
        <v>0</v>
      </c>
      <c r="R18" s="47">
        <v>0</v>
      </c>
      <c r="S18" s="47">
        <v>0</v>
      </c>
    </row>
    <row r="19" spans="1:19" ht="31.5" customHeight="1">
      <c r="A19" s="437"/>
      <c r="B19" s="299" t="s">
        <v>295</v>
      </c>
      <c r="C19" s="299" t="s">
        <v>302</v>
      </c>
      <c r="D19" s="208">
        <v>10</v>
      </c>
      <c r="E19" s="47">
        <v>629</v>
      </c>
      <c r="F19" s="47">
        <v>181</v>
      </c>
      <c r="G19" s="47">
        <v>448</v>
      </c>
      <c r="H19" s="47">
        <v>0</v>
      </c>
      <c r="I19" s="47">
        <v>0</v>
      </c>
      <c r="J19" s="47">
        <v>0</v>
      </c>
      <c r="K19" s="47">
        <v>214</v>
      </c>
      <c r="L19" s="47">
        <v>14</v>
      </c>
      <c r="M19" s="47">
        <v>200</v>
      </c>
      <c r="N19" s="47">
        <v>155</v>
      </c>
      <c r="O19" s="47">
        <v>65</v>
      </c>
      <c r="P19" s="47">
        <v>90</v>
      </c>
      <c r="Q19" s="47">
        <v>260</v>
      </c>
      <c r="R19" s="47">
        <v>102</v>
      </c>
      <c r="S19" s="47">
        <v>158</v>
      </c>
    </row>
    <row r="20" spans="1:19" ht="31.5" customHeight="1">
      <c r="A20" s="437"/>
      <c r="B20" s="299" t="s">
        <v>307</v>
      </c>
      <c r="C20" s="299" t="s">
        <v>304</v>
      </c>
      <c r="D20" s="208">
        <v>11</v>
      </c>
      <c r="E20" s="47">
        <v>58</v>
      </c>
      <c r="F20" s="47">
        <v>25</v>
      </c>
      <c r="G20" s="47">
        <v>33</v>
      </c>
      <c r="H20" s="47">
        <v>0</v>
      </c>
      <c r="I20" s="47">
        <v>0</v>
      </c>
      <c r="J20" s="47">
        <v>0</v>
      </c>
      <c r="K20" s="47">
        <v>27</v>
      </c>
      <c r="L20" s="47">
        <v>8</v>
      </c>
      <c r="M20" s="47">
        <v>19</v>
      </c>
      <c r="N20" s="47">
        <v>9</v>
      </c>
      <c r="O20" s="47">
        <v>7</v>
      </c>
      <c r="P20" s="47">
        <v>2</v>
      </c>
      <c r="Q20" s="47">
        <v>22</v>
      </c>
      <c r="R20" s="47">
        <v>10</v>
      </c>
      <c r="S20" s="47">
        <v>12</v>
      </c>
    </row>
    <row r="21" spans="1:19" ht="29.25" customHeight="1">
      <c r="A21" s="437"/>
      <c r="B21" s="299" t="s">
        <v>303</v>
      </c>
      <c r="C21" s="299" t="s">
        <v>306</v>
      </c>
      <c r="D21" s="208">
        <v>12</v>
      </c>
      <c r="E21" s="47">
        <v>1816</v>
      </c>
      <c r="F21" s="47">
        <v>667</v>
      </c>
      <c r="G21" s="47">
        <v>1149</v>
      </c>
      <c r="H21" s="47">
        <v>0</v>
      </c>
      <c r="I21" s="47">
        <v>0</v>
      </c>
      <c r="J21" s="47">
        <v>0</v>
      </c>
      <c r="K21" s="47">
        <v>1374</v>
      </c>
      <c r="L21" s="47">
        <v>443</v>
      </c>
      <c r="M21" s="47">
        <v>931</v>
      </c>
      <c r="N21" s="47">
        <v>252</v>
      </c>
      <c r="O21" s="47">
        <v>119</v>
      </c>
      <c r="P21" s="47">
        <v>133</v>
      </c>
      <c r="Q21" s="47">
        <v>190</v>
      </c>
      <c r="R21" s="47">
        <v>105</v>
      </c>
      <c r="S21" s="47">
        <v>85</v>
      </c>
    </row>
    <row r="22" spans="1:19" ht="28.5" customHeight="1">
      <c r="A22" s="437"/>
      <c r="B22" s="299" t="s">
        <v>303</v>
      </c>
      <c r="C22" s="299" t="s">
        <v>308</v>
      </c>
      <c r="D22" s="208">
        <v>13</v>
      </c>
      <c r="E22" s="47">
        <v>237</v>
      </c>
      <c r="F22" s="47">
        <v>110</v>
      </c>
      <c r="G22" s="47">
        <v>127</v>
      </c>
      <c r="H22" s="47">
        <v>0</v>
      </c>
      <c r="I22" s="47">
        <v>0</v>
      </c>
      <c r="J22" s="47">
        <v>0</v>
      </c>
      <c r="K22" s="47">
        <v>184</v>
      </c>
      <c r="L22" s="47">
        <v>85</v>
      </c>
      <c r="M22" s="47">
        <v>99</v>
      </c>
      <c r="N22" s="47">
        <v>33</v>
      </c>
      <c r="O22" s="47">
        <v>14</v>
      </c>
      <c r="P22" s="47">
        <v>19</v>
      </c>
      <c r="Q22" s="47">
        <v>20</v>
      </c>
      <c r="R22" s="47">
        <v>11</v>
      </c>
      <c r="S22" s="47">
        <v>9</v>
      </c>
    </row>
    <row r="23" spans="1:19" ht="18" customHeight="1">
      <c r="A23" s="437"/>
      <c r="B23" s="299" t="s">
        <v>310</v>
      </c>
      <c r="C23" s="299" t="s">
        <v>311</v>
      </c>
      <c r="D23" s="208">
        <v>14</v>
      </c>
      <c r="E23" s="47">
        <v>2627</v>
      </c>
      <c r="F23" s="47">
        <v>600</v>
      </c>
      <c r="G23" s="47">
        <v>2027</v>
      </c>
      <c r="H23" s="47">
        <v>0</v>
      </c>
      <c r="I23" s="47">
        <v>0</v>
      </c>
      <c r="J23" s="47">
        <v>0</v>
      </c>
      <c r="K23" s="47">
        <v>2582</v>
      </c>
      <c r="L23" s="47">
        <v>593</v>
      </c>
      <c r="M23" s="47">
        <v>1989</v>
      </c>
      <c r="N23" s="47">
        <v>45</v>
      </c>
      <c r="O23" s="47">
        <v>7</v>
      </c>
      <c r="P23" s="47">
        <v>38</v>
      </c>
      <c r="Q23" s="47">
        <v>0</v>
      </c>
      <c r="R23" s="47">
        <v>0</v>
      </c>
      <c r="S23" s="47">
        <v>0</v>
      </c>
    </row>
    <row r="24" spans="1:19" ht="18" customHeight="1">
      <c r="A24" s="437"/>
      <c r="B24" s="299" t="s">
        <v>310</v>
      </c>
      <c r="C24" s="299" t="s">
        <v>312</v>
      </c>
      <c r="D24" s="208">
        <v>15</v>
      </c>
      <c r="E24" s="47">
        <v>1071</v>
      </c>
      <c r="F24" s="47">
        <v>263</v>
      </c>
      <c r="G24" s="47">
        <v>808</v>
      </c>
      <c r="H24" s="47">
        <v>0</v>
      </c>
      <c r="I24" s="47">
        <v>0</v>
      </c>
      <c r="J24" s="47">
        <v>0</v>
      </c>
      <c r="K24" s="47">
        <v>452</v>
      </c>
      <c r="L24" s="47">
        <v>91</v>
      </c>
      <c r="M24" s="47">
        <v>361</v>
      </c>
      <c r="N24" s="47">
        <v>305</v>
      </c>
      <c r="O24" s="47">
        <v>75</v>
      </c>
      <c r="P24" s="47">
        <v>230</v>
      </c>
      <c r="Q24" s="47">
        <v>314</v>
      </c>
      <c r="R24" s="47">
        <v>97</v>
      </c>
      <c r="S24" s="47">
        <v>217</v>
      </c>
    </row>
    <row r="25" spans="1:19" ht="37.5" customHeight="1">
      <c r="A25" s="438"/>
      <c r="B25" s="299" t="s">
        <v>313</v>
      </c>
      <c r="C25" s="299" t="s">
        <v>313</v>
      </c>
      <c r="D25" s="208">
        <v>16</v>
      </c>
      <c r="E25" s="47">
        <v>450</v>
      </c>
      <c r="F25" s="47">
        <v>168</v>
      </c>
      <c r="G25" s="47">
        <v>282</v>
      </c>
      <c r="H25" s="47">
        <v>0</v>
      </c>
      <c r="I25" s="47">
        <v>0</v>
      </c>
      <c r="J25" s="47">
        <v>0</v>
      </c>
      <c r="K25" s="47">
        <v>106</v>
      </c>
      <c r="L25" s="47">
        <v>5</v>
      </c>
      <c r="M25" s="47">
        <v>101</v>
      </c>
      <c r="N25" s="47">
        <v>111</v>
      </c>
      <c r="O25" s="47">
        <v>52</v>
      </c>
      <c r="P25" s="47">
        <v>59</v>
      </c>
      <c r="Q25" s="47">
        <v>233</v>
      </c>
      <c r="R25" s="47">
        <v>111</v>
      </c>
      <c r="S25" s="47">
        <v>122</v>
      </c>
    </row>
    <row r="26" spans="1:19" ht="25.5" customHeight="1">
      <c r="A26" s="446" t="s">
        <v>222</v>
      </c>
      <c r="B26" s="299" t="s">
        <v>314</v>
      </c>
      <c r="C26" s="299" t="s">
        <v>315</v>
      </c>
      <c r="D26" s="208">
        <v>17</v>
      </c>
      <c r="E26" s="47">
        <v>2294</v>
      </c>
      <c r="F26" s="47">
        <v>937</v>
      </c>
      <c r="G26" s="47">
        <v>1357</v>
      </c>
      <c r="H26" s="47">
        <v>0</v>
      </c>
      <c r="I26" s="47">
        <v>0</v>
      </c>
      <c r="J26" s="47">
        <v>0</v>
      </c>
      <c r="K26" s="47">
        <v>2008</v>
      </c>
      <c r="L26" s="47">
        <v>814</v>
      </c>
      <c r="M26" s="47">
        <v>1194</v>
      </c>
      <c r="N26" s="47">
        <v>256</v>
      </c>
      <c r="O26" s="47">
        <v>109</v>
      </c>
      <c r="P26" s="47">
        <v>147</v>
      </c>
      <c r="Q26" s="47">
        <v>30</v>
      </c>
      <c r="R26" s="47">
        <v>14</v>
      </c>
      <c r="S26" s="47">
        <v>16</v>
      </c>
    </row>
    <row r="27" spans="1:19" ht="31.5" customHeight="1">
      <c r="A27" s="447"/>
      <c r="B27" s="299" t="s">
        <v>314</v>
      </c>
      <c r="C27" s="299" t="s">
        <v>316</v>
      </c>
      <c r="D27" s="208">
        <v>18</v>
      </c>
      <c r="E27" s="47">
        <v>1880</v>
      </c>
      <c r="F27" s="47">
        <v>570</v>
      </c>
      <c r="G27" s="47">
        <v>1310</v>
      </c>
      <c r="H27" s="47">
        <v>0</v>
      </c>
      <c r="I27" s="47">
        <v>0</v>
      </c>
      <c r="J27" s="47">
        <v>0</v>
      </c>
      <c r="K27" s="47">
        <v>1664</v>
      </c>
      <c r="L27" s="47">
        <v>474</v>
      </c>
      <c r="M27" s="47">
        <v>1190</v>
      </c>
      <c r="N27" s="47">
        <v>134</v>
      </c>
      <c r="O27" s="47">
        <v>55</v>
      </c>
      <c r="P27" s="47">
        <v>79</v>
      </c>
      <c r="Q27" s="47">
        <v>82</v>
      </c>
      <c r="R27" s="47">
        <v>41</v>
      </c>
      <c r="S27" s="47">
        <v>41</v>
      </c>
    </row>
    <row r="28" spans="1:19" ht="25.5" customHeight="1">
      <c r="A28" s="447"/>
      <c r="B28" s="299" t="s">
        <v>314</v>
      </c>
      <c r="C28" s="299" t="s">
        <v>317</v>
      </c>
      <c r="D28" s="208">
        <v>19</v>
      </c>
      <c r="E28" s="47">
        <v>4188</v>
      </c>
      <c r="F28" s="47">
        <v>627</v>
      </c>
      <c r="G28" s="47">
        <v>3561</v>
      </c>
      <c r="H28" s="47">
        <v>0</v>
      </c>
      <c r="I28" s="47">
        <v>0</v>
      </c>
      <c r="J28" s="47">
        <v>0</v>
      </c>
      <c r="K28" s="47">
        <v>3470</v>
      </c>
      <c r="L28" s="47">
        <v>522</v>
      </c>
      <c r="M28" s="47">
        <v>2948</v>
      </c>
      <c r="N28" s="47">
        <v>595</v>
      </c>
      <c r="O28" s="47">
        <v>85</v>
      </c>
      <c r="P28" s="47">
        <v>510</v>
      </c>
      <c r="Q28" s="47">
        <v>123</v>
      </c>
      <c r="R28" s="47">
        <v>20</v>
      </c>
      <c r="S28" s="47">
        <v>103</v>
      </c>
    </row>
    <row r="29" spans="1:19" ht="27" customHeight="1">
      <c r="A29" s="447"/>
      <c r="B29" s="299" t="s">
        <v>314</v>
      </c>
      <c r="C29" s="299" t="s">
        <v>421</v>
      </c>
      <c r="D29" s="208">
        <v>20</v>
      </c>
      <c r="E29" s="47">
        <v>3</v>
      </c>
      <c r="F29" s="47">
        <v>1</v>
      </c>
      <c r="G29" s="47">
        <v>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3</v>
      </c>
      <c r="O29" s="47">
        <v>1</v>
      </c>
      <c r="P29" s="47">
        <v>2</v>
      </c>
      <c r="Q29" s="47">
        <v>0</v>
      </c>
      <c r="R29" s="47">
        <v>0</v>
      </c>
      <c r="S29" s="47">
        <v>0</v>
      </c>
    </row>
    <row r="30" spans="1:19" ht="27.75" customHeight="1">
      <c r="A30" s="447"/>
      <c r="B30" s="299" t="s">
        <v>314</v>
      </c>
      <c r="C30" s="299" t="s">
        <v>318</v>
      </c>
      <c r="D30" s="208">
        <v>21</v>
      </c>
      <c r="E30" s="47">
        <v>715</v>
      </c>
      <c r="F30" s="47">
        <v>210</v>
      </c>
      <c r="G30" s="47">
        <v>505</v>
      </c>
      <c r="H30" s="47">
        <v>0</v>
      </c>
      <c r="I30" s="47">
        <v>0</v>
      </c>
      <c r="J30" s="47">
        <v>0</v>
      </c>
      <c r="K30" s="47">
        <v>403</v>
      </c>
      <c r="L30" s="47">
        <v>116</v>
      </c>
      <c r="M30" s="47">
        <v>287</v>
      </c>
      <c r="N30" s="47">
        <v>183</v>
      </c>
      <c r="O30" s="47">
        <v>41</v>
      </c>
      <c r="P30" s="47">
        <v>142</v>
      </c>
      <c r="Q30" s="47">
        <v>129</v>
      </c>
      <c r="R30" s="47">
        <v>53</v>
      </c>
      <c r="S30" s="47">
        <v>76</v>
      </c>
    </row>
    <row r="31" spans="1:19" ht="21.75" customHeight="1">
      <c r="A31" s="447"/>
      <c r="B31" s="300" t="s">
        <v>321</v>
      </c>
      <c r="C31" s="300" t="s">
        <v>320</v>
      </c>
      <c r="D31" s="208">
        <v>22</v>
      </c>
      <c r="E31" s="301">
        <v>1068</v>
      </c>
      <c r="F31" s="301">
        <v>292</v>
      </c>
      <c r="G31" s="301">
        <v>776</v>
      </c>
      <c r="H31" s="301">
        <v>0</v>
      </c>
      <c r="I31" s="301">
        <v>0</v>
      </c>
      <c r="J31" s="301">
        <v>0</v>
      </c>
      <c r="K31" s="301">
        <v>850</v>
      </c>
      <c r="L31" s="301">
        <v>222</v>
      </c>
      <c r="M31" s="301">
        <v>628</v>
      </c>
      <c r="N31" s="301">
        <v>124</v>
      </c>
      <c r="O31" s="301">
        <v>37</v>
      </c>
      <c r="P31" s="301">
        <v>87</v>
      </c>
      <c r="Q31" s="301">
        <v>94</v>
      </c>
      <c r="R31" s="301">
        <v>33</v>
      </c>
      <c r="S31" s="301">
        <v>61</v>
      </c>
    </row>
    <row r="32" spans="1:19" ht="30" customHeight="1">
      <c r="A32" s="447"/>
      <c r="B32" s="299" t="s">
        <v>321</v>
      </c>
      <c r="C32" s="299" t="s">
        <v>323</v>
      </c>
      <c r="D32" s="208">
        <v>23</v>
      </c>
      <c r="E32" s="47">
        <v>284</v>
      </c>
      <c r="F32" s="47">
        <v>32</v>
      </c>
      <c r="G32" s="47">
        <v>252</v>
      </c>
      <c r="H32" s="47">
        <v>0</v>
      </c>
      <c r="I32" s="47">
        <v>0</v>
      </c>
      <c r="J32" s="47">
        <v>0</v>
      </c>
      <c r="K32" s="47">
        <v>248</v>
      </c>
      <c r="L32" s="47">
        <v>25</v>
      </c>
      <c r="M32" s="47">
        <v>223</v>
      </c>
      <c r="N32" s="47">
        <v>36</v>
      </c>
      <c r="O32" s="47">
        <v>7</v>
      </c>
      <c r="P32" s="47">
        <v>29</v>
      </c>
      <c r="Q32" s="47">
        <v>0</v>
      </c>
      <c r="R32" s="47">
        <v>0</v>
      </c>
      <c r="S32" s="47">
        <v>0</v>
      </c>
    </row>
    <row r="33" spans="1:19" ht="57" customHeight="1">
      <c r="A33" s="448"/>
      <c r="B33" s="299" t="s">
        <v>324</v>
      </c>
      <c r="C33" s="299" t="s">
        <v>324</v>
      </c>
      <c r="D33" s="208">
        <v>24</v>
      </c>
      <c r="E33" s="47">
        <v>53</v>
      </c>
      <c r="F33" s="47">
        <v>15</v>
      </c>
      <c r="G33" s="47">
        <v>38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53</v>
      </c>
      <c r="O33" s="47">
        <v>15</v>
      </c>
      <c r="P33" s="47">
        <v>38</v>
      </c>
      <c r="Q33" s="47">
        <v>0</v>
      </c>
      <c r="R33" s="47">
        <v>0</v>
      </c>
      <c r="S33" s="47">
        <v>0</v>
      </c>
    </row>
    <row r="34" spans="1:19" ht="18" customHeight="1">
      <c r="A34" s="449" t="s">
        <v>223</v>
      </c>
      <c r="B34" s="300" t="s">
        <v>325</v>
      </c>
      <c r="C34" s="300" t="s">
        <v>326</v>
      </c>
      <c r="D34" s="208">
        <v>25</v>
      </c>
      <c r="E34" s="301">
        <v>6824</v>
      </c>
      <c r="F34" s="301">
        <v>1768</v>
      </c>
      <c r="G34" s="301">
        <v>5056</v>
      </c>
      <c r="H34" s="301">
        <v>0</v>
      </c>
      <c r="I34" s="301">
        <v>0</v>
      </c>
      <c r="J34" s="301">
        <v>0</v>
      </c>
      <c r="K34" s="301">
        <v>6160</v>
      </c>
      <c r="L34" s="301">
        <v>1617</v>
      </c>
      <c r="M34" s="301">
        <v>4543</v>
      </c>
      <c r="N34" s="301">
        <v>652</v>
      </c>
      <c r="O34" s="301">
        <v>148</v>
      </c>
      <c r="P34" s="301">
        <v>504</v>
      </c>
      <c r="Q34" s="301">
        <v>12</v>
      </c>
      <c r="R34" s="301">
        <v>3</v>
      </c>
      <c r="S34" s="301">
        <v>9</v>
      </c>
    </row>
    <row r="35" spans="1:19" ht="18" customHeight="1">
      <c r="A35" s="450"/>
      <c r="B35" s="300" t="s">
        <v>325</v>
      </c>
      <c r="C35" s="300" t="s">
        <v>327</v>
      </c>
      <c r="D35" s="208">
        <v>26</v>
      </c>
      <c r="E35" s="301">
        <v>3781</v>
      </c>
      <c r="F35" s="301">
        <v>1493</v>
      </c>
      <c r="G35" s="301">
        <v>2288</v>
      </c>
      <c r="H35" s="301">
        <v>0</v>
      </c>
      <c r="I35" s="301">
        <v>0</v>
      </c>
      <c r="J35" s="301">
        <v>0</v>
      </c>
      <c r="K35" s="301">
        <v>3022</v>
      </c>
      <c r="L35" s="301">
        <v>1237</v>
      </c>
      <c r="M35" s="301">
        <v>1785</v>
      </c>
      <c r="N35" s="301">
        <v>759</v>
      </c>
      <c r="O35" s="301">
        <v>256</v>
      </c>
      <c r="P35" s="301">
        <v>503</v>
      </c>
      <c r="Q35" s="301">
        <v>0</v>
      </c>
      <c r="R35" s="301">
        <v>0</v>
      </c>
      <c r="S35" s="301">
        <v>0</v>
      </c>
    </row>
    <row r="36" spans="1:19" ht="18" customHeight="1">
      <c r="A36" s="450"/>
      <c r="B36" s="300" t="s">
        <v>325</v>
      </c>
      <c r="C36" s="300" t="s">
        <v>328</v>
      </c>
      <c r="D36" s="208">
        <v>27</v>
      </c>
      <c r="E36" s="301">
        <v>13153</v>
      </c>
      <c r="F36" s="301">
        <v>5412</v>
      </c>
      <c r="G36" s="301">
        <v>7741</v>
      </c>
      <c r="H36" s="301">
        <v>0</v>
      </c>
      <c r="I36" s="301">
        <v>0</v>
      </c>
      <c r="J36" s="301">
        <v>0</v>
      </c>
      <c r="K36" s="301">
        <v>6538</v>
      </c>
      <c r="L36" s="301">
        <v>2829</v>
      </c>
      <c r="M36" s="301">
        <v>3709</v>
      </c>
      <c r="N36" s="301">
        <v>5689</v>
      </c>
      <c r="O36" s="301">
        <v>2193</v>
      </c>
      <c r="P36" s="301">
        <v>3496</v>
      </c>
      <c r="Q36" s="301">
        <v>926</v>
      </c>
      <c r="R36" s="301">
        <v>390</v>
      </c>
      <c r="S36" s="301">
        <v>536</v>
      </c>
    </row>
    <row r="37" spans="1:19" ht="18" customHeight="1">
      <c r="A37" s="450"/>
      <c r="B37" s="300" t="s">
        <v>325</v>
      </c>
      <c r="C37" s="300" t="s">
        <v>329</v>
      </c>
      <c r="D37" s="208">
        <v>28</v>
      </c>
      <c r="E37" s="301">
        <v>1670</v>
      </c>
      <c r="F37" s="301">
        <v>652</v>
      </c>
      <c r="G37" s="301">
        <v>1018</v>
      </c>
      <c r="H37" s="301">
        <v>0</v>
      </c>
      <c r="I37" s="301">
        <v>0</v>
      </c>
      <c r="J37" s="301">
        <v>0</v>
      </c>
      <c r="K37" s="301">
        <v>1538</v>
      </c>
      <c r="L37" s="301">
        <v>603</v>
      </c>
      <c r="M37" s="301">
        <v>935</v>
      </c>
      <c r="N37" s="301">
        <v>132</v>
      </c>
      <c r="O37" s="301">
        <v>49</v>
      </c>
      <c r="P37" s="301">
        <v>83</v>
      </c>
      <c r="Q37" s="301">
        <v>0</v>
      </c>
      <c r="R37" s="301">
        <v>0</v>
      </c>
      <c r="S37" s="301">
        <v>0</v>
      </c>
    </row>
    <row r="38" spans="1:19" ht="18" customHeight="1">
      <c r="A38" s="450"/>
      <c r="B38" s="300" t="s">
        <v>325</v>
      </c>
      <c r="C38" s="300" t="s">
        <v>330</v>
      </c>
      <c r="D38" s="208">
        <v>29</v>
      </c>
      <c r="E38" s="301">
        <v>739</v>
      </c>
      <c r="F38" s="301">
        <v>282</v>
      </c>
      <c r="G38" s="301">
        <v>457</v>
      </c>
      <c r="H38" s="301">
        <v>0</v>
      </c>
      <c r="I38" s="301">
        <v>0</v>
      </c>
      <c r="J38" s="301">
        <v>0</v>
      </c>
      <c r="K38" s="301">
        <v>656</v>
      </c>
      <c r="L38" s="301">
        <v>249</v>
      </c>
      <c r="M38" s="301">
        <v>407</v>
      </c>
      <c r="N38" s="301">
        <v>83</v>
      </c>
      <c r="O38" s="301">
        <v>33</v>
      </c>
      <c r="P38" s="301">
        <v>50</v>
      </c>
      <c r="Q38" s="301">
        <v>0</v>
      </c>
      <c r="R38" s="301">
        <v>0</v>
      </c>
      <c r="S38" s="301">
        <v>0</v>
      </c>
    </row>
    <row r="39" spans="1:19" ht="18" customHeight="1">
      <c r="A39" s="450"/>
      <c r="B39" s="300" t="s">
        <v>331</v>
      </c>
      <c r="C39" s="300" t="s">
        <v>332</v>
      </c>
      <c r="D39" s="208">
        <v>30</v>
      </c>
      <c r="E39" s="301">
        <v>13359</v>
      </c>
      <c r="F39" s="301">
        <v>5507</v>
      </c>
      <c r="G39" s="301">
        <v>7852</v>
      </c>
      <c r="H39" s="301">
        <v>0</v>
      </c>
      <c r="I39" s="301">
        <v>0</v>
      </c>
      <c r="J39" s="301">
        <v>0</v>
      </c>
      <c r="K39" s="301">
        <v>10167</v>
      </c>
      <c r="L39" s="301">
        <v>3951</v>
      </c>
      <c r="M39" s="301">
        <v>6216</v>
      </c>
      <c r="N39" s="301">
        <v>2820</v>
      </c>
      <c r="O39" s="301">
        <v>1362</v>
      </c>
      <c r="P39" s="301">
        <v>1458</v>
      </c>
      <c r="Q39" s="301">
        <v>372</v>
      </c>
      <c r="R39" s="301">
        <v>194</v>
      </c>
      <c r="S39" s="301">
        <v>178</v>
      </c>
    </row>
    <row r="40" spans="1:19" ht="45.75" customHeight="1">
      <c r="A40" s="451"/>
      <c r="B40" s="300" t="s">
        <v>422</v>
      </c>
      <c r="C40" s="300" t="s">
        <v>422</v>
      </c>
      <c r="D40" s="208">
        <v>31</v>
      </c>
      <c r="E40" s="301">
        <v>35</v>
      </c>
      <c r="F40" s="301">
        <v>14</v>
      </c>
      <c r="G40" s="301">
        <v>21</v>
      </c>
      <c r="H40" s="301">
        <v>0</v>
      </c>
      <c r="I40" s="301">
        <v>0</v>
      </c>
      <c r="J40" s="301">
        <v>0</v>
      </c>
      <c r="K40" s="301">
        <v>29</v>
      </c>
      <c r="L40" s="301">
        <v>14</v>
      </c>
      <c r="M40" s="301">
        <v>15</v>
      </c>
      <c r="N40" s="301">
        <v>6</v>
      </c>
      <c r="O40" s="301">
        <v>0</v>
      </c>
      <c r="P40" s="301">
        <v>6</v>
      </c>
      <c r="Q40" s="301">
        <v>0</v>
      </c>
      <c r="R40" s="301">
        <v>0</v>
      </c>
      <c r="S40" s="301">
        <v>0</v>
      </c>
    </row>
    <row r="41" spans="1:19" ht="26.25" customHeight="1">
      <c r="A41" s="436" t="s">
        <v>224</v>
      </c>
      <c r="B41" s="299" t="s">
        <v>334</v>
      </c>
      <c r="C41" s="299" t="s">
        <v>335</v>
      </c>
      <c r="D41" s="208">
        <v>32</v>
      </c>
      <c r="E41" s="47">
        <v>285</v>
      </c>
      <c r="F41" s="47">
        <v>92</v>
      </c>
      <c r="G41" s="47">
        <v>193</v>
      </c>
      <c r="H41" s="47">
        <v>0</v>
      </c>
      <c r="I41" s="47">
        <v>0</v>
      </c>
      <c r="J41" s="47">
        <v>0</v>
      </c>
      <c r="K41" s="47">
        <v>165</v>
      </c>
      <c r="L41" s="47">
        <v>55</v>
      </c>
      <c r="M41" s="47">
        <v>110</v>
      </c>
      <c r="N41" s="47">
        <v>73</v>
      </c>
      <c r="O41" s="47">
        <v>21</v>
      </c>
      <c r="P41" s="47">
        <v>52</v>
      </c>
      <c r="Q41" s="47">
        <v>47</v>
      </c>
      <c r="R41" s="47">
        <v>16</v>
      </c>
      <c r="S41" s="47">
        <v>31</v>
      </c>
    </row>
    <row r="42" spans="1:19" ht="27" customHeight="1">
      <c r="A42" s="437"/>
      <c r="B42" s="299" t="s">
        <v>334</v>
      </c>
      <c r="C42" s="299" t="s">
        <v>336</v>
      </c>
      <c r="D42" s="208">
        <v>33</v>
      </c>
      <c r="E42" s="47">
        <v>422</v>
      </c>
      <c r="F42" s="47">
        <v>78</v>
      </c>
      <c r="G42" s="47">
        <v>344</v>
      </c>
      <c r="H42" s="47">
        <v>0</v>
      </c>
      <c r="I42" s="47">
        <v>0</v>
      </c>
      <c r="J42" s="47">
        <v>0</v>
      </c>
      <c r="K42" s="47">
        <v>350</v>
      </c>
      <c r="L42" s="47">
        <v>61</v>
      </c>
      <c r="M42" s="47">
        <v>289</v>
      </c>
      <c r="N42" s="47">
        <v>59</v>
      </c>
      <c r="O42" s="47">
        <v>10</v>
      </c>
      <c r="P42" s="47">
        <v>49</v>
      </c>
      <c r="Q42" s="47">
        <v>13</v>
      </c>
      <c r="R42" s="47">
        <v>7</v>
      </c>
      <c r="S42" s="47">
        <v>6</v>
      </c>
    </row>
    <row r="43" spans="1:19" ht="24" customHeight="1">
      <c r="A43" s="437"/>
      <c r="B43" s="299" t="s">
        <v>337</v>
      </c>
      <c r="C43" s="299" t="s">
        <v>338</v>
      </c>
      <c r="D43" s="208">
        <v>34</v>
      </c>
      <c r="E43" s="47">
        <v>319</v>
      </c>
      <c r="F43" s="47">
        <v>145</v>
      </c>
      <c r="G43" s="47">
        <v>174</v>
      </c>
      <c r="H43" s="47">
        <v>0</v>
      </c>
      <c r="I43" s="47">
        <v>0</v>
      </c>
      <c r="J43" s="47">
        <v>0</v>
      </c>
      <c r="K43" s="47">
        <v>158</v>
      </c>
      <c r="L43" s="47">
        <v>75</v>
      </c>
      <c r="M43" s="47">
        <v>83</v>
      </c>
      <c r="N43" s="47">
        <v>138</v>
      </c>
      <c r="O43" s="47">
        <v>55</v>
      </c>
      <c r="P43" s="47">
        <v>83</v>
      </c>
      <c r="Q43" s="47">
        <v>23</v>
      </c>
      <c r="R43" s="47">
        <v>15</v>
      </c>
      <c r="S43" s="47">
        <v>8</v>
      </c>
    </row>
    <row r="44" spans="1:19" ht="16.5" customHeight="1">
      <c r="A44" s="437"/>
      <c r="B44" s="299" t="s">
        <v>337</v>
      </c>
      <c r="C44" s="299" t="s">
        <v>339</v>
      </c>
      <c r="D44" s="208">
        <v>35</v>
      </c>
      <c r="E44" s="47">
        <v>206</v>
      </c>
      <c r="F44" s="47">
        <v>79</v>
      </c>
      <c r="G44" s="47">
        <v>127</v>
      </c>
      <c r="H44" s="47">
        <v>0</v>
      </c>
      <c r="I44" s="47">
        <v>0</v>
      </c>
      <c r="J44" s="47">
        <v>0</v>
      </c>
      <c r="K44" s="47">
        <v>118</v>
      </c>
      <c r="L44" s="47">
        <v>44</v>
      </c>
      <c r="M44" s="47">
        <v>74</v>
      </c>
      <c r="N44" s="47">
        <v>63</v>
      </c>
      <c r="O44" s="47">
        <v>22</v>
      </c>
      <c r="P44" s="47">
        <v>41</v>
      </c>
      <c r="Q44" s="47">
        <v>25</v>
      </c>
      <c r="R44" s="47">
        <v>13</v>
      </c>
      <c r="S44" s="47">
        <v>12</v>
      </c>
    </row>
    <row r="45" spans="1:19" ht="16.5" customHeight="1">
      <c r="A45" s="437"/>
      <c r="B45" s="299" t="s">
        <v>337</v>
      </c>
      <c r="C45" s="299" t="s">
        <v>340</v>
      </c>
      <c r="D45" s="208">
        <v>36</v>
      </c>
      <c r="E45" s="47">
        <v>27</v>
      </c>
      <c r="F45" s="47">
        <v>11</v>
      </c>
      <c r="G45" s="47">
        <v>16</v>
      </c>
      <c r="H45" s="47">
        <v>0</v>
      </c>
      <c r="I45" s="47">
        <v>0</v>
      </c>
      <c r="J45" s="47">
        <v>0</v>
      </c>
      <c r="K45" s="47">
        <v>21</v>
      </c>
      <c r="L45" s="47">
        <v>9</v>
      </c>
      <c r="M45" s="47">
        <v>12</v>
      </c>
      <c r="N45" s="47">
        <v>6</v>
      </c>
      <c r="O45" s="47">
        <v>2</v>
      </c>
      <c r="P45" s="47">
        <v>4</v>
      </c>
      <c r="Q45" s="47">
        <v>0</v>
      </c>
      <c r="R45" s="47">
        <v>0</v>
      </c>
      <c r="S45" s="47">
        <v>0</v>
      </c>
    </row>
    <row r="46" spans="1:19" ht="16.5" customHeight="1">
      <c r="A46" s="437"/>
      <c r="B46" s="299" t="s">
        <v>337</v>
      </c>
      <c r="C46" s="299" t="s">
        <v>423</v>
      </c>
      <c r="D46" s="208">
        <v>37</v>
      </c>
      <c r="E46" s="47">
        <v>24</v>
      </c>
      <c r="F46" s="47">
        <v>9</v>
      </c>
      <c r="G46" s="47">
        <v>15</v>
      </c>
      <c r="H46" s="47">
        <v>0</v>
      </c>
      <c r="I46" s="47">
        <v>0</v>
      </c>
      <c r="J46" s="47">
        <v>0</v>
      </c>
      <c r="K46" s="47">
        <v>17</v>
      </c>
      <c r="L46" s="47">
        <v>5</v>
      </c>
      <c r="M46" s="47">
        <v>12</v>
      </c>
      <c r="N46" s="47">
        <v>7</v>
      </c>
      <c r="O46" s="47">
        <v>4</v>
      </c>
      <c r="P46" s="47">
        <v>3</v>
      </c>
      <c r="Q46" s="47">
        <v>0</v>
      </c>
      <c r="R46" s="47">
        <v>0</v>
      </c>
      <c r="S46" s="47">
        <v>0</v>
      </c>
    </row>
    <row r="47" spans="1:19" ht="30" customHeight="1">
      <c r="A47" s="437"/>
      <c r="B47" s="299" t="s">
        <v>341</v>
      </c>
      <c r="C47" s="299" t="s">
        <v>342</v>
      </c>
      <c r="D47" s="208">
        <v>38</v>
      </c>
      <c r="E47" s="47">
        <v>230</v>
      </c>
      <c r="F47" s="47">
        <v>61</v>
      </c>
      <c r="G47" s="47">
        <v>169</v>
      </c>
      <c r="H47" s="47">
        <v>0</v>
      </c>
      <c r="I47" s="47">
        <v>0</v>
      </c>
      <c r="J47" s="47">
        <v>0</v>
      </c>
      <c r="K47" s="47">
        <v>131</v>
      </c>
      <c r="L47" s="47">
        <v>31</v>
      </c>
      <c r="M47" s="47">
        <v>100</v>
      </c>
      <c r="N47" s="47">
        <v>56</v>
      </c>
      <c r="O47" s="47">
        <v>11</v>
      </c>
      <c r="P47" s="47">
        <v>45</v>
      </c>
      <c r="Q47" s="47">
        <v>43</v>
      </c>
      <c r="R47" s="47">
        <v>19</v>
      </c>
      <c r="S47" s="47">
        <v>24</v>
      </c>
    </row>
    <row r="48" spans="1:19" ht="27.75" customHeight="1">
      <c r="A48" s="437"/>
      <c r="B48" s="299" t="s">
        <v>341</v>
      </c>
      <c r="C48" s="299" t="s">
        <v>343</v>
      </c>
      <c r="D48" s="208">
        <v>39</v>
      </c>
      <c r="E48" s="47">
        <v>1303</v>
      </c>
      <c r="F48" s="47">
        <v>768</v>
      </c>
      <c r="G48" s="47">
        <v>535</v>
      </c>
      <c r="H48" s="47">
        <v>0</v>
      </c>
      <c r="I48" s="47">
        <v>0</v>
      </c>
      <c r="J48" s="47">
        <v>0</v>
      </c>
      <c r="K48" s="47">
        <v>992</v>
      </c>
      <c r="L48" s="47">
        <v>593</v>
      </c>
      <c r="M48" s="47">
        <v>399</v>
      </c>
      <c r="N48" s="47">
        <v>190</v>
      </c>
      <c r="O48" s="47">
        <v>101</v>
      </c>
      <c r="P48" s="47">
        <v>89</v>
      </c>
      <c r="Q48" s="47">
        <v>121</v>
      </c>
      <c r="R48" s="47">
        <v>74</v>
      </c>
      <c r="S48" s="47">
        <v>47</v>
      </c>
    </row>
    <row r="49" spans="1:19" ht="21" customHeight="1">
      <c r="A49" s="437"/>
      <c r="B49" s="299" t="s">
        <v>341</v>
      </c>
      <c r="C49" s="299" t="s">
        <v>344</v>
      </c>
      <c r="D49" s="208">
        <v>40</v>
      </c>
      <c r="E49" s="47">
        <v>217</v>
      </c>
      <c r="F49" s="47">
        <v>125</v>
      </c>
      <c r="G49" s="47">
        <v>92</v>
      </c>
      <c r="H49" s="47">
        <v>0</v>
      </c>
      <c r="I49" s="47">
        <v>0</v>
      </c>
      <c r="J49" s="47">
        <v>0</v>
      </c>
      <c r="K49" s="47">
        <v>133</v>
      </c>
      <c r="L49" s="47">
        <v>82</v>
      </c>
      <c r="M49" s="47">
        <v>51</v>
      </c>
      <c r="N49" s="47">
        <v>57</v>
      </c>
      <c r="O49" s="47">
        <v>30</v>
      </c>
      <c r="P49" s="47">
        <v>27</v>
      </c>
      <c r="Q49" s="47">
        <v>27</v>
      </c>
      <c r="R49" s="47">
        <v>13</v>
      </c>
      <c r="S49" s="47">
        <v>14</v>
      </c>
    </row>
    <row r="50" spans="1:19" ht="16.5" customHeight="1">
      <c r="A50" s="437"/>
      <c r="B50" s="299" t="s">
        <v>347</v>
      </c>
      <c r="C50" s="299" t="s">
        <v>346</v>
      </c>
      <c r="D50" s="208">
        <v>41</v>
      </c>
      <c r="E50" s="47">
        <v>383</v>
      </c>
      <c r="F50" s="47">
        <v>204</v>
      </c>
      <c r="G50" s="47">
        <v>179</v>
      </c>
      <c r="H50" s="47">
        <v>0</v>
      </c>
      <c r="I50" s="47">
        <v>0</v>
      </c>
      <c r="J50" s="47">
        <v>0</v>
      </c>
      <c r="K50" s="47">
        <v>313</v>
      </c>
      <c r="L50" s="47">
        <v>167</v>
      </c>
      <c r="M50" s="47">
        <v>146</v>
      </c>
      <c r="N50" s="47">
        <v>45</v>
      </c>
      <c r="O50" s="47">
        <v>24</v>
      </c>
      <c r="P50" s="47">
        <v>21</v>
      </c>
      <c r="Q50" s="47">
        <v>25</v>
      </c>
      <c r="R50" s="47">
        <v>13</v>
      </c>
      <c r="S50" s="47">
        <v>12</v>
      </c>
    </row>
    <row r="51" spans="1:19" ht="16.5" customHeight="1">
      <c r="A51" s="437"/>
      <c r="B51" s="299" t="s">
        <v>347</v>
      </c>
      <c r="C51" s="299" t="s">
        <v>348</v>
      </c>
      <c r="D51" s="208">
        <v>42</v>
      </c>
      <c r="E51" s="47">
        <v>313</v>
      </c>
      <c r="F51" s="47">
        <v>115</v>
      </c>
      <c r="G51" s="47">
        <v>198</v>
      </c>
      <c r="H51" s="47">
        <v>0</v>
      </c>
      <c r="I51" s="47">
        <v>0</v>
      </c>
      <c r="J51" s="47">
        <v>0</v>
      </c>
      <c r="K51" s="47">
        <v>290</v>
      </c>
      <c r="L51" s="47">
        <v>106</v>
      </c>
      <c r="M51" s="47">
        <v>184</v>
      </c>
      <c r="N51" s="47">
        <v>23</v>
      </c>
      <c r="O51" s="47">
        <v>9</v>
      </c>
      <c r="P51" s="47">
        <v>14</v>
      </c>
      <c r="Q51" s="47">
        <v>0</v>
      </c>
      <c r="R51" s="47">
        <v>0</v>
      </c>
      <c r="S51" s="47">
        <v>0</v>
      </c>
    </row>
    <row r="52" spans="1:19" ht="52.5" customHeight="1">
      <c r="A52" s="438"/>
      <c r="B52" s="299" t="s">
        <v>349</v>
      </c>
      <c r="C52" s="299" t="s">
        <v>349</v>
      </c>
      <c r="D52" s="208">
        <v>43</v>
      </c>
      <c r="E52" s="47">
        <v>46</v>
      </c>
      <c r="F52" s="47">
        <v>26</v>
      </c>
      <c r="G52" s="47">
        <v>20</v>
      </c>
      <c r="H52" s="47">
        <v>0</v>
      </c>
      <c r="I52" s="47">
        <v>0</v>
      </c>
      <c r="J52" s="47">
        <v>0</v>
      </c>
      <c r="K52" s="47">
        <v>39</v>
      </c>
      <c r="L52" s="47">
        <v>22</v>
      </c>
      <c r="M52" s="47">
        <v>17</v>
      </c>
      <c r="N52" s="47">
        <v>7</v>
      </c>
      <c r="O52" s="47">
        <v>4</v>
      </c>
      <c r="P52" s="47">
        <v>3</v>
      </c>
      <c r="Q52" s="47">
        <v>0</v>
      </c>
      <c r="R52" s="47">
        <v>0</v>
      </c>
      <c r="S52" s="47">
        <v>0</v>
      </c>
    </row>
    <row r="53" spans="1:19" ht="29.25" customHeight="1">
      <c r="A53" s="436" t="s">
        <v>225</v>
      </c>
      <c r="B53" s="299" t="s">
        <v>350</v>
      </c>
      <c r="C53" s="299" t="s">
        <v>351</v>
      </c>
      <c r="D53" s="208">
        <v>44</v>
      </c>
      <c r="E53" s="47">
        <v>39</v>
      </c>
      <c r="F53" s="47">
        <v>22</v>
      </c>
      <c r="G53" s="47">
        <v>17</v>
      </c>
      <c r="H53" s="47">
        <v>0</v>
      </c>
      <c r="I53" s="47">
        <v>0</v>
      </c>
      <c r="J53" s="47">
        <v>0</v>
      </c>
      <c r="K53" s="47">
        <v>39</v>
      </c>
      <c r="L53" s="47">
        <v>22</v>
      </c>
      <c r="M53" s="47">
        <v>17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</row>
    <row r="54" spans="1:19" ht="39.75" customHeight="1">
      <c r="A54" s="437"/>
      <c r="B54" s="299" t="s">
        <v>352</v>
      </c>
      <c r="C54" s="299" t="s">
        <v>353</v>
      </c>
      <c r="D54" s="208">
        <v>45</v>
      </c>
      <c r="E54" s="47">
        <v>1519</v>
      </c>
      <c r="F54" s="47">
        <v>1017</v>
      </c>
      <c r="G54" s="47">
        <v>502</v>
      </c>
      <c r="H54" s="47">
        <v>0</v>
      </c>
      <c r="I54" s="47">
        <v>0</v>
      </c>
      <c r="J54" s="47">
        <v>0</v>
      </c>
      <c r="K54" s="47">
        <v>1450</v>
      </c>
      <c r="L54" s="47">
        <v>986</v>
      </c>
      <c r="M54" s="47">
        <v>464</v>
      </c>
      <c r="N54" s="47">
        <v>68</v>
      </c>
      <c r="O54" s="47">
        <v>31</v>
      </c>
      <c r="P54" s="47">
        <v>37</v>
      </c>
      <c r="Q54" s="47">
        <v>1</v>
      </c>
      <c r="R54" s="47">
        <v>0</v>
      </c>
      <c r="S54" s="47">
        <v>1</v>
      </c>
    </row>
    <row r="55" spans="1:19" ht="44.25" customHeight="1">
      <c r="A55" s="437"/>
      <c r="B55" s="299" t="s">
        <v>352</v>
      </c>
      <c r="C55" s="299" t="s">
        <v>356</v>
      </c>
      <c r="D55" s="208">
        <v>46</v>
      </c>
      <c r="E55" s="47">
        <v>5741</v>
      </c>
      <c r="F55" s="47">
        <v>4267</v>
      </c>
      <c r="G55" s="47">
        <v>1474</v>
      </c>
      <c r="H55" s="47">
        <v>26</v>
      </c>
      <c r="I55" s="47">
        <v>23</v>
      </c>
      <c r="J55" s="47">
        <v>3</v>
      </c>
      <c r="K55" s="47">
        <v>5376</v>
      </c>
      <c r="L55" s="47">
        <v>4016</v>
      </c>
      <c r="M55" s="47">
        <v>1360</v>
      </c>
      <c r="N55" s="47">
        <v>301</v>
      </c>
      <c r="O55" s="47">
        <v>199</v>
      </c>
      <c r="P55" s="47">
        <v>102</v>
      </c>
      <c r="Q55" s="47">
        <v>38</v>
      </c>
      <c r="R55" s="47">
        <v>29</v>
      </c>
      <c r="S55" s="47">
        <v>9</v>
      </c>
    </row>
    <row r="56" spans="1:19" ht="43.5" customHeight="1">
      <c r="A56" s="437"/>
      <c r="B56" s="299" t="s">
        <v>350</v>
      </c>
      <c r="C56" s="299" t="s">
        <v>424</v>
      </c>
      <c r="D56" s="208">
        <v>47</v>
      </c>
      <c r="E56" s="47">
        <v>9</v>
      </c>
      <c r="F56" s="47">
        <v>4</v>
      </c>
      <c r="G56" s="47">
        <v>5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9</v>
      </c>
      <c r="O56" s="47">
        <v>4</v>
      </c>
      <c r="P56" s="47">
        <v>5</v>
      </c>
      <c r="Q56" s="47">
        <v>0</v>
      </c>
      <c r="R56" s="47">
        <v>0</v>
      </c>
      <c r="S56" s="47">
        <v>0</v>
      </c>
    </row>
    <row r="57" spans="1:19" ht="45.75" customHeight="1">
      <c r="A57" s="438"/>
      <c r="B57" s="299" t="s">
        <v>350</v>
      </c>
      <c r="C57" s="299" t="s">
        <v>357</v>
      </c>
      <c r="D57" s="208">
        <v>48</v>
      </c>
      <c r="E57" s="47">
        <v>475</v>
      </c>
      <c r="F57" s="47">
        <v>333</v>
      </c>
      <c r="G57" s="47">
        <v>142</v>
      </c>
      <c r="H57" s="47">
        <v>0</v>
      </c>
      <c r="I57" s="47">
        <v>0</v>
      </c>
      <c r="J57" s="47">
        <v>0</v>
      </c>
      <c r="K57" s="47">
        <v>469</v>
      </c>
      <c r="L57" s="47">
        <v>329</v>
      </c>
      <c r="M57" s="47">
        <v>140</v>
      </c>
      <c r="N57" s="47">
        <v>6</v>
      </c>
      <c r="O57" s="47">
        <v>4</v>
      </c>
      <c r="P57" s="47">
        <v>2</v>
      </c>
      <c r="Q57" s="47">
        <v>0</v>
      </c>
      <c r="R57" s="47">
        <v>0</v>
      </c>
      <c r="S57" s="47">
        <v>0</v>
      </c>
    </row>
    <row r="58" spans="1:19" ht="29.25" customHeight="1">
      <c r="A58" s="436" t="s">
        <v>500</v>
      </c>
      <c r="B58" s="299" t="s">
        <v>359</v>
      </c>
      <c r="C58" s="299" t="s">
        <v>360</v>
      </c>
      <c r="D58" s="208">
        <v>49</v>
      </c>
      <c r="E58" s="47">
        <v>550</v>
      </c>
      <c r="F58" s="47">
        <v>154</v>
      </c>
      <c r="G58" s="47">
        <v>396</v>
      </c>
      <c r="H58" s="47">
        <v>17</v>
      </c>
      <c r="I58" s="47">
        <v>8</v>
      </c>
      <c r="J58" s="47">
        <v>9</v>
      </c>
      <c r="K58" s="47">
        <v>444</v>
      </c>
      <c r="L58" s="47">
        <v>127</v>
      </c>
      <c r="M58" s="47">
        <v>317</v>
      </c>
      <c r="N58" s="47">
        <v>62</v>
      </c>
      <c r="O58" s="47">
        <v>11</v>
      </c>
      <c r="P58" s="47">
        <v>51</v>
      </c>
      <c r="Q58" s="47">
        <v>27</v>
      </c>
      <c r="R58" s="47">
        <v>8</v>
      </c>
      <c r="S58" s="47">
        <v>19</v>
      </c>
    </row>
    <row r="59" spans="1:19" ht="30.75" customHeight="1">
      <c r="A59" s="437"/>
      <c r="B59" s="299" t="s">
        <v>359</v>
      </c>
      <c r="C59" s="299" t="s">
        <v>361</v>
      </c>
      <c r="D59" s="208">
        <v>50</v>
      </c>
      <c r="E59" s="47">
        <v>530</v>
      </c>
      <c r="F59" s="47">
        <v>253</v>
      </c>
      <c r="G59" s="47">
        <v>277</v>
      </c>
      <c r="H59" s="47">
        <v>0</v>
      </c>
      <c r="I59" s="47">
        <v>0</v>
      </c>
      <c r="J59" s="47">
        <v>0</v>
      </c>
      <c r="K59" s="47">
        <v>458</v>
      </c>
      <c r="L59" s="47">
        <v>230</v>
      </c>
      <c r="M59" s="47">
        <v>228</v>
      </c>
      <c r="N59" s="47">
        <v>67</v>
      </c>
      <c r="O59" s="47">
        <v>22</v>
      </c>
      <c r="P59" s="47">
        <v>45</v>
      </c>
      <c r="Q59" s="47">
        <v>5</v>
      </c>
      <c r="R59" s="47">
        <v>1</v>
      </c>
      <c r="S59" s="47">
        <v>4</v>
      </c>
    </row>
    <row r="60" spans="1:19" ht="30" customHeight="1">
      <c r="A60" s="437"/>
      <c r="B60" s="299" t="s">
        <v>359</v>
      </c>
      <c r="C60" s="299" t="s">
        <v>362</v>
      </c>
      <c r="D60" s="208">
        <v>51</v>
      </c>
      <c r="E60" s="47">
        <v>4330</v>
      </c>
      <c r="F60" s="47">
        <v>3484</v>
      </c>
      <c r="G60" s="47">
        <v>846</v>
      </c>
      <c r="H60" s="47">
        <v>58</v>
      </c>
      <c r="I60" s="47">
        <v>49</v>
      </c>
      <c r="J60" s="47">
        <v>9</v>
      </c>
      <c r="K60" s="47">
        <v>3999</v>
      </c>
      <c r="L60" s="47">
        <v>3248</v>
      </c>
      <c r="M60" s="47">
        <v>751</v>
      </c>
      <c r="N60" s="47">
        <v>260</v>
      </c>
      <c r="O60" s="47">
        <v>177</v>
      </c>
      <c r="P60" s="47">
        <v>83</v>
      </c>
      <c r="Q60" s="47">
        <v>13</v>
      </c>
      <c r="R60" s="47">
        <v>10</v>
      </c>
      <c r="S60" s="47">
        <v>3</v>
      </c>
    </row>
    <row r="61" spans="1:19" ht="29.25" customHeight="1">
      <c r="A61" s="437"/>
      <c r="B61" s="299" t="s">
        <v>359</v>
      </c>
      <c r="C61" s="299" t="s">
        <v>363</v>
      </c>
      <c r="D61" s="208">
        <v>52</v>
      </c>
      <c r="E61" s="47">
        <v>1637</v>
      </c>
      <c r="F61" s="47">
        <v>1237</v>
      </c>
      <c r="G61" s="47">
        <v>400</v>
      </c>
      <c r="H61" s="47">
        <v>0</v>
      </c>
      <c r="I61" s="47">
        <v>0</v>
      </c>
      <c r="J61" s="47">
        <v>0</v>
      </c>
      <c r="K61" s="47">
        <v>1568</v>
      </c>
      <c r="L61" s="47">
        <v>1189</v>
      </c>
      <c r="M61" s="47">
        <v>379</v>
      </c>
      <c r="N61" s="47">
        <v>64</v>
      </c>
      <c r="O61" s="47">
        <v>44</v>
      </c>
      <c r="P61" s="47">
        <v>20</v>
      </c>
      <c r="Q61" s="47">
        <v>5</v>
      </c>
      <c r="R61" s="47">
        <v>4</v>
      </c>
      <c r="S61" s="47">
        <v>1</v>
      </c>
    </row>
    <row r="62" spans="1:19" ht="29.25" customHeight="1">
      <c r="A62" s="437"/>
      <c r="B62" s="299" t="s">
        <v>359</v>
      </c>
      <c r="C62" s="299" t="s">
        <v>364</v>
      </c>
      <c r="D62" s="208">
        <v>53</v>
      </c>
      <c r="E62" s="47">
        <v>1549</v>
      </c>
      <c r="F62" s="47">
        <v>1368</v>
      </c>
      <c r="G62" s="47">
        <v>181</v>
      </c>
      <c r="H62" s="47">
        <v>56</v>
      </c>
      <c r="I62" s="47">
        <v>55</v>
      </c>
      <c r="J62" s="47">
        <v>1</v>
      </c>
      <c r="K62" s="47">
        <v>1359</v>
      </c>
      <c r="L62" s="47">
        <v>1205</v>
      </c>
      <c r="M62" s="47">
        <v>154</v>
      </c>
      <c r="N62" s="47">
        <v>100</v>
      </c>
      <c r="O62" s="47">
        <v>87</v>
      </c>
      <c r="P62" s="47">
        <v>13</v>
      </c>
      <c r="Q62" s="47">
        <v>34</v>
      </c>
      <c r="R62" s="47">
        <v>21</v>
      </c>
      <c r="S62" s="47">
        <v>13</v>
      </c>
    </row>
    <row r="63" spans="1:19" ht="41.25" customHeight="1">
      <c r="A63" s="437"/>
      <c r="B63" s="299" t="s">
        <v>359</v>
      </c>
      <c r="C63" s="299" t="s">
        <v>365</v>
      </c>
      <c r="D63" s="208">
        <v>54</v>
      </c>
      <c r="E63" s="47">
        <v>1059</v>
      </c>
      <c r="F63" s="47">
        <v>917</v>
      </c>
      <c r="G63" s="47">
        <v>142</v>
      </c>
      <c r="H63" s="47">
        <v>0</v>
      </c>
      <c r="I63" s="47">
        <v>0</v>
      </c>
      <c r="J63" s="47">
        <v>0</v>
      </c>
      <c r="K63" s="47">
        <v>1016</v>
      </c>
      <c r="L63" s="47">
        <v>885</v>
      </c>
      <c r="M63" s="47">
        <v>131</v>
      </c>
      <c r="N63" s="47">
        <v>40</v>
      </c>
      <c r="O63" s="47">
        <v>29</v>
      </c>
      <c r="P63" s="47">
        <v>11</v>
      </c>
      <c r="Q63" s="47">
        <v>3</v>
      </c>
      <c r="R63" s="47">
        <v>3</v>
      </c>
      <c r="S63" s="47">
        <v>0</v>
      </c>
    </row>
    <row r="64" spans="1:19" ht="32.25" customHeight="1">
      <c r="A64" s="437"/>
      <c r="B64" s="299" t="s">
        <v>366</v>
      </c>
      <c r="C64" s="299" t="s">
        <v>367</v>
      </c>
      <c r="D64" s="208">
        <v>55</v>
      </c>
      <c r="E64" s="47">
        <v>407</v>
      </c>
      <c r="F64" s="47">
        <v>80</v>
      </c>
      <c r="G64" s="47">
        <v>327</v>
      </c>
      <c r="H64" s="47">
        <v>0</v>
      </c>
      <c r="I64" s="47">
        <v>0</v>
      </c>
      <c r="J64" s="47">
        <v>0</v>
      </c>
      <c r="K64" s="47">
        <v>385</v>
      </c>
      <c r="L64" s="47">
        <v>76</v>
      </c>
      <c r="M64" s="47">
        <v>309</v>
      </c>
      <c r="N64" s="47">
        <v>21</v>
      </c>
      <c r="O64" s="47">
        <v>4</v>
      </c>
      <c r="P64" s="47">
        <v>17</v>
      </c>
      <c r="Q64" s="47">
        <v>1</v>
      </c>
      <c r="R64" s="47">
        <v>0</v>
      </c>
      <c r="S64" s="47">
        <v>1</v>
      </c>
    </row>
    <row r="65" spans="1:19" ht="30.75" customHeight="1">
      <c r="A65" s="438"/>
      <c r="B65" s="299" t="s">
        <v>366</v>
      </c>
      <c r="C65" s="299" t="s">
        <v>368</v>
      </c>
      <c r="D65" s="208">
        <v>56</v>
      </c>
      <c r="E65" s="47">
        <v>750</v>
      </c>
      <c r="F65" s="47">
        <v>180</v>
      </c>
      <c r="G65" s="47">
        <v>570</v>
      </c>
      <c r="H65" s="47">
        <v>0</v>
      </c>
      <c r="I65" s="47">
        <v>0</v>
      </c>
      <c r="J65" s="47">
        <v>0</v>
      </c>
      <c r="K65" s="47">
        <v>665</v>
      </c>
      <c r="L65" s="47">
        <v>164</v>
      </c>
      <c r="M65" s="47">
        <v>501</v>
      </c>
      <c r="N65" s="47">
        <v>76</v>
      </c>
      <c r="O65" s="47">
        <v>14</v>
      </c>
      <c r="P65" s="47">
        <v>62</v>
      </c>
      <c r="Q65" s="47">
        <v>9</v>
      </c>
      <c r="R65" s="47">
        <v>2</v>
      </c>
      <c r="S65" s="47">
        <v>7</v>
      </c>
    </row>
    <row r="66" spans="1:19" ht="27" customHeight="1">
      <c r="A66" s="436" t="s">
        <v>500</v>
      </c>
      <c r="B66" s="299" t="s">
        <v>366</v>
      </c>
      <c r="C66" s="299" t="s">
        <v>425</v>
      </c>
      <c r="D66" s="208">
        <v>57</v>
      </c>
      <c r="E66" s="47">
        <v>37</v>
      </c>
      <c r="F66" s="47">
        <v>14</v>
      </c>
      <c r="G66" s="47">
        <v>23</v>
      </c>
      <c r="H66" s="47">
        <v>0</v>
      </c>
      <c r="I66" s="47">
        <v>0</v>
      </c>
      <c r="J66" s="47">
        <v>0</v>
      </c>
      <c r="K66" s="47">
        <v>33</v>
      </c>
      <c r="L66" s="47">
        <v>13</v>
      </c>
      <c r="M66" s="47">
        <v>20</v>
      </c>
      <c r="N66" s="47">
        <v>4</v>
      </c>
      <c r="O66" s="47">
        <v>1</v>
      </c>
      <c r="P66" s="47">
        <v>3</v>
      </c>
      <c r="Q66" s="47">
        <v>0</v>
      </c>
      <c r="R66" s="47">
        <v>0</v>
      </c>
      <c r="S66" s="47">
        <v>0</v>
      </c>
    </row>
    <row r="67" spans="1:19" ht="39" customHeight="1">
      <c r="A67" s="437"/>
      <c r="B67" s="299" t="s">
        <v>366</v>
      </c>
      <c r="C67" s="299" t="s">
        <v>426</v>
      </c>
      <c r="D67" s="208">
        <v>58</v>
      </c>
      <c r="E67" s="47">
        <v>65</v>
      </c>
      <c r="F67" s="47">
        <v>36</v>
      </c>
      <c r="G67" s="47">
        <v>29</v>
      </c>
      <c r="H67" s="47">
        <v>0</v>
      </c>
      <c r="I67" s="47">
        <v>0</v>
      </c>
      <c r="J67" s="47">
        <v>0</v>
      </c>
      <c r="K67" s="47">
        <v>61</v>
      </c>
      <c r="L67" s="47">
        <v>33</v>
      </c>
      <c r="M67" s="47">
        <v>28</v>
      </c>
      <c r="N67" s="47">
        <v>4</v>
      </c>
      <c r="O67" s="47">
        <v>3</v>
      </c>
      <c r="P67" s="47">
        <v>1</v>
      </c>
      <c r="Q67" s="47">
        <v>0</v>
      </c>
      <c r="R67" s="47">
        <v>0</v>
      </c>
      <c r="S67" s="47">
        <v>0</v>
      </c>
    </row>
    <row r="68" spans="1:19" ht="24.75" customHeight="1">
      <c r="A68" s="437"/>
      <c r="B68" s="299" t="s">
        <v>366</v>
      </c>
      <c r="C68" s="299" t="s">
        <v>370</v>
      </c>
      <c r="D68" s="208">
        <v>59</v>
      </c>
      <c r="E68" s="47">
        <v>98</v>
      </c>
      <c r="F68" s="47">
        <v>20</v>
      </c>
      <c r="G68" s="47">
        <v>78</v>
      </c>
      <c r="H68" s="47">
        <v>0</v>
      </c>
      <c r="I68" s="47">
        <v>0</v>
      </c>
      <c r="J68" s="47">
        <v>0</v>
      </c>
      <c r="K68" s="47">
        <v>93</v>
      </c>
      <c r="L68" s="47">
        <v>18</v>
      </c>
      <c r="M68" s="47">
        <v>75</v>
      </c>
      <c r="N68" s="47">
        <v>4</v>
      </c>
      <c r="O68" s="47">
        <v>2</v>
      </c>
      <c r="P68" s="47">
        <v>2</v>
      </c>
      <c r="Q68" s="47">
        <v>1</v>
      </c>
      <c r="R68" s="47">
        <v>0</v>
      </c>
      <c r="S68" s="47">
        <v>1</v>
      </c>
    </row>
    <row r="69" spans="1:19" ht="28.5" customHeight="1">
      <c r="A69" s="437"/>
      <c r="B69" s="299" t="s">
        <v>366</v>
      </c>
      <c r="C69" s="299" t="s">
        <v>371</v>
      </c>
      <c r="D69" s="208">
        <v>60</v>
      </c>
      <c r="E69" s="47">
        <v>1950</v>
      </c>
      <c r="F69" s="47">
        <v>1559</v>
      </c>
      <c r="G69" s="47">
        <v>391</v>
      </c>
      <c r="H69" s="47">
        <v>0</v>
      </c>
      <c r="I69" s="47">
        <v>0</v>
      </c>
      <c r="J69" s="47">
        <v>0</v>
      </c>
      <c r="K69" s="47">
        <v>1771</v>
      </c>
      <c r="L69" s="47">
        <v>1424</v>
      </c>
      <c r="M69" s="47">
        <v>347</v>
      </c>
      <c r="N69" s="47">
        <v>165</v>
      </c>
      <c r="O69" s="47">
        <v>125</v>
      </c>
      <c r="P69" s="47">
        <v>40</v>
      </c>
      <c r="Q69" s="47">
        <v>14</v>
      </c>
      <c r="R69" s="47">
        <v>10</v>
      </c>
      <c r="S69" s="47">
        <v>4</v>
      </c>
    </row>
    <row r="70" spans="1:19" ht="32.25" customHeight="1">
      <c r="A70" s="437"/>
      <c r="B70" s="299" t="s">
        <v>366</v>
      </c>
      <c r="C70" s="299" t="s">
        <v>372</v>
      </c>
      <c r="D70" s="208">
        <v>61</v>
      </c>
      <c r="E70" s="47">
        <v>216</v>
      </c>
      <c r="F70" s="47">
        <v>202</v>
      </c>
      <c r="G70" s="47">
        <v>14</v>
      </c>
      <c r="H70" s="47">
        <v>0</v>
      </c>
      <c r="I70" s="47">
        <v>0</v>
      </c>
      <c r="J70" s="47">
        <v>0</v>
      </c>
      <c r="K70" s="47">
        <v>179</v>
      </c>
      <c r="L70" s="47">
        <v>166</v>
      </c>
      <c r="M70" s="47">
        <v>13</v>
      </c>
      <c r="N70" s="47">
        <v>37</v>
      </c>
      <c r="O70" s="47">
        <v>36</v>
      </c>
      <c r="P70" s="47">
        <v>1</v>
      </c>
      <c r="Q70" s="47">
        <v>0</v>
      </c>
      <c r="R70" s="47">
        <v>0</v>
      </c>
      <c r="S70" s="47">
        <v>0</v>
      </c>
    </row>
    <row r="71" spans="1:19" ht="28.5" customHeight="1">
      <c r="A71" s="437"/>
      <c r="B71" s="299" t="s">
        <v>373</v>
      </c>
      <c r="C71" s="299" t="s">
        <v>374</v>
      </c>
      <c r="D71" s="208">
        <v>62</v>
      </c>
      <c r="E71" s="47">
        <v>1678</v>
      </c>
      <c r="F71" s="47">
        <v>850</v>
      </c>
      <c r="G71" s="47">
        <v>828</v>
      </c>
      <c r="H71" s="47">
        <v>0</v>
      </c>
      <c r="I71" s="47">
        <v>0</v>
      </c>
      <c r="J71" s="47">
        <v>0</v>
      </c>
      <c r="K71" s="47">
        <v>1474</v>
      </c>
      <c r="L71" s="47">
        <v>753</v>
      </c>
      <c r="M71" s="47">
        <v>721</v>
      </c>
      <c r="N71" s="47">
        <v>190</v>
      </c>
      <c r="O71" s="47">
        <v>92</v>
      </c>
      <c r="P71" s="47">
        <v>98</v>
      </c>
      <c r="Q71" s="47">
        <v>14</v>
      </c>
      <c r="R71" s="47">
        <v>5</v>
      </c>
      <c r="S71" s="47">
        <v>9</v>
      </c>
    </row>
    <row r="72" spans="1:19" ht="38.25" customHeight="1">
      <c r="A72" s="437"/>
      <c r="B72" s="299" t="s">
        <v>373</v>
      </c>
      <c r="C72" s="299" t="s">
        <v>375</v>
      </c>
      <c r="D72" s="208">
        <v>63</v>
      </c>
      <c r="E72" s="47">
        <v>3864</v>
      </c>
      <c r="F72" s="47">
        <v>3031</v>
      </c>
      <c r="G72" s="47">
        <v>833</v>
      </c>
      <c r="H72" s="47">
        <v>39</v>
      </c>
      <c r="I72" s="47">
        <v>29</v>
      </c>
      <c r="J72" s="47">
        <v>10</v>
      </c>
      <c r="K72" s="47">
        <v>3617</v>
      </c>
      <c r="L72" s="47">
        <v>2881</v>
      </c>
      <c r="M72" s="47">
        <v>736</v>
      </c>
      <c r="N72" s="47">
        <v>184</v>
      </c>
      <c r="O72" s="47">
        <v>111</v>
      </c>
      <c r="P72" s="47">
        <v>73</v>
      </c>
      <c r="Q72" s="47">
        <v>24</v>
      </c>
      <c r="R72" s="47">
        <v>10</v>
      </c>
      <c r="S72" s="47">
        <v>14</v>
      </c>
    </row>
    <row r="73" spans="1:19" ht="57" customHeight="1">
      <c r="A73" s="437"/>
      <c r="B73" s="299" t="s">
        <v>377</v>
      </c>
      <c r="C73" s="299" t="s">
        <v>377</v>
      </c>
      <c r="D73" s="208">
        <v>64</v>
      </c>
      <c r="E73" s="47">
        <v>513</v>
      </c>
      <c r="F73" s="47">
        <v>304</v>
      </c>
      <c r="G73" s="47">
        <v>209</v>
      </c>
      <c r="H73" s="47">
        <v>12</v>
      </c>
      <c r="I73" s="47">
        <v>9</v>
      </c>
      <c r="J73" s="47">
        <v>3</v>
      </c>
      <c r="K73" s="47">
        <v>459</v>
      </c>
      <c r="L73" s="47">
        <v>276</v>
      </c>
      <c r="M73" s="47">
        <v>183</v>
      </c>
      <c r="N73" s="47">
        <v>39</v>
      </c>
      <c r="O73" s="47">
        <v>18</v>
      </c>
      <c r="P73" s="47">
        <v>21</v>
      </c>
      <c r="Q73" s="47">
        <v>3</v>
      </c>
      <c r="R73" s="47">
        <v>1</v>
      </c>
      <c r="S73" s="47">
        <v>2</v>
      </c>
    </row>
    <row r="74" spans="1:19" ht="24.75" customHeight="1">
      <c r="A74" s="438"/>
      <c r="B74" s="299" t="s">
        <v>378</v>
      </c>
      <c r="C74" s="299" t="s">
        <v>379</v>
      </c>
      <c r="D74" s="208">
        <v>65</v>
      </c>
      <c r="E74" s="47">
        <v>257</v>
      </c>
      <c r="F74" s="47">
        <v>116</v>
      </c>
      <c r="G74" s="47">
        <v>141</v>
      </c>
      <c r="H74" s="47">
        <v>0</v>
      </c>
      <c r="I74" s="47">
        <v>0</v>
      </c>
      <c r="J74" s="47">
        <v>0</v>
      </c>
      <c r="K74" s="47">
        <v>219</v>
      </c>
      <c r="L74" s="47">
        <v>104</v>
      </c>
      <c r="M74" s="47">
        <v>115</v>
      </c>
      <c r="N74" s="47">
        <v>22</v>
      </c>
      <c r="O74" s="47">
        <v>5</v>
      </c>
      <c r="P74" s="47">
        <v>17</v>
      </c>
      <c r="Q74" s="47">
        <v>16</v>
      </c>
      <c r="R74" s="47">
        <v>7</v>
      </c>
      <c r="S74" s="47">
        <v>9</v>
      </c>
    </row>
    <row r="75" spans="1:19" ht="24.75" customHeight="1">
      <c r="A75" s="436" t="s">
        <v>226</v>
      </c>
      <c r="B75" s="299" t="s">
        <v>380</v>
      </c>
      <c r="C75" s="299" t="s">
        <v>427</v>
      </c>
      <c r="D75" s="208">
        <v>66</v>
      </c>
      <c r="E75" s="47">
        <v>226</v>
      </c>
      <c r="F75" s="47">
        <v>129</v>
      </c>
      <c r="G75" s="47">
        <v>97</v>
      </c>
      <c r="H75" s="47">
        <v>0</v>
      </c>
      <c r="I75" s="47">
        <v>0</v>
      </c>
      <c r="J75" s="47">
        <v>0</v>
      </c>
      <c r="K75" s="47">
        <v>176</v>
      </c>
      <c r="L75" s="47">
        <v>107</v>
      </c>
      <c r="M75" s="47">
        <v>69</v>
      </c>
      <c r="N75" s="47">
        <v>24</v>
      </c>
      <c r="O75" s="47">
        <v>12</v>
      </c>
      <c r="P75" s="47">
        <v>12</v>
      </c>
      <c r="Q75" s="47">
        <v>26</v>
      </c>
      <c r="R75" s="47">
        <v>10</v>
      </c>
      <c r="S75" s="47">
        <v>16</v>
      </c>
    </row>
    <row r="76" spans="1:19" ht="18" customHeight="1">
      <c r="A76" s="437"/>
      <c r="B76" s="299" t="s">
        <v>380</v>
      </c>
      <c r="C76" s="299" t="s">
        <v>381</v>
      </c>
      <c r="D76" s="208">
        <v>67</v>
      </c>
      <c r="E76" s="47">
        <v>423</v>
      </c>
      <c r="F76" s="47">
        <v>221</v>
      </c>
      <c r="G76" s="47">
        <v>202</v>
      </c>
      <c r="H76" s="47">
        <v>0</v>
      </c>
      <c r="I76" s="47">
        <v>0</v>
      </c>
      <c r="J76" s="47">
        <v>0</v>
      </c>
      <c r="K76" s="47">
        <v>236</v>
      </c>
      <c r="L76" s="47">
        <v>151</v>
      </c>
      <c r="M76" s="47">
        <v>85</v>
      </c>
      <c r="N76" s="47">
        <v>125</v>
      </c>
      <c r="O76" s="47">
        <v>55</v>
      </c>
      <c r="P76" s="47">
        <v>70</v>
      </c>
      <c r="Q76" s="47">
        <v>62</v>
      </c>
      <c r="R76" s="47">
        <v>15</v>
      </c>
      <c r="S76" s="47">
        <v>47</v>
      </c>
    </row>
    <row r="77" spans="1:19" ht="18" customHeight="1">
      <c r="A77" s="437"/>
      <c r="B77" s="299" t="s">
        <v>380</v>
      </c>
      <c r="C77" s="299" t="s">
        <v>382</v>
      </c>
      <c r="D77" s="208">
        <v>68</v>
      </c>
      <c r="E77" s="47">
        <v>42</v>
      </c>
      <c r="F77" s="47">
        <v>16</v>
      </c>
      <c r="G77" s="47">
        <v>26</v>
      </c>
      <c r="H77" s="47">
        <v>0</v>
      </c>
      <c r="I77" s="47">
        <v>0</v>
      </c>
      <c r="J77" s="47">
        <v>0</v>
      </c>
      <c r="K77" s="47">
        <v>3</v>
      </c>
      <c r="L77" s="47">
        <v>0</v>
      </c>
      <c r="M77" s="47">
        <v>3</v>
      </c>
      <c r="N77" s="47">
        <v>26</v>
      </c>
      <c r="O77" s="47">
        <v>11</v>
      </c>
      <c r="P77" s="47">
        <v>15</v>
      </c>
      <c r="Q77" s="47">
        <v>13</v>
      </c>
      <c r="R77" s="47">
        <v>5</v>
      </c>
      <c r="S77" s="47">
        <v>8</v>
      </c>
    </row>
    <row r="78" spans="1:19" ht="18" customHeight="1">
      <c r="A78" s="437"/>
      <c r="B78" s="299" t="s">
        <v>383</v>
      </c>
      <c r="C78" s="299" t="s">
        <v>383</v>
      </c>
      <c r="D78" s="208">
        <v>69</v>
      </c>
      <c r="E78" s="47">
        <v>347</v>
      </c>
      <c r="F78" s="47">
        <v>186</v>
      </c>
      <c r="G78" s="47">
        <v>161</v>
      </c>
      <c r="H78" s="47">
        <v>0</v>
      </c>
      <c r="I78" s="47">
        <v>0</v>
      </c>
      <c r="J78" s="47">
        <v>0</v>
      </c>
      <c r="K78" s="47">
        <v>264</v>
      </c>
      <c r="L78" s="47">
        <v>137</v>
      </c>
      <c r="M78" s="47">
        <v>127</v>
      </c>
      <c r="N78" s="47">
        <v>68</v>
      </c>
      <c r="O78" s="47">
        <v>43</v>
      </c>
      <c r="P78" s="47">
        <v>25</v>
      </c>
      <c r="Q78" s="47">
        <v>15</v>
      </c>
      <c r="R78" s="47">
        <v>6</v>
      </c>
      <c r="S78" s="47">
        <v>9</v>
      </c>
    </row>
    <row r="79" spans="1:19" ht="18" customHeight="1">
      <c r="A79" s="437"/>
      <c r="B79" s="299" t="s">
        <v>385</v>
      </c>
      <c r="C79" s="299" t="s">
        <v>385</v>
      </c>
      <c r="D79" s="208">
        <v>70</v>
      </c>
      <c r="E79" s="47">
        <v>10</v>
      </c>
      <c r="F79" s="47">
        <v>3</v>
      </c>
      <c r="G79" s="47">
        <v>7</v>
      </c>
      <c r="H79" s="47">
        <v>0</v>
      </c>
      <c r="I79" s="47">
        <v>0</v>
      </c>
      <c r="J79" s="47">
        <v>0</v>
      </c>
      <c r="K79" s="47">
        <v>8</v>
      </c>
      <c r="L79" s="47">
        <v>1</v>
      </c>
      <c r="M79" s="47">
        <v>7</v>
      </c>
      <c r="N79" s="47">
        <v>2</v>
      </c>
      <c r="O79" s="47">
        <v>2</v>
      </c>
      <c r="P79" s="47">
        <v>0</v>
      </c>
      <c r="Q79" s="47">
        <v>0</v>
      </c>
      <c r="R79" s="47">
        <v>0</v>
      </c>
      <c r="S79" s="47">
        <v>0</v>
      </c>
    </row>
    <row r="80" spans="1:19" ht="18" customHeight="1">
      <c r="A80" s="437"/>
      <c r="B80" s="299" t="s">
        <v>386</v>
      </c>
      <c r="C80" s="299" t="s">
        <v>386</v>
      </c>
      <c r="D80" s="208">
        <v>71</v>
      </c>
      <c r="E80" s="47">
        <v>720</v>
      </c>
      <c r="F80" s="47">
        <v>383</v>
      </c>
      <c r="G80" s="47">
        <v>337</v>
      </c>
      <c r="H80" s="47">
        <v>0</v>
      </c>
      <c r="I80" s="47">
        <v>0</v>
      </c>
      <c r="J80" s="47">
        <v>0</v>
      </c>
      <c r="K80" s="47">
        <v>266</v>
      </c>
      <c r="L80" s="47">
        <v>191</v>
      </c>
      <c r="M80" s="47">
        <v>75</v>
      </c>
      <c r="N80" s="47">
        <v>391</v>
      </c>
      <c r="O80" s="47">
        <v>162</v>
      </c>
      <c r="P80" s="47">
        <v>229</v>
      </c>
      <c r="Q80" s="47">
        <v>63</v>
      </c>
      <c r="R80" s="47">
        <v>30</v>
      </c>
      <c r="S80" s="47">
        <v>33</v>
      </c>
    </row>
    <row r="81" spans="1:19" ht="18" customHeight="1">
      <c r="A81" s="437"/>
      <c r="B81" s="299" t="s">
        <v>387</v>
      </c>
      <c r="C81" s="299" t="s">
        <v>387</v>
      </c>
      <c r="D81" s="208">
        <v>72</v>
      </c>
      <c r="E81" s="47">
        <v>308</v>
      </c>
      <c r="F81" s="47">
        <v>209</v>
      </c>
      <c r="G81" s="47">
        <v>99</v>
      </c>
      <c r="H81" s="47">
        <v>0</v>
      </c>
      <c r="I81" s="47">
        <v>0</v>
      </c>
      <c r="J81" s="47">
        <v>0</v>
      </c>
      <c r="K81" s="47">
        <v>277</v>
      </c>
      <c r="L81" s="47">
        <v>200</v>
      </c>
      <c r="M81" s="47">
        <v>77</v>
      </c>
      <c r="N81" s="47">
        <v>26</v>
      </c>
      <c r="O81" s="47">
        <v>6</v>
      </c>
      <c r="P81" s="47">
        <v>20</v>
      </c>
      <c r="Q81" s="47">
        <v>5</v>
      </c>
      <c r="R81" s="47">
        <v>3</v>
      </c>
      <c r="S81" s="47">
        <v>2</v>
      </c>
    </row>
    <row r="82" spans="1:19" ht="47.25" customHeight="1">
      <c r="A82" s="437"/>
      <c r="B82" s="299" t="s">
        <v>388</v>
      </c>
      <c r="C82" s="299" t="s">
        <v>388</v>
      </c>
      <c r="D82" s="208">
        <v>73</v>
      </c>
      <c r="E82" s="47">
        <v>50</v>
      </c>
      <c r="F82" s="47">
        <v>30</v>
      </c>
      <c r="G82" s="47">
        <v>20</v>
      </c>
      <c r="H82" s="47">
        <v>0</v>
      </c>
      <c r="I82" s="47">
        <v>0</v>
      </c>
      <c r="J82" s="47">
        <v>0</v>
      </c>
      <c r="K82" s="47">
        <v>50</v>
      </c>
      <c r="L82" s="47">
        <v>30</v>
      </c>
      <c r="M82" s="47">
        <v>20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</row>
    <row r="83" spans="1:19" ht="18" customHeight="1">
      <c r="A83" s="438"/>
      <c r="B83" s="299" t="s">
        <v>501</v>
      </c>
      <c r="C83" s="299" t="s">
        <v>428</v>
      </c>
      <c r="D83" s="208">
        <v>74</v>
      </c>
      <c r="E83" s="47">
        <v>1</v>
      </c>
      <c r="F83" s="47">
        <v>1</v>
      </c>
      <c r="G83" s="47">
        <v>0</v>
      </c>
      <c r="H83" s="47">
        <v>0</v>
      </c>
      <c r="I83" s="47">
        <v>0</v>
      </c>
      <c r="J83" s="47">
        <v>0</v>
      </c>
      <c r="K83" s="47">
        <v>1</v>
      </c>
      <c r="L83" s="47">
        <v>1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</row>
    <row r="84" spans="1:19" ht="18" customHeight="1">
      <c r="A84" s="436" t="s">
        <v>227</v>
      </c>
      <c r="B84" s="299" t="s">
        <v>389</v>
      </c>
      <c r="C84" s="299" t="s">
        <v>390</v>
      </c>
      <c r="D84" s="208">
        <v>75</v>
      </c>
      <c r="E84" s="47">
        <v>3462</v>
      </c>
      <c r="F84" s="47">
        <v>618</v>
      </c>
      <c r="G84" s="47">
        <v>2844</v>
      </c>
      <c r="H84" s="47">
        <v>212</v>
      </c>
      <c r="I84" s="47">
        <v>66</v>
      </c>
      <c r="J84" s="47">
        <v>146</v>
      </c>
      <c r="K84" s="47">
        <v>2937</v>
      </c>
      <c r="L84" s="47">
        <v>509</v>
      </c>
      <c r="M84" s="47">
        <v>2428</v>
      </c>
      <c r="N84" s="47">
        <v>298</v>
      </c>
      <c r="O84" s="47">
        <v>41</v>
      </c>
      <c r="P84" s="47">
        <v>257</v>
      </c>
      <c r="Q84" s="47">
        <v>15</v>
      </c>
      <c r="R84" s="47">
        <v>2</v>
      </c>
      <c r="S84" s="47">
        <v>13</v>
      </c>
    </row>
    <row r="85" spans="1:19" ht="18" customHeight="1">
      <c r="A85" s="437"/>
      <c r="B85" s="299" t="s">
        <v>389</v>
      </c>
      <c r="C85" s="299" t="s">
        <v>391</v>
      </c>
      <c r="D85" s="208">
        <v>76</v>
      </c>
      <c r="E85" s="47">
        <v>8288</v>
      </c>
      <c r="F85" s="47">
        <v>2094</v>
      </c>
      <c r="G85" s="47">
        <v>6194</v>
      </c>
      <c r="H85" s="47">
        <v>166</v>
      </c>
      <c r="I85" s="47">
        <v>68</v>
      </c>
      <c r="J85" s="47">
        <v>98</v>
      </c>
      <c r="K85" s="47">
        <v>6458</v>
      </c>
      <c r="L85" s="47">
        <v>1617</v>
      </c>
      <c r="M85" s="47">
        <v>4841</v>
      </c>
      <c r="N85" s="47">
        <v>1473</v>
      </c>
      <c r="O85" s="47">
        <v>349</v>
      </c>
      <c r="P85" s="47">
        <v>1124</v>
      </c>
      <c r="Q85" s="47">
        <v>191</v>
      </c>
      <c r="R85" s="47">
        <v>60</v>
      </c>
      <c r="S85" s="47">
        <v>131</v>
      </c>
    </row>
    <row r="86" spans="1:19" ht="18" customHeight="1">
      <c r="A86" s="437"/>
      <c r="B86" s="299" t="s">
        <v>389</v>
      </c>
      <c r="C86" s="299" t="s">
        <v>392</v>
      </c>
      <c r="D86" s="208">
        <v>77</v>
      </c>
      <c r="E86" s="47">
        <v>4854</v>
      </c>
      <c r="F86" s="47">
        <v>388</v>
      </c>
      <c r="G86" s="47">
        <v>4466</v>
      </c>
      <c r="H86" s="47">
        <v>1139</v>
      </c>
      <c r="I86" s="47">
        <v>89</v>
      </c>
      <c r="J86" s="47">
        <v>1050</v>
      </c>
      <c r="K86" s="47">
        <v>3534</v>
      </c>
      <c r="L86" s="47">
        <v>290</v>
      </c>
      <c r="M86" s="47">
        <v>3244</v>
      </c>
      <c r="N86" s="47">
        <v>174</v>
      </c>
      <c r="O86" s="47">
        <v>9</v>
      </c>
      <c r="P86" s="47">
        <v>165</v>
      </c>
      <c r="Q86" s="47">
        <v>7</v>
      </c>
      <c r="R86" s="47">
        <v>0</v>
      </c>
      <c r="S86" s="47">
        <v>7</v>
      </c>
    </row>
    <row r="87" spans="1:19" ht="36.75" customHeight="1">
      <c r="A87" s="437"/>
      <c r="B87" s="299" t="s">
        <v>389</v>
      </c>
      <c r="C87" s="299" t="s">
        <v>394</v>
      </c>
      <c r="D87" s="208">
        <v>78</v>
      </c>
      <c r="E87" s="47">
        <v>815</v>
      </c>
      <c r="F87" s="47">
        <v>174</v>
      </c>
      <c r="G87" s="47">
        <v>641</v>
      </c>
      <c r="H87" s="47">
        <v>258</v>
      </c>
      <c r="I87" s="47">
        <v>53</v>
      </c>
      <c r="J87" s="47">
        <v>205</v>
      </c>
      <c r="K87" s="47">
        <v>479</v>
      </c>
      <c r="L87" s="47">
        <v>97</v>
      </c>
      <c r="M87" s="47">
        <v>382</v>
      </c>
      <c r="N87" s="47">
        <v>67</v>
      </c>
      <c r="O87" s="47">
        <v>18</v>
      </c>
      <c r="P87" s="47">
        <v>49</v>
      </c>
      <c r="Q87" s="47">
        <v>11</v>
      </c>
      <c r="R87" s="47">
        <v>6</v>
      </c>
      <c r="S87" s="47">
        <v>5</v>
      </c>
    </row>
    <row r="88" spans="1:19" ht="18" customHeight="1">
      <c r="A88" s="437"/>
      <c r="B88" s="299" t="s">
        <v>389</v>
      </c>
      <c r="C88" s="299" t="s">
        <v>396</v>
      </c>
      <c r="D88" s="208">
        <v>79</v>
      </c>
      <c r="E88" s="47">
        <v>331</v>
      </c>
      <c r="F88" s="47">
        <v>71</v>
      </c>
      <c r="G88" s="47">
        <v>260</v>
      </c>
      <c r="H88" s="47">
        <v>0</v>
      </c>
      <c r="I88" s="47">
        <v>0</v>
      </c>
      <c r="J88" s="47">
        <v>0</v>
      </c>
      <c r="K88" s="47">
        <v>323</v>
      </c>
      <c r="L88" s="47">
        <v>70</v>
      </c>
      <c r="M88" s="47">
        <v>253</v>
      </c>
      <c r="N88" s="47">
        <v>8</v>
      </c>
      <c r="O88" s="47">
        <v>1</v>
      </c>
      <c r="P88" s="47">
        <v>7</v>
      </c>
      <c r="Q88" s="47">
        <v>0</v>
      </c>
      <c r="R88" s="47">
        <v>0</v>
      </c>
      <c r="S88" s="47">
        <v>0</v>
      </c>
    </row>
    <row r="89" spans="1:19" ht="18" customHeight="1">
      <c r="A89" s="437"/>
      <c r="B89" s="299" t="s">
        <v>389</v>
      </c>
      <c r="C89" s="299" t="s">
        <v>397</v>
      </c>
      <c r="D89" s="208">
        <v>80</v>
      </c>
      <c r="E89" s="47">
        <v>4301</v>
      </c>
      <c r="F89" s="47">
        <v>414</v>
      </c>
      <c r="G89" s="47">
        <v>3887</v>
      </c>
      <c r="H89" s="47">
        <v>594</v>
      </c>
      <c r="I89" s="47">
        <v>53</v>
      </c>
      <c r="J89" s="47">
        <v>541</v>
      </c>
      <c r="K89" s="47">
        <v>3430</v>
      </c>
      <c r="L89" s="47">
        <v>317</v>
      </c>
      <c r="M89" s="47">
        <v>3113</v>
      </c>
      <c r="N89" s="47">
        <v>246</v>
      </c>
      <c r="O89" s="47">
        <v>38</v>
      </c>
      <c r="P89" s="47">
        <v>208</v>
      </c>
      <c r="Q89" s="47">
        <v>31</v>
      </c>
      <c r="R89" s="47">
        <v>6</v>
      </c>
      <c r="S89" s="47">
        <v>25</v>
      </c>
    </row>
    <row r="90" spans="1:19" ht="18" customHeight="1">
      <c r="A90" s="437"/>
      <c r="B90" s="299" t="s">
        <v>389</v>
      </c>
      <c r="C90" s="299" t="s">
        <v>398</v>
      </c>
      <c r="D90" s="208">
        <v>81</v>
      </c>
      <c r="E90" s="47">
        <v>2096</v>
      </c>
      <c r="F90" s="47">
        <v>532</v>
      </c>
      <c r="G90" s="47">
        <v>1564</v>
      </c>
      <c r="H90" s="47">
        <v>43</v>
      </c>
      <c r="I90" s="47">
        <v>10</v>
      </c>
      <c r="J90" s="47">
        <v>33</v>
      </c>
      <c r="K90" s="47">
        <v>1723</v>
      </c>
      <c r="L90" s="47">
        <v>445</v>
      </c>
      <c r="M90" s="47">
        <v>1278</v>
      </c>
      <c r="N90" s="47">
        <v>290</v>
      </c>
      <c r="O90" s="47">
        <v>63</v>
      </c>
      <c r="P90" s="47">
        <v>227</v>
      </c>
      <c r="Q90" s="47">
        <v>40</v>
      </c>
      <c r="R90" s="47">
        <v>14</v>
      </c>
      <c r="S90" s="47">
        <v>26</v>
      </c>
    </row>
    <row r="91" spans="1:19" ht="27.75" customHeight="1">
      <c r="A91" s="437"/>
      <c r="B91" s="299" t="s">
        <v>389</v>
      </c>
      <c r="C91" s="299" t="s">
        <v>399</v>
      </c>
      <c r="D91" s="208">
        <v>82</v>
      </c>
      <c r="E91" s="47">
        <v>1005</v>
      </c>
      <c r="F91" s="47">
        <v>192</v>
      </c>
      <c r="G91" s="47">
        <v>813</v>
      </c>
      <c r="H91" s="47">
        <v>0</v>
      </c>
      <c r="I91" s="47">
        <v>0</v>
      </c>
      <c r="J91" s="47">
        <v>0</v>
      </c>
      <c r="K91" s="47">
        <v>407</v>
      </c>
      <c r="L91" s="47">
        <v>82</v>
      </c>
      <c r="M91" s="47">
        <v>325</v>
      </c>
      <c r="N91" s="47">
        <v>559</v>
      </c>
      <c r="O91" s="47">
        <v>101</v>
      </c>
      <c r="P91" s="47">
        <v>458</v>
      </c>
      <c r="Q91" s="47">
        <v>39</v>
      </c>
      <c r="R91" s="47">
        <v>9</v>
      </c>
      <c r="S91" s="47">
        <v>30</v>
      </c>
    </row>
    <row r="92" spans="1:19" ht="24.75" customHeight="1">
      <c r="A92" s="437"/>
      <c r="B92" s="299" t="s">
        <v>401</v>
      </c>
      <c r="C92" s="299" t="s">
        <v>400</v>
      </c>
      <c r="D92" s="208">
        <v>83</v>
      </c>
      <c r="E92" s="47">
        <v>1313</v>
      </c>
      <c r="F92" s="47">
        <v>225</v>
      </c>
      <c r="G92" s="47">
        <v>1088</v>
      </c>
      <c r="H92" s="47">
        <v>0</v>
      </c>
      <c r="I92" s="47">
        <v>0</v>
      </c>
      <c r="J92" s="47">
        <v>0</v>
      </c>
      <c r="K92" s="47">
        <v>1186</v>
      </c>
      <c r="L92" s="47">
        <v>205</v>
      </c>
      <c r="M92" s="47">
        <v>981</v>
      </c>
      <c r="N92" s="47">
        <v>117</v>
      </c>
      <c r="O92" s="47">
        <v>17</v>
      </c>
      <c r="P92" s="47">
        <v>100</v>
      </c>
      <c r="Q92" s="47">
        <v>10</v>
      </c>
      <c r="R92" s="47">
        <v>3</v>
      </c>
      <c r="S92" s="47">
        <v>7</v>
      </c>
    </row>
    <row r="93" spans="1:19" ht="41.25" customHeight="1">
      <c r="A93" s="438"/>
      <c r="B93" s="299" t="s">
        <v>403</v>
      </c>
      <c r="C93" s="299" t="s">
        <v>403</v>
      </c>
      <c r="D93" s="208">
        <v>84</v>
      </c>
      <c r="E93" s="47">
        <v>310</v>
      </c>
      <c r="F93" s="47">
        <v>50</v>
      </c>
      <c r="G93" s="47">
        <v>260</v>
      </c>
      <c r="H93" s="47">
        <v>0</v>
      </c>
      <c r="I93" s="47">
        <v>0</v>
      </c>
      <c r="J93" s="47">
        <v>0</v>
      </c>
      <c r="K93" s="47">
        <v>165</v>
      </c>
      <c r="L93" s="47">
        <v>22</v>
      </c>
      <c r="M93" s="47">
        <v>143</v>
      </c>
      <c r="N93" s="47">
        <v>130</v>
      </c>
      <c r="O93" s="47">
        <v>26</v>
      </c>
      <c r="P93" s="47">
        <v>104</v>
      </c>
      <c r="Q93" s="47">
        <v>15</v>
      </c>
      <c r="R93" s="47">
        <v>2</v>
      </c>
      <c r="S93" s="47">
        <v>13</v>
      </c>
    </row>
    <row r="94" spans="1:19" ht="24" customHeight="1">
      <c r="A94" s="436" t="s">
        <v>202</v>
      </c>
      <c r="B94" s="299" t="s">
        <v>404</v>
      </c>
      <c r="C94" s="299" t="s">
        <v>405</v>
      </c>
      <c r="D94" s="208">
        <v>85</v>
      </c>
      <c r="E94" s="47">
        <v>165</v>
      </c>
      <c r="F94" s="47">
        <v>54</v>
      </c>
      <c r="G94" s="47">
        <v>111</v>
      </c>
      <c r="H94" s="47">
        <v>0</v>
      </c>
      <c r="I94" s="47">
        <v>0</v>
      </c>
      <c r="J94" s="47">
        <v>0</v>
      </c>
      <c r="K94" s="47">
        <v>153</v>
      </c>
      <c r="L94" s="47">
        <v>50</v>
      </c>
      <c r="M94" s="47">
        <v>103</v>
      </c>
      <c r="N94" s="47">
        <v>12</v>
      </c>
      <c r="O94" s="47">
        <v>4</v>
      </c>
      <c r="P94" s="47">
        <v>8</v>
      </c>
      <c r="Q94" s="47">
        <v>0</v>
      </c>
      <c r="R94" s="47">
        <v>0</v>
      </c>
      <c r="S94" s="47">
        <v>0</v>
      </c>
    </row>
    <row r="95" spans="1:19" ht="20.25" customHeight="1">
      <c r="A95" s="437"/>
      <c r="B95" s="299" t="s">
        <v>404</v>
      </c>
      <c r="C95" s="299" t="s">
        <v>406</v>
      </c>
      <c r="D95" s="208">
        <v>86</v>
      </c>
      <c r="E95" s="47">
        <v>561</v>
      </c>
      <c r="F95" s="47">
        <v>449</v>
      </c>
      <c r="G95" s="47">
        <v>112</v>
      </c>
      <c r="H95" s="47">
        <v>0</v>
      </c>
      <c r="I95" s="47">
        <v>0</v>
      </c>
      <c r="J95" s="47">
        <v>0</v>
      </c>
      <c r="K95" s="47">
        <v>534</v>
      </c>
      <c r="L95" s="47">
        <v>427</v>
      </c>
      <c r="M95" s="47">
        <v>107</v>
      </c>
      <c r="N95" s="47">
        <v>27</v>
      </c>
      <c r="O95" s="47">
        <v>22</v>
      </c>
      <c r="P95" s="47">
        <v>5</v>
      </c>
      <c r="Q95" s="47">
        <v>0</v>
      </c>
      <c r="R95" s="47">
        <v>0</v>
      </c>
      <c r="S95" s="47">
        <v>0</v>
      </c>
    </row>
    <row r="96" spans="1:19" ht="20.25" customHeight="1">
      <c r="A96" s="437"/>
      <c r="B96" s="299" t="s">
        <v>404</v>
      </c>
      <c r="C96" s="299" t="s">
        <v>408</v>
      </c>
      <c r="D96" s="208">
        <v>87</v>
      </c>
      <c r="E96" s="47">
        <v>1237</v>
      </c>
      <c r="F96" s="47">
        <v>466</v>
      </c>
      <c r="G96" s="47">
        <v>771</v>
      </c>
      <c r="H96" s="47">
        <v>0</v>
      </c>
      <c r="I96" s="47">
        <v>0</v>
      </c>
      <c r="J96" s="47">
        <v>0</v>
      </c>
      <c r="K96" s="47">
        <v>1191</v>
      </c>
      <c r="L96" s="47">
        <v>441</v>
      </c>
      <c r="M96" s="47">
        <v>750</v>
      </c>
      <c r="N96" s="47">
        <v>44</v>
      </c>
      <c r="O96" s="47">
        <v>24</v>
      </c>
      <c r="P96" s="47">
        <v>20</v>
      </c>
      <c r="Q96" s="47">
        <v>2</v>
      </c>
      <c r="R96" s="47">
        <v>1</v>
      </c>
      <c r="S96" s="47">
        <v>1</v>
      </c>
    </row>
    <row r="97" spans="1:19" ht="45" customHeight="1">
      <c r="A97" s="437"/>
      <c r="B97" s="299" t="s">
        <v>409</v>
      </c>
      <c r="C97" s="299" t="s">
        <v>410</v>
      </c>
      <c r="D97" s="208">
        <v>88</v>
      </c>
      <c r="E97" s="47">
        <v>88</v>
      </c>
      <c r="F97" s="47">
        <v>18</v>
      </c>
      <c r="G97" s="47">
        <v>70</v>
      </c>
      <c r="H97" s="47">
        <v>0</v>
      </c>
      <c r="I97" s="47">
        <v>0</v>
      </c>
      <c r="J97" s="47">
        <v>0</v>
      </c>
      <c r="K97" s="47">
        <v>88</v>
      </c>
      <c r="L97" s="47">
        <v>18</v>
      </c>
      <c r="M97" s="47">
        <v>70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</row>
    <row r="98" spans="1:19" ht="28.5" customHeight="1">
      <c r="A98" s="437"/>
      <c r="B98" s="299" t="s">
        <v>412</v>
      </c>
      <c r="C98" s="299" t="s">
        <v>413</v>
      </c>
      <c r="D98" s="208">
        <v>89</v>
      </c>
      <c r="E98" s="47">
        <v>222</v>
      </c>
      <c r="F98" s="47">
        <v>102</v>
      </c>
      <c r="G98" s="47">
        <v>120</v>
      </c>
      <c r="H98" s="47">
        <v>0</v>
      </c>
      <c r="I98" s="47">
        <v>0</v>
      </c>
      <c r="J98" s="47">
        <v>0</v>
      </c>
      <c r="K98" s="47">
        <v>142</v>
      </c>
      <c r="L98" s="47">
        <v>54</v>
      </c>
      <c r="M98" s="47">
        <v>88</v>
      </c>
      <c r="N98" s="47">
        <v>80</v>
      </c>
      <c r="O98" s="47">
        <v>48</v>
      </c>
      <c r="P98" s="47">
        <v>32</v>
      </c>
      <c r="Q98" s="47">
        <v>0</v>
      </c>
      <c r="R98" s="47">
        <v>0</v>
      </c>
      <c r="S98" s="47">
        <v>0</v>
      </c>
    </row>
    <row r="99" spans="1:19" ht="47.25" customHeight="1">
      <c r="A99" s="437"/>
      <c r="B99" s="299" t="s">
        <v>409</v>
      </c>
      <c r="C99" s="299" t="s">
        <v>414</v>
      </c>
      <c r="D99" s="208">
        <v>90</v>
      </c>
      <c r="E99" s="47">
        <v>100</v>
      </c>
      <c r="F99" s="47">
        <v>30</v>
      </c>
      <c r="G99" s="47">
        <v>70</v>
      </c>
      <c r="H99" s="47">
        <v>0</v>
      </c>
      <c r="I99" s="47">
        <v>0</v>
      </c>
      <c r="J99" s="47">
        <v>0</v>
      </c>
      <c r="K99" s="47">
        <v>96</v>
      </c>
      <c r="L99" s="47">
        <v>28</v>
      </c>
      <c r="M99" s="47">
        <v>68</v>
      </c>
      <c r="N99" s="47">
        <v>4</v>
      </c>
      <c r="O99" s="47">
        <v>2</v>
      </c>
      <c r="P99" s="47">
        <v>2</v>
      </c>
      <c r="Q99" s="47">
        <v>0</v>
      </c>
      <c r="R99" s="47">
        <v>0</v>
      </c>
      <c r="S99" s="47">
        <v>0</v>
      </c>
    </row>
    <row r="100" spans="1:19" ht="20.25" customHeight="1">
      <c r="A100" s="437"/>
      <c r="B100" s="299" t="s">
        <v>415</v>
      </c>
      <c r="C100" s="299" t="s">
        <v>416</v>
      </c>
      <c r="D100" s="208">
        <v>91</v>
      </c>
      <c r="E100" s="47">
        <v>882</v>
      </c>
      <c r="F100" s="47">
        <v>752</v>
      </c>
      <c r="G100" s="47">
        <v>130</v>
      </c>
      <c r="H100" s="47">
        <v>0</v>
      </c>
      <c r="I100" s="47">
        <v>0</v>
      </c>
      <c r="J100" s="47">
        <v>0</v>
      </c>
      <c r="K100" s="47">
        <v>536</v>
      </c>
      <c r="L100" s="47">
        <v>432</v>
      </c>
      <c r="M100" s="47">
        <v>104</v>
      </c>
      <c r="N100" s="47">
        <v>268</v>
      </c>
      <c r="O100" s="47">
        <v>247</v>
      </c>
      <c r="P100" s="47">
        <v>21</v>
      </c>
      <c r="Q100" s="47">
        <v>78</v>
      </c>
      <c r="R100" s="47">
        <v>73</v>
      </c>
      <c r="S100" s="47">
        <v>5</v>
      </c>
    </row>
    <row r="101" spans="1:19" ht="24" customHeight="1">
      <c r="A101" s="437"/>
      <c r="B101" s="299" t="s">
        <v>429</v>
      </c>
      <c r="C101" s="299" t="s">
        <v>417</v>
      </c>
      <c r="D101" s="208">
        <v>92</v>
      </c>
      <c r="E101" s="47">
        <v>2245</v>
      </c>
      <c r="F101" s="47">
        <v>1771</v>
      </c>
      <c r="G101" s="47">
        <v>474</v>
      </c>
      <c r="H101" s="47">
        <v>0</v>
      </c>
      <c r="I101" s="47">
        <v>0</v>
      </c>
      <c r="J101" s="47">
        <v>0</v>
      </c>
      <c r="K101" s="47">
        <v>1843</v>
      </c>
      <c r="L101" s="47">
        <v>1463</v>
      </c>
      <c r="M101" s="47">
        <v>380</v>
      </c>
      <c r="N101" s="47">
        <v>184</v>
      </c>
      <c r="O101" s="47">
        <v>144</v>
      </c>
      <c r="P101" s="47">
        <v>40</v>
      </c>
      <c r="Q101" s="47">
        <v>218</v>
      </c>
      <c r="R101" s="47">
        <v>164</v>
      </c>
      <c r="S101" s="47">
        <v>54</v>
      </c>
    </row>
    <row r="102" spans="1:19" ht="37.5" customHeight="1">
      <c r="A102" s="437"/>
      <c r="B102" s="299" t="s">
        <v>429</v>
      </c>
      <c r="C102" s="299" t="s">
        <v>430</v>
      </c>
      <c r="D102" s="208">
        <v>93</v>
      </c>
      <c r="E102" s="47">
        <v>749</v>
      </c>
      <c r="F102" s="47">
        <v>444</v>
      </c>
      <c r="G102" s="47">
        <v>305</v>
      </c>
      <c r="H102" s="47">
        <v>0</v>
      </c>
      <c r="I102" s="47">
        <v>0</v>
      </c>
      <c r="J102" s="47">
        <v>0</v>
      </c>
      <c r="K102" s="47">
        <v>586</v>
      </c>
      <c r="L102" s="47">
        <v>337</v>
      </c>
      <c r="M102" s="47">
        <v>249</v>
      </c>
      <c r="N102" s="47">
        <v>51</v>
      </c>
      <c r="O102" s="47">
        <v>37</v>
      </c>
      <c r="P102" s="47">
        <v>14</v>
      </c>
      <c r="Q102" s="47">
        <v>112</v>
      </c>
      <c r="R102" s="47">
        <v>70</v>
      </c>
      <c r="S102" s="47">
        <v>42</v>
      </c>
    </row>
    <row r="103" spans="1:19" ht="28.5" customHeight="1">
      <c r="A103" s="437"/>
      <c r="B103" s="299" t="s">
        <v>415</v>
      </c>
      <c r="C103" s="299" t="s">
        <v>418</v>
      </c>
      <c r="D103" s="208">
        <v>94</v>
      </c>
      <c r="E103" s="47">
        <v>734</v>
      </c>
      <c r="F103" s="47">
        <v>547</v>
      </c>
      <c r="G103" s="47">
        <v>187</v>
      </c>
      <c r="H103" s="47">
        <v>0</v>
      </c>
      <c r="I103" s="47">
        <v>0</v>
      </c>
      <c r="J103" s="47">
        <v>0</v>
      </c>
      <c r="K103" s="47">
        <v>499</v>
      </c>
      <c r="L103" s="47">
        <v>388</v>
      </c>
      <c r="M103" s="47">
        <v>111</v>
      </c>
      <c r="N103" s="47">
        <v>144</v>
      </c>
      <c r="O103" s="47">
        <v>113</v>
      </c>
      <c r="P103" s="47">
        <v>31</v>
      </c>
      <c r="Q103" s="47">
        <v>91</v>
      </c>
      <c r="R103" s="47">
        <v>46</v>
      </c>
      <c r="S103" s="47">
        <v>45</v>
      </c>
    </row>
    <row r="104" spans="1:19" ht="20.25" customHeight="1">
      <c r="A104" s="438"/>
      <c r="B104" s="299" t="s">
        <v>419</v>
      </c>
      <c r="C104" s="302" t="s">
        <v>420</v>
      </c>
      <c r="D104" s="208">
        <v>95</v>
      </c>
      <c r="E104" s="211">
        <v>995</v>
      </c>
      <c r="F104" s="211">
        <v>502</v>
      </c>
      <c r="G104" s="211">
        <v>493</v>
      </c>
      <c r="H104" s="211">
        <v>0</v>
      </c>
      <c r="I104" s="211">
        <v>0</v>
      </c>
      <c r="J104" s="211">
        <v>0</v>
      </c>
      <c r="K104" s="211">
        <v>991</v>
      </c>
      <c r="L104" s="211">
        <v>500</v>
      </c>
      <c r="M104" s="211">
        <v>491</v>
      </c>
      <c r="N104" s="211">
        <v>4</v>
      </c>
      <c r="O104" s="211">
        <v>2</v>
      </c>
      <c r="P104" s="211">
        <v>2</v>
      </c>
      <c r="Q104" s="211">
        <v>0</v>
      </c>
      <c r="R104" s="211">
        <v>0</v>
      </c>
      <c r="S104" s="211">
        <v>0</v>
      </c>
    </row>
    <row r="105" spans="1:19" ht="20.25" customHeight="1">
      <c r="A105" s="212" t="s">
        <v>14</v>
      </c>
      <c r="B105" s="205" t="s">
        <v>14</v>
      </c>
      <c r="C105" s="47" t="s">
        <v>14</v>
      </c>
      <c r="D105" s="208">
        <v>96</v>
      </c>
      <c r="E105" s="211">
        <v>708</v>
      </c>
      <c r="F105" s="211">
        <v>348</v>
      </c>
      <c r="G105" s="211">
        <v>360</v>
      </c>
      <c r="H105" s="211">
        <v>0</v>
      </c>
      <c r="I105" s="211">
        <v>0</v>
      </c>
      <c r="J105" s="211">
        <v>0</v>
      </c>
      <c r="K105" s="211">
        <v>708</v>
      </c>
      <c r="L105" s="211">
        <v>348</v>
      </c>
      <c r="M105" s="211">
        <v>360</v>
      </c>
      <c r="N105" s="211">
        <v>0</v>
      </c>
      <c r="O105" s="211">
        <v>0</v>
      </c>
      <c r="P105" s="211">
        <v>0</v>
      </c>
      <c r="Q105" s="211">
        <v>0</v>
      </c>
      <c r="R105" s="211">
        <v>0</v>
      </c>
      <c r="S105" s="211">
        <v>0</v>
      </c>
    </row>
    <row r="106" spans="1:19" ht="20.25" customHeight="1">
      <c r="A106" s="303"/>
      <c r="B106" s="272"/>
      <c r="C106" s="16"/>
      <c r="D106" s="304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5"/>
      <c r="R106" s="305"/>
      <c r="S106" s="305"/>
    </row>
    <row r="107" spans="1:19" ht="30.75" customHeight="1">
      <c r="A107" s="306" t="s">
        <v>78</v>
      </c>
      <c r="B107" s="307" t="s">
        <v>502</v>
      </c>
      <c r="C107" s="308"/>
      <c r="D107" s="308"/>
      <c r="E107" s="308"/>
      <c r="F107" s="1"/>
      <c r="G107" s="309"/>
      <c r="H107" s="310"/>
      <c r="I107" s="309"/>
      <c r="J107" s="311"/>
      <c r="K107" s="65"/>
      <c r="L107" s="312"/>
      <c r="M107" s="312"/>
      <c r="N107" s="312"/>
      <c r="O107" s="312"/>
      <c r="P107" s="312"/>
      <c r="Q107" s="312"/>
      <c r="R107" s="313"/>
      <c r="S107" s="308"/>
    </row>
    <row r="108" spans="1:19" ht="18" customHeight="1">
      <c r="A108" s="271"/>
      <c r="B108" s="96"/>
      <c r="E108" s="79"/>
      <c r="F108" s="1"/>
      <c r="G108" s="12"/>
      <c r="H108" s="80"/>
      <c r="I108" s="12"/>
      <c r="J108" s="81"/>
      <c r="K108" s="55"/>
      <c r="L108" s="82"/>
      <c r="M108" s="82"/>
      <c r="N108" s="82"/>
      <c r="O108" s="82"/>
      <c r="P108" s="82"/>
      <c r="Q108" s="82"/>
      <c r="R108" s="68"/>
    </row>
    <row r="109" spans="1:19" ht="26.25" customHeight="1">
      <c r="A109" s="271"/>
      <c r="B109" s="85"/>
      <c r="C109" s="78"/>
      <c r="D109" s="1"/>
      <c r="E109" s="79"/>
      <c r="F109" s="1"/>
      <c r="G109" s="12"/>
      <c r="H109" s="80"/>
      <c r="I109" s="12"/>
      <c r="J109" s="81"/>
      <c r="K109" s="55"/>
      <c r="L109" s="82"/>
      <c r="M109" s="82"/>
      <c r="N109" s="82"/>
      <c r="O109" s="82"/>
      <c r="P109" s="82"/>
      <c r="Q109" s="82"/>
      <c r="R109" s="68"/>
    </row>
    <row r="110" spans="1:19" ht="18" customHeight="1">
      <c r="A110" s="68"/>
      <c r="B110" s="64"/>
      <c r="C110" s="68"/>
      <c r="D110" s="64"/>
      <c r="E110" s="64"/>
      <c r="F110" s="64"/>
      <c r="G110" s="64"/>
      <c r="H110" s="7"/>
      <c r="I110" s="7"/>
      <c r="J110" s="7"/>
      <c r="K110" s="3"/>
      <c r="L110" s="3"/>
      <c r="M110" s="1"/>
      <c r="N110" s="1"/>
      <c r="O110" s="1"/>
      <c r="P110" s="16"/>
      <c r="Q110" s="6"/>
      <c r="R110" s="6"/>
    </row>
    <row r="111" spans="1:19" ht="18" customHeight="1">
      <c r="A111" s="66"/>
      <c r="B111" s="55"/>
      <c r="C111" s="66"/>
      <c r="D111" s="66"/>
      <c r="E111" s="66"/>
      <c r="F111" s="66"/>
      <c r="G111" s="66"/>
      <c r="H111" s="64"/>
      <c r="I111" s="64"/>
      <c r="J111" s="64"/>
      <c r="K111" s="3"/>
      <c r="L111" s="3"/>
      <c r="M111" s="1"/>
      <c r="N111" s="1"/>
      <c r="O111" s="1"/>
      <c r="P111" s="16"/>
      <c r="Q111" s="6"/>
      <c r="R111" s="6"/>
    </row>
    <row r="112" spans="1:19" ht="18" customHeight="1">
      <c r="A112" s="70"/>
      <c r="B112" s="70"/>
      <c r="C112" s="62"/>
      <c r="D112" s="64"/>
      <c r="E112" s="62"/>
      <c r="F112" s="62"/>
      <c r="G112" s="62"/>
      <c r="H112" s="64"/>
      <c r="I112" s="64"/>
      <c r="J112" s="64"/>
      <c r="K112" s="3"/>
      <c r="L112" s="3"/>
      <c r="M112" s="1"/>
      <c r="N112" s="1"/>
      <c r="O112" s="1"/>
      <c r="P112" s="16"/>
      <c r="Q112" s="6"/>
      <c r="R112" s="6"/>
    </row>
    <row r="113" spans="1:18" ht="18" customHeight="1">
      <c r="A113" s="66"/>
      <c r="B113" s="55"/>
      <c r="C113" s="66"/>
      <c r="D113" s="66"/>
      <c r="E113" s="66"/>
      <c r="F113" s="66"/>
      <c r="G113" s="66"/>
      <c r="H113" s="64"/>
      <c r="I113" s="64"/>
      <c r="J113" s="64"/>
      <c r="K113" s="6"/>
      <c r="L113" s="6"/>
      <c r="M113" s="1"/>
      <c r="N113" s="1"/>
      <c r="O113" s="1"/>
      <c r="P113" s="16"/>
      <c r="Q113" s="6"/>
      <c r="R113" s="6"/>
    </row>
    <row r="114" spans="1:18" ht="18" customHeight="1">
      <c r="A114" s="66"/>
      <c r="B114" s="55"/>
      <c r="C114" s="66"/>
      <c r="D114" s="64"/>
      <c r="E114" s="66"/>
      <c r="F114" s="66"/>
      <c r="G114" s="66"/>
      <c r="H114" s="64"/>
      <c r="I114" s="64"/>
      <c r="J114" s="64"/>
      <c r="K114" s="6"/>
      <c r="L114" s="6"/>
      <c r="M114" s="1"/>
      <c r="N114" s="1"/>
      <c r="O114" s="1"/>
      <c r="P114" s="16"/>
      <c r="Q114" s="6"/>
      <c r="R114" s="6"/>
    </row>
    <row r="115" spans="1:18" ht="18" customHeight="1">
      <c r="A115" s="70"/>
      <c r="B115" s="70"/>
      <c r="C115" s="62"/>
      <c r="D115" s="66"/>
      <c r="E115" s="62"/>
      <c r="F115" s="62"/>
      <c r="G115" s="62"/>
      <c r="H115" s="64"/>
      <c r="I115" s="64"/>
      <c r="J115" s="64"/>
      <c r="K115" s="6"/>
      <c r="L115" s="6"/>
      <c r="M115" s="1"/>
      <c r="N115" s="1"/>
      <c r="O115" s="1"/>
      <c r="P115" s="16"/>
      <c r="Q115" s="6"/>
      <c r="R115" s="6"/>
    </row>
    <row r="116" spans="1:18" ht="18" customHeight="1">
      <c r="A116" s="68"/>
      <c r="B116" s="64"/>
      <c r="C116" s="64"/>
      <c r="D116" s="39"/>
      <c r="F116" s="64"/>
      <c r="H116" s="39"/>
      <c r="I116" s="39"/>
      <c r="J116" s="39"/>
      <c r="K116" s="39"/>
      <c r="L116" s="66"/>
      <c r="M116" s="64"/>
      <c r="N116" s="64"/>
      <c r="O116" s="64"/>
      <c r="P116" s="64"/>
      <c r="Q116" s="6"/>
      <c r="R116" s="6"/>
    </row>
    <row r="117" spans="1:18" ht="18" customHeight="1">
      <c r="A117" s="272"/>
      <c r="B117" s="16"/>
      <c r="C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"/>
      <c r="R117" s="6"/>
    </row>
    <row r="122" spans="1:18" ht="14.25">
      <c r="J122" s="439"/>
      <c r="K122" s="440"/>
      <c r="L122" s="440"/>
      <c r="M122" s="440"/>
    </row>
  </sheetData>
  <mergeCells count="30">
    <mergeCell ref="A2:S2"/>
    <mergeCell ref="A6:A8"/>
    <mergeCell ref="B6:B8"/>
    <mergeCell ref="C6:C8"/>
    <mergeCell ref="D6:D8"/>
    <mergeCell ref="E6:E8"/>
    <mergeCell ref="F6:S6"/>
    <mergeCell ref="F7:F8"/>
    <mergeCell ref="G7:G8"/>
    <mergeCell ref="H7:H8"/>
    <mergeCell ref="A34:A40"/>
    <mergeCell ref="I7:J7"/>
    <mergeCell ref="K7:K8"/>
    <mergeCell ref="L7:M7"/>
    <mergeCell ref="N7:N8"/>
    <mergeCell ref="R7:S7"/>
    <mergeCell ref="A9:C9"/>
    <mergeCell ref="A11:A14"/>
    <mergeCell ref="A15:A25"/>
    <mergeCell ref="A26:A33"/>
    <mergeCell ref="O7:P7"/>
    <mergeCell ref="Q7:Q8"/>
    <mergeCell ref="A94:A104"/>
    <mergeCell ref="J122:M122"/>
    <mergeCell ref="A41:A52"/>
    <mergeCell ref="A53:A57"/>
    <mergeCell ref="A58:A65"/>
    <mergeCell ref="A66:A74"/>
    <mergeCell ref="A75:A83"/>
    <mergeCell ref="A84:A9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M52"/>
  <sheetViews>
    <sheetView view="pageBreakPreview" topLeftCell="A25" zoomScaleNormal="100" zoomScaleSheetLayoutView="100" workbookViewId="0">
      <selection activeCell="U60" sqref="U60"/>
    </sheetView>
  </sheetViews>
  <sheetFormatPr defaultColWidth="8.85546875" defaultRowHeight="12.75"/>
  <cols>
    <col min="1" max="1" width="15.7109375" style="6" customWidth="1"/>
    <col min="2" max="2" width="3.85546875" style="5" customWidth="1"/>
    <col min="3" max="17" width="6.7109375" style="6" customWidth="1"/>
    <col min="18" max="18" width="17.5703125" style="6" customWidth="1"/>
    <col min="19" max="19" width="3.42578125" style="6" customWidth="1"/>
    <col min="20" max="20" width="7.5703125" style="6" customWidth="1"/>
    <col min="21" max="22" width="6" style="6" customWidth="1"/>
    <col min="23" max="23" width="7.5703125" style="6" customWidth="1"/>
    <col min="24" max="25" width="5.85546875" style="6" customWidth="1"/>
    <col min="26" max="26" width="7.5703125" style="6" customWidth="1"/>
    <col min="27" max="37" width="5.5703125" style="6" customWidth="1"/>
    <col min="38" max="16384" width="8.85546875" style="6"/>
  </cols>
  <sheetData>
    <row r="1" spans="1:37" ht="16.5" customHeight="1">
      <c r="P1" s="471" t="s">
        <v>75</v>
      </c>
      <c r="Q1" s="471"/>
      <c r="R1" s="90"/>
      <c r="S1" s="90"/>
      <c r="AI1" s="468" t="s">
        <v>197</v>
      </c>
      <c r="AJ1" s="468"/>
      <c r="AK1" s="468"/>
    </row>
    <row r="2" spans="1:37" ht="16.5" customHeight="1">
      <c r="AI2" s="468"/>
      <c r="AJ2" s="468"/>
      <c r="AK2" s="468"/>
    </row>
    <row r="3" spans="1:37" ht="15" customHeight="1"/>
    <row r="4" spans="1:37" ht="39" customHeight="1">
      <c r="A4" s="319" t="s">
        <v>487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45"/>
      <c r="S4" s="45"/>
    </row>
    <row r="5" spans="1:37" ht="22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37" ht="18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37" ht="27.7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37" ht="18" customHeight="1">
      <c r="A8" s="93" t="s">
        <v>79</v>
      </c>
      <c r="Q8" s="148" t="s">
        <v>147</v>
      </c>
      <c r="R8" s="84"/>
      <c r="S8" s="84"/>
    </row>
    <row r="9" spans="1:37" ht="19.5" customHeight="1">
      <c r="A9" s="473" t="s">
        <v>12</v>
      </c>
      <c r="B9" s="415" t="s">
        <v>62</v>
      </c>
      <c r="C9" s="388" t="s">
        <v>160</v>
      </c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8"/>
      <c r="R9" s="473" t="s">
        <v>12</v>
      </c>
      <c r="S9" s="415" t="s">
        <v>62</v>
      </c>
      <c r="T9" s="469" t="s">
        <v>141</v>
      </c>
      <c r="U9" s="469"/>
      <c r="V9" s="469"/>
      <c r="W9" s="470"/>
      <c r="X9" s="470"/>
      <c r="Y9" s="470"/>
      <c r="Z9" s="377"/>
      <c r="AA9" s="377"/>
      <c r="AB9" s="377"/>
      <c r="AC9" s="470"/>
      <c r="AD9" s="470"/>
      <c r="AE9" s="470"/>
      <c r="AF9" s="377"/>
      <c r="AG9" s="377"/>
      <c r="AH9" s="377"/>
      <c r="AI9" s="470"/>
      <c r="AJ9" s="470"/>
      <c r="AK9" s="470"/>
    </row>
    <row r="10" spans="1:37" ht="18.75" customHeight="1">
      <c r="A10" s="474"/>
      <c r="B10" s="476"/>
      <c r="C10" s="472"/>
      <c r="D10" s="375" t="s">
        <v>133</v>
      </c>
      <c r="E10" s="375" t="s">
        <v>16</v>
      </c>
      <c r="F10" s="388" t="s">
        <v>251</v>
      </c>
      <c r="G10" s="390"/>
      <c r="H10" s="391"/>
      <c r="I10" s="388" t="s">
        <v>252</v>
      </c>
      <c r="J10" s="390"/>
      <c r="K10" s="391"/>
      <c r="L10" s="388" t="s">
        <v>253</v>
      </c>
      <c r="M10" s="390"/>
      <c r="N10" s="391"/>
      <c r="O10" s="388" t="s">
        <v>254</v>
      </c>
      <c r="P10" s="390"/>
      <c r="Q10" s="391"/>
      <c r="R10" s="474"/>
      <c r="S10" s="476"/>
      <c r="T10" s="411" t="s">
        <v>161</v>
      </c>
      <c r="U10" s="107"/>
      <c r="V10" s="109"/>
      <c r="W10" s="411" t="s">
        <v>234</v>
      </c>
      <c r="X10" s="107"/>
      <c r="Y10" s="109"/>
      <c r="Z10" s="411" t="s">
        <v>173</v>
      </c>
      <c r="AA10" s="107"/>
      <c r="AB10" s="109"/>
      <c r="AC10" s="411" t="s">
        <v>175</v>
      </c>
      <c r="AD10" s="107"/>
      <c r="AE10" s="109"/>
      <c r="AF10" s="411" t="s">
        <v>176</v>
      </c>
      <c r="AG10" s="107"/>
      <c r="AH10" s="109"/>
      <c r="AI10" s="411" t="s">
        <v>14</v>
      </c>
      <c r="AJ10" s="107"/>
      <c r="AK10" s="109"/>
    </row>
    <row r="11" spans="1:37" s="7" customFormat="1" ht="108" customHeight="1">
      <c r="A11" s="475"/>
      <c r="B11" s="415"/>
      <c r="C11" s="389"/>
      <c r="D11" s="375"/>
      <c r="E11" s="375"/>
      <c r="F11" s="389"/>
      <c r="G11" s="108" t="s">
        <v>133</v>
      </c>
      <c r="H11" s="108" t="s">
        <v>16</v>
      </c>
      <c r="I11" s="389"/>
      <c r="J11" s="108" t="s">
        <v>133</v>
      </c>
      <c r="K11" s="108" t="s">
        <v>16</v>
      </c>
      <c r="L11" s="389"/>
      <c r="M11" s="108" t="s">
        <v>133</v>
      </c>
      <c r="N11" s="108" t="s">
        <v>16</v>
      </c>
      <c r="O11" s="389"/>
      <c r="P11" s="106" t="s">
        <v>133</v>
      </c>
      <c r="Q11" s="106" t="s">
        <v>16</v>
      </c>
      <c r="R11" s="475"/>
      <c r="S11" s="415"/>
      <c r="T11" s="347"/>
      <c r="U11" s="108" t="s">
        <v>133</v>
      </c>
      <c r="V11" s="108" t="s">
        <v>16</v>
      </c>
      <c r="W11" s="347"/>
      <c r="X11" s="108" t="s">
        <v>133</v>
      </c>
      <c r="Y11" s="108" t="s">
        <v>16</v>
      </c>
      <c r="Z11" s="347"/>
      <c r="AA11" s="108" t="s">
        <v>133</v>
      </c>
      <c r="AB11" s="108" t="s">
        <v>16</v>
      </c>
      <c r="AC11" s="347"/>
      <c r="AD11" s="108" t="s">
        <v>133</v>
      </c>
      <c r="AE11" s="108" t="s">
        <v>16</v>
      </c>
      <c r="AF11" s="347"/>
      <c r="AG11" s="108" t="s">
        <v>133</v>
      </c>
      <c r="AH11" s="108" t="s">
        <v>16</v>
      </c>
      <c r="AI11" s="347"/>
      <c r="AJ11" s="108" t="s">
        <v>133</v>
      </c>
      <c r="AK11" s="108" t="s">
        <v>16</v>
      </c>
    </row>
    <row r="12" spans="1:37" s="5" customFormat="1" ht="18" customHeight="1">
      <c r="A12" s="91" t="s">
        <v>6</v>
      </c>
      <c r="B12" s="41" t="s">
        <v>7</v>
      </c>
      <c r="C12" s="41">
        <v>1</v>
      </c>
      <c r="D12" s="41">
        <v>2</v>
      </c>
      <c r="E12" s="41">
        <v>3</v>
      </c>
      <c r="F12" s="41">
        <v>4</v>
      </c>
      <c r="G12" s="41">
        <v>5</v>
      </c>
      <c r="H12" s="41">
        <v>6</v>
      </c>
      <c r="I12" s="41">
        <v>7</v>
      </c>
      <c r="J12" s="41">
        <v>8</v>
      </c>
      <c r="K12" s="41">
        <v>9</v>
      </c>
      <c r="L12" s="41">
        <v>10</v>
      </c>
      <c r="M12" s="41">
        <v>11</v>
      </c>
      <c r="N12" s="41">
        <v>12</v>
      </c>
      <c r="O12" s="111">
        <v>13</v>
      </c>
      <c r="P12" s="111">
        <v>14</v>
      </c>
      <c r="Q12" s="111">
        <v>15</v>
      </c>
      <c r="R12" s="91" t="s">
        <v>6</v>
      </c>
      <c r="S12" s="41" t="s">
        <v>7</v>
      </c>
      <c r="T12" s="116">
        <v>16</v>
      </c>
      <c r="U12" s="116">
        <v>17</v>
      </c>
      <c r="V12" s="116">
        <v>18</v>
      </c>
      <c r="W12" s="116">
        <v>19</v>
      </c>
      <c r="X12" s="116">
        <v>20</v>
      </c>
      <c r="Y12" s="116">
        <v>21</v>
      </c>
      <c r="Z12" s="116">
        <v>22</v>
      </c>
      <c r="AA12" s="116">
        <v>23</v>
      </c>
      <c r="AB12" s="116">
        <v>24</v>
      </c>
      <c r="AC12" s="116">
        <v>25</v>
      </c>
      <c r="AD12" s="116">
        <v>26</v>
      </c>
      <c r="AE12" s="116">
        <v>27</v>
      </c>
      <c r="AF12" s="116">
        <v>28</v>
      </c>
      <c r="AG12" s="116">
        <v>29</v>
      </c>
      <c r="AH12" s="116">
        <v>30</v>
      </c>
      <c r="AI12" s="116">
        <v>31</v>
      </c>
      <c r="AJ12" s="116">
        <v>32</v>
      </c>
      <c r="AK12" s="116">
        <v>33</v>
      </c>
    </row>
    <row r="13" spans="1:37" ht="17.25" customHeight="1">
      <c r="A13" s="74" t="s">
        <v>0</v>
      </c>
      <c r="B13" s="41">
        <v>1</v>
      </c>
      <c r="C13" s="218">
        <v>23703</v>
      </c>
      <c r="D13" s="218">
        <v>9074</v>
      </c>
      <c r="E13" s="218">
        <v>14629</v>
      </c>
      <c r="F13" s="218">
        <v>489</v>
      </c>
      <c r="G13" s="218">
        <v>149</v>
      </c>
      <c r="H13" s="218">
        <v>340</v>
      </c>
      <c r="I13" s="218">
        <v>20312</v>
      </c>
      <c r="J13" s="218">
        <v>7895</v>
      </c>
      <c r="K13" s="218">
        <v>12417</v>
      </c>
      <c r="L13" s="218">
        <v>2632</v>
      </c>
      <c r="M13" s="218">
        <v>908</v>
      </c>
      <c r="N13" s="218">
        <v>1724</v>
      </c>
      <c r="O13" s="218">
        <v>270</v>
      </c>
      <c r="P13" s="218">
        <v>122</v>
      </c>
      <c r="Q13" s="218">
        <v>148</v>
      </c>
      <c r="R13" s="74" t="s">
        <v>0</v>
      </c>
      <c r="S13" s="41">
        <v>1</v>
      </c>
      <c r="T13" s="193">
        <v>9054</v>
      </c>
      <c r="U13" s="193">
        <v>3535</v>
      </c>
      <c r="V13" s="193">
        <v>5519</v>
      </c>
      <c r="W13" s="193">
        <v>132</v>
      </c>
      <c r="X13" s="193">
        <v>54</v>
      </c>
      <c r="Y13" s="193">
        <v>78</v>
      </c>
      <c r="Z13" s="193">
        <v>4658</v>
      </c>
      <c r="AA13" s="193">
        <v>1530</v>
      </c>
      <c r="AB13" s="193">
        <v>3128</v>
      </c>
      <c r="AC13" s="193">
        <v>0</v>
      </c>
      <c r="AD13" s="193">
        <v>0</v>
      </c>
      <c r="AE13" s="193">
        <v>0</v>
      </c>
      <c r="AF13" s="193">
        <v>0</v>
      </c>
      <c r="AG13" s="193">
        <v>0</v>
      </c>
      <c r="AH13" s="193">
        <v>0</v>
      </c>
      <c r="AI13" s="193">
        <v>9859</v>
      </c>
      <c r="AJ13" s="193">
        <v>3955</v>
      </c>
      <c r="AK13" s="193">
        <v>5904</v>
      </c>
    </row>
    <row r="14" spans="1:37" ht="17.25" customHeight="1">
      <c r="A14" s="26" t="s">
        <v>131</v>
      </c>
      <c r="B14" s="41">
        <v>2</v>
      </c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26" t="s">
        <v>131</v>
      </c>
      <c r="S14" s="41">
        <v>2</v>
      </c>
      <c r="T14" s="193">
        <v>0</v>
      </c>
      <c r="U14" s="193">
        <v>0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0</v>
      </c>
      <c r="AD14" s="193">
        <v>0</v>
      </c>
      <c r="AE14" s="193">
        <v>0</v>
      </c>
      <c r="AF14" s="193">
        <v>0</v>
      </c>
      <c r="AG14" s="193">
        <v>0</v>
      </c>
      <c r="AH14" s="193">
        <v>0</v>
      </c>
      <c r="AI14" s="193">
        <v>0</v>
      </c>
      <c r="AJ14" s="193">
        <v>0</v>
      </c>
      <c r="AK14" s="193">
        <v>0</v>
      </c>
    </row>
    <row r="15" spans="1:37" ht="17.25" customHeight="1">
      <c r="A15" s="26">
        <v>15</v>
      </c>
      <c r="B15" s="41">
        <v>3</v>
      </c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6">
        <v>15</v>
      </c>
      <c r="S15" s="41">
        <v>3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</row>
    <row r="16" spans="1:37" ht="17.25" customHeight="1">
      <c r="A16" s="26">
        <v>16</v>
      </c>
      <c r="B16" s="41">
        <v>4</v>
      </c>
      <c r="C16" s="218">
        <v>43</v>
      </c>
      <c r="D16" s="218">
        <v>14</v>
      </c>
      <c r="E16" s="218">
        <v>29</v>
      </c>
      <c r="F16" s="218">
        <v>0</v>
      </c>
      <c r="G16" s="218">
        <v>0</v>
      </c>
      <c r="H16" s="218">
        <v>0</v>
      </c>
      <c r="I16" s="218">
        <v>43</v>
      </c>
      <c r="J16" s="218">
        <v>14</v>
      </c>
      <c r="K16" s="218">
        <v>29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0</v>
      </c>
      <c r="R16" s="26">
        <v>16</v>
      </c>
      <c r="S16" s="41">
        <v>4</v>
      </c>
      <c r="T16" s="193">
        <v>14</v>
      </c>
      <c r="U16" s="193">
        <v>2</v>
      </c>
      <c r="V16" s="193">
        <v>12</v>
      </c>
      <c r="W16" s="193">
        <v>1</v>
      </c>
      <c r="X16" s="193">
        <v>1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0</v>
      </c>
      <c r="AF16" s="193">
        <v>0</v>
      </c>
      <c r="AG16" s="193">
        <v>0</v>
      </c>
      <c r="AH16" s="193">
        <v>0</v>
      </c>
      <c r="AI16" s="193">
        <v>28</v>
      </c>
      <c r="AJ16" s="193">
        <v>11</v>
      </c>
      <c r="AK16" s="193">
        <v>17</v>
      </c>
    </row>
    <row r="17" spans="1:37" ht="17.25" customHeight="1">
      <c r="A17" s="26">
        <v>17</v>
      </c>
      <c r="B17" s="41">
        <v>5</v>
      </c>
      <c r="C17" s="218">
        <v>3619</v>
      </c>
      <c r="D17" s="218">
        <v>1356</v>
      </c>
      <c r="E17" s="218">
        <v>2263</v>
      </c>
      <c r="F17" s="218">
        <v>78</v>
      </c>
      <c r="G17" s="218">
        <v>23</v>
      </c>
      <c r="H17" s="218">
        <v>55</v>
      </c>
      <c r="I17" s="218">
        <v>3541</v>
      </c>
      <c r="J17" s="218">
        <v>1333</v>
      </c>
      <c r="K17" s="218">
        <v>2208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26">
        <v>17</v>
      </c>
      <c r="S17" s="41">
        <v>5</v>
      </c>
      <c r="T17" s="193">
        <v>1556</v>
      </c>
      <c r="U17" s="193">
        <v>571</v>
      </c>
      <c r="V17" s="193">
        <v>985</v>
      </c>
      <c r="W17" s="193">
        <v>2</v>
      </c>
      <c r="X17" s="193">
        <v>0</v>
      </c>
      <c r="Y17" s="193">
        <v>2</v>
      </c>
      <c r="Z17" s="193">
        <v>62</v>
      </c>
      <c r="AA17" s="193">
        <v>36</v>
      </c>
      <c r="AB17" s="193">
        <v>26</v>
      </c>
      <c r="AC17" s="193">
        <v>0</v>
      </c>
      <c r="AD17" s="193">
        <v>0</v>
      </c>
      <c r="AE17" s="193">
        <v>0</v>
      </c>
      <c r="AF17" s="193">
        <v>0</v>
      </c>
      <c r="AG17" s="193">
        <v>0</v>
      </c>
      <c r="AH17" s="193">
        <v>0</v>
      </c>
      <c r="AI17" s="193">
        <v>1999</v>
      </c>
      <c r="AJ17" s="193">
        <v>749</v>
      </c>
      <c r="AK17" s="193">
        <v>1250</v>
      </c>
    </row>
    <row r="18" spans="1:37" ht="17.25" customHeight="1">
      <c r="A18" s="26">
        <v>18</v>
      </c>
      <c r="B18" s="41">
        <v>6</v>
      </c>
      <c r="C18" s="218">
        <v>11583</v>
      </c>
      <c r="D18" s="218">
        <v>4790</v>
      </c>
      <c r="E18" s="218">
        <v>6793</v>
      </c>
      <c r="F18" s="218">
        <v>247</v>
      </c>
      <c r="G18" s="218">
        <v>87</v>
      </c>
      <c r="H18" s="218">
        <v>160</v>
      </c>
      <c r="I18" s="218">
        <v>11336</v>
      </c>
      <c r="J18" s="218">
        <v>4703</v>
      </c>
      <c r="K18" s="218">
        <v>6633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6">
        <v>18</v>
      </c>
      <c r="S18" s="41">
        <v>6</v>
      </c>
      <c r="T18" s="193">
        <v>5066</v>
      </c>
      <c r="U18" s="193">
        <v>2037</v>
      </c>
      <c r="V18" s="193">
        <v>3029</v>
      </c>
      <c r="W18" s="193">
        <v>16</v>
      </c>
      <c r="X18" s="193">
        <v>8</v>
      </c>
      <c r="Y18" s="193">
        <v>8</v>
      </c>
      <c r="Z18" s="193">
        <v>182</v>
      </c>
      <c r="AA18" s="193">
        <v>117</v>
      </c>
      <c r="AB18" s="193">
        <v>65</v>
      </c>
      <c r="AC18" s="193">
        <v>0</v>
      </c>
      <c r="AD18" s="193">
        <v>0</v>
      </c>
      <c r="AE18" s="193">
        <v>0</v>
      </c>
      <c r="AF18" s="193">
        <v>0</v>
      </c>
      <c r="AG18" s="193">
        <v>0</v>
      </c>
      <c r="AH18" s="193">
        <v>0</v>
      </c>
      <c r="AI18" s="193">
        <v>6319</v>
      </c>
      <c r="AJ18" s="193">
        <v>2628</v>
      </c>
      <c r="AK18" s="193">
        <v>3691</v>
      </c>
    </row>
    <row r="19" spans="1:37" ht="17.25" customHeight="1">
      <c r="A19" s="26">
        <v>19</v>
      </c>
      <c r="B19" s="41">
        <v>7</v>
      </c>
      <c r="C19" s="218">
        <v>1718</v>
      </c>
      <c r="D19" s="218">
        <v>697</v>
      </c>
      <c r="E19" s="218">
        <v>1021</v>
      </c>
      <c r="F19" s="218">
        <v>57</v>
      </c>
      <c r="G19" s="218">
        <v>23</v>
      </c>
      <c r="H19" s="218">
        <v>34</v>
      </c>
      <c r="I19" s="218">
        <v>1660</v>
      </c>
      <c r="J19" s="218">
        <v>674</v>
      </c>
      <c r="K19" s="218">
        <v>986</v>
      </c>
      <c r="L19" s="218">
        <v>1</v>
      </c>
      <c r="M19" s="218">
        <v>0</v>
      </c>
      <c r="N19" s="218">
        <v>1</v>
      </c>
      <c r="O19" s="218">
        <v>0</v>
      </c>
      <c r="P19" s="218">
        <v>0</v>
      </c>
      <c r="Q19" s="218">
        <v>0</v>
      </c>
      <c r="R19" s="26">
        <v>19</v>
      </c>
      <c r="S19" s="41">
        <v>7</v>
      </c>
      <c r="T19" s="193">
        <v>1115</v>
      </c>
      <c r="U19" s="193">
        <v>443</v>
      </c>
      <c r="V19" s="193">
        <v>672</v>
      </c>
      <c r="W19" s="193">
        <v>29</v>
      </c>
      <c r="X19" s="193">
        <v>14</v>
      </c>
      <c r="Y19" s="193">
        <v>15</v>
      </c>
      <c r="Z19" s="193">
        <v>27</v>
      </c>
      <c r="AA19" s="193">
        <v>19</v>
      </c>
      <c r="AB19" s="193">
        <v>8</v>
      </c>
      <c r="AC19" s="193">
        <v>0</v>
      </c>
      <c r="AD19" s="193">
        <v>0</v>
      </c>
      <c r="AE19" s="193">
        <v>0</v>
      </c>
      <c r="AF19" s="193">
        <v>0</v>
      </c>
      <c r="AG19" s="193">
        <v>0</v>
      </c>
      <c r="AH19" s="193">
        <v>0</v>
      </c>
      <c r="AI19" s="193">
        <v>547</v>
      </c>
      <c r="AJ19" s="193">
        <v>221</v>
      </c>
      <c r="AK19" s="193">
        <v>326</v>
      </c>
    </row>
    <row r="20" spans="1:37" ht="17.25" customHeight="1">
      <c r="A20" s="26">
        <v>20</v>
      </c>
      <c r="B20" s="41">
        <v>8</v>
      </c>
      <c r="C20" s="218">
        <v>655</v>
      </c>
      <c r="D20" s="218">
        <v>297</v>
      </c>
      <c r="E20" s="218">
        <v>358</v>
      </c>
      <c r="F20" s="218">
        <v>14</v>
      </c>
      <c r="G20" s="218">
        <v>4</v>
      </c>
      <c r="H20" s="218">
        <v>10</v>
      </c>
      <c r="I20" s="218">
        <v>641</v>
      </c>
      <c r="J20" s="218">
        <v>293</v>
      </c>
      <c r="K20" s="218">
        <v>348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</v>
      </c>
      <c r="R20" s="26">
        <v>20</v>
      </c>
      <c r="S20" s="41">
        <v>8</v>
      </c>
      <c r="T20" s="193">
        <v>427</v>
      </c>
      <c r="U20" s="193">
        <v>171</v>
      </c>
      <c r="V20" s="193">
        <v>256</v>
      </c>
      <c r="W20" s="193">
        <v>13</v>
      </c>
      <c r="X20" s="193">
        <v>6</v>
      </c>
      <c r="Y20" s="193">
        <v>7</v>
      </c>
      <c r="Z20" s="193">
        <v>12</v>
      </c>
      <c r="AA20" s="193">
        <v>7</v>
      </c>
      <c r="AB20" s="193">
        <v>5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203</v>
      </c>
      <c r="AJ20" s="193">
        <v>113</v>
      </c>
      <c r="AK20" s="193">
        <v>90</v>
      </c>
    </row>
    <row r="21" spans="1:37" ht="17.25" customHeight="1">
      <c r="A21" s="26">
        <v>21</v>
      </c>
      <c r="B21" s="41">
        <v>9</v>
      </c>
      <c r="C21" s="218">
        <v>420</v>
      </c>
      <c r="D21" s="218">
        <v>160</v>
      </c>
      <c r="E21" s="218">
        <v>260</v>
      </c>
      <c r="F21" s="218">
        <v>5</v>
      </c>
      <c r="G21" s="218">
        <v>0</v>
      </c>
      <c r="H21" s="218">
        <v>5</v>
      </c>
      <c r="I21" s="218">
        <v>373</v>
      </c>
      <c r="J21" s="218">
        <v>149</v>
      </c>
      <c r="K21" s="218">
        <v>224</v>
      </c>
      <c r="L21" s="218">
        <v>42</v>
      </c>
      <c r="M21" s="218">
        <v>11</v>
      </c>
      <c r="N21" s="218">
        <v>31</v>
      </c>
      <c r="O21" s="218">
        <v>0</v>
      </c>
      <c r="P21" s="218">
        <v>0</v>
      </c>
      <c r="Q21" s="218">
        <v>0</v>
      </c>
      <c r="R21" s="26">
        <v>21</v>
      </c>
      <c r="S21" s="41">
        <v>9</v>
      </c>
      <c r="T21" s="193">
        <v>255</v>
      </c>
      <c r="U21" s="193">
        <v>104</v>
      </c>
      <c r="V21" s="193">
        <v>151</v>
      </c>
      <c r="W21" s="193">
        <v>11</v>
      </c>
      <c r="X21" s="193">
        <v>6</v>
      </c>
      <c r="Y21" s="193">
        <v>5</v>
      </c>
      <c r="Z21" s="193">
        <v>53</v>
      </c>
      <c r="AA21" s="193">
        <v>16</v>
      </c>
      <c r="AB21" s="193">
        <v>37</v>
      </c>
      <c r="AC21" s="193">
        <v>0</v>
      </c>
      <c r="AD21" s="193">
        <v>0</v>
      </c>
      <c r="AE21" s="193">
        <v>0</v>
      </c>
      <c r="AF21" s="193">
        <v>0</v>
      </c>
      <c r="AG21" s="193">
        <v>0</v>
      </c>
      <c r="AH21" s="193">
        <v>0</v>
      </c>
      <c r="AI21" s="193">
        <v>101</v>
      </c>
      <c r="AJ21" s="193">
        <v>34</v>
      </c>
      <c r="AK21" s="193">
        <v>67</v>
      </c>
    </row>
    <row r="22" spans="1:37" ht="17.25" customHeight="1">
      <c r="A22" s="26">
        <v>22</v>
      </c>
      <c r="B22" s="41">
        <v>10</v>
      </c>
      <c r="C22" s="218">
        <v>479</v>
      </c>
      <c r="D22" s="218">
        <v>147</v>
      </c>
      <c r="E22" s="218">
        <v>332</v>
      </c>
      <c r="F22" s="218">
        <v>7</v>
      </c>
      <c r="G22" s="218">
        <v>1</v>
      </c>
      <c r="H22" s="218">
        <v>6</v>
      </c>
      <c r="I22" s="218">
        <v>263</v>
      </c>
      <c r="J22" s="218">
        <v>87</v>
      </c>
      <c r="K22" s="218">
        <v>176</v>
      </c>
      <c r="L22" s="218">
        <v>207</v>
      </c>
      <c r="M22" s="218">
        <v>59</v>
      </c>
      <c r="N22" s="218">
        <v>148</v>
      </c>
      <c r="O22" s="218">
        <v>2</v>
      </c>
      <c r="P22" s="218">
        <v>0</v>
      </c>
      <c r="Q22" s="218">
        <v>2</v>
      </c>
      <c r="R22" s="26">
        <v>22</v>
      </c>
      <c r="S22" s="41">
        <v>10</v>
      </c>
      <c r="T22" s="193">
        <v>120</v>
      </c>
      <c r="U22" s="193">
        <v>51</v>
      </c>
      <c r="V22" s="193">
        <v>69</v>
      </c>
      <c r="W22" s="193">
        <v>6</v>
      </c>
      <c r="X22" s="193">
        <v>4</v>
      </c>
      <c r="Y22" s="193">
        <v>2</v>
      </c>
      <c r="Z22" s="193">
        <v>258</v>
      </c>
      <c r="AA22" s="193">
        <v>73</v>
      </c>
      <c r="AB22" s="193">
        <v>185</v>
      </c>
      <c r="AC22" s="193">
        <v>0</v>
      </c>
      <c r="AD22" s="193">
        <v>0</v>
      </c>
      <c r="AE22" s="193">
        <v>0</v>
      </c>
      <c r="AF22" s="193">
        <v>0</v>
      </c>
      <c r="AG22" s="193">
        <v>0</v>
      </c>
      <c r="AH22" s="193">
        <v>0</v>
      </c>
      <c r="AI22" s="193">
        <v>95</v>
      </c>
      <c r="AJ22" s="193">
        <v>19</v>
      </c>
      <c r="AK22" s="193">
        <v>76</v>
      </c>
    </row>
    <row r="23" spans="1:37" ht="17.25" customHeight="1">
      <c r="A23" s="26">
        <v>23</v>
      </c>
      <c r="B23" s="41">
        <v>11</v>
      </c>
      <c r="C23" s="218">
        <v>360</v>
      </c>
      <c r="D23" s="218">
        <v>132</v>
      </c>
      <c r="E23" s="218">
        <v>228</v>
      </c>
      <c r="F23" s="218">
        <v>5</v>
      </c>
      <c r="G23" s="218">
        <v>0</v>
      </c>
      <c r="H23" s="218">
        <v>5</v>
      </c>
      <c r="I23" s="218">
        <v>152</v>
      </c>
      <c r="J23" s="218">
        <v>57</v>
      </c>
      <c r="K23" s="218">
        <v>95</v>
      </c>
      <c r="L23" s="218">
        <v>202</v>
      </c>
      <c r="M23" s="218">
        <v>75</v>
      </c>
      <c r="N23" s="218">
        <v>127</v>
      </c>
      <c r="O23" s="218">
        <v>1</v>
      </c>
      <c r="P23" s="218">
        <v>0</v>
      </c>
      <c r="Q23" s="218">
        <v>1</v>
      </c>
      <c r="R23" s="26">
        <v>23</v>
      </c>
      <c r="S23" s="41">
        <v>11</v>
      </c>
      <c r="T23" s="193">
        <v>59</v>
      </c>
      <c r="U23" s="193">
        <v>29</v>
      </c>
      <c r="V23" s="193">
        <v>30</v>
      </c>
      <c r="W23" s="193">
        <v>1</v>
      </c>
      <c r="X23" s="193">
        <v>1</v>
      </c>
      <c r="Y23" s="193">
        <v>0</v>
      </c>
      <c r="Z23" s="193">
        <v>261</v>
      </c>
      <c r="AA23" s="193">
        <v>91</v>
      </c>
      <c r="AB23" s="193">
        <v>170</v>
      </c>
      <c r="AC23" s="193">
        <v>0</v>
      </c>
      <c r="AD23" s="193">
        <v>0</v>
      </c>
      <c r="AE23" s="193">
        <v>0</v>
      </c>
      <c r="AF23" s="193">
        <v>0</v>
      </c>
      <c r="AG23" s="193">
        <v>0</v>
      </c>
      <c r="AH23" s="193">
        <v>0</v>
      </c>
      <c r="AI23" s="193">
        <v>39</v>
      </c>
      <c r="AJ23" s="193">
        <v>11</v>
      </c>
      <c r="AK23" s="193">
        <v>28</v>
      </c>
    </row>
    <row r="24" spans="1:37" ht="17.25" customHeight="1">
      <c r="A24" s="26">
        <v>24</v>
      </c>
      <c r="B24" s="41">
        <v>12</v>
      </c>
      <c r="C24" s="218">
        <v>284</v>
      </c>
      <c r="D24" s="218">
        <v>100</v>
      </c>
      <c r="E24" s="218">
        <v>184</v>
      </c>
      <c r="F24" s="218">
        <v>3</v>
      </c>
      <c r="G24" s="218">
        <v>1</v>
      </c>
      <c r="H24" s="218">
        <v>2</v>
      </c>
      <c r="I24" s="218">
        <v>122</v>
      </c>
      <c r="J24" s="218">
        <v>42</v>
      </c>
      <c r="K24" s="218">
        <v>80</v>
      </c>
      <c r="L24" s="218">
        <v>157</v>
      </c>
      <c r="M24" s="218">
        <v>56</v>
      </c>
      <c r="N24" s="218">
        <v>101</v>
      </c>
      <c r="O24" s="218">
        <v>2</v>
      </c>
      <c r="P24" s="218">
        <v>1</v>
      </c>
      <c r="Q24" s="218">
        <v>1</v>
      </c>
      <c r="R24" s="26">
        <v>24</v>
      </c>
      <c r="S24" s="41">
        <v>12</v>
      </c>
      <c r="T24" s="193">
        <v>53</v>
      </c>
      <c r="U24" s="193">
        <v>25</v>
      </c>
      <c r="V24" s="193">
        <v>28</v>
      </c>
      <c r="W24" s="193">
        <v>2</v>
      </c>
      <c r="X24" s="193">
        <v>1</v>
      </c>
      <c r="Y24" s="193">
        <v>1</v>
      </c>
      <c r="Z24" s="193">
        <v>206</v>
      </c>
      <c r="AA24" s="193">
        <v>68</v>
      </c>
      <c r="AB24" s="193">
        <v>138</v>
      </c>
      <c r="AC24" s="193">
        <v>0</v>
      </c>
      <c r="AD24" s="193">
        <v>0</v>
      </c>
      <c r="AE24" s="193">
        <v>0</v>
      </c>
      <c r="AF24" s="193">
        <v>0</v>
      </c>
      <c r="AG24" s="193">
        <v>0</v>
      </c>
      <c r="AH24" s="193">
        <v>0</v>
      </c>
      <c r="AI24" s="193">
        <v>23</v>
      </c>
      <c r="AJ24" s="193">
        <v>6</v>
      </c>
      <c r="AK24" s="193">
        <v>17</v>
      </c>
    </row>
    <row r="25" spans="1:37" ht="17.25" customHeight="1">
      <c r="A25" s="26">
        <v>25</v>
      </c>
      <c r="B25" s="41">
        <v>13</v>
      </c>
      <c r="C25" s="218">
        <v>273</v>
      </c>
      <c r="D25" s="218">
        <v>86</v>
      </c>
      <c r="E25" s="218">
        <v>187</v>
      </c>
      <c r="F25" s="218">
        <v>6</v>
      </c>
      <c r="G25" s="218">
        <v>1</v>
      </c>
      <c r="H25" s="218">
        <v>5</v>
      </c>
      <c r="I25" s="218">
        <v>115</v>
      </c>
      <c r="J25" s="218">
        <v>38</v>
      </c>
      <c r="K25" s="218">
        <v>77</v>
      </c>
      <c r="L25" s="218">
        <v>146</v>
      </c>
      <c r="M25" s="218">
        <v>44</v>
      </c>
      <c r="N25" s="218">
        <v>102</v>
      </c>
      <c r="O25" s="218">
        <v>6</v>
      </c>
      <c r="P25" s="218">
        <v>3</v>
      </c>
      <c r="Q25" s="218">
        <v>3</v>
      </c>
      <c r="R25" s="26">
        <v>25</v>
      </c>
      <c r="S25" s="41">
        <v>13</v>
      </c>
      <c r="T25" s="193">
        <v>42</v>
      </c>
      <c r="U25" s="193">
        <v>16</v>
      </c>
      <c r="V25" s="193">
        <v>26</v>
      </c>
      <c r="W25" s="193">
        <v>2</v>
      </c>
      <c r="X25" s="193">
        <v>2</v>
      </c>
      <c r="Y25" s="193">
        <v>0</v>
      </c>
      <c r="Z25" s="193">
        <v>204</v>
      </c>
      <c r="AA25" s="193">
        <v>58</v>
      </c>
      <c r="AB25" s="193">
        <v>146</v>
      </c>
      <c r="AC25" s="193">
        <v>0</v>
      </c>
      <c r="AD25" s="193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25</v>
      </c>
      <c r="AJ25" s="193">
        <v>10</v>
      </c>
      <c r="AK25" s="193">
        <v>15</v>
      </c>
    </row>
    <row r="26" spans="1:37" ht="17.25" customHeight="1">
      <c r="A26" s="26">
        <v>26</v>
      </c>
      <c r="B26" s="41">
        <v>14</v>
      </c>
      <c r="C26" s="218">
        <v>264</v>
      </c>
      <c r="D26" s="218">
        <v>104</v>
      </c>
      <c r="E26" s="218">
        <v>160</v>
      </c>
      <c r="F26" s="218">
        <v>1</v>
      </c>
      <c r="G26" s="218">
        <v>1</v>
      </c>
      <c r="H26" s="218">
        <v>0</v>
      </c>
      <c r="I26" s="218">
        <v>126</v>
      </c>
      <c r="J26" s="218">
        <v>45</v>
      </c>
      <c r="K26" s="218">
        <v>81</v>
      </c>
      <c r="L26" s="218">
        <v>130</v>
      </c>
      <c r="M26" s="218">
        <v>54</v>
      </c>
      <c r="N26" s="218">
        <v>76</v>
      </c>
      <c r="O26" s="218">
        <v>7</v>
      </c>
      <c r="P26" s="218">
        <v>4</v>
      </c>
      <c r="Q26" s="218">
        <v>3</v>
      </c>
      <c r="R26" s="26">
        <v>26</v>
      </c>
      <c r="S26" s="41">
        <v>14</v>
      </c>
      <c r="T26" s="193">
        <v>35</v>
      </c>
      <c r="U26" s="193">
        <v>18</v>
      </c>
      <c r="V26" s="193">
        <v>17</v>
      </c>
      <c r="W26" s="193">
        <v>1</v>
      </c>
      <c r="X26" s="193">
        <v>0</v>
      </c>
      <c r="Y26" s="193">
        <v>1</v>
      </c>
      <c r="Z26" s="193">
        <v>212</v>
      </c>
      <c r="AA26" s="193">
        <v>81</v>
      </c>
      <c r="AB26" s="193">
        <v>131</v>
      </c>
      <c r="AC26" s="193">
        <v>0</v>
      </c>
      <c r="AD26" s="193">
        <v>0</v>
      </c>
      <c r="AE26" s="193">
        <v>0</v>
      </c>
      <c r="AF26" s="193">
        <v>0</v>
      </c>
      <c r="AG26" s="193">
        <v>0</v>
      </c>
      <c r="AH26" s="193">
        <v>0</v>
      </c>
      <c r="AI26" s="193">
        <v>16</v>
      </c>
      <c r="AJ26" s="193">
        <v>5</v>
      </c>
      <c r="AK26" s="193">
        <v>11</v>
      </c>
    </row>
    <row r="27" spans="1:37" ht="17.25" customHeight="1">
      <c r="A27" s="26">
        <v>27</v>
      </c>
      <c r="B27" s="41">
        <v>15</v>
      </c>
      <c r="C27" s="218">
        <v>214</v>
      </c>
      <c r="D27" s="218">
        <v>78</v>
      </c>
      <c r="E27" s="218">
        <v>136</v>
      </c>
      <c r="F27" s="218">
        <v>4</v>
      </c>
      <c r="G27" s="218">
        <v>0</v>
      </c>
      <c r="H27" s="218">
        <v>4</v>
      </c>
      <c r="I27" s="218">
        <v>95</v>
      </c>
      <c r="J27" s="218">
        <v>36</v>
      </c>
      <c r="K27" s="218">
        <v>59</v>
      </c>
      <c r="L27" s="218">
        <v>101</v>
      </c>
      <c r="M27" s="218">
        <v>34</v>
      </c>
      <c r="N27" s="218">
        <v>67</v>
      </c>
      <c r="O27" s="218">
        <v>14</v>
      </c>
      <c r="P27" s="218">
        <v>8</v>
      </c>
      <c r="Q27" s="218">
        <v>6</v>
      </c>
      <c r="R27" s="26">
        <v>27</v>
      </c>
      <c r="S27" s="41">
        <v>15</v>
      </c>
      <c r="T27" s="193">
        <v>24</v>
      </c>
      <c r="U27" s="193">
        <v>6</v>
      </c>
      <c r="V27" s="193">
        <v>18</v>
      </c>
      <c r="W27" s="193">
        <v>1</v>
      </c>
      <c r="X27" s="193">
        <v>1</v>
      </c>
      <c r="Y27" s="193">
        <v>0</v>
      </c>
      <c r="Z27" s="193">
        <v>164</v>
      </c>
      <c r="AA27" s="193">
        <v>59</v>
      </c>
      <c r="AB27" s="193">
        <v>105</v>
      </c>
      <c r="AC27" s="193">
        <v>0</v>
      </c>
      <c r="AD27" s="193">
        <v>0</v>
      </c>
      <c r="AE27" s="193">
        <v>0</v>
      </c>
      <c r="AF27" s="193">
        <v>0</v>
      </c>
      <c r="AG27" s="193">
        <v>0</v>
      </c>
      <c r="AH27" s="193">
        <v>0</v>
      </c>
      <c r="AI27" s="193">
        <v>25</v>
      </c>
      <c r="AJ27" s="193">
        <v>12</v>
      </c>
      <c r="AK27" s="193">
        <v>13</v>
      </c>
    </row>
    <row r="28" spans="1:37" ht="17.25" customHeight="1">
      <c r="A28" s="26">
        <v>28</v>
      </c>
      <c r="B28" s="41">
        <v>16</v>
      </c>
      <c r="C28" s="218">
        <v>222</v>
      </c>
      <c r="D28" s="218">
        <v>81</v>
      </c>
      <c r="E28" s="218">
        <v>141</v>
      </c>
      <c r="F28" s="218">
        <v>4</v>
      </c>
      <c r="G28" s="218">
        <v>0</v>
      </c>
      <c r="H28" s="218">
        <v>4</v>
      </c>
      <c r="I28" s="218">
        <v>100</v>
      </c>
      <c r="J28" s="218">
        <v>34</v>
      </c>
      <c r="K28" s="218">
        <v>66</v>
      </c>
      <c r="L28" s="218">
        <v>107</v>
      </c>
      <c r="M28" s="218">
        <v>42</v>
      </c>
      <c r="N28" s="218">
        <v>65</v>
      </c>
      <c r="O28" s="218">
        <v>11</v>
      </c>
      <c r="P28" s="218">
        <v>5</v>
      </c>
      <c r="Q28" s="218">
        <v>6</v>
      </c>
      <c r="R28" s="26">
        <v>28</v>
      </c>
      <c r="S28" s="41">
        <v>16</v>
      </c>
      <c r="T28" s="193">
        <v>30</v>
      </c>
      <c r="U28" s="193">
        <v>7</v>
      </c>
      <c r="V28" s="193">
        <v>23</v>
      </c>
      <c r="W28" s="193">
        <v>2</v>
      </c>
      <c r="X28" s="193">
        <v>0</v>
      </c>
      <c r="Y28" s="193">
        <v>2</v>
      </c>
      <c r="Z28" s="193">
        <v>165</v>
      </c>
      <c r="AA28" s="193">
        <v>67</v>
      </c>
      <c r="AB28" s="193">
        <v>98</v>
      </c>
      <c r="AC28" s="193">
        <v>0</v>
      </c>
      <c r="AD28" s="193">
        <v>0</v>
      </c>
      <c r="AE28" s="193">
        <v>0</v>
      </c>
      <c r="AF28" s="193">
        <v>0</v>
      </c>
      <c r="AG28" s="193">
        <v>0</v>
      </c>
      <c r="AH28" s="193">
        <v>0</v>
      </c>
      <c r="AI28" s="193">
        <v>25</v>
      </c>
      <c r="AJ28" s="193">
        <v>7</v>
      </c>
      <c r="AK28" s="193">
        <v>18</v>
      </c>
    </row>
    <row r="29" spans="1:37" ht="17.25" customHeight="1">
      <c r="A29" s="26">
        <v>29</v>
      </c>
      <c r="B29" s="41">
        <v>17</v>
      </c>
      <c r="C29" s="218">
        <v>250</v>
      </c>
      <c r="D29" s="218">
        <v>85</v>
      </c>
      <c r="E29" s="218">
        <v>165</v>
      </c>
      <c r="F29" s="218">
        <v>9</v>
      </c>
      <c r="G29" s="218">
        <v>2</v>
      </c>
      <c r="H29" s="218">
        <v>7</v>
      </c>
      <c r="I29" s="218">
        <v>112</v>
      </c>
      <c r="J29" s="218">
        <v>32</v>
      </c>
      <c r="K29" s="218">
        <v>80</v>
      </c>
      <c r="L29" s="218">
        <v>122</v>
      </c>
      <c r="M29" s="218">
        <v>49</v>
      </c>
      <c r="N29" s="218">
        <v>73</v>
      </c>
      <c r="O29" s="218">
        <v>7</v>
      </c>
      <c r="P29" s="218">
        <v>2</v>
      </c>
      <c r="Q29" s="218">
        <v>5</v>
      </c>
      <c r="R29" s="26">
        <v>29</v>
      </c>
      <c r="S29" s="41">
        <v>17</v>
      </c>
      <c r="T29" s="193">
        <v>34</v>
      </c>
      <c r="U29" s="193">
        <v>9</v>
      </c>
      <c r="V29" s="193">
        <v>25</v>
      </c>
      <c r="W29" s="193">
        <v>2</v>
      </c>
      <c r="X29" s="193">
        <v>0</v>
      </c>
      <c r="Y29" s="193">
        <v>2</v>
      </c>
      <c r="Z29" s="193">
        <v>196</v>
      </c>
      <c r="AA29" s="193">
        <v>72</v>
      </c>
      <c r="AB29" s="193">
        <v>124</v>
      </c>
      <c r="AC29" s="193">
        <v>0</v>
      </c>
      <c r="AD29" s="193">
        <v>0</v>
      </c>
      <c r="AE29" s="193">
        <v>0</v>
      </c>
      <c r="AF29" s="193">
        <v>0</v>
      </c>
      <c r="AG29" s="193">
        <v>0</v>
      </c>
      <c r="AH29" s="193">
        <v>0</v>
      </c>
      <c r="AI29" s="193">
        <v>18</v>
      </c>
      <c r="AJ29" s="193">
        <v>4</v>
      </c>
      <c r="AK29" s="193">
        <v>14</v>
      </c>
    </row>
    <row r="30" spans="1:37" ht="17.25" customHeight="1">
      <c r="A30" s="26">
        <v>30</v>
      </c>
      <c r="B30" s="41">
        <v>18</v>
      </c>
      <c r="C30" s="218">
        <v>212</v>
      </c>
      <c r="D30" s="218">
        <v>71</v>
      </c>
      <c r="E30" s="218">
        <v>141</v>
      </c>
      <c r="F30" s="218">
        <v>3</v>
      </c>
      <c r="G30" s="218">
        <v>0</v>
      </c>
      <c r="H30" s="218">
        <v>3</v>
      </c>
      <c r="I30" s="218">
        <v>113</v>
      </c>
      <c r="J30" s="218">
        <v>36</v>
      </c>
      <c r="K30" s="218">
        <v>77</v>
      </c>
      <c r="L30" s="218">
        <v>87</v>
      </c>
      <c r="M30" s="218">
        <v>28</v>
      </c>
      <c r="N30" s="218">
        <v>59</v>
      </c>
      <c r="O30" s="218">
        <v>9</v>
      </c>
      <c r="P30" s="218">
        <v>7</v>
      </c>
      <c r="Q30" s="218">
        <v>2</v>
      </c>
      <c r="R30" s="26">
        <v>30</v>
      </c>
      <c r="S30" s="41">
        <v>18</v>
      </c>
      <c r="T30" s="193">
        <v>11</v>
      </c>
      <c r="U30" s="193">
        <v>4</v>
      </c>
      <c r="V30" s="193">
        <v>7</v>
      </c>
      <c r="W30" s="193">
        <v>3</v>
      </c>
      <c r="X30" s="193">
        <v>0</v>
      </c>
      <c r="Y30" s="193">
        <v>3</v>
      </c>
      <c r="Z30" s="193">
        <v>181</v>
      </c>
      <c r="AA30" s="193">
        <v>60</v>
      </c>
      <c r="AB30" s="193">
        <v>121</v>
      </c>
      <c r="AC30" s="193">
        <v>0</v>
      </c>
      <c r="AD30" s="193">
        <v>0</v>
      </c>
      <c r="AE30" s="193">
        <v>0</v>
      </c>
      <c r="AF30" s="193">
        <v>0</v>
      </c>
      <c r="AG30" s="193">
        <v>0</v>
      </c>
      <c r="AH30" s="193">
        <v>0</v>
      </c>
      <c r="AI30" s="193">
        <v>17</v>
      </c>
      <c r="AJ30" s="193">
        <v>7</v>
      </c>
      <c r="AK30" s="193">
        <v>10</v>
      </c>
    </row>
    <row r="31" spans="1:37" ht="17.25" customHeight="1">
      <c r="A31" s="26">
        <v>31</v>
      </c>
      <c r="B31" s="41">
        <v>19</v>
      </c>
      <c r="C31" s="218">
        <v>237</v>
      </c>
      <c r="D31" s="218">
        <v>66</v>
      </c>
      <c r="E31" s="218">
        <v>171</v>
      </c>
      <c r="F31" s="218">
        <v>3</v>
      </c>
      <c r="G31" s="218">
        <v>0</v>
      </c>
      <c r="H31" s="218">
        <v>3</v>
      </c>
      <c r="I31" s="218">
        <v>134</v>
      </c>
      <c r="J31" s="218">
        <v>31</v>
      </c>
      <c r="K31" s="218">
        <v>103</v>
      </c>
      <c r="L31" s="218">
        <v>92</v>
      </c>
      <c r="M31" s="218">
        <v>32</v>
      </c>
      <c r="N31" s="218">
        <v>60</v>
      </c>
      <c r="O31" s="218">
        <v>8</v>
      </c>
      <c r="P31" s="218">
        <v>3</v>
      </c>
      <c r="Q31" s="218">
        <v>5</v>
      </c>
      <c r="R31" s="26">
        <v>31</v>
      </c>
      <c r="S31" s="41">
        <v>19</v>
      </c>
      <c r="T31" s="193">
        <v>16</v>
      </c>
      <c r="U31" s="193">
        <v>3</v>
      </c>
      <c r="V31" s="193">
        <v>13</v>
      </c>
      <c r="W31" s="193">
        <v>2</v>
      </c>
      <c r="X31" s="193">
        <v>1</v>
      </c>
      <c r="Y31" s="193">
        <v>1</v>
      </c>
      <c r="Z31" s="193">
        <v>195</v>
      </c>
      <c r="AA31" s="193">
        <v>55</v>
      </c>
      <c r="AB31" s="193">
        <v>140</v>
      </c>
      <c r="AC31" s="193">
        <v>0</v>
      </c>
      <c r="AD31" s="193">
        <v>0</v>
      </c>
      <c r="AE31" s="193">
        <v>0</v>
      </c>
      <c r="AF31" s="193">
        <v>0</v>
      </c>
      <c r="AG31" s="193">
        <v>0</v>
      </c>
      <c r="AH31" s="193">
        <v>0</v>
      </c>
      <c r="AI31" s="193">
        <v>24</v>
      </c>
      <c r="AJ31" s="193">
        <v>7</v>
      </c>
      <c r="AK31" s="193">
        <v>17</v>
      </c>
    </row>
    <row r="32" spans="1:37" ht="17.25" customHeight="1">
      <c r="A32" s="26">
        <v>32</v>
      </c>
      <c r="B32" s="41">
        <v>20</v>
      </c>
      <c r="C32" s="218">
        <v>291</v>
      </c>
      <c r="D32" s="218">
        <v>87</v>
      </c>
      <c r="E32" s="218">
        <v>204</v>
      </c>
      <c r="F32" s="218">
        <v>6</v>
      </c>
      <c r="G32" s="218">
        <v>2</v>
      </c>
      <c r="H32" s="218">
        <v>4</v>
      </c>
      <c r="I32" s="218">
        <v>135</v>
      </c>
      <c r="J32" s="218">
        <v>30</v>
      </c>
      <c r="K32" s="218">
        <v>105</v>
      </c>
      <c r="L32" s="218">
        <v>137</v>
      </c>
      <c r="M32" s="218">
        <v>51</v>
      </c>
      <c r="N32" s="218">
        <v>86</v>
      </c>
      <c r="O32" s="218">
        <v>13</v>
      </c>
      <c r="P32" s="218">
        <v>4</v>
      </c>
      <c r="Q32" s="218">
        <v>9</v>
      </c>
      <c r="R32" s="26">
        <v>32</v>
      </c>
      <c r="S32" s="41">
        <v>20</v>
      </c>
      <c r="T32" s="193">
        <v>18</v>
      </c>
      <c r="U32" s="193">
        <v>3</v>
      </c>
      <c r="V32" s="193">
        <v>15</v>
      </c>
      <c r="W32" s="193">
        <v>4</v>
      </c>
      <c r="X32" s="193">
        <v>2</v>
      </c>
      <c r="Y32" s="193">
        <v>2</v>
      </c>
      <c r="Z32" s="193">
        <v>240</v>
      </c>
      <c r="AA32" s="193">
        <v>75</v>
      </c>
      <c r="AB32" s="193">
        <v>165</v>
      </c>
      <c r="AC32" s="193">
        <v>0</v>
      </c>
      <c r="AD32" s="193">
        <v>0</v>
      </c>
      <c r="AE32" s="193">
        <v>0</v>
      </c>
      <c r="AF32" s="193">
        <v>0</v>
      </c>
      <c r="AG32" s="193">
        <v>0</v>
      </c>
      <c r="AH32" s="193">
        <v>0</v>
      </c>
      <c r="AI32" s="193">
        <v>29</v>
      </c>
      <c r="AJ32" s="193">
        <v>7</v>
      </c>
      <c r="AK32" s="193">
        <v>22</v>
      </c>
    </row>
    <row r="33" spans="1:39" ht="17.25" customHeight="1">
      <c r="A33" s="26">
        <v>33</v>
      </c>
      <c r="B33" s="41">
        <v>21</v>
      </c>
      <c r="C33" s="218">
        <v>292</v>
      </c>
      <c r="D33" s="218">
        <v>79</v>
      </c>
      <c r="E33" s="218">
        <v>213</v>
      </c>
      <c r="F33" s="218">
        <v>6</v>
      </c>
      <c r="G33" s="218">
        <v>0</v>
      </c>
      <c r="H33" s="218">
        <v>6</v>
      </c>
      <c r="I33" s="218">
        <v>138</v>
      </c>
      <c r="J33" s="218">
        <v>28</v>
      </c>
      <c r="K33" s="218">
        <v>110</v>
      </c>
      <c r="L33" s="218">
        <v>124</v>
      </c>
      <c r="M33" s="218">
        <v>43</v>
      </c>
      <c r="N33" s="218">
        <v>81</v>
      </c>
      <c r="O33" s="218">
        <v>24</v>
      </c>
      <c r="P33" s="218">
        <v>8</v>
      </c>
      <c r="Q33" s="218">
        <v>16</v>
      </c>
      <c r="R33" s="26">
        <v>33</v>
      </c>
      <c r="S33" s="41">
        <v>21</v>
      </c>
      <c r="T33" s="193">
        <v>28</v>
      </c>
      <c r="U33" s="193">
        <v>5</v>
      </c>
      <c r="V33" s="193">
        <v>23</v>
      </c>
      <c r="W33" s="193">
        <v>4</v>
      </c>
      <c r="X33" s="193">
        <v>2</v>
      </c>
      <c r="Y33" s="193">
        <v>2</v>
      </c>
      <c r="Z33" s="193">
        <v>219</v>
      </c>
      <c r="AA33" s="193">
        <v>63</v>
      </c>
      <c r="AB33" s="193">
        <v>156</v>
      </c>
      <c r="AC33" s="193">
        <v>0</v>
      </c>
      <c r="AD33" s="193">
        <v>0</v>
      </c>
      <c r="AE33" s="193">
        <v>0</v>
      </c>
      <c r="AF33" s="193">
        <v>0</v>
      </c>
      <c r="AG33" s="193">
        <v>0</v>
      </c>
      <c r="AH33" s="193">
        <v>0</v>
      </c>
      <c r="AI33" s="193">
        <v>41</v>
      </c>
      <c r="AJ33" s="193">
        <v>9</v>
      </c>
      <c r="AK33" s="193">
        <v>32</v>
      </c>
    </row>
    <row r="34" spans="1:39" ht="17.25" customHeight="1">
      <c r="A34" s="26">
        <v>34</v>
      </c>
      <c r="B34" s="41">
        <v>22</v>
      </c>
      <c r="C34" s="218">
        <v>322</v>
      </c>
      <c r="D34" s="218">
        <v>103</v>
      </c>
      <c r="E34" s="218">
        <v>219</v>
      </c>
      <c r="F34" s="218">
        <v>6</v>
      </c>
      <c r="G34" s="218">
        <v>1</v>
      </c>
      <c r="H34" s="218">
        <v>5</v>
      </c>
      <c r="I34" s="218">
        <v>164</v>
      </c>
      <c r="J34" s="218">
        <v>40</v>
      </c>
      <c r="K34" s="218">
        <v>124</v>
      </c>
      <c r="L34" s="218">
        <v>135</v>
      </c>
      <c r="M34" s="218">
        <v>54</v>
      </c>
      <c r="N34" s="218">
        <v>81</v>
      </c>
      <c r="O34" s="218">
        <v>17</v>
      </c>
      <c r="P34" s="218">
        <v>8</v>
      </c>
      <c r="Q34" s="218">
        <v>9</v>
      </c>
      <c r="R34" s="26">
        <v>34</v>
      </c>
      <c r="S34" s="41">
        <v>22</v>
      </c>
      <c r="T34" s="193">
        <v>19</v>
      </c>
      <c r="U34" s="193">
        <v>7</v>
      </c>
      <c r="V34" s="193">
        <v>12</v>
      </c>
      <c r="W34" s="193">
        <v>6</v>
      </c>
      <c r="X34" s="193">
        <v>1</v>
      </c>
      <c r="Y34" s="193">
        <v>5</v>
      </c>
      <c r="Z34" s="193">
        <v>266</v>
      </c>
      <c r="AA34" s="193">
        <v>85</v>
      </c>
      <c r="AB34" s="193">
        <v>181</v>
      </c>
      <c r="AC34" s="193">
        <v>0</v>
      </c>
      <c r="AD34" s="193">
        <v>0</v>
      </c>
      <c r="AE34" s="193">
        <v>0</v>
      </c>
      <c r="AF34" s="193">
        <v>0</v>
      </c>
      <c r="AG34" s="193">
        <v>0</v>
      </c>
      <c r="AH34" s="193">
        <v>0</v>
      </c>
      <c r="AI34" s="193">
        <v>31</v>
      </c>
      <c r="AJ34" s="193">
        <v>10</v>
      </c>
      <c r="AK34" s="193">
        <v>21</v>
      </c>
    </row>
    <row r="35" spans="1:39" ht="17.25" customHeight="1">
      <c r="A35" s="26" t="s">
        <v>153</v>
      </c>
      <c r="B35" s="41">
        <v>23</v>
      </c>
      <c r="C35" s="218">
        <v>1178</v>
      </c>
      <c r="D35" s="218">
        <v>336</v>
      </c>
      <c r="E35" s="218">
        <v>842</v>
      </c>
      <c r="F35" s="218">
        <v>14</v>
      </c>
      <c r="G35" s="218">
        <v>2</v>
      </c>
      <c r="H35" s="218">
        <v>12</v>
      </c>
      <c r="I35" s="218">
        <v>574</v>
      </c>
      <c r="J35" s="218">
        <v>119</v>
      </c>
      <c r="K35" s="218">
        <v>455</v>
      </c>
      <c r="L35" s="218">
        <v>517</v>
      </c>
      <c r="M35" s="218">
        <v>185</v>
      </c>
      <c r="N35" s="218">
        <v>332</v>
      </c>
      <c r="O35" s="218">
        <v>73</v>
      </c>
      <c r="P35" s="218">
        <v>30</v>
      </c>
      <c r="Q35" s="218">
        <v>43</v>
      </c>
      <c r="R35" s="26" t="s">
        <v>153</v>
      </c>
      <c r="S35" s="41">
        <v>23</v>
      </c>
      <c r="T35" s="193">
        <v>78</v>
      </c>
      <c r="U35" s="193">
        <v>18</v>
      </c>
      <c r="V35" s="193">
        <v>60</v>
      </c>
      <c r="W35" s="193">
        <v>12</v>
      </c>
      <c r="X35" s="193">
        <v>3</v>
      </c>
      <c r="Y35" s="193">
        <v>9</v>
      </c>
      <c r="Z35" s="193">
        <v>958</v>
      </c>
      <c r="AA35" s="193">
        <v>278</v>
      </c>
      <c r="AB35" s="193">
        <v>680</v>
      </c>
      <c r="AC35" s="193">
        <v>0</v>
      </c>
      <c r="AD35" s="193">
        <v>0</v>
      </c>
      <c r="AE35" s="193">
        <v>0</v>
      </c>
      <c r="AF35" s="193">
        <v>0</v>
      </c>
      <c r="AG35" s="193">
        <v>0</v>
      </c>
      <c r="AH35" s="193">
        <v>0</v>
      </c>
      <c r="AI35" s="193">
        <v>130</v>
      </c>
      <c r="AJ35" s="193">
        <v>37</v>
      </c>
      <c r="AK35" s="193">
        <v>93</v>
      </c>
    </row>
    <row r="36" spans="1:39" ht="17.25" customHeight="1">
      <c r="A36" s="26" t="s">
        <v>154</v>
      </c>
      <c r="B36" s="41">
        <v>24</v>
      </c>
      <c r="C36" s="218">
        <v>519</v>
      </c>
      <c r="D36" s="218">
        <v>144</v>
      </c>
      <c r="E36" s="218">
        <v>375</v>
      </c>
      <c r="F36" s="218">
        <v>6</v>
      </c>
      <c r="G36" s="218">
        <v>1</v>
      </c>
      <c r="H36" s="218">
        <v>5</v>
      </c>
      <c r="I36" s="218">
        <v>255</v>
      </c>
      <c r="J36" s="218">
        <v>57</v>
      </c>
      <c r="K36" s="218">
        <v>198</v>
      </c>
      <c r="L36" s="218">
        <v>206</v>
      </c>
      <c r="M36" s="218">
        <v>60</v>
      </c>
      <c r="N36" s="218">
        <v>146</v>
      </c>
      <c r="O36" s="218">
        <v>52</v>
      </c>
      <c r="P36" s="218">
        <v>26</v>
      </c>
      <c r="Q36" s="218">
        <v>26</v>
      </c>
      <c r="R36" s="26" t="s">
        <v>154</v>
      </c>
      <c r="S36" s="41">
        <v>24</v>
      </c>
      <c r="T36" s="193">
        <v>33</v>
      </c>
      <c r="U36" s="193">
        <v>6</v>
      </c>
      <c r="V36" s="193">
        <v>27</v>
      </c>
      <c r="W36" s="193">
        <v>4</v>
      </c>
      <c r="X36" s="193">
        <v>0</v>
      </c>
      <c r="Y36" s="193">
        <v>4</v>
      </c>
      <c r="Z36" s="193">
        <v>402</v>
      </c>
      <c r="AA36" s="193">
        <v>106</v>
      </c>
      <c r="AB36" s="193">
        <v>296</v>
      </c>
      <c r="AC36" s="193">
        <v>0</v>
      </c>
      <c r="AD36" s="193">
        <v>0</v>
      </c>
      <c r="AE36" s="193">
        <v>0</v>
      </c>
      <c r="AF36" s="193">
        <v>0</v>
      </c>
      <c r="AG36" s="193">
        <v>0</v>
      </c>
      <c r="AH36" s="193">
        <v>0</v>
      </c>
      <c r="AI36" s="193">
        <v>80</v>
      </c>
      <c r="AJ36" s="193">
        <v>32</v>
      </c>
      <c r="AK36" s="193">
        <v>48</v>
      </c>
    </row>
    <row r="37" spans="1:39" ht="17.25" customHeight="1">
      <c r="A37" s="26" t="s">
        <v>155</v>
      </c>
      <c r="B37" s="41">
        <v>25</v>
      </c>
      <c r="C37" s="218">
        <v>189</v>
      </c>
      <c r="D37" s="218">
        <v>45</v>
      </c>
      <c r="E37" s="218">
        <v>144</v>
      </c>
      <c r="F37" s="218">
        <v>3</v>
      </c>
      <c r="G37" s="218">
        <v>0</v>
      </c>
      <c r="H37" s="218">
        <v>3</v>
      </c>
      <c r="I37" s="218">
        <v>82</v>
      </c>
      <c r="J37" s="218">
        <v>11</v>
      </c>
      <c r="K37" s="218">
        <v>71</v>
      </c>
      <c r="L37" s="218">
        <v>88</v>
      </c>
      <c r="M37" s="218">
        <v>26</v>
      </c>
      <c r="N37" s="218">
        <v>62</v>
      </c>
      <c r="O37" s="218">
        <v>16</v>
      </c>
      <c r="P37" s="218">
        <v>8</v>
      </c>
      <c r="Q37" s="218">
        <v>8</v>
      </c>
      <c r="R37" s="26" t="s">
        <v>155</v>
      </c>
      <c r="S37" s="41">
        <v>25</v>
      </c>
      <c r="T37" s="193">
        <v>18</v>
      </c>
      <c r="U37" s="193">
        <v>0</v>
      </c>
      <c r="V37" s="193">
        <v>18</v>
      </c>
      <c r="W37" s="193">
        <v>4</v>
      </c>
      <c r="X37" s="193">
        <v>0</v>
      </c>
      <c r="Y37" s="193">
        <v>4</v>
      </c>
      <c r="Z37" s="193">
        <v>139</v>
      </c>
      <c r="AA37" s="193">
        <v>35</v>
      </c>
      <c r="AB37" s="193">
        <v>104</v>
      </c>
      <c r="AC37" s="193">
        <v>0</v>
      </c>
      <c r="AD37" s="193">
        <v>0</v>
      </c>
      <c r="AE37" s="193">
        <v>0</v>
      </c>
      <c r="AF37" s="193">
        <v>0</v>
      </c>
      <c r="AG37" s="193">
        <v>0</v>
      </c>
      <c r="AH37" s="193">
        <v>0</v>
      </c>
      <c r="AI37" s="193">
        <v>28</v>
      </c>
      <c r="AJ37" s="193">
        <v>10</v>
      </c>
      <c r="AK37" s="193">
        <v>18</v>
      </c>
    </row>
    <row r="38" spans="1:39" ht="17.25" customHeight="1">
      <c r="A38" s="26" t="s">
        <v>156</v>
      </c>
      <c r="B38" s="41">
        <v>26</v>
      </c>
      <c r="C38" s="218">
        <v>65</v>
      </c>
      <c r="D38" s="218">
        <v>13</v>
      </c>
      <c r="E38" s="218">
        <v>52</v>
      </c>
      <c r="F38" s="218">
        <v>1</v>
      </c>
      <c r="G38" s="218">
        <v>0</v>
      </c>
      <c r="H38" s="218">
        <v>1</v>
      </c>
      <c r="I38" s="218">
        <v>28</v>
      </c>
      <c r="J38" s="218">
        <v>4</v>
      </c>
      <c r="K38" s="218">
        <v>24</v>
      </c>
      <c r="L38" s="218">
        <v>29</v>
      </c>
      <c r="M38" s="218">
        <v>5</v>
      </c>
      <c r="N38" s="218">
        <v>24</v>
      </c>
      <c r="O38" s="218">
        <v>7</v>
      </c>
      <c r="P38" s="218">
        <v>4</v>
      </c>
      <c r="Q38" s="218">
        <v>3</v>
      </c>
      <c r="R38" s="26" t="s">
        <v>156</v>
      </c>
      <c r="S38" s="41">
        <v>26</v>
      </c>
      <c r="T38" s="193">
        <v>2</v>
      </c>
      <c r="U38" s="193">
        <v>0</v>
      </c>
      <c r="V38" s="193">
        <v>2</v>
      </c>
      <c r="W38" s="193">
        <v>3</v>
      </c>
      <c r="X38" s="193">
        <v>1</v>
      </c>
      <c r="Y38" s="193">
        <v>2</v>
      </c>
      <c r="Z38" s="193">
        <v>49</v>
      </c>
      <c r="AA38" s="193">
        <v>7</v>
      </c>
      <c r="AB38" s="193">
        <v>42</v>
      </c>
      <c r="AC38" s="193">
        <v>0</v>
      </c>
      <c r="AD38" s="193">
        <v>0</v>
      </c>
      <c r="AE38" s="193">
        <v>0</v>
      </c>
      <c r="AF38" s="193">
        <v>0</v>
      </c>
      <c r="AG38" s="193">
        <v>0</v>
      </c>
      <c r="AH38" s="193">
        <v>0</v>
      </c>
      <c r="AI38" s="193">
        <v>11</v>
      </c>
      <c r="AJ38" s="193">
        <v>5</v>
      </c>
      <c r="AK38" s="193">
        <v>6</v>
      </c>
    </row>
    <row r="39" spans="1:39" ht="17.25" customHeight="1">
      <c r="A39" s="26" t="s">
        <v>157</v>
      </c>
      <c r="B39" s="41">
        <v>27</v>
      </c>
      <c r="C39" s="218">
        <v>10</v>
      </c>
      <c r="D39" s="218">
        <v>1</v>
      </c>
      <c r="E39" s="218">
        <v>9</v>
      </c>
      <c r="F39" s="218">
        <v>1</v>
      </c>
      <c r="G39" s="218">
        <v>0</v>
      </c>
      <c r="H39" s="218">
        <v>1</v>
      </c>
      <c r="I39" s="218">
        <v>7</v>
      </c>
      <c r="J39" s="218">
        <v>1</v>
      </c>
      <c r="K39" s="218">
        <v>6</v>
      </c>
      <c r="L39" s="218">
        <v>2</v>
      </c>
      <c r="M39" s="218">
        <v>0</v>
      </c>
      <c r="N39" s="218">
        <v>2</v>
      </c>
      <c r="O39" s="218">
        <v>0</v>
      </c>
      <c r="P39" s="218">
        <v>0</v>
      </c>
      <c r="Q39" s="218">
        <v>0</v>
      </c>
      <c r="R39" s="26" t="s">
        <v>157</v>
      </c>
      <c r="S39" s="41">
        <v>27</v>
      </c>
      <c r="T39" s="193">
        <v>1</v>
      </c>
      <c r="U39" s="193">
        <v>0</v>
      </c>
      <c r="V39" s="193">
        <v>1</v>
      </c>
      <c r="W39" s="193">
        <v>1</v>
      </c>
      <c r="X39" s="193">
        <v>0</v>
      </c>
      <c r="Y39" s="193">
        <v>1</v>
      </c>
      <c r="Z39" s="193">
        <v>4</v>
      </c>
      <c r="AA39" s="193">
        <v>1</v>
      </c>
      <c r="AB39" s="193">
        <v>3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4</v>
      </c>
      <c r="AJ39" s="193">
        <v>0</v>
      </c>
      <c r="AK39" s="193">
        <v>4</v>
      </c>
    </row>
    <row r="40" spans="1:39" ht="17.25" customHeight="1">
      <c r="A40" s="26" t="s">
        <v>132</v>
      </c>
      <c r="B40" s="41">
        <v>28</v>
      </c>
      <c r="C40" s="218">
        <v>4</v>
      </c>
      <c r="D40" s="218">
        <v>2</v>
      </c>
      <c r="E40" s="218">
        <v>2</v>
      </c>
      <c r="F40" s="218">
        <v>0</v>
      </c>
      <c r="G40" s="218">
        <v>0</v>
      </c>
      <c r="H40" s="218">
        <v>0</v>
      </c>
      <c r="I40" s="218">
        <v>3</v>
      </c>
      <c r="J40" s="218">
        <v>1</v>
      </c>
      <c r="K40" s="218">
        <v>2</v>
      </c>
      <c r="L40" s="218">
        <v>0</v>
      </c>
      <c r="M40" s="218">
        <v>0</v>
      </c>
      <c r="N40" s="218">
        <v>0</v>
      </c>
      <c r="O40" s="218">
        <v>1</v>
      </c>
      <c r="P40" s="218">
        <v>1</v>
      </c>
      <c r="Q40" s="218">
        <v>0</v>
      </c>
      <c r="R40" s="26" t="s">
        <v>132</v>
      </c>
      <c r="S40" s="41">
        <v>28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3</v>
      </c>
      <c r="AA40" s="193">
        <v>1</v>
      </c>
      <c r="AB40" s="193">
        <v>2</v>
      </c>
      <c r="AC40" s="193">
        <v>0</v>
      </c>
      <c r="AD40" s="193">
        <v>0</v>
      </c>
      <c r="AE40" s="193">
        <v>0</v>
      </c>
      <c r="AF40" s="193">
        <v>0</v>
      </c>
      <c r="AG40" s="193">
        <v>0</v>
      </c>
      <c r="AH40" s="193">
        <v>0</v>
      </c>
      <c r="AI40" s="193">
        <v>1</v>
      </c>
      <c r="AJ40" s="193">
        <v>1</v>
      </c>
      <c r="AK40" s="193">
        <v>0</v>
      </c>
    </row>
    <row r="41" spans="1:39" s="1" customFormat="1" ht="14.25">
      <c r="A41" s="77" t="s">
        <v>78</v>
      </c>
      <c r="B41" s="78"/>
      <c r="C41" s="69" t="s">
        <v>159</v>
      </c>
      <c r="F41" s="12"/>
      <c r="G41" s="80"/>
      <c r="H41" s="12"/>
      <c r="I41" s="81"/>
      <c r="J41" s="55"/>
      <c r="K41" s="82"/>
      <c r="L41" s="82"/>
      <c r="M41" s="82"/>
      <c r="N41" s="82"/>
      <c r="O41" s="82"/>
      <c r="P41" s="82"/>
      <c r="Q41" s="68"/>
      <c r="R41" s="71" t="s">
        <v>78</v>
      </c>
      <c r="T41" s="69" t="s">
        <v>174</v>
      </c>
      <c r="U41" s="72"/>
      <c r="V41" s="16"/>
      <c r="X41" s="69"/>
      <c r="Y41" s="64"/>
      <c r="Z41" s="64"/>
      <c r="AA41" s="64"/>
      <c r="AB41" s="64"/>
      <c r="AC41" s="39"/>
      <c r="AD41" s="39"/>
      <c r="AE41" s="69"/>
      <c r="AF41" s="69"/>
      <c r="AG41" s="69"/>
      <c r="AH41" s="69"/>
      <c r="AI41" s="16"/>
      <c r="AJ41" s="17"/>
      <c r="AK41" s="16"/>
    </row>
    <row r="42" spans="1:39" s="1" customFormat="1" ht="13.5" customHeight="1">
      <c r="A42" s="85"/>
      <c r="B42" s="78"/>
      <c r="C42" s="69" t="s">
        <v>204</v>
      </c>
      <c r="F42" s="12"/>
      <c r="G42" s="80"/>
      <c r="H42" s="12"/>
      <c r="I42" s="81"/>
      <c r="J42" s="55"/>
      <c r="K42" s="82"/>
      <c r="L42" s="82"/>
      <c r="M42" s="82"/>
      <c r="N42" s="82"/>
      <c r="O42" s="82"/>
      <c r="P42" s="82"/>
      <c r="Q42" s="68"/>
      <c r="R42" s="71"/>
      <c r="S42" s="71"/>
      <c r="T42" s="72"/>
      <c r="U42" s="72"/>
      <c r="V42" s="16"/>
      <c r="W42" s="69"/>
      <c r="X42" s="69"/>
      <c r="Y42" s="64"/>
      <c r="Z42" s="64"/>
      <c r="AA42" s="64"/>
      <c r="AB42" s="64"/>
      <c r="AC42" s="39"/>
      <c r="AD42" s="39"/>
      <c r="AE42" s="69"/>
      <c r="AF42" s="69"/>
      <c r="AG42" s="69"/>
      <c r="AH42" s="69"/>
      <c r="AI42" s="16"/>
      <c r="AJ42" s="17"/>
      <c r="AK42" s="16"/>
    </row>
    <row r="43" spans="1:39" s="1" customFormat="1" ht="21.75" customHeight="1">
      <c r="A43" s="85"/>
      <c r="B43" s="78"/>
      <c r="C43" s="69"/>
      <c r="F43" s="12"/>
      <c r="G43" s="80"/>
      <c r="H43" s="12"/>
      <c r="I43" s="81"/>
      <c r="J43" s="55"/>
      <c r="K43" s="82"/>
      <c r="L43" s="82"/>
      <c r="M43" s="82"/>
      <c r="N43" s="82"/>
      <c r="O43" s="82"/>
      <c r="P43" s="82"/>
      <c r="Q43" s="68"/>
      <c r="R43" s="71"/>
      <c r="S43" s="71"/>
      <c r="T43" s="72"/>
      <c r="U43" s="72"/>
      <c r="V43" s="16"/>
      <c r="W43" s="69"/>
      <c r="X43" s="69"/>
      <c r="Y43" s="64"/>
      <c r="Z43" s="64"/>
      <c r="AA43" s="64"/>
      <c r="AB43" s="64"/>
      <c r="AC43" s="39"/>
      <c r="AD43" s="39"/>
      <c r="AE43" s="69"/>
      <c r="AF43" s="69"/>
      <c r="AG43" s="69"/>
      <c r="AH43" s="69"/>
      <c r="AI43" s="16"/>
      <c r="AJ43" s="17"/>
      <c r="AK43" s="16"/>
    </row>
    <row r="44" spans="1:39" s="1" customFormat="1" ht="17.25" customHeight="1">
      <c r="A44" s="85"/>
      <c r="B44" s="78"/>
      <c r="D44" s="69"/>
      <c r="F44" s="12"/>
      <c r="G44" s="80"/>
      <c r="H44" s="12"/>
      <c r="I44" s="81"/>
      <c r="J44" s="55"/>
      <c r="K44" s="82"/>
      <c r="L44" s="82"/>
      <c r="M44" s="82"/>
      <c r="N44" s="82"/>
      <c r="O44" s="82"/>
      <c r="P44" s="82"/>
      <c r="Q44" s="68"/>
      <c r="R44" s="68"/>
      <c r="S44" s="68"/>
      <c r="T44" s="115"/>
      <c r="U44" s="6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39"/>
      <c r="AJ44" s="39"/>
      <c r="AK44" s="16"/>
      <c r="AL44" s="6"/>
      <c r="AM44" s="6"/>
    </row>
    <row r="45" spans="1:39" ht="17.25" customHeight="1">
      <c r="A45" s="64"/>
      <c r="S45" s="55"/>
      <c r="T45" s="55"/>
      <c r="V45" s="66"/>
      <c r="W45" s="66"/>
      <c r="X45" s="66"/>
      <c r="Y45" s="66"/>
      <c r="Z45" s="66"/>
      <c r="AA45" s="66"/>
      <c r="AB45" s="66"/>
      <c r="AC45" s="66"/>
      <c r="AD45" s="66"/>
      <c r="AE45" s="64"/>
      <c r="AF45" s="64"/>
      <c r="AG45" s="64"/>
      <c r="AH45" s="64"/>
      <c r="AI45" s="39"/>
      <c r="AJ45" s="39"/>
      <c r="AK45" s="16"/>
    </row>
    <row r="46" spans="1:39" ht="17.25" customHeight="1">
      <c r="A46" s="55"/>
      <c r="S46" s="64"/>
      <c r="T46" s="73"/>
      <c r="V46" s="64"/>
      <c r="W46" s="62"/>
      <c r="X46" s="62"/>
      <c r="Y46" s="62"/>
      <c r="Z46" s="62"/>
      <c r="AA46" s="62"/>
      <c r="AB46" s="62"/>
      <c r="AC46" s="62"/>
      <c r="AD46" s="62"/>
      <c r="AE46" s="64"/>
      <c r="AF46" s="64"/>
      <c r="AG46" s="64"/>
      <c r="AH46" s="64"/>
      <c r="AI46" s="39"/>
      <c r="AJ46" s="39"/>
      <c r="AK46" s="16"/>
    </row>
    <row r="47" spans="1:39" ht="17.25" customHeight="1">
      <c r="A47" s="70"/>
      <c r="S47" s="55"/>
      <c r="T47" s="55"/>
      <c r="V47" s="66"/>
      <c r="W47" s="66"/>
      <c r="X47" s="66"/>
      <c r="Y47" s="66"/>
      <c r="Z47" s="66"/>
      <c r="AA47" s="66"/>
      <c r="AB47" s="66"/>
      <c r="AC47" s="66"/>
      <c r="AD47" s="66"/>
      <c r="AE47" s="64"/>
      <c r="AF47" s="64"/>
      <c r="AG47" s="64"/>
      <c r="AH47" s="64"/>
      <c r="AI47" s="39"/>
      <c r="AJ47" s="39"/>
      <c r="AK47" s="16"/>
    </row>
    <row r="48" spans="1:39" ht="17.25" customHeight="1">
      <c r="A48" s="55"/>
      <c r="S48" s="55"/>
      <c r="T48" s="114"/>
      <c r="V48" s="64"/>
      <c r="W48" s="66"/>
      <c r="X48" s="66"/>
      <c r="Y48" s="66"/>
      <c r="Z48" s="66"/>
      <c r="AA48" s="66"/>
      <c r="AB48" s="66"/>
      <c r="AC48" s="66"/>
      <c r="AD48" s="66"/>
      <c r="AE48" s="64"/>
      <c r="AF48" s="64"/>
      <c r="AG48" s="64"/>
      <c r="AH48" s="64"/>
      <c r="AI48" s="39"/>
      <c r="AJ48" s="39"/>
      <c r="AK48" s="16"/>
    </row>
    <row r="49" spans="1:38" ht="17.25" customHeight="1">
      <c r="A49" s="55"/>
      <c r="S49" s="62"/>
      <c r="T49" s="39"/>
      <c r="V49" s="66"/>
      <c r="W49" s="62"/>
      <c r="X49" s="62"/>
      <c r="Y49" s="62"/>
      <c r="Z49" s="62"/>
      <c r="AA49" s="62"/>
      <c r="AB49" s="62"/>
      <c r="AC49" s="62"/>
      <c r="AD49" s="62"/>
      <c r="AE49" s="64"/>
      <c r="AF49" s="64"/>
      <c r="AG49" s="64"/>
      <c r="AH49" s="64"/>
      <c r="AI49" s="39"/>
      <c r="AJ49" s="39"/>
      <c r="AK49" s="16"/>
    </row>
    <row r="50" spans="1:38" ht="17.25" customHeight="1">
      <c r="A50" s="70"/>
      <c r="S50" s="64"/>
      <c r="T50" s="64"/>
      <c r="U50" s="64"/>
      <c r="V50" s="64"/>
      <c r="W50" s="39"/>
      <c r="X50" s="39"/>
      <c r="Y50" s="39"/>
      <c r="Z50" s="39"/>
      <c r="AA50" s="39"/>
      <c r="AB50" s="39"/>
      <c r="AC50" s="39"/>
      <c r="AD50" s="39"/>
      <c r="AE50" s="66"/>
      <c r="AF50" s="66"/>
      <c r="AG50" s="66"/>
      <c r="AH50" s="66"/>
      <c r="AI50" s="64"/>
      <c r="AJ50" s="64"/>
      <c r="AK50" s="64"/>
      <c r="AL50" s="64"/>
    </row>
    <row r="51" spans="1:38" ht="16.5" customHeight="1">
      <c r="A51" s="64"/>
      <c r="S51" s="64"/>
      <c r="T51" s="64"/>
      <c r="U51" s="64"/>
      <c r="V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</row>
    <row r="52" spans="1:38" ht="18" customHeight="1">
      <c r="A52" s="16"/>
    </row>
  </sheetData>
  <mergeCells count="26">
    <mergeCell ref="AI1:AK2"/>
    <mergeCell ref="T10:T11"/>
    <mergeCell ref="T9:AK9"/>
    <mergeCell ref="P1:Q1"/>
    <mergeCell ref="A4:Q4"/>
    <mergeCell ref="C9:C11"/>
    <mergeCell ref="A9:A11"/>
    <mergeCell ref="B9:B11"/>
    <mergeCell ref="S9:S11"/>
    <mergeCell ref="M10:N10"/>
    <mergeCell ref="O10:O11"/>
    <mergeCell ref="P10:Q10"/>
    <mergeCell ref="D10:D11"/>
    <mergeCell ref="E10:E11"/>
    <mergeCell ref="D9:Q9"/>
    <mergeCell ref="R9:R11"/>
    <mergeCell ref="AI10:AI11"/>
    <mergeCell ref="W10:W11"/>
    <mergeCell ref="AC10:AC11"/>
    <mergeCell ref="AF10:AF11"/>
    <mergeCell ref="Z10:Z11"/>
    <mergeCell ref="F10:F11"/>
    <mergeCell ref="G10:H10"/>
    <mergeCell ref="I10:I11"/>
    <mergeCell ref="J10:K10"/>
    <mergeCell ref="L10:L11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A-ДБ-1</vt:lpstr>
      <vt:lpstr>А-ДБ-2</vt:lpstr>
      <vt:lpstr>А-ДБ-3</vt:lpstr>
      <vt:lpstr>А-ДБ-4</vt:lpstr>
      <vt:lpstr>А-ДБ-4-1 СБ-ын байршлаар</vt:lpstr>
      <vt:lpstr>A-ДБ-5</vt:lpstr>
      <vt:lpstr>А-ДБ-6</vt:lpstr>
      <vt:lpstr>А-ДБ-7</vt:lpstr>
      <vt:lpstr>А-ДБ-8</vt:lpstr>
      <vt:lpstr>А-ДБ-9</vt:lpstr>
      <vt:lpstr>A-ДБ-10</vt:lpstr>
      <vt:lpstr>А-ДБ-12</vt:lpstr>
      <vt:lpstr>A-ДБ-13</vt:lpstr>
      <vt:lpstr>А-ДБ-14</vt:lpstr>
      <vt:lpstr>'A-ДБ-1'!Print_Area</vt:lpstr>
      <vt:lpstr>'A-ДБ-10'!Print_Area</vt:lpstr>
      <vt:lpstr>'A-ДБ-13'!Print_Area</vt:lpstr>
      <vt:lpstr>'A-ДБ-5'!Print_Area</vt:lpstr>
      <vt:lpstr>'А-ДБ-14'!Print_Area</vt:lpstr>
      <vt:lpstr>'А-ДБ-2'!Print_Area</vt:lpstr>
      <vt:lpstr>'А-ДБ-3'!Print_Area</vt:lpstr>
      <vt:lpstr>'А-ДБ-4'!Print_Area</vt:lpstr>
      <vt:lpstr>'А-ДБ-4-1 СБ-ын байршлаар'!Print_Area</vt:lpstr>
      <vt:lpstr>'А-ДБ-6'!Print_Area</vt:lpstr>
      <vt:lpstr>'А-ДБ-8'!Print_Area</vt:lpstr>
      <vt:lpstr>'А-ДБ-9'!Print_Area</vt:lpstr>
      <vt:lpstr>'A-ДБ-1'!Print_Titles</vt:lpstr>
      <vt:lpstr>'A-ДБ-13'!Print_Titles</vt:lpstr>
      <vt:lpstr>'А-ДБ-14'!Print_Titles</vt:lpstr>
      <vt:lpstr>'А-ДБ-3'!Print_Titles</vt:lpstr>
      <vt:lpstr>'А-ДБ-4'!Print_Titles</vt:lpstr>
      <vt:lpstr>'А-ДБ-9'!Print_Titles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Алтантуяа Юра</dc:creator>
  <cp:lastModifiedBy>Анхзаяа Дорж</cp:lastModifiedBy>
  <cp:lastPrinted>2024-11-11T11:30:39Z</cp:lastPrinted>
  <dcterms:created xsi:type="dcterms:W3CDTF">2019-10-15T08:45:24Z</dcterms:created>
  <dcterms:modified xsi:type="dcterms:W3CDTF">2024-12-30T03:01:47Z</dcterms:modified>
</cp:coreProperties>
</file>