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STATISTIC\2022-STATISTIC-2022-2023\SITE-d BAIRSHUULAH\"/>
    </mc:Choice>
  </mc:AlternateContent>
  <xr:revisionPtr revIDLastSave="0" documentId="13_ncr:1_{E1EB09AD-EA35-4795-BCA8-18B9B5E6B2E7}" xr6:coauthVersionLast="47" xr6:coauthVersionMax="47" xr10:uidLastSave="{00000000-0000-0000-0000-000000000000}"/>
  <bookViews>
    <workbookView xWindow="28680" yWindow="-120" windowWidth="29040" windowHeight="17640" tabRatio="897" xr2:uid="{9BDB5BAF-5280-49DC-BFF6-C751D8750C83}"/>
  </bookViews>
  <sheets>
    <sheet name="АЛБАН ЁСНЫ МЭДЭЭ" sheetId="19" r:id="rId1"/>
    <sheet name="A-ДБ-16" sheetId="2" r:id="rId2"/>
    <sheet name="А-ДБ-17" sheetId="3" r:id="rId3"/>
    <sheet name="А-ДБ-18" sheetId="4" r:id="rId4"/>
  </sheets>
  <definedNames>
    <definedName name="_xlnm.Print_Area" localSheetId="1">'A-ДБ-16'!$A$1:$AB$106</definedName>
    <definedName name="_xlnm.Print_Area" localSheetId="2">'А-ДБ-17'!$A$1:$R$46</definedName>
    <definedName name="_xlnm.Print_Area" localSheetId="3">'А-ДБ-18'!$A$1:$DR$32</definedName>
    <definedName name="_xlnm.Print_Area" localSheetId="0">'АЛБАН ЁСНЫ МЭДЭЭ'!$A$1:$N$38</definedName>
    <definedName name="_xlnm.Print_Titles" localSheetId="1">'A-ДБ-16'!$11:$14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P20" i="4" l="1"/>
  <c r="DP21" i="4"/>
  <c r="DP19" i="4"/>
  <c r="DM20" i="4"/>
  <c r="DM21" i="4"/>
  <c r="DM19" i="4"/>
  <c r="DJ20" i="4"/>
  <c r="DJ21" i="4"/>
  <c r="DJ19" i="4"/>
  <c r="DG20" i="4"/>
  <c r="DG21" i="4"/>
  <c r="DG19" i="4"/>
  <c r="DD20" i="4"/>
  <c r="DD21" i="4"/>
  <c r="DD19" i="4"/>
  <c r="DA20" i="4"/>
  <c r="DA21" i="4"/>
  <c r="DA19" i="4"/>
  <c r="CX20" i="4"/>
  <c r="CX21" i="4"/>
  <c r="CX19" i="4"/>
  <c r="CU20" i="4"/>
  <c r="CU21" i="4"/>
  <c r="CU19" i="4"/>
  <c r="CM20" i="4"/>
  <c r="CM21" i="4"/>
  <c r="CM19" i="4"/>
  <c r="CJ20" i="4"/>
  <c r="CJ21" i="4"/>
  <c r="CJ19" i="4"/>
  <c r="CG20" i="4"/>
  <c r="CG21" i="4"/>
  <c r="CG19" i="4"/>
  <c r="CD20" i="4"/>
  <c r="CD21" i="4"/>
  <c r="CD19" i="4"/>
  <c r="CA20" i="4"/>
  <c r="CA21" i="4"/>
  <c r="CA19" i="4"/>
  <c r="BX20" i="4"/>
  <c r="BX21" i="4"/>
  <c r="BX19" i="4"/>
  <c r="BU20" i="4"/>
  <c r="BU21" i="4"/>
  <c r="BU19" i="4"/>
  <c r="BR20" i="4"/>
  <c r="BR21" i="4"/>
  <c r="BR19" i="4"/>
  <c r="BJ20" i="4"/>
  <c r="BJ21" i="4"/>
  <c r="BJ19" i="4"/>
  <c r="BG20" i="4"/>
  <c r="BG21" i="4"/>
  <c r="BG19" i="4"/>
  <c r="BD20" i="4"/>
  <c r="BD21" i="4"/>
  <c r="BD19" i="4"/>
  <c r="BA20" i="4"/>
  <c r="BA21" i="4"/>
  <c r="BA19" i="4"/>
  <c r="AX20" i="4"/>
  <c r="AX21" i="4"/>
  <c r="AX19" i="4"/>
  <c r="AU20" i="4"/>
  <c r="AU21" i="4"/>
  <c r="AU19" i="4"/>
  <c r="AR20" i="4"/>
  <c r="AR21" i="4"/>
  <c r="AR19" i="4"/>
  <c r="AO20" i="4"/>
  <c r="AO21" i="4"/>
  <c r="AO19" i="4"/>
  <c r="AG20" i="4"/>
  <c r="AG21" i="4"/>
  <c r="AG19" i="4"/>
  <c r="AD20" i="4"/>
  <c r="AD21" i="4"/>
  <c r="AD19" i="4"/>
  <c r="AA20" i="4"/>
  <c r="AA21" i="4"/>
  <c r="AA19" i="4"/>
  <c r="X20" i="4"/>
  <c r="X21" i="4"/>
  <c r="X19" i="4"/>
  <c r="U20" i="4"/>
  <c r="U21" i="4"/>
  <c r="U19" i="4"/>
  <c r="R20" i="4"/>
  <c r="R21" i="4"/>
  <c r="R19" i="4"/>
  <c r="O20" i="4"/>
  <c r="O21" i="4"/>
  <c r="O19" i="4"/>
  <c r="L20" i="4"/>
  <c r="L21" i="4"/>
  <c r="L19" i="4"/>
  <c r="CS20" i="4"/>
  <c r="CT20" i="4"/>
  <c r="CS21" i="4"/>
  <c r="CT21" i="4"/>
  <c r="CS19" i="4"/>
  <c r="CT19" i="4"/>
  <c r="BP20" i="4"/>
  <c r="BQ20" i="4"/>
  <c r="BP21" i="4"/>
  <c r="BQ21" i="4"/>
  <c r="BP19" i="4"/>
  <c r="BQ19" i="4"/>
  <c r="AM20" i="4"/>
  <c r="AN20" i="4"/>
  <c r="AM21" i="4"/>
  <c r="AN21" i="4"/>
  <c r="AM19" i="4"/>
  <c r="AN19" i="4"/>
  <c r="J19" i="4"/>
  <c r="K19" i="4"/>
  <c r="J20" i="4"/>
  <c r="K20" i="4"/>
  <c r="J21" i="4"/>
  <c r="K21" i="4"/>
  <c r="DR18" i="4"/>
  <c r="DQ18" i="4"/>
  <c r="DO18" i="4"/>
  <c r="DN18" i="4"/>
  <c r="DL18" i="4"/>
  <c r="DK18" i="4"/>
  <c r="DI18" i="4"/>
  <c r="DH18" i="4"/>
  <c r="DF18" i="4"/>
  <c r="DE18" i="4"/>
  <c r="DC18" i="4"/>
  <c r="DB18" i="4"/>
  <c r="CZ18" i="4"/>
  <c r="CY18" i="4"/>
  <c r="CW18" i="4"/>
  <c r="CV18" i="4"/>
  <c r="CO18" i="4"/>
  <c r="CN18" i="4"/>
  <c r="CL18" i="4"/>
  <c r="CK18" i="4"/>
  <c r="CI18" i="4"/>
  <c r="CH18" i="4"/>
  <c r="CF18" i="4"/>
  <c r="CE18" i="4"/>
  <c r="CC18" i="4"/>
  <c r="CB18" i="4"/>
  <c r="BZ18" i="4"/>
  <c r="BY18" i="4"/>
  <c r="BW18" i="4"/>
  <c r="BV18" i="4"/>
  <c r="BT18" i="4"/>
  <c r="BS18" i="4"/>
  <c r="AP18" i="4"/>
  <c r="AQ18" i="4"/>
  <c r="AS18" i="4"/>
  <c r="AT18" i="4"/>
  <c r="AV18" i="4"/>
  <c r="AW18" i="4"/>
  <c r="AY18" i="4"/>
  <c r="AZ18" i="4"/>
  <c r="BB18" i="4"/>
  <c r="BC18" i="4"/>
  <c r="BE18" i="4"/>
  <c r="BF18" i="4"/>
  <c r="BH18" i="4"/>
  <c r="BI18" i="4"/>
  <c r="BK18" i="4"/>
  <c r="BL18" i="4"/>
  <c r="M18" i="4"/>
  <c r="N18" i="4"/>
  <c r="P18" i="4"/>
  <c r="Q18" i="4"/>
  <c r="S18" i="4"/>
  <c r="T18" i="4"/>
  <c r="V18" i="4"/>
  <c r="W18" i="4"/>
  <c r="Y18" i="4"/>
  <c r="Z18" i="4"/>
  <c r="AB18" i="4"/>
  <c r="AC18" i="4"/>
  <c r="AE18" i="4"/>
  <c r="AF18" i="4"/>
  <c r="AH18" i="4"/>
  <c r="AI18" i="4"/>
  <c r="G33" i="3"/>
  <c r="G32" i="3"/>
  <c r="G31" i="3"/>
  <c r="G29" i="3"/>
  <c r="G28" i="3"/>
  <c r="G27" i="3"/>
  <c r="G25" i="3"/>
  <c r="G24" i="3"/>
  <c r="G23" i="3"/>
  <c r="G20" i="3"/>
  <c r="G21" i="3"/>
  <c r="G19" i="3"/>
  <c r="P33" i="3"/>
  <c r="P32" i="3"/>
  <c r="P31" i="3"/>
  <c r="P29" i="3"/>
  <c r="P28" i="3"/>
  <c r="P27" i="3"/>
  <c r="P25" i="3"/>
  <c r="P24" i="3"/>
  <c r="P23" i="3"/>
  <c r="M33" i="3"/>
  <c r="M32" i="3"/>
  <c r="M31" i="3"/>
  <c r="M29" i="3"/>
  <c r="M28" i="3"/>
  <c r="M27" i="3"/>
  <c r="M25" i="3"/>
  <c r="M24" i="3"/>
  <c r="M23" i="3"/>
  <c r="J33" i="3"/>
  <c r="J32" i="3"/>
  <c r="J31" i="3"/>
  <c r="J29" i="3"/>
  <c r="J28" i="3"/>
  <c r="J27" i="3"/>
  <c r="J25" i="3"/>
  <c r="J24" i="3"/>
  <c r="J23" i="3"/>
  <c r="P20" i="3"/>
  <c r="P21" i="3"/>
  <c r="P19" i="3"/>
  <c r="M20" i="3"/>
  <c r="M21" i="3"/>
  <c r="M19" i="3"/>
  <c r="J20" i="3"/>
  <c r="J21" i="3"/>
  <c r="J19" i="3"/>
  <c r="F33" i="3"/>
  <c r="E33" i="3"/>
  <c r="F32" i="3"/>
  <c r="E32" i="3"/>
  <c r="F31" i="3"/>
  <c r="E31" i="3"/>
  <c r="F29" i="3"/>
  <c r="E29" i="3"/>
  <c r="F28" i="3"/>
  <c r="E28" i="3"/>
  <c r="F27" i="3"/>
  <c r="E27" i="3"/>
  <c r="F25" i="3"/>
  <c r="E25" i="3"/>
  <c r="F24" i="3"/>
  <c r="E24" i="3"/>
  <c r="F23" i="3"/>
  <c r="E23" i="3"/>
  <c r="E20" i="3"/>
  <c r="F20" i="3"/>
  <c r="E21" i="3"/>
  <c r="F21" i="3"/>
  <c r="E19" i="3"/>
  <c r="F19" i="3"/>
  <c r="H15" i="3"/>
  <c r="I15" i="3"/>
  <c r="K15" i="3"/>
  <c r="L15" i="3"/>
  <c r="N15" i="3"/>
  <c r="O15" i="3"/>
  <c r="Q15" i="3"/>
  <c r="R15" i="3"/>
  <c r="H16" i="3"/>
  <c r="I16" i="3"/>
  <c r="K16" i="3"/>
  <c r="L16" i="3"/>
  <c r="N16" i="3"/>
  <c r="O16" i="3"/>
  <c r="Q16" i="3"/>
  <c r="R16" i="3"/>
  <c r="H17" i="3"/>
  <c r="I17" i="3"/>
  <c r="K17" i="3"/>
  <c r="L17" i="3"/>
  <c r="N17" i="3"/>
  <c r="O17" i="3"/>
  <c r="Q17" i="3"/>
  <c r="R17" i="3"/>
  <c r="H18" i="3"/>
  <c r="I18" i="3"/>
  <c r="K18" i="3"/>
  <c r="L18" i="3"/>
  <c r="N18" i="3"/>
  <c r="O18" i="3"/>
  <c r="Q18" i="3"/>
  <c r="R18" i="3"/>
  <c r="H22" i="3"/>
  <c r="I22" i="3"/>
  <c r="K22" i="3"/>
  <c r="L22" i="3"/>
  <c r="N22" i="3"/>
  <c r="O22" i="3"/>
  <c r="Q22" i="3"/>
  <c r="R22" i="3"/>
  <c r="H26" i="3"/>
  <c r="I26" i="3"/>
  <c r="K26" i="3"/>
  <c r="L26" i="3"/>
  <c r="N26" i="3"/>
  <c r="O26" i="3"/>
  <c r="Q26" i="3"/>
  <c r="R26" i="3"/>
  <c r="H30" i="3"/>
  <c r="I30" i="3"/>
  <c r="K30" i="3"/>
  <c r="L30" i="3"/>
  <c r="N30" i="3"/>
  <c r="O30" i="3"/>
  <c r="Q30" i="3"/>
  <c r="R30" i="3"/>
  <c r="R17" i="2"/>
  <c r="AB17" i="2" s="1"/>
  <c r="R18" i="2"/>
  <c r="AB18" i="2" s="1"/>
  <c r="R19" i="2"/>
  <c r="AB19" i="2" s="1"/>
  <c r="R20" i="2"/>
  <c r="AB20" i="2" s="1"/>
  <c r="R21" i="2"/>
  <c r="AB21" i="2" s="1"/>
  <c r="R22" i="2"/>
  <c r="AB22" i="2" s="1"/>
  <c r="R23" i="2"/>
  <c r="AB23" i="2" s="1"/>
  <c r="R24" i="2"/>
  <c r="AB24" i="2" s="1"/>
  <c r="R25" i="2"/>
  <c r="AB25" i="2" s="1"/>
  <c r="R26" i="2"/>
  <c r="AB26" i="2" s="1"/>
  <c r="R27" i="2"/>
  <c r="AB27" i="2" s="1"/>
  <c r="R28" i="2"/>
  <c r="AB28" i="2" s="1"/>
  <c r="R29" i="2"/>
  <c r="AB29" i="2" s="1"/>
  <c r="R30" i="2"/>
  <c r="AB30" i="2" s="1"/>
  <c r="R31" i="2"/>
  <c r="AB31" i="2" s="1"/>
  <c r="R32" i="2"/>
  <c r="AB32" i="2" s="1"/>
  <c r="R33" i="2"/>
  <c r="AB33" i="2" s="1"/>
  <c r="R34" i="2"/>
  <c r="AB34" i="2" s="1"/>
  <c r="R35" i="2"/>
  <c r="AB35" i="2" s="1"/>
  <c r="R36" i="2"/>
  <c r="AB36" i="2" s="1"/>
  <c r="R37" i="2"/>
  <c r="AB37" i="2" s="1"/>
  <c r="R38" i="2"/>
  <c r="AB38" i="2" s="1"/>
  <c r="R39" i="2"/>
  <c r="AB39" i="2" s="1"/>
  <c r="R40" i="2"/>
  <c r="AB40" i="2" s="1"/>
  <c r="R41" i="2"/>
  <c r="AB41" i="2" s="1"/>
  <c r="R42" i="2"/>
  <c r="AB42" i="2" s="1"/>
  <c r="R43" i="2"/>
  <c r="AB43" i="2" s="1"/>
  <c r="R44" i="2"/>
  <c r="AB44" i="2" s="1"/>
  <c r="R45" i="2"/>
  <c r="AB45" i="2" s="1"/>
  <c r="R46" i="2"/>
  <c r="AB46" i="2" s="1"/>
  <c r="R47" i="2"/>
  <c r="AB47" i="2" s="1"/>
  <c r="R48" i="2"/>
  <c r="AB48" i="2" s="1"/>
  <c r="R49" i="2"/>
  <c r="AB49" i="2" s="1"/>
  <c r="R50" i="2"/>
  <c r="AB50" i="2" s="1"/>
  <c r="R51" i="2"/>
  <c r="AB51" i="2" s="1"/>
  <c r="R52" i="2"/>
  <c r="AB52" i="2" s="1"/>
  <c r="R53" i="2"/>
  <c r="AB53" i="2" s="1"/>
  <c r="R54" i="2"/>
  <c r="AB54" i="2" s="1"/>
  <c r="R55" i="2"/>
  <c r="AB55" i="2" s="1"/>
  <c r="R56" i="2"/>
  <c r="AB56" i="2" s="1"/>
  <c r="R57" i="2"/>
  <c r="AB57" i="2" s="1"/>
  <c r="R58" i="2"/>
  <c r="AB58" i="2" s="1"/>
  <c r="R59" i="2"/>
  <c r="AB59" i="2" s="1"/>
  <c r="R60" i="2"/>
  <c r="AB60" i="2" s="1"/>
  <c r="R61" i="2"/>
  <c r="AB61" i="2" s="1"/>
  <c r="R62" i="2"/>
  <c r="AB62" i="2" s="1"/>
  <c r="R63" i="2"/>
  <c r="AB63" i="2" s="1"/>
  <c r="R64" i="2"/>
  <c r="AB64" i="2" s="1"/>
  <c r="R65" i="2"/>
  <c r="AB65" i="2" s="1"/>
  <c r="R66" i="2"/>
  <c r="AB66" i="2" s="1"/>
  <c r="R67" i="2"/>
  <c r="AB67" i="2" s="1"/>
  <c r="R68" i="2"/>
  <c r="AB68" i="2" s="1"/>
  <c r="R69" i="2"/>
  <c r="AB69" i="2" s="1"/>
  <c r="R70" i="2"/>
  <c r="AB70" i="2" s="1"/>
  <c r="R71" i="2"/>
  <c r="AB71" i="2" s="1"/>
  <c r="R72" i="2"/>
  <c r="AB72" i="2" s="1"/>
  <c r="R73" i="2"/>
  <c r="AB73" i="2" s="1"/>
  <c r="R74" i="2"/>
  <c r="AB74" i="2" s="1"/>
  <c r="R75" i="2"/>
  <c r="AB75" i="2" s="1"/>
  <c r="R76" i="2"/>
  <c r="AB76" i="2" s="1"/>
  <c r="R77" i="2"/>
  <c r="AB77" i="2" s="1"/>
  <c r="R78" i="2"/>
  <c r="AB78" i="2" s="1"/>
  <c r="R79" i="2"/>
  <c r="AB79" i="2" s="1"/>
  <c r="R80" i="2"/>
  <c r="AB80" i="2" s="1"/>
  <c r="R81" i="2"/>
  <c r="AB81" i="2" s="1"/>
  <c r="R82" i="2"/>
  <c r="AB82" i="2" s="1"/>
  <c r="R83" i="2"/>
  <c r="AB83" i="2" s="1"/>
  <c r="R84" i="2"/>
  <c r="AB84" i="2" s="1"/>
  <c r="R85" i="2"/>
  <c r="AB85" i="2" s="1"/>
  <c r="R86" i="2"/>
  <c r="AB86" i="2" s="1"/>
  <c r="R87" i="2"/>
  <c r="AB87" i="2" s="1"/>
  <c r="R88" i="2"/>
  <c r="AB88" i="2" s="1"/>
  <c r="R89" i="2"/>
  <c r="AB89" i="2" s="1"/>
  <c r="R90" i="2"/>
  <c r="AB90" i="2" s="1"/>
  <c r="R91" i="2"/>
  <c r="AB91" i="2" s="1"/>
  <c r="R92" i="2"/>
  <c r="AB92" i="2" s="1"/>
  <c r="R93" i="2"/>
  <c r="AB93" i="2" s="1"/>
  <c r="R94" i="2"/>
  <c r="AB94" i="2" s="1"/>
  <c r="R95" i="2"/>
  <c r="AB95" i="2" s="1"/>
  <c r="R96" i="2"/>
  <c r="AB96" i="2" s="1"/>
  <c r="R97" i="2"/>
  <c r="AB97" i="2" s="1"/>
  <c r="O17" i="2"/>
  <c r="AA17" i="2" s="1"/>
  <c r="O18" i="2"/>
  <c r="AA18" i="2" s="1"/>
  <c r="O19" i="2"/>
  <c r="AA19" i="2" s="1"/>
  <c r="O20" i="2"/>
  <c r="O21" i="2"/>
  <c r="O22" i="2"/>
  <c r="AA22" i="2" s="1"/>
  <c r="O23" i="2"/>
  <c r="AA23" i="2" s="1"/>
  <c r="O24" i="2"/>
  <c r="AA24" i="2" s="1"/>
  <c r="O25" i="2"/>
  <c r="AA25" i="2" s="1"/>
  <c r="O26" i="2"/>
  <c r="AA26" i="2" s="1"/>
  <c r="O27" i="2"/>
  <c r="AA27" i="2" s="1"/>
  <c r="O28" i="2"/>
  <c r="AA28" i="2" s="1"/>
  <c r="O29" i="2"/>
  <c r="AA29" i="2" s="1"/>
  <c r="O30" i="2"/>
  <c r="AA30" i="2" s="1"/>
  <c r="O31" i="2"/>
  <c r="AA31" i="2" s="1"/>
  <c r="O32" i="2"/>
  <c r="AA32" i="2" s="1"/>
  <c r="O33" i="2"/>
  <c r="AA33" i="2" s="1"/>
  <c r="O34" i="2"/>
  <c r="AA34" i="2" s="1"/>
  <c r="O35" i="2"/>
  <c r="AA35" i="2" s="1"/>
  <c r="O36" i="2"/>
  <c r="AA36" i="2" s="1"/>
  <c r="O37" i="2"/>
  <c r="AA37" i="2" s="1"/>
  <c r="O38" i="2"/>
  <c r="AA38" i="2" s="1"/>
  <c r="O39" i="2"/>
  <c r="AA39" i="2" s="1"/>
  <c r="O40" i="2"/>
  <c r="AA40" i="2" s="1"/>
  <c r="O41" i="2"/>
  <c r="AA41" i="2" s="1"/>
  <c r="O42" i="2"/>
  <c r="AA42" i="2" s="1"/>
  <c r="O43" i="2"/>
  <c r="AA43" i="2" s="1"/>
  <c r="O44" i="2"/>
  <c r="AA44" i="2" s="1"/>
  <c r="O45" i="2"/>
  <c r="AA45" i="2" s="1"/>
  <c r="O46" i="2"/>
  <c r="AA46" i="2" s="1"/>
  <c r="O47" i="2"/>
  <c r="AA47" i="2" s="1"/>
  <c r="O48" i="2"/>
  <c r="AA48" i="2" s="1"/>
  <c r="O49" i="2"/>
  <c r="AA49" i="2" s="1"/>
  <c r="O50" i="2"/>
  <c r="AA50" i="2" s="1"/>
  <c r="O51" i="2"/>
  <c r="AA51" i="2" s="1"/>
  <c r="O52" i="2"/>
  <c r="AA52" i="2" s="1"/>
  <c r="O53" i="2"/>
  <c r="AA53" i="2" s="1"/>
  <c r="O54" i="2"/>
  <c r="AA54" i="2" s="1"/>
  <c r="O55" i="2"/>
  <c r="AA55" i="2" s="1"/>
  <c r="O56" i="2"/>
  <c r="AA56" i="2" s="1"/>
  <c r="O57" i="2"/>
  <c r="AA57" i="2" s="1"/>
  <c r="O58" i="2"/>
  <c r="AA58" i="2" s="1"/>
  <c r="O59" i="2"/>
  <c r="AA59" i="2" s="1"/>
  <c r="O60" i="2"/>
  <c r="AA60" i="2" s="1"/>
  <c r="O61" i="2"/>
  <c r="AA61" i="2" s="1"/>
  <c r="O62" i="2"/>
  <c r="AA62" i="2" s="1"/>
  <c r="O63" i="2"/>
  <c r="AA63" i="2" s="1"/>
  <c r="O64" i="2"/>
  <c r="AA64" i="2" s="1"/>
  <c r="O65" i="2"/>
  <c r="AA65" i="2" s="1"/>
  <c r="O66" i="2"/>
  <c r="AA66" i="2" s="1"/>
  <c r="O67" i="2"/>
  <c r="AA67" i="2" s="1"/>
  <c r="O68" i="2"/>
  <c r="AA68" i="2" s="1"/>
  <c r="O69" i="2"/>
  <c r="AA69" i="2" s="1"/>
  <c r="O70" i="2"/>
  <c r="AA70" i="2" s="1"/>
  <c r="O71" i="2"/>
  <c r="AA71" i="2" s="1"/>
  <c r="O72" i="2"/>
  <c r="AA72" i="2" s="1"/>
  <c r="O73" i="2"/>
  <c r="AA73" i="2" s="1"/>
  <c r="O74" i="2"/>
  <c r="AA74" i="2" s="1"/>
  <c r="O75" i="2"/>
  <c r="AA75" i="2" s="1"/>
  <c r="O76" i="2"/>
  <c r="AA76" i="2" s="1"/>
  <c r="O77" i="2"/>
  <c r="AA77" i="2" s="1"/>
  <c r="O78" i="2"/>
  <c r="AA78" i="2" s="1"/>
  <c r="O79" i="2"/>
  <c r="AA79" i="2" s="1"/>
  <c r="O80" i="2"/>
  <c r="AA80" i="2" s="1"/>
  <c r="O81" i="2"/>
  <c r="AA81" i="2" s="1"/>
  <c r="O82" i="2"/>
  <c r="AA82" i="2" s="1"/>
  <c r="O83" i="2"/>
  <c r="AA83" i="2" s="1"/>
  <c r="O84" i="2"/>
  <c r="AA84" i="2" s="1"/>
  <c r="O85" i="2"/>
  <c r="AA85" i="2" s="1"/>
  <c r="O86" i="2"/>
  <c r="AA86" i="2" s="1"/>
  <c r="O87" i="2"/>
  <c r="AA87" i="2" s="1"/>
  <c r="O88" i="2"/>
  <c r="AA88" i="2" s="1"/>
  <c r="O89" i="2"/>
  <c r="AA89" i="2" s="1"/>
  <c r="O90" i="2"/>
  <c r="AA90" i="2" s="1"/>
  <c r="O91" i="2"/>
  <c r="AA91" i="2" s="1"/>
  <c r="O92" i="2"/>
  <c r="AA92" i="2" s="1"/>
  <c r="O93" i="2"/>
  <c r="AA93" i="2" s="1"/>
  <c r="O94" i="2"/>
  <c r="AA94" i="2" s="1"/>
  <c r="O95" i="2"/>
  <c r="AA95" i="2" s="1"/>
  <c r="O96" i="2"/>
  <c r="AA96" i="2" s="1"/>
  <c r="O97" i="2"/>
  <c r="AA97" i="2" s="1"/>
  <c r="I17" i="2"/>
  <c r="Y17" i="2" s="1"/>
  <c r="I18" i="2"/>
  <c r="Y18" i="2" s="1"/>
  <c r="I19" i="2"/>
  <c r="Y19" i="2" s="1"/>
  <c r="I20" i="2"/>
  <c r="Y20" i="2" s="1"/>
  <c r="I21" i="2"/>
  <c r="Y21" i="2" s="1"/>
  <c r="I22" i="2"/>
  <c r="Y22" i="2" s="1"/>
  <c r="I23" i="2"/>
  <c r="Y23" i="2" s="1"/>
  <c r="I24" i="2"/>
  <c r="Y24" i="2" s="1"/>
  <c r="I25" i="2"/>
  <c r="Y25" i="2" s="1"/>
  <c r="I26" i="2"/>
  <c r="Y26" i="2" s="1"/>
  <c r="I27" i="2"/>
  <c r="Y27" i="2" s="1"/>
  <c r="I28" i="2"/>
  <c r="Y28" i="2" s="1"/>
  <c r="I29" i="2"/>
  <c r="Y29" i="2" s="1"/>
  <c r="I30" i="2"/>
  <c r="Y30" i="2" s="1"/>
  <c r="I31" i="2"/>
  <c r="Y31" i="2" s="1"/>
  <c r="I32" i="2"/>
  <c r="Y32" i="2" s="1"/>
  <c r="I33" i="2"/>
  <c r="Y33" i="2" s="1"/>
  <c r="I34" i="2"/>
  <c r="Y34" i="2" s="1"/>
  <c r="I35" i="2"/>
  <c r="Y35" i="2" s="1"/>
  <c r="I36" i="2"/>
  <c r="Y36" i="2" s="1"/>
  <c r="I37" i="2"/>
  <c r="Y37" i="2" s="1"/>
  <c r="I38" i="2"/>
  <c r="Y38" i="2" s="1"/>
  <c r="I39" i="2"/>
  <c r="Y39" i="2" s="1"/>
  <c r="I40" i="2"/>
  <c r="Y40" i="2" s="1"/>
  <c r="I41" i="2"/>
  <c r="Y41" i="2" s="1"/>
  <c r="I42" i="2"/>
  <c r="Y42" i="2" s="1"/>
  <c r="I43" i="2"/>
  <c r="Y43" i="2" s="1"/>
  <c r="I44" i="2"/>
  <c r="Y44" i="2" s="1"/>
  <c r="I45" i="2"/>
  <c r="Y45" i="2" s="1"/>
  <c r="I46" i="2"/>
  <c r="Y46" i="2" s="1"/>
  <c r="I47" i="2"/>
  <c r="Y47" i="2" s="1"/>
  <c r="I48" i="2"/>
  <c r="Y48" i="2" s="1"/>
  <c r="I49" i="2"/>
  <c r="Y49" i="2" s="1"/>
  <c r="I50" i="2"/>
  <c r="Y50" i="2" s="1"/>
  <c r="I51" i="2"/>
  <c r="Y51" i="2" s="1"/>
  <c r="I52" i="2"/>
  <c r="Y52" i="2" s="1"/>
  <c r="I53" i="2"/>
  <c r="Y53" i="2" s="1"/>
  <c r="I54" i="2"/>
  <c r="Y54" i="2" s="1"/>
  <c r="I55" i="2"/>
  <c r="Y55" i="2" s="1"/>
  <c r="I56" i="2"/>
  <c r="Y56" i="2" s="1"/>
  <c r="I57" i="2"/>
  <c r="Y57" i="2" s="1"/>
  <c r="I58" i="2"/>
  <c r="Y58" i="2" s="1"/>
  <c r="I59" i="2"/>
  <c r="Y59" i="2" s="1"/>
  <c r="I60" i="2"/>
  <c r="Y60" i="2" s="1"/>
  <c r="I61" i="2"/>
  <c r="Y61" i="2" s="1"/>
  <c r="I62" i="2"/>
  <c r="Y62" i="2" s="1"/>
  <c r="I63" i="2"/>
  <c r="Y63" i="2" s="1"/>
  <c r="I64" i="2"/>
  <c r="Y64" i="2" s="1"/>
  <c r="I65" i="2"/>
  <c r="Y65" i="2" s="1"/>
  <c r="I66" i="2"/>
  <c r="Y66" i="2" s="1"/>
  <c r="I67" i="2"/>
  <c r="Y67" i="2" s="1"/>
  <c r="I68" i="2"/>
  <c r="Y68" i="2" s="1"/>
  <c r="I69" i="2"/>
  <c r="Y69" i="2" s="1"/>
  <c r="I70" i="2"/>
  <c r="Y70" i="2" s="1"/>
  <c r="I71" i="2"/>
  <c r="Y71" i="2" s="1"/>
  <c r="I72" i="2"/>
  <c r="Y72" i="2" s="1"/>
  <c r="I73" i="2"/>
  <c r="Y73" i="2" s="1"/>
  <c r="I74" i="2"/>
  <c r="Y74" i="2" s="1"/>
  <c r="I75" i="2"/>
  <c r="Y75" i="2" s="1"/>
  <c r="I76" i="2"/>
  <c r="Y76" i="2" s="1"/>
  <c r="I77" i="2"/>
  <c r="Y77" i="2" s="1"/>
  <c r="I78" i="2"/>
  <c r="Y78" i="2" s="1"/>
  <c r="I79" i="2"/>
  <c r="Y79" i="2" s="1"/>
  <c r="I80" i="2"/>
  <c r="Y80" i="2" s="1"/>
  <c r="I81" i="2"/>
  <c r="Y81" i="2" s="1"/>
  <c r="I82" i="2"/>
  <c r="Y82" i="2" s="1"/>
  <c r="I83" i="2"/>
  <c r="Y83" i="2" s="1"/>
  <c r="I84" i="2"/>
  <c r="Y84" i="2" s="1"/>
  <c r="I85" i="2"/>
  <c r="Y85" i="2" s="1"/>
  <c r="I86" i="2"/>
  <c r="Y86" i="2" s="1"/>
  <c r="I87" i="2"/>
  <c r="Y87" i="2" s="1"/>
  <c r="I88" i="2"/>
  <c r="Y88" i="2" s="1"/>
  <c r="I89" i="2"/>
  <c r="Y89" i="2" s="1"/>
  <c r="I90" i="2"/>
  <c r="Y90" i="2" s="1"/>
  <c r="I91" i="2"/>
  <c r="Y91" i="2" s="1"/>
  <c r="I92" i="2"/>
  <c r="Y92" i="2" s="1"/>
  <c r="I93" i="2"/>
  <c r="Y93" i="2" s="1"/>
  <c r="I94" i="2"/>
  <c r="Y94" i="2" s="1"/>
  <c r="I95" i="2"/>
  <c r="Y95" i="2" s="1"/>
  <c r="I96" i="2"/>
  <c r="Y96" i="2" s="1"/>
  <c r="I97" i="2"/>
  <c r="Y97" i="2" s="1"/>
  <c r="L17" i="2"/>
  <c r="Z17" i="2" s="1"/>
  <c r="L18" i="2"/>
  <c r="Z18" i="2" s="1"/>
  <c r="L19" i="2"/>
  <c r="Z19" i="2" s="1"/>
  <c r="L20" i="2"/>
  <c r="Z20" i="2" s="1"/>
  <c r="L21" i="2"/>
  <c r="Z21" i="2" s="1"/>
  <c r="L22" i="2"/>
  <c r="Z22" i="2" s="1"/>
  <c r="L23" i="2"/>
  <c r="Z23" i="2" s="1"/>
  <c r="L24" i="2"/>
  <c r="Z24" i="2" s="1"/>
  <c r="L25" i="2"/>
  <c r="Z25" i="2" s="1"/>
  <c r="L26" i="2"/>
  <c r="Z26" i="2" s="1"/>
  <c r="L27" i="2"/>
  <c r="Z27" i="2" s="1"/>
  <c r="L28" i="2"/>
  <c r="Z28" i="2" s="1"/>
  <c r="L29" i="2"/>
  <c r="Z29" i="2" s="1"/>
  <c r="L30" i="2"/>
  <c r="Z30" i="2" s="1"/>
  <c r="L31" i="2"/>
  <c r="Z31" i="2" s="1"/>
  <c r="L32" i="2"/>
  <c r="Z32" i="2" s="1"/>
  <c r="L33" i="2"/>
  <c r="Z33" i="2" s="1"/>
  <c r="L34" i="2"/>
  <c r="Z34" i="2" s="1"/>
  <c r="L35" i="2"/>
  <c r="Z35" i="2" s="1"/>
  <c r="L36" i="2"/>
  <c r="Z36" i="2" s="1"/>
  <c r="L37" i="2"/>
  <c r="Z37" i="2" s="1"/>
  <c r="L38" i="2"/>
  <c r="Z38" i="2" s="1"/>
  <c r="L39" i="2"/>
  <c r="Z39" i="2" s="1"/>
  <c r="L40" i="2"/>
  <c r="Z40" i="2" s="1"/>
  <c r="L41" i="2"/>
  <c r="Z41" i="2" s="1"/>
  <c r="L42" i="2"/>
  <c r="Z42" i="2" s="1"/>
  <c r="L43" i="2"/>
  <c r="Z43" i="2" s="1"/>
  <c r="L44" i="2"/>
  <c r="Z44" i="2" s="1"/>
  <c r="L45" i="2"/>
  <c r="Z45" i="2" s="1"/>
  <c r="L46" i="2"/>
  <c r="Z46" i="2" s="1"/>
  <c r="L47" i="2"/>
  <c r="Z47" i="2" s="1"/>
  <c r="L48" i="2"/>
  <c r="Z48" i="2" s="1"/>
  <c r="L49" i="2"/>
  <c r="Z49" i="2" s="1"/>
  <c r="L50" i="2"/>
  <c r="Z50" i="2" s="1"/>
  <c r="L51" i="2"/>
  <c r="Z51" i="2" s="1"/>
  <c r="L52" i="2"/>
  <c r="Z52" i="2" s="1"/>
  <c r="L53" i="2"/>
  <c r="Z53" i="2" s="1"/>
  <c r="L54" i="2"/>
  <c r="Z54" i="2" s="1"/>
  <c r="L55" i="2"/>
  <c r="Z55" i="2" s="1"/>
  <c r="L56" i="2"/>
  <c r="Z56" i="2" s="1"/>
  <c r="L57" i="2"/>
  <c r="Z57" i="2" s="1"/>
  <c r="L58" i="2"/>
  <c r="Z58" i="2" s="1"/>
  <c r="L59" i="2"/>
  <c r="Z59" i="2" s="1"/>
  <c r="L60" i="2"/>
  <c r="Z60" i="2" s="1"/>
  <c r="L61" i="2"/>
  <c r="Z61" i="2" s="1"/>
  <c r="L62" i="2"/>
  <c r="Z62" i="2" s="1"/>
  <c r="L63" i="2"/>
  <c r="Z63" i="2" s="1"/>
  <c r="L64" i="2"/>
  <c r="Z64" i="2" s="1"/>
  <c r="L65" i="2"/>
  <c r="Z65" i="2" s="1"/>
  <c r="L66" i="2"/>
  <c r="Z66" i="2" s="1"/>
  <c r="L67" i="2"/>
  <c r="Z67" i="2" s="1"/>
  <c r="L68" i="2"/>
  <c r="Z68" i="2" s="1"/>
  <c r="L69" i="2"/>
  <c r="Z69" i="2" s="1"/>
  <c r="L70" i="2"/>
  <c r="Z70" i="2" s="1"/>
  <c r="L71" i="2"/>
  <c r="Z71" i="2" s="1"/>
  <c r="L72" i="2"/>
  <c r="Z72" i="2" s="1"/>
  <c r="L73" i="2"/>
  <c r="Z73" i="2" s="1"/>
  <c r="L74" i="2"/>
  <c r="Z74" i="2" s="1"/>
  <c r="L75" i="2"/>
  <c r="Z75" i="2" s="1"/>
  <c r="L76" i="2"/>
  <c r="Z76" i="2" s="1"/>
  <c r="L77" i="2"/>
  <c r="Z77" i="2" s="1"/>
  <c r="L78" i="2"/>
  <c r="Z78" i="2" s="1"/>
  <c r="L79" i="2"/>
  <c r="Z79" i="2" s="1"/>
  <c r="L80" i="2"/>
  <c r="Z80" i="2" s="1"/>
  <c r="L81" i="2"/>
  <c r="Z81" i="2" s="1"/>
  <c r="L82" i="2"/>
  <c r="Z82" i="2" s="1"/>
  <c r="L83" i="2"/>
  <c r="Z83" i="2" s="1"/>
  <c r="L84" i="2"/>
  <c r="Z84" i="2" s="1"/>
  <c r="L85" i="2"/>
  <c r="Z85" i="2" s="1"/>
  <c r="L86" i="2"/>
  <c r="Z86" i="2" s="1"/>
  <c r="L87" i="2"/>
  <c r="Z87" i="2" s="1"/>
  <c r="L88" i="2"/>
  <c r="Z88" i="2" s="1"/>
  <c r="L89" i="2"/>
  <c r="Z89" i="2" s="1"/>
  <c r="L90" i="2"/>
  <c r="Z90" i="2" s="1"/>
  <c r="L91" i="2"/>
  <c r="Z91" i="2" s="1"/>
  <c r="L92" i="2"/>
  <c r="Z92" i="2" s="1"/>
  <c r="L93" i="2"/>
  <c r="Z93" i="2" s="1"/>
  <c r="L94" i="2"/>
  <c r="Z94" i="2" s="1"/>
  <c r="L95" i="2"/>
  <c r="Z95" i="2" s="1"/>
  <c r="L96" i="2"/>
  <c r="Z96" i="2" s="1"/>
  <c r="L97" i="2"/>
  <c r="Z97" i="2" s="1"/>
  <c r="AA20" i="2"/>
  <c r="AA21" i="2"/>
  <c r="J18" i="4" l="1"/>
  <c r="AX18" i="4"/>
  <c r="DD18" i="4"/>
  <c r="BD18" i="4"/>
  <c r="AD18" i="4"/>
  <c r="M22" i="3"/>
  <c r="CX18" i="4"/>
  <c r="E19" i="4"/>
  <c r="K18" i="4"/>
  <c r="CG18" i="4"/>
  <c r="G30" i="3"/>
  <c r="P30" i="3"/>
  <c r="G17" i="3"/>
  <c r="G26" i="3"/>
  <c r="F30" i="3"/>
  <c r="AU18" i="4"/>
  <c r="BJ18" i="4"/>
  <c r="DA18" i="4"/>
  <c r="BR18" i="4"/>
  <c r="O18" i="4"/>
  <c r="CM18" i="4"/>
  <c r="BX18" i="4"/>
  <c r="AO18" i="4"/>
  <c r="CU18" i="4"/>
  <c r="DM18" i="4"/>
  <c r="DG18" i="4"/>
  <c r="BG18" i="4"/>
  <c r="BA18" i="4"/>
  <c r="X18" i="4"/>
  <c r="DP18" i="4"/>
  <c r="J15" i="3"/>
  <c r="J30" i="3"/>
  <c r="P16" i="3"/>
  <c r="D33" i="3"/>
  <c r="G22" i="3"/>
  <c r="G16" i="3"/>
  <c r="M30" i="3"/>
  <c r="AM18" i="4"/>
  <c r="G20" i="4"/>
  <c r="E20" i="4"/>
  <c r="DJ18" i="4"/>
  <c r="CR21" i="4"/>
  <c r="CR20" i="4"/>
  <c r="CR19" i="4"/>
  <c r="CJ18" i="4"/>
  <c r="CD18" i="4"/>
  <c r="CA18" i="4"/>
  <c r="BO19" i="4"/>
  <c r="BO20" i="4"/>
  <c r="BU18" i="4"/>
  <c r="BO21" i="4"/>
  <c r="AL20" i="4"/>
  <c r="AL21" i="4"/>
  <c r="AR18" i="4"/>
  <c r="AL19" i="4"/>
  <c r="AG18" i="4"/>
  <c r="AA18" i="4"/>
  <c r="I21" i="4"/>
  <c r="U18" i="4"/>
  <c r="I20" i="4"/>
  <c r="R18" i="4"/>
  <c r="I19" i="4"/>
  <c r="L18" i="4"/>
  <c r="CT18" i="4"/>
  <c r="CS18" i="4"/>
  <c r="BQ18" i="4"/>
  <c r="G19" i="4"/>
  <c r="BP18" i="4"/>
  <c r="E21" i="4"/>
  <c r="AN18" i="4"/>
  <c r="G21" i="4"/>
  <c r="E26" i="3"/>
  <c r="M26" i="3"/>
  <c r="J26" i="3"/>
  <c r="D29" i="3"/>
  <c r="E30" i="3"/>
  <c r="F15" i="3"/>
  <c r="R14" i="3"/>
  <c r="Q14" i="3"/>
  <c r="P22" i="3"/>
  <c r="E22" i="3"/>
  <c r="D25" i="3"/>
  <c r="I14" i="3"/>
  <c r="P18" i="3"/>
  <c r="N14" i="3"/>
  <c r="M18" i="3"/>
  <c r="F16" i="3"/>
  <c r="M15" i="3"/>
  <c r="M16" i="3"/>
  <c r="M17" i="3"/>
  <c r="O14" i="3"/>
  <c r="J18" i="3"/>
  <c r="K14" i="3"/>
  <c r="D21" i="3"/>
  <c r="F18" i="3"/>
  <c r="G18" i="3"/>
  <c r="G15" i="3"/>
  <c r="D23" i="3"/>
  <c r="H14" i="3"/>
  <c r="E18" i="3"/>
  <c r="E15" i="3"/>
  <c r="D31" i="3"/>
  <c r="P17" i="3"/>
  <c r="P15" i="3"/>
  <c r="P26" i="3"/>
  <c r="D27" i="3"/>
  <c r="D24" i="3"/>
  <c r="D32" i="3"/>
  <c r="D28" i="3"/>
  <c r="J17" i="3"/>
  <c r="J22" i="3"/>
  <c r="L14" i="3"/>
  <c r="F17" i="3"/>
  <c r="D19" i="3"/>
  <c r="D20" i="3"/>
  <c r="J16" i="3"/>
  <c r="E17" i="3"/>
  <c r="F26" i="3"/>
  <c r="F22" i="3"/>
  <c r="E16" i="3"/>
  <c r="F19" i="2"/>
  <c r="F35" i="2"/>
  <c r="R16" i="2"/>
  <c r="AB16" i="2" s="1"/>
  <c r="F18" i="2"/>
  <c r="F66" i="2"/>
  <c r="F67" i="2"/>
  <c r="F72" i="2"/>
  <c r="F83" i="2"/>
  <c r="F88" i="2"/>
  <c r="O16" i="2"/>
  <c r="AA16" i="2" s="1"/>
  <c r="F22" i="2"/>
  <c r="F54" i="2"/>
  <c r="F65" i="2"/>
  <c r="F70" i="2"/>
  <c r="F81" i="2"/>
  <c r="F86" i="2"/>
  <c r="L16" i="2"/>
  <c r="Z16" i="2" s="1"/>
  <c r="F23" i="2"/>
  <c r="F51" i="2"/>
  <c r="F55" i="2"/>
  <c r="F71" i="2"/>
  <c r="F87" i="2"/>
  <c r="I16" i="2"/>
  <c r="Y16" i="2" s="1"/>
  <c r="G17" i="2"/>
  <c r="W17" i="2" s="1"/>
  <c r="H17" i="2"/>
  <c r="X17" i="2" s="1"/>
  <c r="G18" i="2"/>
  <c r="W18" i="2" s="1"/>
  <c r="H18" i="2"/>
  <c r="X18" i="2" s="1"/>
  <c r="G19" i="2"/>
  <c r="W19" i="2" s="1"/>
  <c r="H19" i="2"/>
  <c r="X19" i="2" s="1"/>
  <c r="G20" i="2"/>
  <c r="W20" i="2" s="1"/>
  <c r="H20" i="2"/>
  <c r="X20" i="2" s="1"/>
  <c r="G21" i="2"/>
  <c r="W21" i="2" s="1"/>
  <c r="H21" i="2"/>
  <c r="X21" i="2" s="1"/>
  <c r="G22" i="2"/>
  <c r="W22" i="2" s="1"/>
  <c r="H22" i="2"/>
  <c r="X22" i="2" s="1"/>
  <c r="G23" i="2"/>
  <c r="W23" i="2" s="1"/>
  <c r="H23" i="2"/>
  <c r="X23" i="2" s="1"/>
  <c r="G24" i="2"/>
  <c r="W24" i="2" s="1"/>
  <c r="H24" i="2"/>
  <c r="X24" i="2" s="1"/>
  <c r="G25" i="2"/>
  <c r="W25" i="2" s="1"/>
  <c r="H25" i="2"/>
  <c r="X25" i="2" s="1"/>
  <c r="G26" i="2"/>
  <c r="W26" i="2" s="1"/>
  <c r="H26" i="2"/>
  <c r="X26" i="2" s="1"/>
  <c r="G27" i="2"/>
  <c r="W27" i="2" s="1"/>
  <c r="H27" i="2"/>
  <c r="X27" i="2" s="1"/>
  <c r="G28" i="2"/>
  <c r="W28" i="2" s="1"/>
  <c r="H28" i="2"/>
  <c r="X28" i="2" s="1"/>
  <c r="G29" i="2"/>
  <c r="W29" i="2" s="1"/>
  <c r="H29" i="2"/>
  <c r="X29" i="2" s="1"/>
  <c r="G30" i="2"/>
  <c r="W30" i="2" s="1"/>
  <c r="H30" i="2"/>
  <c r="X30" i="2" s="1"/>
  <c r="G31" i="2"/>
  <c r="W31" i="2" s="1"/>
  <c r="H31" i="2"/>
  <c r="X31" i="2" s="1"/>
  <c r="G32" i="2"/>
  <c r="W32" i="2" s="1"/>
  <c r="H32" i="2"/>
  <c r="X32" i="2" s="1"/>
  <c r="G33" i="2"/>
  <c r="W33" i="2" s="1"/>
  <c r="H33" i="2"/>
  <c r="X33" i="2" s="1"/>
  <c r="G34" i="2"/>
  <c r="W34" i="2" s="1"/>
  <c r="H34" i="2"/>
  <c r="X34" i="2" s="1"/>
  <c r="G35" i="2"/>
  <c r="W35" i="2" s="1"/>
  <c r="H35" i="2"/>
  <c r="X35" i="2" s="1"/>
  <c r="G36" i="2"/>
  <c r="W36" i="2" s="1"/>
  <c r="H36" i="2"/>
  <c r="X36" i="2" s="1"/>
  <c r="G37" i="2"/>
  <c r="W37" i="2" s="1"/>
  <c r="H37" i="2"/>
  <c r="X37" i="2" s="1"/>
  <c r="F38" i="2"/>
  <c r="G38" i="2"/>
  <c r="W38" i="2" s="1"/>
  <c r="H38" i="2"/>
  <c r="X38" i="2" s="1"/>
  <c r="G39" i="2"/>
  <c r="W39" i="2" s="1"/>
  <c r="H39" i="2"/>
  <c r="X39" i="2" s="1"/>
  <c r="G40" i="2"/>
  <c r="W40" i="2" s="1"/>
  <c r="H40" i="2"/>
  <c r="X40" i="2" s="1"/>
  <c r="G41" i="2"/>
  <c r="W41" i="2" s="1"/>
  <c r="H41" i="2"/>
  <c r="X41" i="2" s="1"/>
  <c r="G42" i="2"/>
  <c r="W42" i="2" s="1"/>
  <c r="H42" i="2"/>
  <c r="X42" i="2" s="1"/>
  <c r="G43" i="2"/>
  <c r="W43" i="2" s="1"/>
  <c r="H43" i="2"/>
  <c r="X43" i="2" s="1"/>
  <c r="G44" i="2"/>
  <c r="W44" i="2" s="1"/>
  <c r="H44" i="2"/>
  <c r="X44" i="2" s="1"/>
  <c r="G45" i="2"/>
  <c r="W45" i="2" s="1"/>
  <c r="H45" i="2"/>
  <c r="X45" i="2" s="1"/>
  <c r="G46" i="2"/>
  <c r="W46" i="2" s="1"/>
  <c r="H46" i="2"/>
  <c r="X46" i="2" s="1"/>
  <c r="G47" i="2"/>
  <c r="W47" i="2" s="1"/>
  <c r="H47" i="2"/>
  <c r="X47" i="2" s="1"/>
  <c r="G48" i="2"/>
  <c r="W48" i="2" s="1"/>
  <c r="H48" i="2"/>
  <c r="X48" i="2" s="1"/>
  <c r="G49" i="2"/>
  <c r="W49" i="2" s="1"/>
  <c r="H49" i="2"/>
  <c r="X49" i="2" s="1"/>
  <c r="G50" i="2"/>
  <c r="W50" i="2" s="1"/>
  <c r="H50" i="2"/>
  <c r="X50" i="2" s="1"/>
  <c r="G51" i="2"/>
  <c r="W51" i="2" s="1"/>
  <c r="H51" i="2"/>
  <c r="X51" i="2" s="1"/>
  <c r="G52" i="2"/>
  <c r="W52" i="2" s="1"/>
  <c r="H52" i="2"/>
  <c r="X52" i="2" s="1"/>
  <c r="G53" i="2"/>
  <c r="W53" i="2" s="1"/>
  <c r="H53" i="2"/>
  <c r="X53" i="2" s="1"/>
  <c r="G54" i="2"/>
  <c r="W54" i="2" s="1"/>
  <c r="H54" i="2"/>
  <c r="X54" i="2" s="1"/>
  <c r="G55" i="2"/>
  <c r="W55" i="2" s="1"/>
  <c r="H55" i="2"/>
  <c r="X55" i="2" s="1"/>
  <c r="G56" i="2"/>
  <c r="W56" i="2" s="1"/>
  <c r="H56" i="2"/>
  <c r="X56" i="2" s="1"/>
  <c r="G57" i="2"/>
  <c r="W57" i="2" s="1"/>
  <c r="H57" i="2"/>
  <c r="X57" i="2" s="1"/>
  <c r="G58" i="2"/>
  <c r="W58" i="2" s="1"/>
  <c r="H58" i="2"/>
  <c r="X58" i="2" s="1"/>
  <c r="G59" i="2"/>
  <c r="W59" i="2" s="1"/>
  <c r="H59" i="2"/>
  <c r="X59" i="2" s="1"/>
  <c r="G60" i="2"/>
  <c r="W60" i="2" s="1"/>
  <c r="H60" i="2"/>
  <c r="X60" i="2" s="1"/>
  <c r="G61" i="2"/>
  <c r="W61" i="2" s="1"/>
  <c r="H61" i="2"/>
  <c r="X61" i="2" s="1"/>
  <c r="G62" i="2"/>
  <c r="W62" i="2" s="1"/>
  <c r="H62" i="2"/>
  <c r="X62" i="2" s="1"/>
  <c r="G63" i="2"/>
  <c r="W63" i="2" s="1"/>
  <c r="H63" i="2"/>
  <c r="X63" i="2" s="1"/>
  <c r="G64" i="2"/>
  <c r="W64" i="2" s="1"/>
  <c r="H64" i="2"/>
  <c r="X64" i="2" s="1"/>
  <c r="G65" i="2"/>
  <c r="W65" i="2" s="1"/>
  <c r="H65" i="2"/>
  <c r="X65" i="2" s="1"/>
  <c r="G66" i="2"/>
  <c r="W66" i="2" s="1"/>
  <c r="H66" i="2"/>
  <c r="X66" i="2" s="1"/>
  <c r="G67" i="2"/>
  <c r="W67" i="2" s="1"/>
  <c r="H67" i="2"/>
  <c r="X67" i="2" s="1"/>
  <c r="G68" i="2"/>
  <c r="W68" i="2" s="1"/>
  <c r="H68" i="2"/>
  <c r="X68" i="2" s="1"/>
  <c r="G69" i="2"/>
  <c r="W69" i="2" s="1"/>
  <c r="H69" i="2"/>
  <c r="X69" i="2" s="1"/>
  <c r="G70" i="2"/>
  <c r="W70" i="2" s="1"/>
  <c r="H70" i="2"/>
  <c r="X70" i="2" s="1"/>
  <c r="G71" i="2"/>
  <c r="W71" i="2" s="1"/>
  <c r="H71" i="2"/>
  <c r="X71" i="2" s="1"/>
  <c r="G72" i="2"/>
  <c r="W72" i="2" s="1"/>
  <c r="H72" i="2"/>
  <c r="X72" i="2" s="1"/>
  <c r="G73" i="2"/>
  <c r="W73" i="2" s="1"/>
  <c r="H73" i="2"/>
  <c r="X73" i="2" s="1"/>
  <c r="G74" i="2"/>
  <c r="W74" i="2" s="1"/>
  <c r="H74" i="2"/>
  <c r="X74" i="2" s="1"/>
  <c r="G75" i="2"/>
  <c r="W75" i="2" s="1"/>
  <c r="H75" i="2"/>
  <c r="X75" i="2" s="1"/>
  <c r="G76" i="2"/>
  <c r="W76" i="2" s="1"/>
  <c r="H76" i="2"/>
  <c r="X76" i="2" s="1"/>
  <c r="G77" i="2"/>
  <c r="W77" i="2" s="1"/>
  <c r="H77" i="2"/>
  <c r="X77" i="2" s="1"/>
  <c r="G78" i="2"/>
  <c r="W78" i="2" s="1"/>
  <c r="H78" i="2"/>
  <c r="X78" i="2" s="1"/>
  <c r="G79" i="2"/>
  <c r="W79" i="2" s="1"/>
  <c r="H79" i="2"/>
  <c r="X79" i="2" s="1"/>
  <c r="G80" i="2"/>
  <c r="W80" i="2" s="1"/>
  <c r="H80" i="2"/>
  <c r="X80" i="2" s="1"/>
  <c r="G81" i="2"/>
  <c r="W81" i="2" s="1"/>
  <c r="H81" i="2"/>
  <c r="X81" i="2" s="1"/>
  <c r="G82" i="2"/>
  <c r="W82" i="2" s="1"/>
  <c r="H82" i="2"/>
  <c r="X82" i="2" s="1"/>
  <c r="G83" i="2"/>
  <c r="W83" i="2" s="1"/>
  <c r="H83" i="2"/>
  <c r="X83" i="2" s="1"/>
  <c r="G84" i="2"/>
  <c r="W84" i="2" s="1"/>
  <c r="H84" i="2"/>
  <c r="X84" i="2" s="1"/>
  <c r="G85" i="2"/>
  <c r="W85" i="2" s="1"/>
  <c r="H85" i="2"/>
  <c r="X85" i="2" s="1"/>
  <c r="G86" i="2"/>
  <c r="W86" i="2" s="1"/>
  <c r="H86" i="2"/>
  <c r="X86" i="2" s="1"/>
  <c r="G87" i="2"/>
  <c r="W87" i="2" s="1"/>
  <c r="H87" i="2"/>
  <c r="X87" i="2" s="1"/>
  <c r="G88" i="2"/>
  <c r="W88" i="2" s="1"/>
  <c r="H88" i="2"/>
  <c r="X88" i="2" s="1"/>
  <c r="G89" i="2"/>
  <c r="W89" i="2" s="1"/>
  <c r="H89" i="2"/>
  <c r="X89" i="2" s="1"/>
  <c r="G90" i="2"/>
  <c r="W90" i="2" s="1"/>
  <c r="H90" i="2"/>
  <c r="X90" i="2" s="1"/>
  <c r="G91" i="2"/>
  <c r="W91" i="2" s="1"/>
  <c r="H91" i="2"/>
  <c r="X91" i="2" s="1"/>
  <c r="G92" i="2"/>
  <c r="W92" i="2" s="1"/>
  <c r="H92" i="2"/>
  <c r="X92" i="2" s="1"/>
  <c r="G93" i="2"/>
  <c r="W93" i="2" s="1"/>
  <c r="H93" i="2"/>
  <c r="X93" i="2" s="1"/>
  <c r="G94" i="2"/>
  <c r="W94" i="2" s="1"/>
  <c r="H94" i="2"/>
  <c r="X94" i="2" s="1"/>
  <c r="G95" i="2"/>
  <c r="W95" i="2" s="1"/>
  <c r="H95" i="2"/>
  <c r="X95" i="2" s="1"/>
  <c r="G96" i="2"/>
  <c r="W96" i="2" s="1"/>
  <c r="H96" i="2"/>
  <c r="X96" i="2" s="1"/>
  <c r="G97" i="2"/>
  <c r="W97" i="2" s="1"/>
  <c r="H97" i="2"/>
  <c r="X97" i="2" s="1"/>
  <c r="H16" i="2"/>
  <c r="X16" i="2" s="1"/>
  <c r="G16" i="2"/>
  <c r="W16" i="2" s="1"/>
  <c r="J15" i="2"/>
  <c r="K15" i="2"/>
  <c r="M15" i="2"/>
  <c r="N15" i="2"/>
  <c r="P15" i="2"/>
  <c r="Q15" i="2"/>
  <c r="S15" i="2"/>
  <c r="T15" i="2"/>
  <c r="C15" i="3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G14" i="3" l="1"/>
  <c r="E18" i="4"/>
  <c r="CR18" i="4"/>
  <c r="BO18" i="4"/>
  <c r="C20" i="4"/>
  <c r="C21" i="4"/>
  <c r="AL18" i="4"/>
  <c r="C19" i="4"/>
  <c r="I18" i="4"/>
  <c r="G18" i="4"/>
  <c r="D17" i="3"/>
  <c r="M14" i="3"/>
  <c r="J14" i="3"/>
  <c r="P14" i="3"/>
  <c r="F14" i="3"/>
  <c r="D18" i="3"/>
  <c r="D30" i="3"/>
  <c r="D15" i="3"/>
  <c r="D26" i="3"/>
  <c r="D16" i="3"/>
  <c r="D22" i="3"/>
  <c r="E14" i="3"/>
  <c r="U66" i="2"/>
  <c r="V66" i="2"/>
  <c r="U19" i="2"/>
  <c r="V19" i="2"/>
  <c r="U23" i="2"/>
  <c r="V23" i="2"/>
  <c r="U35" i="2"/>
  <c r="V35" i="2"/>
  <c r="U55" i="2"/>
  <c r="V55" i="2"/>
  <c r="U51" i="2"/>
  <c r="V51" i="2"/>
  <c r="U71" i="2"/>
  <c r="V71" i="2"/>
  <c r="U67" i="2"/>
  <c r="V67" i="2"/>
  <c r="U87" i="2"/>
  <c r="V87" i="2"/>
  <c r="U22" i="2"/>
  <c r="V22" i="2"/>
  <c r="U88" i="2"/>
  <c r="V88" i="2"/>
  <c r="U81" i="2"/>
  <c r="V81" i="2"/>
  <c r="U70" i="2"/>
  <c r="V70" i="2"/>
  <c r="U83" i="2"/>
  <c r="V83" i="2"/>
  <c r="U86" i="2"/>
  <c r="V86" i="2"/>
  <c r="U38" i="2"/>
  <c r="V38" i="2"/>
  <c r="U65" i="2"/>
  <c r="V65" i="2"/>
  <c r="U18" i="2"/>
  <c r="V18" i="2"/>
  <c r="U72" i="2"/>
  <c r="V72" i="2"/>
  <c r="U54" i="2"/>
  <c r="V54" i="2"/>
  <c r="F49" i="2"/>
  <c r="F97" i="2"/>
  <c r="F26" i="2"/>
  <c r="F39" i="2"/>
  <c r="F89" i="2"/>
  <c r="F73" i="2"/>
  <c r="F25" i="2"/>
  <c r="F56" i="2"/>
  <c r="F40" i="2"/>
  <c r="F24" i="2"/>
  <c r="F20" i="2"/>
  <c r="F84" i="2"/>
  <c r="F33" i="2"/>
  <c r="F17" i="2"/>
  <c r="F41" i="2"/>
  <c r="F92" i="2"/>
  <c r="F76" i="2"/>
  <c r="F60" i="2"/>
  <c r="F44" i="2"/>
  <c r="F50" i="2"/>
  <c r="F74" i="2"/>
  <c r="F57" i="2"/>
  <c r="F90" i="2"/>
  <c r="F58" i="2"/>
  <c r="F42" i="2"/>
  <c r="G15" i="2"/>
  <c r="F69" i="2"/>
  <c r="F85" i="2"/>
  <c r="F37" i="2"/>
  <c r="F82" i="2"/>
  <c r="F34" i="2"/>
  <c r="F68" i="2"/>
  <c r="F52" i="2"/>
  <c r="F36" i="2"/>
  <c r="F28" i="2"/>
  <c r="R15" i="2"/>
  <c r="F91" i="2"/>
  <c r="F75" i="2"/>
  <c r="F59" i="2"/>
  <c r="F43" i="2"/>
  <c r="F27" i="2"/>
  <c r="F53" i="2"/>
  <c r="F21" i="2"/>
  <c r="F94" i="2"/>
  <c r="F78" i="2"/>
  <c r="F62" i="2"/>
  <c r="F46" i="2"/>
  <c r="F30" i="2"/>
  <c r="F96" i="2"/>
  <c r="F80" i="2"/>
  <c r="F64" i="2"/>
  <c r="F48" i="2"/>
  <c r="F32" i="2"/>
  <c r="O15" i="2"/>
  <c r="F93" i="2"/>
  <c r="F77" i="2"/>
  <c r="F61" i="2"/>
  <c r="F45" i="2"/>
  <c r="F29" i="2"/>
  <c r="F16" i="2"/>
  <c r="L15" i="2"/>
  <c r="F95" i="2"/>
  <c r="F79" i="2"/>
  <c r="F63" i="2"/>
  <c r="F47" i="2"/>
  <c r="F31" i="2"/>
  <c r="I15" i="2"/>
  <c r="H15" i="2"/>
  <c r="U16" i="2" l="1"/>
  <c r="V16" i="2"/>
  <c r="C18" i="4"/>
  <c r="D14" i="3"/>
  <c r="U42" i="2"/>
  <c r="V42" i="2"/>
  <c r="U56" i="2"/>
  <c r="V56" i="2"/>
  <c r="U25" i="2"/>
  <c r="V25" i="2"/>
  <c r="U57" i="2"/>
  <c r="V57" i="2"/>
  <c r="U28" i="2"/>
  <c r="V28" i="2"/>
  <c r="U31" i="2"/>
  <c r="V31" i="2"/>
  <c r="U60" i="2"/>
  <c r="V60" i="2"/>
  <c r="U97" i="2"/>
  <c r="V97" i="2"/>
  <c r="U32" i="2"/>
  <c r="V32" i="2"/>
  <c r="U39" i="2"/>
  <c r="V39" i="2"/>
  <c r="U36" i="2"/>
  <c r="V36" i="2"/>
  <c r="U61" i="2"/>
  <c r="V61" i="2"/>
  <c r="U96" i="2"/>
  <c r="V96" i="2"/>
  <c r="U30" i="2"/>
  <c r="V30" i="2"/>
  <c r="U34" i="2"/>
  <c r="V34" i="2"/>
  <c r="U40" i="2"/>
  <c r="V40" i="2"/>
  <c r="U43" i="2"/>
  <c r="V43" i="2"/>
  <c r="U59" i="2"/>
  <c r="V59" i="2"/>
  <c r="U75" i="2"/>
  <c r="V75" i="2"/>
  <c r="U89" i="2"/>
  <c r="V89" i="2"/>
  <c r="U48" i="2"/>
  <c r="V48" i="2"/>
  <c r="U44" i="2"/>
  <c r="V44" i="2"/>
  <c r="U47" i="2"/>
  <c r="V47" i="2"/>
  <c r="U76" i="2"/>
  <c r="V76" i="2"/>
  <c r="U63" i="2"/>
  <c r="V63" i="2"/>
  <c r="U92" i="2"/>
  <c r="V92" i="2"/>
  <c r="U95" i="2"/>
  <c r="V95" i="2"/>
  <c r="U17" i="2"/>
  <c r="V17" i="2"/>
  <c r="U27" i="2"/>
  <c r="V27" i="2"/>
  <c r="U77" i="2"/>
  <c r="V77" i="2"/>
  <c r="U93" i="2"/>
  <c r="V93" i="2"/>
  <c r="U91" i="2"/>
  <c r="V91" i="2"/>
  <c r="U64" i="2"/>
  <c r="V64" i="2"/>
  <c r="U80" i="2"/>
  <c r="V80" i="2"/>
  <c r="U52" i="2"/>
  <c r="V52" i="2"/>
  <c r="U49" i="2"/>
  <c r="V49" i="2"/>
  <c r="U79" i="2"/>
  <c r="V79" i="2"/>
  <c r="U46" i="2"/>
  <c r="V46" i="2"/>
  <c r="U41" i="2"/>
  <c r="V41" i="2"/>
  <c r="U62" i="2"/>
  <c r="V62" i="2"/>
  <c r="U82" i="2"/>
  <c r="V82" i="2"/>
  <c r="U78" i="2"/>
  <c r="V78" i="2"/>
  <c r="U37" i="2"/>
  <c r="V37" i="2"/>
  <c r="U94" i="2"/>
  <c r="V94" i="2"/>
  <c r="U84" i="2"/>
  <c r="V84" i="2"/>
  <c r="U29" i="2"/>
  <c r="V29" i="2"/>
  <c r="U69" i="2"/>
  <c r="V69" i="2"/>
  <c r="U20" i="2"/>
  <c r="V20" i="2"/>
  <c r="U58" i="2"/>
  <c r="V58" i="2"/>
  <c r="U90" i="2"/>
  <c r="V90" i="2"/>
  <c r="U73" i="2"/>
  <c r="V73" i="2"/>
  <c r="U74" i="2"/>
  <c r="V74" i="2"/>
  <c r="U50" i="2"/>
  <c r="V50" i="2"/>
  <c r="U26" i="2"/>
  <c r="V26" i="2"/>
  <c r="U68" i="2"/>
  <c r="V68" i="2"/>
  <c r="U33" i="2"/>
  <c r="V33" i="2"/>
  <c r="U85" i="2"/>
  <c r="V85" i="2"/>
  <c r="U21" i="2"/>
  <c r="V21" i="2"/>
  <c r="U45" i="2"/>
  <c r="V45" i="2"/>
  <c r="U53" i="2"/>
  <c r="V53" i="2"/>
  <c r="U24" i="2"/>
  <c r="V24" i="2"/>
  <c r="F15" i="2"/>
</calcChain>
</file>

<file path=xl/sharedStrings.xml><?xml version="1.0" encoding="utf-8"?>
<sst xmlns="http://schemas.openxmlformats.org/spreadsheetml/2006/main" count="472" uniqueCount="182">
  <si>
    <t>А-ДБ-16</t>
  </si>
  <si>
    <t>А-ДБ-17</t>
  </si>
  <si>
    <t>А-ДБ-18</t>
  </si>
  <si>
    <t xml:space="preserve"> А-ДБ-16</t>
  </si>
  <si>
    <t>А.Үндсэн мэдээлэл</t>
  </si>
  <si>
    <t>/Тоо/</t>
  </si>
  <si>
    <t>Ерөнхий чиглэл</t>
  </si>
  <si>
    <t>Төрөлжсөн чиглэл</t>
  </si>
  <si>
    <t xml:space="preserve">Нарийвчилсан чиглэл </t>
  </si>
  <si>
    <t>МД</t>
  </si>
  <si>
    <t>Нийт төгсөгчид</t>
  </si>
  <si>
    <t>Эрэгтэй</t>
  </si>
  <si>
    <t>Эмэгтэй</t>
  </si>
  <si>
    <t>Дипломын боловсрол</t>
  </si>
  <si>
    <t>Бакалаврын боловсрол</t>
  </si>
  <si>
    <t>Магистрын боловсрол</t>
  </si>
  <si>
    <t>Докторын боловсрол</t>
  </si>
  <si>
    <t>А</t>
  </si>
  <si>
    <t>Б</t>
  </si>
  <si>
    <t>Бүгд</t>
  </si>
  <si>
    <t>01. Боловсрол</t>
  </si>
  <si>
    <t>02. Урлаг, хүмүүнлэг</t>
  </si>
  <si>
    <t>03. Нийгмийн шинжлэх ухаан, мэдээлэл, сэтгүүл зүй</t>
  </si>
  <si>
    <t>04. Бизнес, удирдахуй, хууль, эрх зүй</t>
  </si>
  <si>
    <t>05. Байгалийн шинжлэх ухаан, математик, статистик</t>
  </si>
  <si>
    <t>06. Мэдээлэл, харилцааны технологи</t>
  </si>
  <si>
    <t>07. Инженер, үйлдвэрлэл, барилга угсралт</t>
  </si>
  <si>
    <t>08. Хөдөө аж ахуй, ой, загасны аж ахуй, мал эмнэлэг</t>
  </si>
  <si>
    <t>09. Эрүүл мэнд, нийгмийн халамж</t>
  </si>
  <si>
    <t>10. Үйлчилгээ</t>
  </si>
  <si>
    <t>Балансын шалгалт:</t>
  </si>
  <si>
    <r>
      <rPr>
        <b/>
        <i/>
        <sz val="10"/>
        <rFont val="Arial"/>
        <family val="2"/>
      </rPr>
      <t xml:space="preserve">Багана: </t>
    </r>
    <r>
      <rPr>
        <i/>
        <sz val="10"/>
        <rFont val="Arial"/>
        <family val="2"/>
      </rPr>
      <t xml:space="preserve">1=(2+3)=(4+7+10+13), 4=(5+6), 7=(8+9), 10=(11+12), 13=(14+15); </t>
    </r>
  </si>
  <si>
    <t>Баталгаажуулсан:</t>
  </si>
  <si>
    <t>Хянасан:</t>
  </si>
  <si>
    <t xml:space="preserve">Мэдээ гаргасан: </t>
  </si>
  <si>
    <t>Байгууллагын ангилал</t>
  </si>
  <si>
    <t>Их сургууль</t>
  </si>
  <si>
    <t>Дээд сургууль</t>
  </si>
  <si>
    <t>Коллеж</t>
  </si>
  <si>
    <t xml:space="preserve">Төрийн </t>
  </si>
  <si>
    <t xml:space="preserve">Хувийн </t>
  </si>
  <si>
    <t>Орон нутгийн</t>
  </si>
  <si>
    <t>Олон нийтийн/ шашны</t>
  </si>
  <si>
    <r>
      <rPr>
        <b/>
        <i/>
        <sz val="10"/>
        <rFont val="Arial"/>
        <family val="2"/>
      </rPr>
      <t xml:space="preserve">Мөр: </t>
    </r>
    <r>
      <rPr>
        <i/>
        <sz val="10"/>
        <rFont val="Arial"/>
        <family val="2"/>
      </rPr>
      <t>1=(2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4)=(5+9+13+17), 5=(6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8), 9=(10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12), 13=(14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16), 17=(18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>20);</t>
    </r>
  </si>
  <si>
    <t xml:space="preserve">  А-ДБ-18</t>
  </si>
  <si>
    <r>
      <t xml:space="preserve">  (А-ДБ-18)</t>
    </r>
    <r>
      <rPr>
        <sz val="12"/>
        <rFont val="Arial"/>
        <family val="2"/>
      </rPr>
      <t>-</t>
    </r>
    <r>
      <rPr>
        <i/>
        <sz val="10"/>
        <rFont val="Arial"/>
        <family val="2"/>
      </rPr>
      <t>ын үргэлжлэл</t>
    </r>
  </si>
  <si>
    <t>Дипломын боловсролыг төгсөгчид</t>
  </si>
  <si>
    <t>Голч дүн</t>
  </si>
  <si>
    <t>Бакалаврын боловсролыг төгсөгчид</t>
  </si>
  <si>
    <t>Магистрын боловсролыг төгсөгчид</t>
  </si>
  <si>
    <t>Докторын боловсролыг төгсөгчид</t>
  </si>
  <si>
    <t>[0-0.5]</t>
  </si>
  <si>
    <t>[0.6-1.0]</t>
  </si>
  <si>
    <t>[1.1-1.5]</t>
  </si>
  <si>
    <t>[1.6-2.0]</t>
  </si>
  <si>
    <t>[2.1-2.5]</t>
  </si>
  <si>
    <t>[2.6-3.0]</t>
  </si>
  <si>
    <t>[3.1-3.5]</t>
  </si>
  <si>
    <t>[3.6-4.0]</t>
  </si>
  <si>
    <r>
      <t xml:space="preserve">Багана: </t>
    </r>
    <r>
      <rPr>
        <i/>
        <sz val="10"/>
        <color theme="1"/>
        <rFont val="Arial"/>
        <family val="2"/>
      </rPr>
      <t xml:space="preserve">1=(2+3)=(4+31+58+85), 2=(5+32+59+86), 3=(6+33+60+87); </t>
    </r>
  </si>
  <si>
    <r>
      <rPr>
        <b/>
        <i/>
        <sz val="10"/>
        <color theme="1"/>
        <rFont val="Arial"/>
        <family val="2"/>
      </rPr>
      <t>Мөр:</t>
    </r>
    <r>
      <rPr>
        <i/>
        <sz val="10"/>
        <color theme="1"/>
        <rFont val="Arial"/>
        <family val="2"/>
      </rPr>
      <t xml:space="preserve"> 1=(2+3+4);</t>
    </r>
  </si>
  <si>
    <t>Боловсрол</t>
  </si>
  <si>
    <t>Математик</t>
  </si>
  <si>
    <t>Физик</t>
  </si>
  <si>
    <t>Биологи</t>
  </si>
  <si>
    <t>Хими</t>
  </si>
  <si>
    <t>ДЭЭД БОЛОВСРОЛЫН СУРГАЛТЫН БАЙГУУЛЛАГЫН ТӨГСӨГЧДИЙН 2022/2023 ОНЫ ХИЧЭЭЛИЙН ЖИЛИЙН МЭДЭЭ, голч дүнгээр</t>
  </si>
  <si>
    <t>Боловсролын шинжлэх ухаан</t>
  </si>
  <si>
    <t>Багш, сургуулийн өмнөх насны боловсрол</t>
  </si>
  <si>
    <t>Багш, бага ангийн боловсрол</t>
  </si>
  <si>
    <t>Багш, мэргэжлийн</t>
  </si>
  <si>
    <t>Хэл</t>
  </si>
  <si>
    <t>Хүмүүнлэг</t>
  </si>
  <si>
    <t>Хүмүүнлэг(хэлнээс бусад)</t>
  </si>
  <si>
    <t>Урлаг</t>
  </si>
  <si>
    <t>Урлаг, хүмүүнлэгт хамаарах салбар дундын чиглэл</t>
  </si>
  <si>
    <t>Уран зохиол, хэл шинжлэл</t>
  </si>
  <si>
    <t>Хэл эзэмшихүй</t>
  </si>
  <si>
    <t>Философи, ёсзүй</t>
  </si>
  <si>
    <t>Түүх, археологи</t>
  </si>
  <si>
    <t>Шашин судлал</t>
  </si>
  <si>
    <t>Урлагийн салбар дундын хөтөлбөр</t>
  </si>
  <si>
    <t>Хөгжим, тайз дэлгэцийн урлаг</t>
  </si>
  <si>
    <t>Дүрслэх урлаг</t>
  </si>
  <si>
    <t>Хувцас загвар, интерьер ба үйлдвэрлэлийн дизайн</t>
  </si>
  <si>
    <t>Дуу дүрсний техник болон медиа үйлдвэрлэл</t>
  </si>
  <si>
    <t>Нийгмийн болон зан үйлийн шинжлэх ухаан</t>
  </si>
  <si>
    <t>Сэтгүүлзүй, мэдээлэл</t>
  </si>
  <si>
    <t>Нийгмийн шинжлэх ухаан, сэтгүүл зүй, мэдээлэлд хамаарах салбар дундын чиглэл</t>
  </si>
  <si>
    <t>Эдийн засаг</t>
  </si>
  <si>
    <t>Улс төр, иргэн судлал</t>
  </si>
  <si>
    <t>Сэтгэл судлал</t>
  </si>
  <si>
    <t>Социологи, соёл судлал</t>
  </si>
  <si>
    <t>Ажил мэргэжил судлал</t>
  </si>
  <si>
    <t>Сэтгүүл зүй</t>
  </si>
  <si>
    <t>Номын сан, мэдээлэл, архив судлал</t>
  </si>
  <si>
    <t>Бизнес ба удирдахуй</t>
  </si>
  <si>
    <t>Эрхзүй</t>
  </si>
  <si>
    <t>Нягтлан бодох бүртгэл, татвар</t>
  </si>
  <si>
    <t>Санхүү, банк, даатгал</t>
  </si>
  <si>
    <t>Менежмент ба удирдахуй</t>
  </si>
  <si>
    <t>Маркетинг, зар сурталчилгаа</t>
  </si>
  <si>
    <t>Худалдаа</t>
  </si>
  <si>
    <t>Эрх зүй</t>
  </si>
  <si>
    <t>Биологи ба холбогдох шинжлэх ухаан</t>
  </si>
  <si>
    <t>Хүрээлэн буй орчин</t>
  </si>
  <si>
    <t>Байгалийн шинжлэх ухаан</t>
  </si>
  <si>
    <t>Математик статистик</t>
  </si>
  <si>
    <t>Биохими</t>
  </si>
  <si>
    <t>Хүрээлэн буй орчин судлал</t>
  </si>
  <si>
    <t>Хүрээлэн буй орчны шинжлэх ухаан</t>
  </si>
  <si>
    <t>Байгалийн шинжлэл</t>
  </si>
  <si>
    <t>Дэлхий судлал</t>
  </si>
  <si>
    <t>Статистик</t>
  </si>
  <si>
    <t>Мэдээлэл, харилцаа, холбооны технологи</t>
  </si>
  <si>
    <t>Өгөгдлийн сан, сүлжээний загварчлал ба удирдлага</t>
  </si>
  <si>
    <t>Програм хангамж, програм хөгжүүлэлт ба шинжилгээ</t>
  </si>
  <si>
    <t>Мэдээлэл, харилцаа холбооны технологийн салбар дундын хөтөлбөр</t>
  </si>
  <si>
    <t>Мэдээллийн болон харилцаа холбооны технологи ангилалд ороогүй хөтөлбөр</t>
  </si>
  <si>
    <t>Инженерчлэл, инженерийн үйлдвэрлэл</t>
  </si>
  <si>
    <t>Үйлдвэрлэл, боловсруулалт</t>
  </si>
  <si>
    <t>Архитектур ба барилга, угсралт</t>
  </si>
  <si>
    <t>Инженерчлэл, үйлдвэрлэл, барилга байгууламжид хамаарах салбар дундын чиглэл</t>
  </si>
  <si>
    <t>Инженерчлэл салбар хооронд</t>
  </si>
  <si>
    <t>Химийн инженерчлэл ба боловсруулалт</t>
  </si>
  <si>
    <t>Хүрээлэн буй орчныг хамгаалах технологи</t>
  </si>
  <si>
    <t>Цахилгаан, эрчим хүч</t>
  </si>
  <si>
    <t>Электроник, автоматжуулалт</t>
  </si>
  <si>
    <t>Механик, төмөрлөгийн үйлдвэрлэл</t>
  </si>
  <si>
    <t>Хөдөлгүүрт тээврийн хэрэгсэл, хөлөг онгоц, нисэх онгоц</t>
  </si>
  <si>
    <t>Хүнс үйлдвэрлэлт</t>
  </si>
  <si>
    <t>Хүнс боловсруулалт</t>
  </si>
  <si>
    <t>Материал судлал (шил, цаас, хуванцар, мод)</t>
  </si>
  <si>
    <t>Хөнгөн үйлдвэрийн технологи</t>
  </si>
  <si>
    <t>Уул уурхай олборлолт</t>
  </si>
  <si>
    <t>Архитектур, хот төлөвлөлт</t>
  </si>
  <si>
    <t>Иргэний ба үйлдвэрийн барилга, байгууламж</t>
  </si>
  <si>
    <t>Инженерчлэл</t>
  </si>
  <si>
    <t>Хөдөө аж ахуй</t>
  </si>
  <si>
    <t>Ойн аж ахуй</t>
  </si>
  <si>
    <t>Мал эмнэлзүй</t>
  </si>
  <si>
    <t>Газар тариалан ба мал аж ахуй</t>
  </si>
  <si>
    <t>Үр тариа ба малын гаралтай бүтээгдэхүүн</t>
  </si>
  <si>
    <t>Жимс ногооны аж ахуй</t>
  </si>
  <si>
    <t>Эрүүл мэнд</t>
  </si>
  <si>
    <t>Нийгмийн хамгаалал</t>
  </si>
  <si>
    <t>Нүүр ам судлал</t>
  </si>
  <si>
    <t>Анагаах ухаан</t>
  </si>
  <si>
    <t>Сувилахуй ба эх барихуй</t>
  </si>
  <si>
    <t>Анагаах ухааны оношлогоо ба эмчилгээний технологи</t>
  </si>
  <si>
    <t>Сэргээн засал</t>
  </si>
  <si>
    <t>Эм зүй</t>
  </si>
  <si>
    <t>Уламжлалт анагаах ухаан</t>
  </si>
  <si>
    <t>Эрүүл мэндийн салбар дундын хөтөлбөр</t>
  </si>
  <si>
    <t>Нийгмийн ажил ба зөвлөх үйлчилгээ</t>
  </si>
  <si>
    <t>Ахуйн үйлчилгээ</t>
  </si>
  <si>
    <t>Хамгааллын үйлчилгээ</t>
  </si>
  <si>
    <t>Аюулгүй байдлыг хангах үйлчилгээ</t>
  </si>
  <si>
    <t>Аюулгүй байдлыг хангах</t>
  </si>
  <si>
    <t>Тээврийн үйлчилгээ</t>
  </si>
  <si>
    <t>Зочид буудал, ресторан, нийтийн хоол</t>
  </si>
  <si>
    <t>Спорт</t>
  </si>
  <si>
    <t>Аялал, жуулчлал, чөлөөт цаг</t>
  </si>
  <si>
    <t>Хөдөлмөрийн эрүүл мэнд, хамгаалал</t>
  </si>
  <si>
    <t>Цэрэг, батлан хамгаалах</t>
  </si>
  <si>
    <t>Иргэн, өмч хөрөнгө хамгаалал</t>
  </si>
  <si>
    <t>Аюулгүй байдлыг хангах үйлчилгээтэй холбоотой салбар дундын хөтөлбөр</t>
  </si>
  <si>
    <t>"Аюулгүй байдлыг хангах"-д ангилагдаагүй чиглэл</t>
  </si>
  <si>
    <t>Тээвэр</t>
  </si>
  <si>
    <t xml:space="preserve">ДЭЭД БОЛОВСРОЛЫН СУРГАЛТЫН БАЙГУУЛЛАГЫН ТӨГСӨГЧДИЙН 
2022 /2023 ОНЫ ХИЧЭЭЛИЙН ЖИЛИЙН МЭДЭЭ, мэргэжлийн чиглэлээр </t>
  </si>
  <si>
    <t>Цахим бодлого, статистикийн хэлтсийн дарга                      Т.Бат-Эрдэнэ                        ........................................</t>
  </si>
  <si>
    <t xml:space="preserve">           /Албан тушаал/                                                            /Нэр/                                    /Гарын үсэг/</t>
  </si>
  <si>
    <t>Цахим бодлого, статистикийн хэлтсийн ахлах шинжээч        О.Дүнжиннамдаг                 .........................................</t>
  </si>
  <si>
    <t>Цахим бодлого, статистикийн хэлтсийн шинжээч                      П.Болормаа                      ........................................</t>
  </si>
  <si>
    <t>2023 оны 07-р сарын 31-ний өдөр</t>
  </si>
  <si>
    <t>Цахим бодлого, статистикийн хэлтсийн дарга              Т.Бат-Эрдэнэ           ........................................</t>
  </si>
  <si>
    <t xml:space="preserve">           /Албан тушаал/                                                            /Нэр/                                 /Гарын үсэг/</t>
  </si>
  <si>
    <t>Цахим бодлого, статистикийн хэлтсийн ахлах шинжээч   О.Дүнжиннамдаг     ....................................</t>
  </si>
  <si>
    <t>Цахим бодлого, статистикийн хэлтсийн шинжээч          П.Болормаа          ........................................</t>
  </si>
  <si>
    <t xml:space="preserve"> ДЭЭД БОЛОВСРОЛЫН СУРГАЛТЫН БАЙГУУЛЛАГЫН ТӨГСӨГЧДИЙН
 2022/ 2023 ОНЫ ХИЧЭЭЛИЙН ЖИЛИЙН МЭДЭЭ, өмчийн хэлбэрээр</t>
  </si>
  <si>
    <t>АЛБАН ЁСНЫ СТАТИСТИК МЭДЭЭ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</si>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</sst>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 Mon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Mon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36"/>
      <color rgb="FF7030A0"/>
      <name val="Arial"/>
      <family val="2"/>
    </font>
    <font>
      <sz val="18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5" fillId="2" borderId="0" xfId="1" applyFont="1" applyFill="1"/>
    <xf numFmtId="0" fontId="6" fillId="2" borderId="0" xfId="1" applyFont="1" applyFill="1"/>
    <xf numFmtId="0" fontId="7" fillId="2" borderId="0" xfId="1" applyFont="1" applyFill="1" applyAlignment="1">
      <alignment horizontal="right" vertical="top"/>
    </xf>
    <xf numFmtId="0" fontId="8" fillId="2" borderId="0" xfId="0" applyFont="1" applyFill="1" applyAlignment="1">
      <alignment vertical="center" wrapText="1"/>
    </xf>
    <xf numFmtId="0" fontId="9" fillId="2" borderId="0" xfId="1" applyFont="1" applyFill="1" applyAlignment="1">
      <alignment horizontal="right" vertical="top"/>
    </xf>
    <xf numFmtId="0" fontId="6" fillId="2" borderId="0" xfId="1" applyFont="1" applyFill="1" applyAlignment="1">
      <alignment wrapText="1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textRotation="90" wrapText="1"/>
    </xf>
    <xf numFmtId="0" fontId="12" fillId="2" borderId="0" xfId="0" applyFont="1" applyFill="1" applyAlignment="1">
      <alignment vertical="center" wrapText="1"/>
    </xf>
    <xf numFmtId="0" fontId="5" fillId="2" borderId="1" xfId="2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vertical="center"/>
    </xf>
    <xf numFmtId="0" fontId="15" fillId="2" borderId="0" xfId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1" applyFont="1" applyFill="1" applyAlignment="1">
      <alignment vertical="center"/>
    </xf>
    <xf numFmtId="0" fontId="4" fillId="2" borderId="0" xfId="1" applyFill="1" applyAlignment="1">
      <alignment vertical="center"/>
    </xf>
    <xf numFmtId="0" fontId="14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left" vertical="center"/>
    </xf>
    <xf numFmtId="0" fontId="5" fillId="2" borderId="0" xfId="3" quotePrefix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4" fillId="2" borderId="0" xfId="1" applyFont="1" applyFill="1" applyAlignment="1">
      <alignment vertical="center"/>
    </xf>
    <xf numFmtId="0" fontId="5" fillId="2" borderId="0" xfId="3" applyFont="1" applyFill="1" applyAlignment="1">
      <alignment horizontal="center" vertical="center" wrapText="1"/>
    </xf>
    <xf numFmtId="0" fontId="2" fillId="2" borderId="0" xfId="0" applyFont="1" applyFill="1"/>
    <xf numFmtId="0" fontId="18" fillId="2" borderId="0" xfId="0" applyFont="1" applyFill="1"/>
    <xf numFmtId="0" fontId="17" fillId="2" borderId="0" xfId="1" applyFont="1" applyFill="1"/>
    <xf numFmtId="0" fontId="5" fillId="2" borderId="0" xfId="1" applyFont="1" applyFill="1" applyAlignment="1">
      <alignment horizontal="left"/>
    </xf>
    <xf numFmtId="0" fontId="19" fillId="2" borderId="0" xfId="0" applyFont="1" applyFill="1" applyAlignment="1">
      <alignment vertical="center" wrapText="1"/>
    </xf>
    <xf numFmtId="0" fontId="5" fillId="2" borderId="0" xfId="3" applyFont="1" applyFill="1"/>
    <xf numFmtId="0" fontId="10" fillId="2" borderId="0" xfId="3" applyFont="1" applyFill="1" applyAlignment="1">
      <alignment horizontal="center" vertical="center" wrapText="1"/>
    </xf>
    <xf numFmtId="0" fontId="10" fillId="2" borderId="0" xfId="3" applyFont="1" applyFill="1" applyAlignment="1">
      <alignment vertical="center" wrapText="1"/>
    </xf>
    <xf numFmtId="0" fontId="11" fillId="2" borderId="0" xfId="1" applyFont="1" applyFill="1" applyAlignment="1">
      <alignment vertical="center"/>
    </xf>
    <xf numFmtId="0" fontId="5" fillId="2" borderId="0" xfId="3" applyFont="1" applyFill="1" applyAlignment="1">
      <alignment horizontal="right"/>
    </xf>
    <xf numFmtId="0" fontId="5" fillId="2" borderId="1" xfId="2" applyFill="1" applyBorder="1" applyAlignment="1">
      <alignment horizontal="center" textRotation="90"/>
    </xf>
    <xf numFmtId="0" fontId="17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0" xfId="1" applyFont="1" applyFill="1"/>
    <xf numFmtId="0" fontId="4" fillId="2" borderId="0" xfId="1" applyFill="1"/>
    <xf numFmtId="0" fontId="14" fillId="2" borderId="0" xfId="1" applyFont="1" applyFill="1" applyAlignment="1">
      <alignment horizontal="center"/>
    </xf>
    <xf numFmtId="0" fontId="14" fillId="2" borderId="0" xfId="1" applyFont="1" applyFill="1" applyAlignment="1">
      <alignment horizontal="left"/>
    </xf>
    <xf numFmtId="0" fontId="3" fillId="3" borderId="0" xfId="0" applyFont="1" applyFill="1"/>
    <xf numFmtId="0" fontId="7" fillId="0" borderId="0" xfId="0" applyFont="1" applyAlignment="1">
      <alignment horizontal="right" vertical="top"/>
    </xf>
    <xf numFmtId="0" fontId="2" fillId="0" borderId="0" xfId="0" applyFont="1"/>
    <xf numFmtId="0" fontId="2" fillId="2" borderId="0" xfId="0" applyFont="1" applyFill="1" applyAlignment="1">
      <alignment vertical="center" wrapText="1"/>
    </xf>
    <xf numFmtId="0" fontId="3" fillId="4" borderId="0" xfId="0" applyFont="1" applyFill="1"/>
    <xf numFmtId="0" fontId="3" fillId="3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23" fillId="4" borderId="0" xfId="0" applyFont="1" applyFill="1" applyAlignment="1">
      <alignment wrapText="1"/>
    </xf>
    <xf numFmtId="164" fontId="15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23" fillId="4" borderId="0" xfId="0" applyFont="1" applyFill="1" applyAlignment="1">
      <alignment horizontal="center" vertical="center" wrapText="1"/>
    </xf>
    <xf numFmtId="0" fontId="11" fillId="4" borderId="0" xfId="0" applyFont="1" applyFill="1"/>
    <xf numFmtId="0" fontId="11" fillId="4" borderId="0" xfId="0" applyFont="1" applyFill="1" applyAlignment="1">
      <alignment wrapText="1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14" xfId="0" applyFont="1" applyFill="1" applyBorder="1" applyAlignment="1">
      <alignment horizontal="center" textRotation="90" wrapText="1"/>
    </xf>
    <xf numFmtId="0" fontId="5" fillId="2" borderId="14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2" borderId="0" xfId="0" applyFont="1" applyFill="1" applyAlignment="1">
      <alignment vertical="center" readingOrder="1"/>
    </xf>
    <xf numFmtId="0" fontId="25" fillId="2" borderId="0" xfId="0" applyFont="1" applyFill="1" applyAlignment="1">
      <alignment vertical="center" readingOrder="1"/>
    </xf>
    <xf numFmtId="0" fontId="2" fillId="2" borderId="0" xfId="0" applyFont="1" applyFill="1" applyAlignment="1">
      <alignment vertical="center" readingOrder="1"/>
    </xf>
    <xf numFmtId="0" fontId="26" fillId="2" borderId="0" xfId="0" applyFont="1" applyFill="1"/>
    <xf numFmtId="0" fontId="5" fillId="2" borderId="0" xfId="0" applyFont="1" applyFill="1"/>
    <xf numFmtId="0" fontId="5" fillId="2" borderId="0" xfId="2" applyFill="1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3" applyFont="1" applyFill="1" applyAlignment="1">
      <alignment horizontal="center"/>
    </xf>
    <xf numFmtId="0" fontId="27" fillId="2" borderId="0" xfId="0" applyFont="1" applyFill="1"/>
    <xf numFmtId="0" fontId="10" fillId="2" borderId="0" xfId="1" applyFont="1" applyFill="1" applyAlignment="1">
      <alignment wrapText="1"/>
    </xf>
    <xf numFmtId="164" fontId="11" fillId="6" borderId="1" xfId="5" applyNumberFormat="1" applyFont="1" applyFill="1" applyBorder="1" applyAlignment="1">
      <alignment horizontal="center" vertical="center" wrapText="1"/>
    </xf>
    <xf numFmtId="164" fontId="13" fillId="6" borderId="1" xfId="5" applyNumberFormat="1" applyFont="1" applyFill="1" applyBorder="1" applyAlignment="1">
      <alignment horizontal="center" vertical="center" wrapText="1"/>
    </xf>
    <xf numFmtId="164" fontId="2" fillId="2" borderId="1" xfId="5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164" fontId="28" fillId="0" borderId="1" xfId="5" applyNumberFormat="1" applyFont="1" applyBorder="1" applyAlignment="1">
      <alignment vertical="center"/>
    </xf>
    <xf numFmtId="164" fontId="28" fillId="6" borderId="1" xfId="5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8" fillId="6" borderId="1" xfId="5" applyNumberFormat="1" applyFont="1" applyFill="1" applyBorder="1" applyAlignment="1">
      <alignment horizontal="center" vertical="center"/>
    </xf>
    <xf numFmtId="0" fontId="29" fillId="2" borderId="0" xfId="3" applyFont="1" applyFill="1"/>
    <xf numFmtId="0" fontId="5" fillId="2" borderId="0" xfId="3" applyFont="1" applyFill="1" applyAlignment="1">
      <alignment vertical="center"/>
    </xf>
    <xf numFmtId="0" fontId="5" fillId="2" borderId="0" xfId="1" applyFont="1" applyFill="1" applyAlignment="1">
      <alignment horizontal="left" vertical="top"/>
    </xf>
    <xf numFmtId="0" fontId="5" fillId="2" borderId="0" xfId="3" applyFont="1" applyFill="1" applyAlignment="1">
      <alignment horizontal="center" vertical="top"/>
    </xf>
    <xf numFmtId="0" fontId="5" fillId="6" borderId="1" xfId="2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164" fontId="28" fillId="6" borderId="1" xfId="5" applyNumberFormat="1" applyFont="1" applyFill="1" applyBorder="1" applyAlignment="1">
      <alignment vertical="center" wrapText="1"/>
    </xf>
    <xf numFmtId="164" fontId="28" fillId="2" borderId="1" xfId="5" applyNumberFormat="1" applyFont="1" applyFill="1" applyBorder="1" applyAlignment="1">
      <alignment vertical="center" wrapText="1"/>
    </xf>
    <xf numFmtId="0" fontId="31" fillId="2" borderId="0" xfId="3" applyFont="1" applyFill="1"/>
    <xf numFmtId="0" fontId="29" fillId="2" borderId="0" xfId="3" applyFont="1" applyFill="1" applyAlignment="1">
      <alignment vertical="center"/>
    </xf>
    <xf numFmtId="0" fontId="29" fillId="2" borderId="0" xfId="3" applyFont="1" applyFill="1" applyAlignment="1">
      <alignment horizontal="center" vertical="center" wrapText="1"/>
    </xf>
    <xf numFmtId="0" fontId="15" fillId="2" borderId="0" xfId="3" applyFont="1" applyFill="1"/>
    <xf numFmtId="0" fontId="22" fillId="2" borderId="0" xfId="3" applyFont="1" applyFill="1"/>
    <xf numFmtId="0" fontId="32" fillId="2" borderId="0" xfId="3" applyFont="1" applyFill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11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right"/>
    </xf>
    <xf numFmtId="0" fontId="10" fillId="2" borderId="0" xfId="1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9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11" xfId="0" applyFont="1" applyFill="1" applyBorder="1" applyAlignment="1">
      <alignment horizontal="center" textRotation="90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2" fillId="2" borderId="1" xfId="2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7" fillId="2" borderId="0" xfId="3" applyFont="1" applyFill="1" applyAlignment="1">
      <alignment horizontal="right" vertical="top"/>
    </xf>
    <xf numFmtId="0" fontId="10" fillId="2" borderId="0" xfId="3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textRotation="90"/>
    </xf>
    <xf numFmtId="0" fontId="5" fillId="2" borderId="9" xfId="0" applyFont="1" applyFill="1" applyBorder="1" applyAlignment="1">
      <alignment horizontal="center" textRotation="90"/>
    </xf>
    <xf numFmtId="0" fontId="5" fillId="2" borderId="12" xfId="0" applyFont="1" applyFill="1" applyBorder="1" applyAlignment="1">
      <alignment horizontal="center" textRotation="90"/>
    </xf>
    <xf numFmtId="0" fontId="5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2" applyFill="1" applyBorder="1" applyAlignment="1">
      <alignment horizontal="center" textRotation="90"/>
    </xf>
    <xf numFmtId="0" fontId="29" fillId="0" borderId="2" xfId="2" applyFont="1" applyBorder="1" applyAlignment="1">
      <alignment horizontal="left" vertical="center" indent="1"/>
    </xf>
    <xf numFmtId="0" fontId="29" fillId="0" borderId="3" xfId="2" applyFont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textRotation="90" wrapText="1"/>
    </xf>
    <xf numFmtId="0" fontId="2" fillId="2" borderId="0" xfId="0" applyFont="1" applyFill="1" applyAlignment="1">
      <alignment horizontal="center" textRotation="90" wrapText="1"/>
    </xf>
    <xf numFmtId="0" fontId="2" fillId="2" borderId="15" xfId="0" applyFont="1" applyFill="1" applyBorder="1" applyAlignment="1">
      <alignment horizontal="center" textRotation="90" wrapText="1"/>
    </xf>
    <xf numFmtId="0" fontId="23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5" fillId="2" borderId="13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8" fillId="6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6">
    <cellStyle name="Comma" xfId="5" builtinId="3"/>
    <cellStyle name="Normal" xfId="0" builtinId="0"/>
    <cellStyle name="Normal 106 2" xfId="3" xr:uid="{732FE76A-6636-4A05-806E-B50CCCE3DF0E}"/>
    <cellStyle name="Normal 11 2" xfId="4" xr:uid="{BE6B0143-9350-43A6-A402-BBA59528C911}"/>
    <cellStyle name="Normal 2" xfId="1" xr:uid="{3B85965D-8635-4937-80CB-36A72ACEDFCF}"/>
    <cellStyle name="Normal 3" xfId="2" xr:uid="{49E7E232-D948-474D-BDC7-B54C98298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75</xdr:row>
      <xdr:rowOff>0</xdr:rowOff>
    </xdr:from>
    <xdr:to>
      <xdr:col>0</xdr:col>
      <xdr:colOff>485775</xdr:colOff>
      <xdr:row>75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2F26D436-259E-4044-8879-65B69F4D2A4A}"/>
            </a:ext>
          </a:extLst>
        </xdr:cNvPr>
        <xdr:cNvSpPr>
          <a:spLocks noChangeShapeType="1"/>
        </xdr:cNvSpPr>
      </xdr:nvSpPr>
      <xdr:spPr bwMode="auto">
        <a:xfrm>
          <a:off x="4857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485775</xdr:colOff>
      <xdr:row>75</xdr:row>
      <xdr:rowOff>0</xdr:rowOff>
    </xdr:from>
    <xdr:to>
      <xdr:col>0</xdr:col>
      <xdr:colOff>485775</xdr:colOff>
      <xdr:row>75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F745D90-8756-4AE1-AF89-518D8147CB2F}"/>
            </a:ext>
          </a:extLst>
        </xdr:cNvPr>
        <xdr:cNvSpPr>
          <a:spLocks noChangeShapeType="1"/>
        </xdr:cNvSpPr>
      </xdr:nvSpPr>
      <xdr:spPr bwMode="auto">
        <a:xfrm>
          <a:off x="485775" y="855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85725</xdr:colOff>
      <xdr:row>0</xdr:row>
      <xdr:rowOff>57150</xdr:rowOff>
    </xdr:from>
    <xdr:to>
      <xdr:col>3</xdr:col>
      <xdr:colOff>1133475</xdr:colOff>
      <xdr:row>2</xdr:row>
      <xdr:rowOff>133350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AB6CF997-6EC7-4788-9147-C54C8DECA372}"/>
            </a:ext>
          </a:extLst>
        </xdr:cNvPr>
        <xdr:cNvSpPr txBox="1">
          <a:spLocks noChangeArrowheads="1"/>
        </xdr:cNvSpPr>
      </xdr:nvSpPr>
      <xdr:spPr bwMode="auto">
        <a:xfrm>
          <a:off x="85725" y="57150"/>
          <a:ext cx="3429000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100">
              <a:effectLst/>
              <a:latin typeface="Arial"/>
              <a:ea typeface="Times New Roman"/>
            </a:rPr>
            <a:t>Үндэсний статистикийн хорооны даргын 2022 оны 08 сарын 30-ны өдрийн А/137 дугаар тушаалаар</a:t>
          </a:r>
          <a:r>
            <a:rPr lang="mn-MN" sz="1100" baseline="0">
              <a:effectLst/>
              <a:latin typeface="Arial"/>
              <a:ea typeface="Times New Roman"/>
            </a:rPr>
            <a:t> батлав.</a:t>
          </a:r>
          <a:endParaRPr lang="en-US" sz="11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10</xdr:col>
      <xdr:colOff>57149</xdr:colOff>
      <xdr:row>5</xdr:row>
      <xdr:rowOff>295275</xdr:rowOff>
    </xdr:from>
    <xdr:to>
      <xdr:col>19</xdr:col>
      <xdr:colOff>257175</xdr:colOff>
      <xdr:row>9</xdr:row>
      <xdr:rowOff>47625</xdr:rowOff>
    </xdr:to>
    <xdr:sp macro="" textlink="">
      <xdr:nvSpPr>
        <xdr:cNvPr id="7" name="TextBox 10">
          <a:extLst>
            <a:ext uri="{FF2B5EF4-FFF2-40B4-BE49-F238E27FC236}">
              <a16:creationId xmlns:a16="http://schemas.microsoft.com/office/drawing/2014/main" id="{9327A1B0-2AF5-4F22-B58B-5A37F9086491}"/>
            </a:ext>
          </a:extLst>
        </xdr:cNvPr>
        <xdr:cNvSpPr txBox="1">
          <a:spLocks noChangeArrowheads="1"/>
        </xdr:cNvSpPr>
      </xdr:nvSpPr>
      <xdr:spPr bwMode="auto">
        <a:xfrm>
          <a:off x="7134224" y="1600200"/>
          <a:ext cx="4514851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10, 7 дугаар сарын 25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 дугаар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сарын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5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8 дугаар сарын 01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-н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ий өдрийн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557493</xdr:colOff>
      <xdr:row>99</xdr:row>
      <xdr:rowOff>314884</xdr:rowOff>
    </xdr:from>
    <xdr:ext cx="868048" cy="41678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B080F70-8F16-4791-A4D9-ACDB7F9C91C9}"/>
            </a:ext>
          </a:extLst>
        </xdr:cNvPr>
        <xdr:cNvSpPr txBox="1"/>
      </xdr:nvSpPr>
      <xdr:spPr>
        <a:xfrm>
          <a:off x="557493" y="32185534"/>
          <a:ext cx="868048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Тамга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тэмдэг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endParaRPr lang="en-US" sz="110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104776</xdr:colOff>
      <xdr:row>4</xdr:row>
      <xdr:rowOff>9525</xdr:rowOff>
    </xdr:from>
    <xdr:to>
      <xdr:col>17</xdr:col>
      <xdr:colOff>333376</xdr:colOff>
      <xdr:row>8</xdr:row>
      <xdr:rowOff>0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28B8DE55-290E-4086-B4C7-28DA962B9507}"/>
            </a:ext>
          </a:extLst>
        </xdr:cNvPr>
        <xdr:cNvSpPr txBox="1">
          <a:spLocks noChangeArrowheads="1"/>
        </xdr:cNvSpPr>
      </xdr:nvSpPr>
      <xdr:spPr bwMode="auto">
        <a:xfrm>
          <a:off x="2613026" y="1327150"/>
          <a:ext cx="4800600" cy="1101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10, 7 дугаар сарын 25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 дугаар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сарын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5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8 дугаар сарын 01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-н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ий өдрийн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33616</xdr:colOff>
      <xdr:row>0</xdr:row>
      <xdr:rowOff>67235</xdr:rowOff>
    </xdr:from>
    <xdr:to>
      <xdr:col>6</xdr:col>
      <xdr:colOff>246530</xdr:colOff>
      <xdr:row>2</xdr:row>
      <xdr:rowOff>162485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CE5E09F9-76B6-4FBD-83BC-A909CD7A392C}"/>
            </a:ext>
          </a:extLst>
        </xdr:cNvPr>
        <xdr:cNvSpPr txBox="1">
          <a:spLocks noChangeArrowheads="1"/>
        </xdr:cNvSpPr>
      </xdr:nvSpPr>
      <xdr:spPr bwMode="auto">
        <a:xfrm>
          <a:off x="33616" y="67235"/>
          <a:ext cx="3048002" cy="5658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  <xdr:oneCellAnchor>
    <xdr:from>
      <xdr:col>0</xdr:col>
      <xdr:colOff>63530</xdr:colOff>
      <xdr:row>38</xdr:row>
      <xdr:rowOff>185095</xdr:rowOff>
    </xdr:from>
    <xdr:ext cx="676276" cy="41678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047E33-FB83-46E5-9E08-6B169811AD50}"/>
            </a:ext>
          </a:extLst>
        </xdr:cNvPr>
        <xdr:cNvSpPr txBox="1"/>
      </xdr:nvSpPr>
      <xdr:spPr>
        <a:xfrm>
          <a:off x="63530" y="9598036"/>
          <a:ext cx="676276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Тамга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тэмдэг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endParaRPr lang="en-US" sz="110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93</xdr:col>
      <xdr:colOff>695808</xdr:colOff>
      <xdr:row>23</xdr:row>
      <xdr:rowOff>42902</xdr:rowOff>
    </xdr:from>
    <xdr:ext cx="868048" cy="41678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BFC6BD-84F9-4357-98C5-56238B7927E1}"/>
            </a:ext>
          </a:extLst>
        </xdr:cNvPr>
        <xdr:cNvSpPr txBox="1"/>
      </xdr:nvSpPr>
      <xdr:spPr>
        <a:xfrm>
          <a:off x="34871508" y="6891377"/>
          <a:ext cx="868048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Тамга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mn-MN" sz="10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тэмдэг</a:t>
          </a:r>
          <a:r>
            <a:rPr lang="mn-MN" sz="11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endParaRPr lang="en-US" sz="1100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18</xdr:col>
      <xdr:colOff>9525</xdr:colOff>
      <xdr:row>5</xdr:row>
      <xdr:rowOff>247650</xdr:rowOff>
    </xdr:from>
    <xdr:to>
      <xdr:col>34</xdr:col>
      <xdr:colOff>266701</xdr:colOff>
      <xdr:row>10</xdr:row>
      <xdr:rowOff>142875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C83AB008-04B2-462E-8DCC-85553C031970}"/>
            </a:ext>
          </a:extLst>
        </xdr:cNvPr>
        <xdr:cNvSpPr txBox="1">
          <a:spLocks noChangeArrowheads="1"/>
        </xdr:cNvSpPr>
      </xdr:nvSpPr>
      <xdr:spPr bwMode="auto">
        <a:xfrm>
          <a:off x="6067425" y="1733550"/>
          <a:ext cx="5438776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10, 7 дугаар сарын 25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 дугаар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сарын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5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8 дугаар сарын 01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-н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ий өдрийн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57149</xdr:colOff>
      <xdr:row>0</xdr:row>
      <xdr:rowOff>57150</xdr:rowOff>
    </xdr:from>
    <xdr:to>
      <xdr:col>8</xdr:col>
      <xdr:colOff>438149</xdr:colOff>
      <xdr:row>2</xdr:row>
      <xdr:rowOff>95250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AC2D643C-E950-46C0-9DF0-52821CD69D37}"/>
            </a:ext>
          </a:extLst>
        </xdr:cNvPr>
        <xdr:cNvSpPr txBox="1">
          <a:spLocks noChangeArrowheads="1"/>
        </xdr:cNvSpPr>
      </xdr:nvSpPr>
      <xdr:spPr bwMode="auto">
        <a:xfrm>
          <a:off x="57149" y="57150"/>
          <a:ext cx="303847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E3EE-D24D-4A51-A24A-70B0FC17D048}">
  <sheetPr>
    <tabColor rgb="FFC00000"/>
  </sheetPr>
  <dimension ref="A1:AK38"/>
  <sheetViews>
    <sheetView tabSelected="1" view="pageBreakPreview" topLeftCell="A4" zoomScale="85" zoomScaleNormal="85" zoomScaleSheetLayoutView="85" workbookViewId="0">
      <selection activeCell="L23" sqref="L23"/>
    </sheetView>
  </sheetViews>
  <sheetFormatPr defaultColWidth="8.85546875" defaultRowHeight="12.75"/>
  <cols>
    <col min="1" max="1" width="17.5703125" style="37" customWidth="1"/>
    <col min="2" max="2" width="5.140625" style="37" customWidth="1"/>
    <col min="3" max="5" width="9.5703125" style="37" customWidth="1"/>
    <col min="6" max="6" width="10.28515625" style="37" customWidth="1"/>
    <col min="7" max="10" width="8.7109375" style="37" customWidth="1"/>
    <col min="11" max="11" width="10.42578125" style="37" customWidth="1"/>
    <col min="12" max="12" width="6.5703125" style="37" customWidth="1"/>
    <col min="13" max="14" width="9.28515625" style="37" customWidth="1"/>
    <col min="15" max="211" width="8.85546875" style="37"/>
    <col min="212" max="212" width="5.42578125" style="37" customWidth="1"/>
    <col min="213" max="214" width="12.85546875" style="37" customWidth="1"/>
    <col min="215" max="221" width="5.42578125" style="37" customWidth="1"/>
    <col min="222" max="223" width="8.42578125" style="37" customWidth="1"/>
    <col min="224" max="233" width="8" style="37" customWidth="1"/>
    <col min="234" max="234" width="8.85546875" style="37" customWidth="1"/>
    <col min="235" max="235" width="10.140625" style="37" customWidth="1"/>
    <col min="236" max="241" width="7.85546875" style="37" customWidth="1"/>
    <col min="242" max="467" width="8.85546875" style="37"/>
    <col min="468" max="468" width="5.42578125" style="37" customWidth="1"/>
    <col min="469" max="470" width="12.85546875" style="37" customWidth="1"/>
    <col min="471" max="477" width="5.42578125" style="37" customWidth="1"/>
    <col min="478" max="479" width="8.42578125" style="37" customWidth="1"/>
    <col min="480" max="489" width="8" style="37" customWidth="1"/>
    <col min="490" max="490" width="8.85546875" style="37" customWidth="1"/>
    <col min="491" max="491" width="10.140625" style="37" customWidth="1"/>
    <col min="492" max="497" width="7.85546875" style="37" customWidth="1"/>
    <col min="498" max="723" width="8.85546875" style="37"/>
    <col min="724" max="724" width="5.42578125" style="37" customWidth="1"/>
    <col min="725" max="726" width="12.85546875" style="37" customWidth="1"/>
    <col min="727" max="733" width="5.42578125" style="37" customWidth="1"/>
    <col min="734" max="735" width="8.42578125" style="37" customWidth="1"/>
    <col min="736" max="745" width="8" style="37" customWidth="1"/>
    <col min="746" max="746" width="8.85546875" style="37" customWidth="1"/>
    <col min="747" max="747" width="10.140625" style="37" customWidth="1"/>
    <col min="748" max="753" width="7.85546875" style="37" customWidth="1"/>
    <col min="754" max="979" width="8.85546875" style="37"/>
    <col min="980" max="980" width="5.42578125" style="37" customWidth="1"/>
    <col min="981" max="982" width="12.85546875" style="37" customWidth="1"/>
    <col min="983" max="989" width="5.42578125" style="37" customWidth="1"/>
    <col min="990" max="991" width="8.42578125" style="37" customWidth="1"/>
    <col min="992" max="1001" width="8" style="37" customWidth="1"/>
    <col min="1002" max="1002" width="8.85546875" style="37" customWidth="1"/>
    <col min="1003" max="1003" width="10.140625" style="37" customWidth="1"/>
    <col min="1004" max="1009" width="7.85546875" style="37" customWidth="1"/>
    <col min="1010" max="1235" width="8.85546875" style="37"/>
    <col min="1236" max="1236" width="5.42578125" style="37" customWidth="1"/>
    <col min="1237" max="1238" width="12.85546875" style="37" customWidth="1"/>
    <col min="1239" max="1245" width="5.42578125" style="37" customWidth="1"/>
    <col min="1246" max="1247" width="8.42578125" style="37" customWidth="1"/>
    <col min="1248" max="1257" width="8" style="37" customWidth="1"/>
    <col min="1258" max="1258" width="8.85546875" style="37" customWidth="1"/>
    <col min="1259" max="1259" width="10.140625" style="37" customWidth="1"/>
    <col min="1260" max="1265" width="7.85546875" style="37" customWidth="1"/>
    <col min="1266" max="1491" width="8.85546875" style="37"/>
    <col min="1492" max="1492" width="5.42578125" style="37" customWidth="1"/>
    <col min="1493" max="1494" width="12.85546875" style="37" customWidth="1"/>
    <col min="1495" max="1501" width="5.42578125" style="37" customWidth="1"/>
    <col min="1502" max="1503" width="8.42578125" style="37" customWidth="1"/>
    <col min="1504" max="1513" width="8" style="37" customWidth="1"/>
    <col min="1514" max="1514" width="8.85546875" style="37" customWidth="1"/>
    <col min="1515" max="1515" width="10.140625" style="37" customWidth="1"/>
    <col min="1516" max="1521" width="7.85546875" style="37" customWidth="1"/>
    <col min="1522" max="1747" width="8.85546875" style="37"/>
    <col min="1748" max="1748" width="5.42578125" style="37" customWidth="1"/>
    <col min="1749" max="1750" width="12.85546875" style="37" customWidth="1"/>
    <col min="1751" max="1757" width="5.42578125" style="37" customWidth="1"/>
    <col min="1758" max="1759" width="8.42578125" style="37" customWidth="1"/>
    <col min="1760" max="1769" width="8" style="37" customWidth="1"/>
    <col min="1770" max="1770" width="8.85546875" style="37" customWidth="1"/>
    <col min="1771" max="1771" width="10.140625" style="37" customWidth="1"/>
    <col min="1772" max="1777" width="7.85546875" style="37" customWidth="1"/>
    <col min="1778" max="2003" width="8.85546875" style="37"/>
    <col min="2004" max="2004" width="5.42578125" style="37" customWidth="1"/>
    <col min="2005" max="2006" width="12.85546875" style="37" customWidth="1"/>
    <col min="2007" max="2013" width="5.42578125" style="37" customWidth="1"/>
    <col min="2014" max="2015" width="8.42578125" style="37" customWidth="1"/>
    <col min="2016" max="2025" width="8" style="37" customWidth="1"/>
    <col min="2026" max="2026" width="8.85546875" style="37" customWidth="1"/>
    <col min="2027" max="2027" width="10.140625" style="37" customWidth="1"/>
    <col min="2028" max="2033" width="7.85546875" style="37" customWidth="1"/>
    <col min="2034" max="2259" width="8.85546875" style="37"/>
    <col min="2260" max="2260" width="5.42578125" style="37" customWidth="1"/>
    <col min="2261" max="2262" width="12.85546875" style="37" customWidth="1"/>
    <col min="2263" max="2269" width="5.42578125" style="37" customWidth="1"/>
    <col min="2270" max="2271" width="8.42578125" style="37" customWidth="1"/>
    <col min="2272" max="2281" width="8" style="37" customWidth="1"/>
    <col min="2282" max="2282" width="8.85546875" style="37" customWidth="1"/>
    <col min="2283" max="2283" width="10.140625" style="37" customWidth="1"/>
    <col min="2284" max="2289" width="7.85546875" style="37" customWidth="1"/>
    <col min="2290" max="2515" width="8.85546875" style="37"/>
    <col min="2516" max="2516" width="5.42578125" style="37" customWidth="1"/>
    <col min="2517" max="2518" width="12.85546875" style="37" customWidth="1"/>
    <col min="2519" max="2525" width="5.42578125" style="37" customWidth="1"/>
    <col min="2526" max="2527" width="8.42578125" style="37" customWidth="1"/>
    <col min="2528" max="2537" width="8" style="37" customWidth="1"/>
    <col min="2538" max="2538" width="8.85546875" style="37" customWidth="1"/>
    <col min="2539" max="2539" width="10.140625" style="37" customWidth="1"/>
    <col min="2540" max="2545" width="7.85546875" style="37" customWidth="1"/>
    <col min="2546" max="2771" width="8.85546875" style="37"/>
    <col min="2772" max="2772" width="5.42578125" style="37" customWidth="1"/>
    <col min="2773" max="2774" width="12.85546875" style="37" customWidth="1"/>
    <col min="2775" max="2781" width="5.42578125" style="37" customWidth="1"/>
    <col min="2782" max="2783" width="8.42578125" style="37" customWidth="1"/>
    <col min="2784" max="2793" width="8" style="37" customWidth="1"/>
    <col min="2794" max="2794" width="8.85546875" style="37" customWidth="1"/>
    <col min="2795" max="2795" width="10.140625" style="37" customWidth="1"/>
    <col min="2796" max="2801" width="7.85546875" style="37" customWidth="1"/>
    <col min="2802" max="3027" width="8.85546875" style="37"/>
    <col min="3028" max="3028" width="5.42578125" style="37" customWidth="1"/>
    <col min="3029" max="3030" width="12.85546875" style="37" customWidth="1"/>
    <col min="3031" max="3037" width="5.42578125" style="37" customWidth="1"/>
    <col min="3038" max="3039" width="8.42578125" style="37" customWidth="1"/>
    <col min="3040" max="3049" width="8" style="37" customWidth="1"/>
    <col min="3050" max="3050" width="8.85546875" style="37" customWidth="1"/>
    <col min="3051" max="3051" width="10.140625" style="37" customWidth="1"/>
    <col min="3052" max="3057" width="7.85546875" style="37" customWidth="1"/>
    <col min="3058" max="3283" width="8.85546875" style="37"/>
    <col min="3284" max="3284" width="5.42578125" style="37" customWidth="1"/>
    <col min="3285" max="3286" width="12.85546875" style="37" customWidth="1"/>
    <col min="3287" max="3293" width="5.42578125" style="37" customWidth="1"/>
    <col min="3294" max="3295" width="8.42578125" style="37" customWidth="1"/>
    <col min="3296" max="3305" width="8" style="37" customWidth="1"/>
    <col min="3306" max="3306" width="8.85546875" style="37" customWidth="1"/>
    <col min="3307" max="3307" width="10.140625" style="37" customWidth="1"/>
    <col min="3308" max="3313" width="7.85546875" style="37" customWidth="1"/>
    <col min="3314" max="3539" width="8.85546875" style="37"/>
    <col min="3540" max="3540" width="5.42578125" style="37" customWidth="1"/>
    <col min="3541" max="3542" width="12.85546875" style="37" customWidth="1"/>
    <col min="3543" max="3549" width="5.42578125" style="37" customWidth="1"/>
    <col min="3550" max="3551" width="8.42578125" style="37" customWidth="1"/>
    <col min="3552" max="3561" width="8" style="37" customWidth="1"/>
    <col min="3562" max="3562" width="8.85546875" style="37" customWidth="1"/>
    <col min="3563" max="3563" width="10.140625" style="37" customWidth="1"/>
    <col min="3564" max="3569" width="7.85546875" style="37" customWidth="1"/>
    <col min="3570" max="3795" width="8.85546875" style="37"/>
    <col min="3796" max="3796" width="5.42578125" style="37" customWidth="1"/>
    <col min="3797" max="3798" width="12.85546875" style="37" customWidth="1"/>
    <col min="3799" max="3805" width="5.42578125" style="37" customWidth="1"/>
    <col min="3806" max="3807" width="8.42578125" style="37" customWidth="1"/>
    <col min="3808" max="3817" width="8" style="37" customWidth="1"/>
    <col min="3818" max="3818" width="8.85546875" style="37" customWidth="1"/>
    <col min="3819" max="3819" width="10.140625" style="37" customWidth="1"/>
    <col min="3820" max="3825" width="7.85546875" style="37" customWidth="1"/>
    <col min="3826" max="4051" width="8.85546875" style="37"/>
    <col min="4052" max="4052" width="5.42578125" style="37" customWidth="1"/>
    <col min="4053" max="4054" width="12.85546875" style="37" customWidth="1"/>
    <col min="4055" max="4061" width="5.42578125" style="37" customWidth="1"/>
    <col min="4062" max="4063" width="8.42578125" style="37" customWidth="1"/>
    <col min="4064" max="4073" width="8" style="37" customWidth="1"/>
    <col min="4074" max="4074" width="8.85546875" style="37" customWidth="1"/>
    <col min="4075" max="4075" width="10.140625" style="37" customWidth="1"/>
    <col min="4076" max="4081" width="7.85546875" style="37" customWidth="1"/>
    <col min="4082" max="4307" width="8.85546875" style="37"/>
    <col min="4308" max="4308" width="5.42578125" style="37" customWidth="1"/>
    <col min="4309" max="4310" width="12.85546875" style="37" customWidth="1"/>
    <col min="4311" max="4317" width="5.42578125" style="37" customWidth="1"/>
    <col min="4318" max="4319" width="8.42578125" style="37" customWidth="1"/>
    <col min="4320" max="4329" width="8" style="37" customWidth="1"/>
    <col min="4330" max="4330" width="8.85546875" style="37" customWidth="1"/>
    <col min="4331" max="4331" width="10.140625" style="37" customWidth="1"/>
    <col min="4332" max="4337" width="7.85546875" style="37" customWidth="1"/>
    <col min="4338" max="4563" width="8.85546875" style="37"/>
    <col min="4564" max="4564" width="5.42578125" style="37" customWidth="1"/>
    <col min="4565" max="4566" width="12.85546875" style="37" customWidth="1"/>
    <col min="4567" max="4573" width="5.42578125" style="37" customWidth="1"/>
    <col min="4574" max="4575" width="8.42578125" style="37" customWidth="1"/>
    <col min="4576" max="4585" width="8" style="37" customWidth="1"/>
    <col min="4586" max="4586" width="8.85546875" style="37" customWidth="1"/>
    <col min="4587" max="4587" width="10.140625" style="37" customWidth="1"/>
    <col min="4588" max="4593" width="7.85546875" style="37" customWidth="1"/>
    <col min="4594" max="4819" width="8.85546875" style="37"/>
    <col min="4820" max="4820" width="5.42578125" style="37" customWidth="1"/>
    <col min="4821" max="4822" width="12.85546875" style="37" customWidth="1"/>
    <col min="4823" max="4829" width="5.42578125" style="37" customWidth="1"/>
    <col min="4830" max="4831" width="8.42578125" style="37" customWidth="1"/>
    <col min="4832" max="4841" width="8" style="37" customWidth="1"/>
    <col min="4842" max="4842" width="8.85546875" style="37" customWidth="1"/>
    <col min="4843" max="4843" width="10.140625" style="37" customWidth="1"/>
    <col min="4844" max="4849" width="7.85546875" style="37" customWidth="1"/>
    <col min="4850" max="5075" width="8.85546875" style="37"/>
    <col min="5076" max="5076" width="5.42578125" style="37" customWidth="1"/>
    <col min="5077" max="5078" width="12.85546875" style="37" customWidth="1"/>
    <col min="5079" max="5085" width="5.42578125" style="37" customWidth="1"/>
    <col min="5086" max="5087" width="8.42578125" style="37" customWidth="1"/>
    <col min="5088" max="5097" width="8" style="37" customWidth="1"/>
    <col min="5098" max="5098" width="8.85546875" style="37" customWidth="1"/>
    <col min="5099" max="5099" width="10.140625" style="37" customWidth="1"/>
    <col min="5100" max="5105" width="7.85546875" style="37" customWidth="1"/>
    <col min="5106" max="5331" width="8.85546875" style="37"/>
    <col min="5332" max="5332" width="5.42578125" style="37" customWidth="1"/>
    <col min="5333" max="5334" width="12.85546875" style="37" customWidth="1"/>
    <col min="5335" max="5341" width="5.42578125" style="37" customWidth="1"/>
    <col min="5342" max="5343" width="8.42578125" style="37" customWidth="1"/>
    <col min="5344" max="5353" width="8" style="37" customWidth="1"/>
    <col min="5354" max="5354" width="8.85546875" style="37" customWidth="1"/>
    <col min="5355" max="5355" width="10.140625" style="37" customWidth="1"/>
    <col min="5356" max="5361" width="7.85546875" style="37" customWidth="1"/>
    <col min="5362" max="5587" width="8.85546875" style="37"/>
    <col min="5588" max="5588" width="5.42578125" style="37" customWidth="1"/>
    <col min="5589" max="5590" width="12.85546875" style="37" customWidth="1"/>
    <col min="5591" max="5597" width="5.42578125" style="37" customWidth="1"/>
    <col min="5598" max="5599" width="8.42578125" style="37" customWidth="1"/>
    <col min="5600" max="5609" width="8" style="37" customWidth="1"/>
    <col min="5610" max="5610" width="8.85546875" style="37" customWidth="1"/>
    <col min="5611" max="5611" width="10.140625" style="37" customWidth="1"/>
    <col min="5612" max="5617" width="7.85546875" style="37" customWidth="1"/>
    <col min="5618" max="5843" width="8.85546875" style="37"/>
    <col min="5844" max="5844" width="5.42578125" style="37" customWidth="1"/>
    <col min="5845" max="5846" width="12.85546875" style="37" customWidth="1"/>
    <col min="5847" max="5853" width="5.42578125" style="37" customWidth="1"/>
    <col min="5854" max="5855" width="8.42578125" style="37" customWidth="1"/>
    <col min="5856" max="5865" width="8" style="37" customWidth="1"/>
    <col min="5866" max="5866" width="8.85546875" style="37" customWidth="1"/>
    <col min="5867" max="5867" width="10.140625" style="37" customWidth="1"/>
    <col min="5868" max="5873" width="7.85546875" style="37" customWidth="1"/>
    <col min="5874" max="6099" width="8.85546875" style="37"/>
    <col min="6100" max="6100" width="5.42578125" style="37" customWidth="1"/>
    <col min="6101" max="6102" width="12.85546875" style="37" customWidth="1"/>
    <col min="6103" max="6109" width="5.42578125" style="37" customWidth="1"/>
    <col min="6110" max="6111" width="8.42578125" style="37" customWidth="1"/>
    <col min="6112" max="6121" width="8" style="37" customWidth="1"/>
    <col min="6122" max="6122" width="8.85546875" style="37" customWidth="1"/>
    <col min="6123" max="6123" width="10.140625" style="37" customWidth="1"/>
    <col min="6124" max="6129" width="7.85546875" style="37" customWidth="1"/>
    <col min="6130" max="6355" width="8.85546875" style="37"/>
    <col min="6356" max="6356" width="5.42578125" style="37" customWidth="1"/>
    <col min="6357" max="6358" width="12.85546875" style="37" customWidth="1"/>
    <col min="6359" max="6365" width="5.42578125" style="37" customWidth="1"/>
    <col min="6366" max="6367" width="8.42578125" style="37" customWidth="1"/>
    <col min="6368" max="6377" width="8" style="37" customWidth="1"/>
    <col min="6378" max="6378" width="8.85546875" style="37" customWidth="1"/>
    <col min="6379" max="6379" width="10.140625" style="37" customWidth="1"/>
    <col min="6380" max="6385" width="7.85546875" style="37" customWidth="1"/>
    <col min="6386" max="6611" width="8.85546875" style="37"/>
    <col min="6612" max="6612" width="5.42578125" style="37" customWidth="1"/>
    <col min="6613" max="6614" width="12.85546875" style="37" customWidth="1"/>
    <col min="6615" max="6621" width="5.42578125" style="37" customWidth="1"/>
    <col min="6622" max="6623" width="8.42578125" style="37" customWidth="1"/>
    <col min="6624" max="6633" width="8" style="37" customWidth="1"/>
    <col min="6634" max="6634" width="8.85546875" style="37" customWidth="1"/>
    <col min="6635" max="6635" width="10.140625" style="37" customWidth="1"/>
    <col min="6636" max="6641" width="7.85546875" style="37" customWidth="1"/>
    <col min="6642" max="6867" width="8.85546875" style="37"/>
    <col min="6868" max="6868" width="5.42578125" style="37" customWidth="1"/>
    <col min="6869" max="6870" width="12.85546875" style="37" customWidth="1"/>
    <col min="6871" max="6877" width="5.42578125" style="37" customWidth="1"/>
    <col min="6878" max="6879" width="8.42578125" style="37" customWidth="1"/>
    <col min="6880" max="6889" width="8" style="37" customWidth="1"/>
    <col min="6890" max="6890" width="8.85546875" style="37" customWidth="1"/>
    <col min="6891" max="6891" width="10.140625" style="37" customWidth="1"/>
    <col min="6892" max="6897" width="7.85546875" style="37" customWidth="1"/>
    <col min="6898" max="7123" width="8.85546875" style="37"/>
    <col min="7124" max="7124" width="5.42578125" style="37" customWidth="1"/>
    <col min="7125" max="7126" width="12.85546875" style="37" customWidth="1"/>
    <col min="7127" max="7133" width="5.42578125" style="37" customWidth="1"/>
    <col min="7134" max="7135" width="8.42578125" style="37" customWidth="1"/>
    <col min="7136" max="7145" width="8" style="37" customWidth="1"/>
    <col min="7146" max="7146" width="8.85546875" style="37" customWidth="1"/>
    <col min="7147" max="7147" width="10.140625" style="37" customWidth="1"/>
    <col min="7148" max="7153" width="7.85546875" style="37" customWidth="1"/>
    <col min="7154" max="7379" width="8.85546875" style="37"/>
    <col min="7380" max="7380" width="5.42578125" style="37" customWidth="1"/>
    <col min="7381" max="7382" width="12.85546875" style="37" customWidth="1"/>
    <col min="7383" max="7389" width="5.42578125" style="37" customWidth="1"/>
    <col min="7390" max="7391" width="8.42578125" style="37" customWidth="1"/>
    <col min="7392" max="7401" width="8" style="37" customWidth="1"/>
    <col min="7402" max="7402" width="8.85546875" style="37" customWidth="1"/>
    <col min="7403" max="7403" width="10.140625" style="37" customWidth="1"/>
    <col min="7404" max="7409" width="7.85546875" style="37" customWidth="1"/>
    <col min="7410" max="7635" width="8.85546875" style="37"/>
    <col min="7636" max="7636" width="5.42578125" style="37" customWidth="1"/>
    <col min="7637" max="7638" width="12.85546875" style="37" customWidth="1"/>
    <col min="7639" max="7645" width="5.42578125" style="37" customWidth="1"/>
    <col min="7646" max="7647" width="8.42578125" style="37" customWidth="1"/>
    <col min="7648" max="7657" width="8" style="37" customWidth="1"/>
    <col min="7658" max="7658" width="8.85546875" style="37" customWidth="1"/>
    <col min="7659" max="7659" width="10.140625" style="37" customWidth="1"/>
    <col min="7660" max="7665" width="7.85546875" style="37" customWidth="1"/>
    <col min="7666" max="7891" width="8.85546875" style="37"/>
    <col min="7892" max="7892" width="5.42578125" style="37" customWidth="1"/>
    <col min="7893" max="7894" width="12.85546875" style="37" customWidth="1"/>
    <col min="7895" max="7901" width="5.42578125" style="37" customWidth="1"/>
    <col min="7902" max="7903" width="8.42578125" style="37" customWidth="1"/>
    <col min="7904" max="7913" width="8" style="37" customWidth="1"/>
    <col min="7914" max="7914" width="8.85546875" style="37" customWidth="1"/>
    <col min="7915" max="7915" width="10.140625" style="37" customWidth="1"/>
    <col min="7916" max="7921" width="7.85546875" style="37" customWidth="1"/>
    <col min="7922" max="8147" width="8.85546875" style="37"/>
    <col min="8148" max="8148" width="5.42578125" style="37" customWidth="1"/>
    <col min="8149" max="8150" width="12.85546875" style="37" customWidth="1"/>
    <col min="8151" max="8157" width="5.42578125" style="37" customWidth="1"/>
    <col min="8158" max="8159" width="8.42578125" style="37" customWidth="1"/>
    <col min="8160" max="8169" width="8" style="37" customWidth="1"/>
    <col min="8170" max="8170" width="8.85546875" style="37" customWidth="1"/>
    <col min="8171" max="8171" width="10.140625" style="37" customWidth="1"/>
    <col min="8172" max="8177" width="7.85546875" style="37" customWidth="1"/>
    <col min="8178" max="8403" width="8.85546875" style="37"/>
    <col min="8404" max="8404" width="5.42578125" style="37" customWidth="1"/>
    <col min="8405" max="8406" width="12.85546875" style="37" customWidth="1"/>
    <col min="8407" max="8413" width="5.42578125" style="37" customWidth="1"/>
    <col min="8414" max="8415" width="8.42578125" style="37" customWidth="1"/>
    <col min="8416" max="8425" width="8" style="37" customWidth="1"/>
    <col min="8426" max="8426" width="8.85546875" style="37" customWidth="1"/>
    <col min="8427" max="8427" width="10.140625" style="37" customWidth="1"/>
    <col min="8428" max="8433" width="7.85546875" style="37" customWidth="1"/>
    <col min="8434" max="8659" width="8.85546875" style="37"/>
    <col min="8660" max="8660" width="5.42578125" style="37" customWidth="1"/>
    <col min="8661" max="8662" width="12.85546875" style="37" customWidth="1"/>
    <col min="8663" max="8669" width="5.42578125" style="37" customWidth="1"/>
    <col min="8670" max="8671" width="8.42578125" style="37" customWidth="1"/>
    <col min="8672" max="8681" width="8" style="37" customWidth="1"/>
    <col min="8682" max="8682" width="8.85546875" style="37" customWidth="1"/>
    <col min="8683" max="8683" width="10.140625" style="37" customWidth="1"/>
    <col min="8684" max="8689" width="7.85546875" style="37" customWidth="1"/>
    <col min="8690" max="8915" width="8.85546875" style="37"/>
    <col min="8916" max="8916" width="5.42578125" style="37" customWidth="1"/>
    <col min="8917" max="8918" width="12.85546875" style="37" customWidth="1"/>
    <col min="8919" max="8925" width="5.42578125" style="37" customWidth="1"/>
    <col min="8926" max="8927" width="8.42578125" style="37" customWidth="1"/>
    <col min="8928" max="8937" width="8" style="37" customWidth="1"/>
    <col min="8938" max="8938" width="8.85546875" style="37" customWidth="1"/>
    <col min="8939" max="8939" width="10.140625" style="37" customWidth="1"/>
    <col min="8940" max="8945" width="7.85546875" style="37" customWidth="1"/>
    <col min="8946" max="9171" width="8.85546875" style="37"/>
    <col min="9172" max="9172" width="5.42578125" style="37" customWidth="1"/>
    <col min="9173" max="9174" width="12.85546875" style="37" customWidth="1"/>
    <col min="9175" max="9181" width="5.42578125" style="37" customWidth="1"/>
    <col min="9182" max="9183" width="8.42578125" style="37" customWidth="1"/>
    <col min="9184" max="9193" width="8" style="37" customWidth="1"/>
    <col min="9194" max="9194" width="8.85546875" style="37" customWidth="1"/>
    <col min="9195" max="9195" width="10.140625" style="37" customWidth="1"/>
    <col min="9196" max="9201" width="7.85546875" style="37" customWidth="1"/>
    <col min="9202" max="9427" width="8.85546875" style="37"/>
    <col min="9428" max="9428" width="5.42578125" style="37" customWidth="1"/>
    <col min="9429" max="9430" width="12.85546875" style="37" customWidth="1"/>
    <col min="9431" max="9437" width="5.42578125" style="37" customWidth="1"/>
    <col min="9438" max="9439" width="8.42578125" style="37" customWidth="1"/>
    <col min="9440" max="9449" width="8" style="37" customWidth="1"/>
    <col min="9450" max="9450" width="8.85546875" style="37" customWidth="1"/>
    <col min="9451" max="9451" width="10.140625" style="37" customWidth="1"/>
    <col min="9452" max="9457" width="7.85546875" style="37" customWidth="1"/>
    <col min="9458" max="9683" width="8.85546875" style="37"/>
    <col min="9684" max="9684" width="5.42578125" style="37" customWidth="1"/>
    <col min="9685" max="9686" width="12.85546875" style="37" customWidth="1"/>
    <col min="9687" max="9693" width="5.42578125" style="37" customWidth="1"/>
    <col min="9694" max="9695" width="8.42578125" style="37" customWidth="1"/>
    <col min="9696" max="9705" width="8" style="37" customWidth="1"/>
    <col min="9706" max="9706" width="8.85546875" style="37" customWidth="1"/>
    <col min="9707" max="9707" width="10.140625" style="37" customWidth="1"/>
    <col min="9708" max="9713" width="7.85546875" style="37" customWidth="1"/>
    <col min="9714" max="9939" width="8.85546875" style="37"/>
    <col min="9940" max="9940" width="5.42578125" style="37" customWidth="1"/>
    <col min="9941" max="9942" width="12.85546875" style="37" customWidth="1"/>
    <col min="9943" max="9949" width="5.42578125" style="37" customWidth="1"/>
    <col min="9950" max="9951" width="8.42578125" style="37" customWidth="1"/>
    <col min="9952" max="9961" width="8" style="37" customWidth="1"/>
    <col min="9962" max="9962" width="8.85546875" style="37" customWidth="1"/>
    <col min="9963" max="9963" width="10.140625" style="37" customWidth="1"/>
    <col min="9964" max="9969" width="7.85546875" style="37" customWidth="1"/>
    <col min="9970" max="10195" width="8.85546875" style="37"/>
    <col min="10196" max="10196" width="5.42578125" style="37" customWidth="1"/>
    <col min="10197" max="10198" width="12.85546875" style="37" customWidth="1"/>
    <col min="10199" max="10205" width="5.42578125" style="37" customWidth="1"/>
    <col min="10206" max="10207" width="8.42578125" style="37" customWidth="1"/>
    <col min="10208" max="10217" width="8" style="37" customWidth="1"/>
    <col min="10218" max="10218" width="8.85546875" style="37" customWidth="1"/>
    <col min="10219" max="10219" width="10.140625" style="37" customWidth="1"/>
    <col min="10220" max="10225" width="7.85546875" style="37" customWidth="1"/>
    <col min="10226" max="10451" width="8.85546875" style="37"/>
    <col min="10452" max="10452" width="5.42578125" style="37" customWidth="1"/>
    <col min="10453" max="10454" width="12.85546875" style="37" customWidth="1"/>
    <col min="10455" max="10461" width="5.42578125" style="37" customWidth="1"/>
    <col min="10462" max="10463" width="8.42578125" style="37" customWidth="1"/>
    <col min="10464" max="10473" width="8" style="37" customWidth="1"/>
    <col min="10474" max="10474" width="8.85546875" style="37" customWidth="1"/>
    <col min="10475" max="10475" width="10.140625" style="37" customWidth="1"/>
    <col min="10476" max="10481" width="7.85546875" style="37" customWidth="1"/>
    <col min="10482" max="10707" width="8.85546875" style="37"/>
    <col min="10708" max="10708" width="5.42578125" style="37" customWidth="1"/>
    <col min="10709" max="10710" width="12.85546875" style="37" customWidth="1"/>
    <col min="10711" max="10717" width="5.42578125" style="37" customWidth="1"/>
    <col min="10718" max="10719" width="8.42578125" style="37" customWidth="1"/>
    <col min="10720" max="10729" width="8" style="37" customWidth="1"/>
    <col min="10730" max="10730" width="8.85546875" style="37" customWidth="1"/>
    <col min="10731" max="10731" width="10.140625" style="37" customWidth="1"/>
    <col min="10732" max="10737" width="7.85546875" style="37" customWidth="1"/>
    <col min="10738" max="10963" width="8.85546875" style="37"/>
    <col min="10964" max="10964" width="5.42578125" style="37" customWidth="1"/>
    <col min="10965" max="10966" width="12.85546875" style="37" customWidth="1"/>
    <col min="10967" max="10973" width="5.42578125" style="37" customWidth="1"/>
    <col min="10974" max="10975" width="8.42578125" style="37" customWidth="1"/>
    <col min="10976" max="10985" width="8" style="37" customWidth="1"/>
    <col min="10986" max="10986" width="8.85546875" style="37" customWidth="1"/>
    <col min="10987" max="10987" width="10.140625" style="37" customWidth="1"/>
    <col min="10988" max="10993" width="7.85546875" style="37" customWidth="1"/>
    <col min="10994" max="11219" width="8.85546875" style="37"/>
    <col min="11220" max="11220" width="5.42578125" style="37" customWidth="1"/>
    <col min="11221" max="11222" width="12.85546875" style="37" customWidth="1"/>
    <col min="11223" max="11229" width="5.42578125" style="37" customWidth="1"/>
    <col min="11230" max="11231" width="8.42578125" style="37" customWidth="1"/>
    <col min="11232" max="11241" width="8" style="37" customWidth="1"/>
    <col min="11242" max="11242" width="8.85546875" style="37" customWidth="1"/>
    <col min="11243" max="11243" width="10.140625" style="37" customWidth="1"/>
    <col min="11244" max="11249" width="7.85546875" style="37" customWidth="1"/>
    <col min="11250" max="11475" width="8.85546875" style="37"/>
    <col min="11476" max="11476" width="5.42578125" style="37" customWidth="1"/>
    <col min="11477" max="11478" width="12.85546875" style="37" customWidth="1"/>
    <col min="11479" max="11485" width="5.42578125" style="37" customWidth="1"/>
    <col min="11486" max="11487" width="8.42578125" style="37" customWidth="1"/>
    <col min="11488" max="11497" width="8" style="37" customWidth="1"/>
    <col min="11498" max="11498" width="8.85546875" style="37" customWidth="1"/>
    <col min="11499" max="11499" width="10.140625" style="37" customWidth="1"/>
    <col min="11500" max="11505" width="7.85546875" style="37" customWidth="1"/>
    <col min="11506" max="11731" width="8.85546875" style="37"/>
    <col min="11732" max="11732" width="5.42578125" style="37" customWidth="1"/>
    <col min="11733" max="11734" width="12.85546875" style="37" customWidth="1"/>
    <col min="11735" max="11741" width="5.42578125" style="37" customWidth="1"/>
    <col min="11742" max="11743" width="8.42578125" style="37" customWidth="1"/>
    <col min="11744" max="11753" width="8" style="37" customWidth="1"/>
    <col min="11754" max="11754" width="8.85546875" style="37" customWidth="1"/>
    <col min="11755" max="11755" width="10.140625" style="37" customWidth="1"/>
    <col min="11756" max="11761" width="7.85546875" style="37" customWidth="1"/>
    <col min="11762" max="11987" width="8.85546875" style="37"/>
    <col min="11988" max="11988" width="5.42578125" style="37" customWidth="1"/>
    <col min="11989" max="11990" width="12.85546875" style="37" customWidth="1"/>
    <col min="11991" max="11997" width="5.42578125" style="37" customWidth="1"/>
    <col min="11998" max="11999" width="8.42578125" style="37" customWidth="1"/>
    <col min="12000" max="12009" width="8" style="37" customWidth="1"/>
    <col min="12010" max="12010" width="8.85546875" style="37" customWidth="1"/>
    <col min="12011" max="12011" width="10.140625" style="37" customWidth="1"/>
    <col min="12012" max="12017" width="7.85546875" style="37" customWidth="1"/>
    <col min="12018" max="12243" width="8.85546875" style="37"/>
    <col min="12244" max="12244" width="5.42578125" style="37" customWidth="1"/>
    <col min="12245" max="12246" width="12.85546875" style="37" customWidth="1"/>
    <col min="12247" max="12253" width="5.42578125" style="37" customWidth="1"/>
    <col min="12254" max="12255" width="8.42578125" style="37" customWidth="1"/>
    <col min="12256" max="12265" width="8" style="37" customWidth="1"/>
    <col min="12266" max="12266" width="8.85546875" style="37" customWidth="1"/>
    <col min="12267" max="12267" width="10.140625" style="37" customWidth="1"/>
    <col min="12268" max="12273" width="7.85546875" style="37" customWidth="1"/>
    <col min="12274" max="12499" width="8.85546875" style="37"/>
    <col min="12500" max="12500" width="5.42578125" style="37" customWidth="1"/>
    <col min="12501" max="12502" width="12.85546875" style="37" customWidth="1"/>
    <col min="12503" max="12509" width="5.42578125" style="37" customWidth="1"/>
    <col min="12510" max="12511" width="8.42578125" style="37" customWidth="1"/>
    <col min="12512" max="12521" width="8" style="37" customWidth="1"/>
    <col min="12522" max="12522" width="8.85546875" style="37" customWidth="1"/>
    <col min="12523" max="12523" width="10.140625" style="37" customWidth="1"/>
    <col min="12524" max="12529" width="7.85546875" style="37" customWidth="1"/>
    <col min="12530" max="12755" width="8.85546875" style="37"/>
    <col min="12756" max="12756" width="5.42578125" style="37" customWidth="1"/>
    <col min="12757" max="12758" width="12.85546875" style="37" customWidth="1"/>
    <col min="12759" max="12765" width="5.42578125" style="37" customWidth="1"/>
    <col min="12766" max="12767" width="8.42578125" style="37" customWidth="1"/>
    <col min="12768" max="12777" width="8" style="37" customWidth="1"/>
    <col min="12778" max="12778" width="8.85546875" style="37" customWidth="1"/>
    <col min="12779" max="12779" width="10.140625" style="37" customWidth="1"/>
    <col min="12780" max="12785" width="7.85546875" style="37" customWidth="1"/>
    <col min="12786" max="13011" width="8.85546875" style="37"/>
    <col min="13012" max="13012" width="5.42578125" style="37" customWidth="1"/>
    <col min="13013" max="13014" width="12.85546875" style="37" customWidth="1"/>
    <col min="13015" max="13021" width="5.42578125" style="37" customWidth="1"/>
    <col min="13022" max="13023" width="8.42578125" style="37" customWidth="1"/>
    <col min="13024" max="13033" width="8" style="37" customWidth="1"/>
    <col min="13034" max="13034" width="8.85546875" style="37" customWidth="1"/>
    <col min="13035" max="13035" width="10.140625" style="37" customWidth="1"/>
    <col min="13036" max="13041" width="7.85546875" style="37" customWidth="1"/>
    <col min="13042" max="13267" width="8.85546875" style="37"/>
    <col min="13268" max="13268" width="5.42578125" style="37" customWidth="1"/>
    <col min="13269" max="13270" width="12.85546875" style="37" customWidth="1"/>
    <col min="13271" max="13277" width="5.42578125" style="37" customWidth="1"/>
    <col min="13278" max="13279" width="8.42578125" style="37" customWidth="1"/>
    <col min="13280" max="13289" width="8" style="37" customWidth="1"/>
    <col min="13290" max="13290" width="8.85546875" style="37" customWidth="1"/>
    <col min="13291" max="13291" width="10.140625" style="37" customWidth="1"/>
    <col min="13292" max="13297" width="7.85546875" style="37" customWidth="1"/>
    <col min="13298" max="13523" width="8.85546875" style="37"/>
    <col min="13524" max="13524" width="5.42578125" style="37" customWidth="1"/>
    <col min="13525" max="13526" width="12.85546875" style="37" customWidth="1"/>
    <col min="13527" max="13533" width="5.42578125" style="37" customWidth="1"/>
    <col min="13534" max="13535" width="8.42578125" style="37" customWidth="1"/>
    <col min="13536" max="13545" width="8" style="37" customWidth="1"/>
    <col min="13546" max="13546" width="8.85546875" style="37" customWidth="1"/>
    <col min="13547" max="13547" width="10.140625" style="37" customWidth="1"/>
    <col min="13548" max="13553" width="7.85546875" style="37" customWidth="1"/>
    <col min="13554" max="13779" width="8.85546875" style="37"/>
    <col min="13780" max="13780" width="5.42578125" style="37" customWidth="1"/>
    <col min="13781" max="13782" width="12.85546875" style="37" customWidth="1"/>
    <col min="13783" max="13789" width="5.42578125" style="37" customWidth="1"/>
    <col min="13790" max="13791" width="8.42578125" style="37" customWidth="1"/>
    <col min="13792" max="13801" width="8" style="37" customWidth="1"/>
    <col min="13802" max="13802" width="8.85546875" style="37" customWidth="1"/>
    <col min="13803" max="13803" width="10.140625" style="37" customWidth="1"/>
    <col min="13804" max="13809" width="7.85546875" style="37" customWidth="1"/>
    <col min="13810" max="14035" width="8.85546875" style="37"/>
    <col min="14036" max="14036" width="5.42578125" style="37" customWidth="1"/>
    <col min="14037" max="14038" width="12.85546875" style="37" customWidth="1"/>
    <col min="14039" max="14045" width="5.42578125" style="37" customWidth="1"/>
    <col min="14046" max="14047" width="8.42578125" style="37" customWidth="1"/>
    <col min="14048" max="14057" width="8" style="37" customWidth="1"/>
    <col min="14058" max="14058" width="8.85546875" style="37" customWidth="1"/>
    <col min="14059" max="14059" width="10.140625" style="37" customWidth="1"/>
    <col min="14060" max="14065" width="7.85546875" style="37" customWidth="1"/>
    <col min="14066" max="14291" width="8.85546875" style="37"/>
    <col min="14292" max="14292" width="5.42578125" style="37" customWidth="1"/>
    <col min="14293" max="14294" width="12.85546875" style="37" customWidth="1"/>
    <col min="14295" max="14301" width="5.42578125" style="37" customWidth="1"/>
    <col min="14302" max="14303" width="8.42578125" style="37" customWidth="1"/>
    <col min="14304" max="14313" width="8" style="37" customWidth="1"/>
    <col min="14314" max="14314" width="8.85546875" style="37" customWidth="1"/>
    <col min="14315" max="14315" width="10.140625" style="37" customWidth="1"/>
    <col min="14316" max="14321" width="7.85546875" style="37" customWidth="1"/>
    <col min="14322" max="14547" width="8.85546875" style="37"/>
    <col min="14548" max="14548" width="5.42578125" style="37" customWidth="1"/>
    <col min="14549" max="14550" width="12.85546875" style="37" customWidth="1"/>
    <col min="14551" max="14557" width="5.42578125" style="37" customWidth="1"/>
    <col min="14558" max="14559" width="8.42578125" style="37" customWidth="1"/>
    <col min="14560" max="14569" width="8" style="37" customWidth="1"/>
    <col min="14570" max="14570" width="8.85546875" style="37" customWidth="1"/>
    <col min="14571" max="14571" width="10.140625" style="37" customWidth="1"/>
    <col min="14572" max="14577" width="7.85546875" style="37" customWidth="1"/>
    <col min="14578" max="14803" width="8.85546875" style="37"/>
    <col min="14804" max="14804" width="5.42578125" style="37" customWidth="1"/>
    <col min="14805" max="14806" width="12.85546875" style="37" customWidth="1"/>
    <col min="14807" max="14813" width="5.42578125" style="37" customWidth="1"/>
    <col min="14814" max="14815" width="8.42578125" style="37" customWidth="1"/>
    <col min="14816" max="14825" width="8" style="37" customWidth="1"/>
    <col min="14826" max="14826" width="8.85546875" style="37" customWidth="1"/>
    <col min="14827" max="14827" width="10.140625" style="37" customWidth="1"/>
    <col min="14828" max="14833" width="7.85546875" style="37" customWidth="1"/>
    <col min="14834" max="15059" width="8.85546875" style="37"/>
    <col min="15060" max="15060" width="5.42578125" style="37" customWidth="1"/>
    <col min="15061" max="15062" width="12.85546875" style="37" customWidth="1"/>
    <col min="15063" max="15069" width="5.42578125" style="37" customWidth="1"/>
    <col min="15070" max="15071" width="8.42578125" style="37" customWidth="1"/>
    <col min="15072" max="15081" width="8" style="37" customWidth="1"/>
    <col min="15082" max="15082" width="8.85546875" style="37" customWidth="1"/>
    <col min="15083" max="15083" width="10.140625" style="37" customWidth="1"/>
    <col min="15084" max="15089" width="7.85546875" style="37" customWidth="1"/>
    <col min="15090" max="15315" width="8.85546875" style="37"/>
    <col min="15316" max="15316" width="5.42578125" style="37" customWidth="1"/>
    <col min="15317" max="15318" width="12.85546875" style="37" customWidth="1"/>
    <col min="15319" max="15325" width="5.42578125" style="37" customWidth="1"/>
    <col min="15326" max="15327" width="8.42578125" style="37" customWidth="1"/>
    <col min="15328" max="15337" width="8" style="37" customWidth="1"/>
    <col min="15338" max="15338" width="8.85546875" style="37" customWidth="1"/>
    <col min="15339" max="15339" width="10.140625" style="37" customWidth="1"/>
    <col min="15340" max="15345" width="7.85546875" style="37" customWidth="1"/>
    <col min="15346" max="15571" width="8.85546875" style="37"/>
    <col min="15572" max="15572" width="5.42578125" style="37" customWidth="1"/>
    <col min="15573" max="15574" width="12.85546875" style="37" customWidth="1"/>
    <col min="15575" max="15581" width="5.42578125" style="37" customWidth="1"/>
    <col min="15582" max="15583" width="8.42578125" style="37" customWidth="1"/>
    <col min="15584" max="15593" width="8" style="37" customWidth="1"/>
    <col min="15594" max="15594" width="8.85546875" style="37" customWidth="1"/>
    <col min="15595" max="15595" width="10.140625" style="37" customWidth="1"/>
    <col min="15596" max="15601" width="7.85546875" style="37" customWidth="1"/>
    <col min="15602" max="15827" width="8.85546875" style="37"/>
    <col min="15828" max="15828" width="5.42578125" style="37" customWidth="1"/>
    <col min="15829" max="15830" width="12.85546875" style="37" customWidth="1"/>
    <col min="15831" max="15837" width="5.42578125" style="37" customWidth="1"/>
    <col min="15838" max="15839" width="8.42578125" style="37" customWidth="1"/>
    <col min="15840" max="15849" width="8" style="37" customWidth="1"/>
    <col min="15850" max="15850" width="8.85546875" style="37" customWidth="1"/>
    <col min="15851" max="15851" width="10.140625" style="37" customWidth="1"/>
    <col min="15852" max="15857" width="7.85546875" style="37" customWidth="1"/>
    <col min="15858" max="16083" width="8.85546875" style="37"/>
    <col min="16084" max="16084" width="5.42578125" style="37" customWidth="1"/>
    <col min="16085" max="16086" width="12.85546875" style="37" customWidth="1"/>
    <col min="16087" max="16093" width="5.42578125" style="37" customWidth="1"/>
    <col min="16094" max="16095" width="8.42578125" style="37" customWidth="1"/>
    <col min="16096" max="16105" width="8" style="37" customWidth="1"/>
    <col min="16106" max="16106" width="8.85546875" style="37" customWidth="1"/>
    <col min="16107" max="16107" width="10.140625" style="37" customWidth="1"/>
    <col min="16108" max="16113" width="7.85546875" style="37" customWidth="1"/>
    <col min="16114" max="16384" width="8.85546875" style="37"/>
  </cols>
  <sheetData>
    <row r="1" spans="1:14" ht="42.75" customHeight="1"/>
    <row r="2" spans="1:14" ht="15.75" customHeight="1"/>
    <row r="3" spans="1:14" s="113" customFormat="1" ht="35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113" customFormat="1" ht="15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104" customFormat="1" ht="15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114" customFormat="1" ht="15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114" customFormat="1" ht="15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s="114" customFormat="1" ht="15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114" customFormat="1" ht="15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s="104" customFormat="1" ht="18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s="104" customFormat="1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115" customFormat="1" ht="18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115" customFormat="1" ht="96" customHeight="1">
      <c r="A13" s="118" t="s">
        <v>180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s="115" customFormat="1" ht="24.75" customHeight="1">
      <c r="A14" s="119" t="s">
        <v>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s="104" customFormat="1" ht="24.75" customHeight="1">
      <c r="A15" s="119" t="s">
        <v>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s="104" customFormat="1" ht="24.75" customHeight="1">
      <c r="A16" s="119" t="s">
        <v>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24" s="104" customFormat="1" ht="18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24" s="104" customFormat="1" ht="18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24" s="104" customFormat="1" ht="81" customHeight="1">
      <c r="X19" s="104" t="s">
        <v>181</v>
      </c>
    </row>
    <row r="20" spans="1:24" s="104" customFormat="1" ht="18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24" s="104" customFormat="1" ht="18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24" s="104" customFormat="1" ht="18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24" s="104" customFormat="1" ht="18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24" s="104" customFormat="1" ht="18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24" s="104" customFormat="1" ht="18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24" s="104" customFormat="1" ht="18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24" s="104" customFormat="1" ht="18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24" s="104" customFormat="1" ht="18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24" s="104" customFormat="1" ht="18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24" s="104" customFormat="1" ht="18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24" s="104" customFormat="1" ht="18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24" s="104" customFormat="1" ht="18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37" s="104" customFormat="1" ht="18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37" s="10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37" s="10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37" ht="18" customHeight="1">
      <c r="AG36" s="116"/>
      <c r="AI36" s="117"/>
      <c r="AJ36" s="117"/>
      <c r="AK36" s="117"/>
    </row>
    <row r="37" spans="1:37" ht="18.75" customHeight="1"/>
    <row r="38" spans="1:37" ht="18.75" customHeight="1"/>
  </sheetData>
  <mergeCells count="4">
    <mergeCell ref="A13:N13"/>
    <mergeCell ref="A14:N14"/>
    <mergeCell ref="A15:N15"/>
    <mergeCell ref="A16:N16"/>
  </mergeCells>
  <phoneticPr fontId="34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EF1B1-E04C-4FA8-B3F8-704E4C328E88}">
  <sheetPr>
    <tabColor rgb="FFFFFF00"/>
  </sheetPr>
  <dimension ref="A1:AB110"/>
  <sheetViews>
    <sheetView view="pageBreakPreview" zoomScaleNormal="100" zoomScaleSheetLayoutView="100" workbookViewId="0">
      <selection activeCell="W13" sqref="W13"/>
    </sheetView>
  </sheetViews>
  <sheetFormatPr defaultColWidth="8.85546875" defaultRowHeight="12.75"/>
  <cols>
    <col min="1" max="1" width="13.7109375" style="4" customWidth="1"/>
    <col min="2" max="2" width="5.140625" style="4" customWidth="1"/>
    <col min="3" max="3" width="16.85546875" style="4" customWidth="1"/>
    <col min="4" max="4" width="35.7109375" style="4" customWidth="1"/>
    <col min="5" max="5" width="4.140625" style="4" customWidth="1"/>
    <col min="6" max="6" width="9.28515625" style="4" customWidth="1"/>
    <col min="7" max="7" width="7.140625" style="4" customWidth="1"/>
    <col min="8" max="8" width="7.5703125" style="4" customWidth="1"/>
    <col min="9" max="11" width="7.140625" style="4" customWidth="1"/>
    <col min="12" max="12" width="8" style="4" customWidth="1"/>
    <col min="13" max="13" width="7.140625" style="4" customWidth="1"/>
    <col min="14" max="14" width="7.85546875" style="4" customWidth="1"/>
    <col min="15" max="17" width="7.140625" style="4" customWidth="1"/>
    <col min="18" max="20" width="6.5703125" style="4" customWidth="1"/>
    <col min="21" max="243" width="8.85546875" style="4"/>
    <col min="244" max="244" width="10.85546875" style="4" customWidth="1"/>
    <col min="245" max="245" width="47.85546875" style="4" customWidth="1"/>
    <col min="246" max="253" width="11.140625" style="4" customWidth="1"/>
    <col min="254" max="268" width="0" style="4" hidden="1" customWidth="1"/>
    <col min="269" max="499" width="8.85546875" style="4"/>
    <col min="500" max="500" width="10.85546875" style="4" customWidth="1"/>
    <col min="501" max="501" width="47.85546875" style="4" customWidth="1"/>
    <col min="502" max="509" width="11.140625" style="4" customWidth="1"/>
    <col min="510" max="524" width="0" style="4" hidden="1" customWidth="1"/>
    <col min="525" max="755" width="8.85546875" style="4"/>
    <col min="756" max="756" width="10.85546875" style="4" customWidth="1"/>
    <col min="757" max="757" width="47.85546875" style="4" customWidth="1"/>
    <col min="758" max="765" width="11.140625" style="4" customWidth="1"/>
    <col min="766" max="780" width="0" style="4" hidden="1" customWidth="1"/>
    <col min="781" max="1011" width="8.85546875" style="4"/>
    <col min="1012" max="1012" width="10.85546875" style="4" customWidth="1"/>
    <col min="1013" max="1013" width="47.85546875" style="4" customWidth="1"/>
    <col min="1014" max="1021" width="11.140625" style="4" customWidth="1"/>
    <col min="1022" max="1036" width="0" style="4" hidden="1" customWidth="1"/>
    <col min="1037" max="1267" width="8.85546875" style="4"/>
    <col min="1268" max="1268" width="10.85546875" style="4" customWidth="1"/>
    <col min="1269" max="1269" width="47.85546875" style="4" customWidth="1"/>
    <col min="1270" max="1277" width="11.140625" style="4" customWidth="1"/>
    <col min="1278" max="1292" width="0" style="4" hidden="1" customWidth="1"/>
    <col min="1293" max="1523" width="8.85546875" style="4"/>
    <col min="1524" max="1524" width="10.85546875" style="4" customWidth="1"/>
    <col min="1525" max="1525" width="47.85546875" style="4" customWidth="1"/>
    <col min="1526" max="1533" width="11.140625" style="4" customWidth="1"/>
    <col min="1534" max="1548" width="0" style="4" hidden="1" customWidth="1"/>
    <col min="1549" max="1779" width="8.85546875" style="4"/>
    <col min="1780" max="1780" width="10.85546875" style="4" customWidth="1"/>
    <col min="1781" max="1781" width="47.85546875" style="4" customWidth="1"/>
    <col min="1782" max="1789" width="11.140625" style="4" customWidth="1"/>
    <col min="1790" max="1804" width="0" style="4" hidden="1" customWidth="1"/>
    <col min="1805" max="2035" width="8.85546875" style="4"/>
    <col min="2036" max="2036" width="10.85546875" style="4" customWidth="1"/>
    <col min="2037" max="2037" width="47.85546875" style="4" customWidth="1"/>
    <col min="2038" max="2045" width="11.140625" style="4" customWidth="1"/>
    <col min="2046" max="2060" width="0" style="4" hidden="1" customWidth="1"/>
    <col min="2061" max="2291" width="8.85546875" style="4"/>
    <col min="2292" max="2292" width="10.85546875" style="4" customWidth="1"/>
    <col min="2293" max="2293" width="47.85546875" style="4" customWidth="1"/>
    <col min="2294" max="2301" width="11.140625" style="4" customWidth="1"/>
    <col min="2302" max="2316" width="0" style="4" hidden="1" customWidth="1"/>
    <col min="2317" max="2547" width="8.85546875" style="4"/>
    <col min="2548" max="2548" width="10.85546875" style="4" customWidth="1"/>
    <col min="2549" max="2549" width="47.85546875" style="4" customWidth="1"/>
    <col min="2550" max="2557" width="11.140625" style="4" customWidth="1"/>
    <col min="2558" max="2572" width="0" style="4" hidden="1" customWidth="1"/>
    <col min="2573" max="2803" width="8.85546875" style="4"/>
    <col min="2804" max="2804" width="10.85546875" style="4" customWidth="1"/>
    <col min="2805" max="2805" width="47.85546875" style="4" customWidth="1"/>
    <col min="2806" max="2813" width="11.140625" style="4" customWidth="1"/>
    <col min="2814" max="2828" width="0" style="4" hidden="1" customWidth="1"/>
    <col min="2829" max="3059" width="8.85546875" style="4"/>
    <col min="3060" max="3060" width="10.85546875" style="4" customWidth="1"/>
    <col min="3061" max="3061" width="47.85546875" style="4" customWidth="1"/>
    <col min="3062" max="3069" width="11.140625" style="4" customWidth="1"/>
    <col min="3070" max="3084" width="0" style="4" hidden="1" customWidth="1"/>
    <col min="3085" max="3315" width="8.85546875" style="4"/>
    <col min="3316" max="3316" width="10.85546875" style="4" customWidth="1"/>
    <col min="3317" max="3317" width="47.85546875" style="4" customWidth="1"/>
    <col min="3318" max="3325" width="11.140625" style="4" customWidth="1"/>
    <col min="3326" max="3340" width="0" style="4" hidden="1" customWidth="1"/>
    <col min="3341" max="3571" width="8.85546875" style="4"/>
    <col min="3572" max="3572" width="10.85546875" style="4" customWidth="1"/>
    <col min="3573" max="3573" width="47.85546875" style="4" customWidth="1"/>
    <col min="3574" max="3581" width="11.140625" style="4" customWidth="1"/>
    <col min="3582" max="3596" width="0" style="4" hidden="1" customWidth="1"/>
    <col min="3597" max="3827" width="8.85546875" style="4"/>
    <col min="3828" max="3828" width="10.85546875" style="4" customWidth="1"/>
    <col min="3829" max="3829" width="47.85546875" style="4" customWidth="1"/>
    <col min="3830" max="3837" width="11.140625" style="4" customWidth="1"/>
    <col min="3838" max="3852" width="0" style="4" hidden="1" customWidth="1"/>
    <col min="3853" max="4083" width="8.85546875" style="4"/>
    <col min="4084" max="4084" width="10.85546875" style="4" customWidth="1"/>
    <col min="4085" max="4085" width="47.85546875" style="4" customWidth="1"/>
    <col min="4086" max="4093" width="11.140625" style="4" customWidth="1"/>
    <col min="4094" max="4108" width="0" style="4" hidden="1" customWidth="1"/>
    <col min="4109" max="4339" width="8.85546875" style="4"/>
    <col min="4340" max="4340" width="10.85546875" style="4" customWidth="1"/>
    <col min="4341" max="4341" width="47.85546875" style="4" customWidth="1"/>
    <col min="4342" max="4349" width="11.140625" style="4" customWidth="1"/>
    <col min="4350" max="4364" width="0" style="4" hidden="1" customWidth="1"/>
    <col min="4365" max="4595" width="8.85546875" style="4"/>
    <col min="4596" max="4596" width="10.85546875" style="4" customWidth="1"/>
    <col min="4597" max="4597" width="47.85546875" style="4" customWidth="1"/>
    <col min="4598" max="4605" width="11.140625" style="4" customWidth="1"/>
    <col min="4606" max="4620" width="0" style="4" hidden="1" customWidth="1"/>
    <col min="4621" max="4851" width="8.85546875" style="4"/>
    <col min="4852" max="4852" width="10.85546875" style="4" customWidth="1"/>
    <col min="4853" max="4853" width="47.85546875" style="4" customWidth="1"/>
    <col min="4854" max="4861" width="11.140625" style="4" customWidth="1"/>
    <col min="4862" max="4876" width="0" style="4" hidden="1" customWidth="1"/>
    <col min="4877" max="5107" width="8.85546875" style="4"/>
    <col min="5108" max="5108" width="10.85546875" style="4" customWidth="1"/>
    <col min="5109" max="5109" width="47.85546875" style="4" customWidth="1"/>
    <col min="5110" max="5117" width="11.140625" style="4" customWidth="1"/>
    <col min="5118" max="5132" width="0" style="4" hidden="1" customWidth="1"/>
    <col min="5133" max="5363" width="8.85546875" style="4"/>
    <col min="5364" max="5364" width="10.85546875" style="4" customWidth="1"/>
    <col min="5365" max="5365" width="47.85546875" style="4" customWidth="1"/>
    <col min="5366" max="5373" width="11.140625" style="4" customWidth="1"/>
    <col min="5374" max="5388" width="0" style="4" hidden="1" customWidth="1"/>
    <col min="5389" max="5619" width="8.85546875" style="4"/>
    <col min="5620" max="5620" width="10.85546875" style="4" customWidth="1"/>
    <col min="5621" max="5621" width="47.85546875" style="4" customWidth="1"/>
    <col min="5622" max="5629" width="11.140625" style="4" customWidth="1"/>
    <col min="5630" max="5644" width="0" style="4" hidden="1" customWidth="1"/>
    <col min="5645" max="5875" width="8.85546875" style="4"/>
    <col min="5876" max="5876" width="10.85546875" style="4" customWidth="1"/>
    <col min="5877" max="5877" width="47.85546875" style="4" customWidth="1"/>
    <col min="5878" max="5885" width="11.140625" style="4" customWidth="1"/>
    <col min="5886" max="5900" width="0" style="4" hidden="1" customWidth="1"/>
    <col min="5901" max="6131" width="8.85546875" style="4"/>
    <col min="6132" max="6132" width="10.85546875" style="4" customWidth="1"/>
    <col min="6133" max="6133" width="47.85546875" style="4" customWidth="1"/>
    <col min="6134" max="6141" width="11.140625" style="4" customWidth="1"/>
    <col min="6142" max="6156" width="0" style="4" hidden="1" customWidth="1"/>
    <col min="6157" max="6387" width="8.85546875" style="4"/>
    <col min="6388" max="6388" width="10.85546875" style="4" customWidth="1"/>
    <col min="6389" max="6389" width="47.85546875" style="4" customWidth="1"/>
    <col min="6390" max="6397" width="11.140625" style="4" customWidth="1"/>
    <col min="6398" max="6412" width="0" style="4" hidden="1" customWidth="1"/>
    <col min="6413" max="6643" width="8.85546875" style="4"/>
    <col min="6644" max="6644" width="10.85546875" style="4" customWidth="1"/>
    <col min="6645" max="6645" width="47.85546875" style="4" customWidth="1"/>
    <col min="6646" max="6653" width="11.140625" style="4" customWidth="1"/>
    <col min="6654" max="6668" width="0" style="4" hidden="1" customWidth="1"/>
    <col min="6669" max="6899" width="8.85546875" style="4"/>
    <col min="6900" max="6900" width="10.85546875" style="4" customWidth="1"/>
    <col min="6901" max="6901" width="47.85546875" style="4" customWidth="1"/>
    <col min="6902" max="6909" width="11.140625" style="4" customWidth="1"/>
    <col min="6910" max="6924" width="0" style="4" hidden="1" customWidth="1"/>
    <col min="6925" max="7155" width="8.85546875" style="4"/>
    <col min="7156" max="7156" width="10.85546875" style="4" customWidth="1"/>
    <col min="7157" max="7157" width="47.85546875" style="4" customWidth="1"/>
    <col min="7158" max="7165" width="11.140625" style="4" customWidth="1"/>
    <col min="7166" max="7180" width="0" style="4" hidden="1" customWidth="1"/>
    <col min="7181" max="7411" width="8.85546875" style="4"/>
    <col min="7412" max="7412" width="10.85546875" style="4" customWidth="1"/>
    <col min="7413" max="7413" width="47.85546875" style="4" customWidth="1"/>
    <col min="7414" max="7421" width="11.140625" style="4" customWidth="1"/>
    <col min="7422" max="7436" width="0" style="4" hidden="1" customWidth="1"/>
    <col min="7437" max="7667" width="8.85546875" style="4"/>
    <col min="7668" max="7668" width="10.85546875" style="4" customWidth="1"/>
    <col min="7669" max="7669" width="47.85546875" style="4" customWidth="1"/>
    <col min="7670" max="7677" width="11.140625" style="4" customWidth="1"/>
    <col min="7678" max="7692" width="0" style="4" hidden="1" customWidth="1"/>
    <col min="7693" max="7923" width="8.85546875" style="4"/>
    <col min="7924" max="7924" width="10.85546875" style="4" customWidth="1"/>
    <col min="7925" max="7925" width="47.85546875" style="4" customWidth="1"/>
    <col min="7926" max="7933" width="11.140625" style="4" customWidth="1"/>
    <col min="7934" max="7948" width="0" style="4" hidden="1" customWidth="1"/>
    <col min="7949" max="8179" width="8.85546875" style="4"/>
    <col min="8180" max="8180" width="10.85546875" style="4" customWidth="1"/>
    <col min="8181" max="8181" width="47.85546875" style="4" customWidth="1"/>
    <col min="8182" max="8189" width="11.140625" style="4" customWidth="1"/>
    <col min="8190" max="8204" width="0" style="4" hidden="1" customWidth="1"/>
    <col min="8205" max="8435" width="8.85546875" style="4"/>
    <col min="8436" max="8436" width="10.85546875" style="4" customWidth="1"/>
    <col min="8437" max="8437" width="47.85546875" style="4" customWidth="1"/>
    <col min="8438" max="8445" width="11.140625" style="4" customWidth="1"/>
    <col min="8446" max="8460" width="0" style="4" hidden="1" customWidth="1"/>
    <col min="8461" max="8691" width="8.85546875" style="4"/>
    <col min="8692" max="8692" width="10.85546875" style="4" customWidth="1"/>
    <col min="8693" max="8693" width="47.85546875" style="4" customWidth="1"/>
    <col min="8694" max="8701" width="11.140625" style="4" customWidth="1"/>
    <col min="8702" max="8716" width="0" style="4" hidden="1" customWidth="1"/>
    <col min="8717" max="8947" width="8.85546875" style="4"/>
    <col min="8948" max="8948" width="10.85546875" style="4" customWidth="1"/>
    <col min="8949" max="8949" width="47.85546875" style="4" customWidth="1"/>
    <col min="8950" max="8957" width="11.140625" style="4" customWidth="1"/>
    <col min="8958" max="8972" width="0" style="4" hidden="1" customWidth="1"/>
    <col min="8973" max="9203" width="8.85546875" style="4"/>
    <col min="9204" max="9204" width="10.85546875" style="4" customWidth="1"/>
    <col min="9205" max="9205" width="47.85546875" style="4" customWidth="1"/>
    <col min="9206" max="9213" width="11.140625" style="4" customWidth="1"/>
    <col min="9214" max="9228" width="0" style="4" hidden="1" customWidth="1"/>
    <col min="9229" max="9459" width="8.85546875" style="4"/>
    <col min="9460" max="9460" width="10.85546875" style="4" customWidth="1"/>
    <col min="9461" max="9461" width="47.85546875" style="4" customWidth="1"/>
    <col min="9462" max="9469" width="11.140625" style="4" customWidth="1"/>
    <col min="9470" max="9484" width="0" style="4" hidden="1" customWidth="1"/>
    <col min="9485" max="9715" width="8.85546875" style="4"/>
    <col min="9716" max="9716" width="10.85546875" style="4" customWidth="1"/>
    <col min="9717" max="9717" width="47.85546875" style="4" customWidth="1"/>
    <col min="9718" max="9725" width="11.140625" style="4" customWidth="1"/>
    <col min="9726" max="9740" width="0" style="4" hidden="1" customWidth="1"/>
    <col min="9741" max="9971" width="8.85546875" style="4"/>
    <col min="9972" max="9972" width="10.85546875" style="4" customWidth="1"/>
    <col min="9973" max="9973" width="47.85546875" style="4" customWidth="1"/>
    <col min="9974" max="9981" width="11.140625" style="4" customWidth="1"/>
    <col min="9982" max="9996" width="0" style="4" hidden="1" customWidth="1"/>
    <col min="9997" max="10227" width="8.85546875" style="4"/>
    <col min="10228" max="10228" width="10.85546875" style="4" customWidth="1"/>
    <col min="10229" max="10229" width="47.85546875" style="4" customWidth="1"/>
    <col min="10230" max="10237" width="11.140625" style="4" customWidth="1"/>
    <col min="10238" max="10252" width="0" style="4" hidden="1" customWidth="1"/>
    <col min="10253" max="10483" width="8.85546875" style="4"/>
    <col min="10484" max="10484" width="10.85546875" style="4" customWidth="1"/>
    <col min="10485" max="10485" width="47.85546875" style="4" customWidth="1"/>
    <col min="10486" max="10493" width="11.140625" style="4" customWidth="1"/>
    <col min="10494" max="10508" width="0" style="4" hidden="1" customWidth="1"/>
    <col min="10509" max="10739" width="8.85546875" style="4"/>
    <col min="10740" max="10740" width="10.85546875" style="4" customWidth="1"/>
    <col min="10741" max="10741" width="47.85546875" style="4" customWidth="1"/>
    <col min="10742" max="10749" width="11.140625" style="4" customWidth="1"/>
    <col min="10750" max="10764" width="0" style="4" hidden="1" customWidth="1"/>
    <col min="10765" max="10995" width="8.85546875" style="4"/>
    <col min="10996" max="10996" width="10.85546875" style="4" customWidth="1"/>
    <col min="10997" max="10997" width="47.85546875" style="4" customWidth="1"/>
    <col min="10998" max="11005" width="11.140625" style="4" customWidth="1"/>
    <col min="11006" max="11020" width="0" style="4" hidden="1" customWidth="1"/>
    <col min="11021" max="11251" width="8.85546875" style="4"/>
    <col min="11252" max="11252" width="10.85546875" style="4" customWidth="1"/>
    <col min="11253" max="11253" width="47.85546875" style="4" customWidth="1"/>
    <col min="11254" max="11261" width="11.140625" style="4" customWidth="1"/>
    <col min="11262" max="11276" width="0" style="4" hidden="1" customWidth="1"/>
    <col min="11277" max="11507" width="8.85546875" style="4"/>
    <col min="11508" max="11508" width="10.85546875" style="4" customWidth="1"/>
    <col min="11509" max="11509" width="47.85546875" style="4" customWidth="1"/>
    <col min="11510" max="11517" width="11.140625" style="4" customWidth="1"/>
    <col min="11518" max="11532" width="0" style="4" hidden="1" customWidth="1"/>
    <col min="11533" max="11763" width="8.85546875" style="4"/>
    <col min="11764" max="11764" width="10.85546875" style="4" customWidth="1"/>
    <col min="11765" max="11765" width="47.85546875" style="4" customWidth="1"/>
    <col min="11766" max="11773" width="11.140625" style="4" customWidth="1"/>
    <col min="11774" max="11788" width="0" style="4" hidden="1" customWidth="1"/>
    <col min="11789" max="12019" width="8.85546875" style="4"/>
    <col min="12020" max="12020" width="10.85546875" style="4" customWidth="1"/>
    <col min="12021" max="12021" width="47.85546875" style="4" customWidth="1"/>
    <col min="12022" max="12029" width="11.140625" style="4" customWidth="1"/>
    <col min="12030" max="12044" width="0" style="4" hidden="1" customWidth="1"/>
    <col min="12045" max="12275" width="8.85546875" style="4"/>
    <col min="12276" max="12276" width="10.85546875" style="4" customWidth="1"/>
    <col min="12277" max="12277" width="47.85546875" style="4" customWidth="1"/>
    <col min="12278" max="12285" width="11.140625" style="4" customWidth="1"/>
    <col min="12286" max="12300" width="0" style="4" hidden="1" customWidth="1"/>
    <col min="12301" max="12531" width="8.85546875" style="4"/>
    <col min="12532" max="12532" width="10.85546875" style="4" customWidth="1"/>
    <col min="12533" max="12533" width="47.85546875" style="4" customWidth="1"/>
    <col min="12534" max="12541" width="11.140625" style="4" customWidth="1"/>
    <col min="12542" max="12556" width="0" style="4" hidden="1" customWidth="1"/>
    <col min="12557" max="12787" width="8.85546875" style="4"/>
    <col min="12788" max="12788" width="10.85546875" style="4" customWidth="1"/>
    <col min="12789" max="12789" width="47.85546875" style="4" customWidth="1"/>
    <col min="12790" max="12797" width="11.140625" style="4" customWidth="1"/>
    <col min="12798" max="12812" width="0" style="4" hidden="1" customWidth="1"/>
    <col min="12813" max="13043" width="8.85546875" style="4"/>
    <col min="13044" max="13044" width="10.85546875" style="4" customWidth="1"/>
    <col min="13045" max="13045" width="47.85546875" style="4" customWidth="1"/>
    <col min="13046" max="13053" width="11.140625" style="4" customWidth="1"/>
    <col min="13054" max="13068" width="0" style="4" hidden="1" customWidth="1"/>
    <col min="13069" max="13299" width="8.85546875" style="4"/>
    <col min="13300" max="13300" width="10.85546875" style="4" customWidth="1"/>
    <col min="13301" max="13301" width="47.85546875" style="4" customWidth="1"/>
    <col min="13302" max="13309" width="11.140625" style="4" customWidth="1"/>
    <col min="13310" max="13324" width="0" style="4" hidden="1" customWidth="1"/>
    <col min="13325" max="13555" width="8.85546875" style="4"/>
    <col min="13556" max="13556" width="10.85546875" style="4" customWidth="1"/>
    <col min="13557" max="13557" width="47.85546875" style="4" customWidth="1"/>
    <col min="13558" max="13565" width="11.140625" style="4" customWidth="1"/>
    <col min="13566" max="13580" width="0" style="4" hidden="1" customWidth="1"/>
    <col min="13581" max="13811" width="8.85546875" style="4"/>
    <col min="13812" max="13812" width="10.85546875" style="4" customWidth="1"/>
    <col min="13813" max="13813" width="47.85546875" style="4" customWidth="1"/>
    <col min="13814" max="13821" width="11.140625" style="4" customWidth="1"/>
    <col min="13822" max="13836" width="0" style="4" hidden="1" customWidth="1"/>
    <col min="13837" max="14067" width="8.85546875" style="4"/>
    <col min="14068" max="14068" width="10.85546875" style="4" customWidth="1"/>
    <col min="14069" max="14069" width="47.85546875" style="4" customWidth="1"/>
    <col min="14070" max="14077" width="11.140625" style="4" customWidth="1"/>
    <col min="14078" max="14092" width="0" style="4" hidden="1" customWidth="1"/>
    <col min="14093" max="14323" width="8.85546875" style="4"/>
    <col min="14324" max="14324" width="10.85546875" style="4" customWidth="1"/>
    <col min="14325" max="14325" width="47.85546875" style="4" customWidth="1"/>
    <col min="14326" max="14333" width="11.140625" style="4" customWidth="1"/>
    <col min="14334" max="14348" width="0" style="4" hidden="1" customWidth="1"/>
    <col min="14349" max="14579" width="8.85546875" style="4"/>
    <col min="14580" max="14580" width="10.85546875" style="4" customWidth="1"/>
    <col min="14581" max="14581" width="47.85546875" style="4" customWidth="1"/>
    <col min="14582" max="14589" width="11.140625" style="4" customWidth="1"/>
    <col min="14590" max="14604" width="0" style="4" hidden="1" customWidth="1"/>
    <col min="14605" max="14835" width="8.85546875" style="4"/>
    <col min="14836" max="14836" width="10.85546875" style="4" customWidth="1"/>
    <col min="14837" max="14837" width="47.85546875" style="4" customWidth="1"/>
    <col min="14838" max="14845" width="11.140625" style="4" customWidth="1"/>
    <col min="14846" max="14860" width="0" style="4" hidden="1" customWidth="1"/>
    <col min="14861" max="15091" width="8.85546875" style="4"/>
    <col min="15092" max="15092" width="10.85546875" style="4" customWidth="1"/>
    <col min="15093" max="15093" width="47.85546875" style="4" customWidth="1"/>
    <col min="15094" max="15101" width="11.140625" style="4" customWidth="1"/>
    <col min="15102" max="15116" width="0" style="4" hidden="1" customWidth="1"/>
    <col min="15117" max="15347" width="8.85546875" style="4"/>
    <col min="15348" max="15348" width="10.85546875" style="4" customWidth="1"/>
    <col min="15349" max="15349" width="47.85546875" style="4" customWidth="1"/>
    <col min="15350" max="15357" width="11.140625" style="4" customWidth="1"/>
    <col min="15358" max="15372" width="0" style="4" hidden="1" customWidth="1"/>
    <col min="15373" max="15603" width="8.85546875" style="4"/>
    <col min="15604" max="15604" width="10.85546875" style="4" customWidth="1"/>
    <col min="15605" max="15605" width="47.85546875" style="4" customWidth="1"/>
    <col min="15606" max="15613" width="11.140625" style="4" customWidth="1"/>
    <col min="15614" max="15628" width="0" style="4" hidden="1" customWidth="1"/>
    <col min="15629" max="15859" width="8.85546875" style="4"/>
    <col min="15860" max="15860" width="10.85546875" style="4" customWidth="1"/>
    <col min="15861" max="15861" width="47.85546875" style="4" customWidth="1"/>
    <col min="15862" max="15869" width="11.140625" style="4" customWidth="1"/>
    <col min="15870" max="15884" width="0" style="4" hidden="1" customWidth="1"/>
    <col min="15885" max="16115" width="8.85546875" style="4"/>
    <col min="16116" max="16116" width="10.85546875" style="4" customWidth="1"/>
    <col min="16117" max="16117" width="47.85546875" style="4" customWidth="1"/>
    <col min="16118" max="16125" width="11.140625" style="4" customWidth="1"/>
    <col min="16126" max="16140" width="0" style="4" hidden="1" customWidth="1"/>
    <col min="16141" max="16384" width="8.85546875" style="4"/>
  </cols>
  <sheetData>
    <row r="1" spans="1:2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T1" s="3" t="s">
        <v>3</v>
      </c>
    </row>
    <row r="2" spans="1:28" ht="19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5"/>
    </row>
    <row r="3" spans="1:28" ht="28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5"/>
    </row>
    <row r="4" spans="1:28" ht="43.5" customHeight="1">
      <c r="A4" s="124" t="s">
        <v>169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8" ht="17.2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8" ht="20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"/>
    </row>
    <row r="7" spans="1:28" ht="24.75" customHeight="1">
      <c r="A7" s="7"/>
      <c r="B7" s="7"/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8"/>
      <c r="O7" s="8"/>
      <c r="P7" s="9"/>
      <c r="Q7" s="9"/>
      <c r="R7" s="9"/>
      <c r="S7" s="7"/>
    </row>
    <row r="8" spans="1:28" ht="24.75" customHeight="1">
      <c r="A8" s="121"/>
      <c r="B8" s="121"/>
      <c r="C8" s="10"/>
      <c r="D8" s="10"/>
      <c r="E8" s="122"/>
      <c r="F8" s="122"/>
      <c r="G8" s="122"/>
      <c r="H8" s="122"/>
      <c r="I8" s="122"/>
      <c r="J8" s="122"/>
      <c r="K8" s="122"/>
      <c r="L8" s="8"/>
      <c r="M8" s="8"/>
      <c r="N8" s="8"/>
      <c r="O8" s="8"/>
      <c r="P8" s="9"/>
      <c r="Q8" s="9"/>
      <c r="R8" s="9"/>
      <c r="S8" s="7"/>
    </row>
    <row r="9" spans="1:28" ht="24.75" customHeight="1">
      <c r="A9" s="12"/>
      <c r="B9" s="13"/>
      <c r="C9" s="13"/>
      <c r="D9" s="13"/>
      <c r="E9" s="13"/>
      <c r="F9" s="13"/>
      <c r="G9" s="13"/>
      <c r="H9" s="13"/>
      <c r="I9" s="13"/>
      <c r="J9" s="11"/>
      <c r="K9" s="11"/>
      <c r="L9" s="11"/>
      <c r="M9" s="11"/>
      <c r="N9" s="123"/>
      <c r="O9" s="123"/>
      <c r="P9" s="123"/>
      <c r="Q9" s="123"/>
      <c r="R9" s="123"/>
      <c r="S9" s="123"/>
    </row>
    <row r="10" spans="1:28" ht="18" customHeight="1">
      <c r="A10" s="120" t="s">
        <v>4</v>
      </c>
      <c r="B10" s="120"/>
      <c r="C10" s="120"/>
      <c r="D10" s="120"/>
      <c r="E10" s="120"/>
      <c r="T10" s="14" t="s">
        <v>5</v>
      </c>
    </row>
    <row r="11" spans="1:28" s="16" customFormat="1" ht="18" customHeight="1">
      <c r="A11" s="127" t="s">
        <v>6</v>
      </c>
      <c r="B11" s="130" t="s">
        <v>7</v>
      </c>
      <c r="C11" s="131"/>
      <c r="D11" s="136" t="s">
        <v>8</v>
      </c>
      <c r="E11" s="139" t="s">
        <v>9</v>
      </c>
      <c r="F11" s="142" t="s">
        <v>10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6"/>
    </row>
    <row r="12" spans="1:28" s="16" customFormat="1" ht="27.75" customHeight="1">
      <c r="A12" s="128"/>
      <c r="B12" s="132"/>
      <c r="C12" s="133"/>
      <c r="D12" s="137"/>
      <c r="E12" s="140"/>
      <c r="F12" s="143"/>
      <c r="G12" s="145" t="s">
        <v>11</v>
      </c>
      <c r="H12" s="145" t="s">
        <v>12</v>
      </c>
      <c r="I12" s="142" t="s">
        <v>13</v>
      </c>
      <c r="J12" s="125"/>
      <c r="K12" s="126"/>
      <c r="L12" s="142" t="s">
        <v>14</v>
      </c>
      <c r="M12" s="125"/>
      <c r="N12" s="126"/>
      <c r="O12" s="142" t="s">
        <v>15</v>
      </c>
      <c r="P12" s="125"/>
      <c r="Q12" s="126"/>
      <c r="R12" s="142" t="s">
        <v>16</v>
      </c>
      <c r="S12" s="125"/>
      <c r="T12" s="126"/>
    </row>
    <row r="13" spans="1:28" s="18" customFormat="1" ht="50.25" customHeight="1">
      <c r="A13" s="129"/>
      <c r="B13" s="134"/>
      <c r="C13" s="135"/>
      <c r="D13" s="138"/>
      <c r="E13" s="141"/>
      <c r="F13" s="144"/>
      <c r="G13" s="145"/>
      <c r="H13" s="145"/>
      <c r="I13" s="144"/>
      <c r="J13" s="17" t="s">
        <v>11</v>
      </c>
      <c r="K13" s="17" t="s">
        <v>12</v>
      </c>
      <c r="L13" s="144"/>
      <c r="M13" s="17" t="s">
        <v>11</v>
      </c>
      <c r="N13" s="17" t="s">
        <v>12</v>
      </c>
      <c r="O13" s="144"/>
      <c r="P13" s="17" t="s">
        <v>11</v>
      </c>
      <c r="Q13" s="17" t="s">
        <v>12</v>
      </c>
      <c r="R13" s="144"/>
      <c r="S13" s="17" t="s">
        <v>11</v>
      </c>
      <c r="T13" s="17" t="s">
        <v>12</v>
      </c>
    </row>
    <row r="14" spans="1:28" s="18" customFormat="1" ht="18" customHeight="1">
      <c r="A14" s="146" t="s">
        <v>17</v>
      </c>
      <c r="B14" s="146"/>
      <c r="C14" s="146"/>
      <c r="D14" s="146"/>
      <c r="E14" s="19" t="s">
        <v>18</v>
      </c>
      <c r="F14" s="20">
        <v>1</v>
      </c>
      <c r="G14" s="20">
        <v>2</v>
      </c>
      <c r="H14" s="20">
        <v>3</v>
      </c>
      <c r="I14" s="20">
        <v>4</v>
      </c>
      <c r="J14" s="20">
        <v>5</v>
      </c>
      <c r="K14" s="20">
        <v>6</v>
      </c>
      <c r="L14" s="20">
        <v>7</v>
      </c>
      <c r="M14" s="20">
        <v>8</v>
      </c>
      <c r="N14" s="20">
        <v>9</v>
      </c>
      <c r="O14" s="20">
        <v>10</v>
      </c>
      <c r="P14" s="20">
        <v>11</v>
      </c>
      <c r="Q14" s="20">
        <v>12</v>
      </c>
      <c r="R14" s="20">
        <v>13</v>
      </c>
      <c r="S14" s="20">
        <v>14</v>
      </c>
      <c r="T14" s="20">
        <v>15</v>
      </c>
    </row>
    <row r="15" spans="1:28" s="18" customFormat="1" ht="24.75" customHeight="1">
      <c r="A15" s="147" t="s">
        <v>19</v>
      </c>
      <c r="B15" s="147"/>
      <c r="C15" s="147"/>
      <c r="D15" s="147"/>
      <c r="E15" s="108">
        <v>1</v>
      </c>
      <c r="F15" s="91">
        <f>SUM(F16:F97)</f>
        <v>23314</v>
      </c>
      <c r="G15" s="91">
        <f t="shared" ref="G15:T15" si="0">SUM(G16:G97)</f>
        <v>8341</v>
      </c>
      <c r="H15" s="91">
        <f t="shared" si="0"/>
        <v>14973</v>
      </c>
      <c r="I15" s="91">
        <f t="shared" si="0"/>
        <v>1102</v>
      </c>
      <c r="J15" s="91">
        <f t="shared" si="0"/>
        <v>194</v>
      </c>
      <c r="K15" s="91">
        <f t="shared" si="0"/>
        <v>908</v>
      </c>
      <c r="L15" s="91">
        <f t="shared" si="0"/>
        <v>17260</v>
      </c>
      <c r="M15" s="91">
        <f t="shared" si="0"/>
        <v>6291</v>
      </c>
      <c r="N15" s="91">
        <f t="shared" si="0"/>
        <v>10969</v>
      </c>
      <c r="O15" s="91">
        <f t="shared" si="0"/>
        <v>4860</v>
      </c>
      <c r="P15" s="91">
        <f t="shared" si="0"/>
        <v>1814</v>
      </c>
      <c r="Q15" s="91">
        <f t="shared" si="0"/>
        <v>3046</v>
      </c>
      <c r="R15" s="91">
        <f t="shared" si="0"/>
        <v>92</v>
      </c>
      <c r="S15" s="91">
        <f t="shared" si="0"/>
        <v>42</v>
      </c>
      <c r="T15" s="91">
        <f t="shared" si="0"/>
        <v>50</v>
      </c>
    </row>
    <row r="16" spans="1:28" s="18" customFormat="1" ht="19.5" customHeight="1">
      <c r="A16" s="149" t="s">
        <v>20</v>
      </c>
      <c r="B16" s="148" t="s">
        <v>61</v>
      </c>
      <c r="C16" s="148"/>
      <c r="D16" s="109" t="s">
        <v>67</v>
      </c>
      <c r="E16" s="19">
        <v>2</v>
      </c>
      <c r="F16" s="92">
        <f>+I16+L16+O16+R16</f>
        <v>840</v>
      </c>
      <c r="G16" s="93">
        <f>+J16+M16+P16+S16</f>
        <v>188</v>
      </c>
      <c r="H16" s="93">
        <f>+K16+N16+Q16+T16</f>
        <v>652</v>
      </c>
      <c r="I16" s="93">
        <f>+J16+K16</f>
        <v>0</v>
      </c>
      <c r="J16" s="93">
        <v>0</v>
      </c>
      <c r="K16" s="93">
        <v>0</v>
      </c>
      <c r="L16" s="93">
        <f>+M16+N16</f>
        <v>0</v>
      </c>
      <c r="M16" s="93">
        <v>0</v>
      </c>
      <c r="N16" s="93">
        <v>0</v>
      </c>
      <c r="O16" s="93">
        <f>+P16+Q16</f>
        <v>821</v>
      </c>
      <c r="P16" s="93">
        <v>180</v>
      </c>
      <c r="Q16" s="93">
        <v>641</v>
      </c>
      <c r="R16" s="93">
        <f>+S16+T16</f>
        <v>19</v>
      </c>
      <c r="S16" s="93">
        <v>8</v>
      </c>
      <c r="T16" s="93">
        <v>11</v>
      </c>
      <c r="U16" s="94">
        <f>+F16-G16-H16</f>
        <v>0</v>
      </c>
      <c r="V16" s="94">
        <f>+F16-I16-L16-O16-R16</f>
        <v>0</v>
      </c>
      <c r="W16" s="94">
        <f>+G16-J16-M16-P16-S16</f>
        <v>0</v>
      </c>
      <c r="X16" s="94">
        <f>+H16-K16-N16-Q16-T16</f>
        <v>0</v>
      </c>
      <c r="Y16" s="94">
        <f>+I16-J16-K16</f>
        <v>0</v>
      </c>
      <c r="Z16" s="94">
        <f>+L16-M16-N16</f>
        <v>0</v>
      </c>
      <c r="AA16" s="94">
        <f>+O16-P16-Q16</f>
        <v>0</v>
      </c>
      <c r="AB16" s="94">
        <f>+R16-S16-T16</f>
        <v>0</v>
      </c>
    </row>
    <row r="17" spans="1:28" s="18" customFormat="1" ht="28.5" customHeight="1">
      <c r="A17" s="149"/>
      <c r="B17" s="148" t="s">
        <v>61</v>
      </c>
      <c r="C17" s="148"/>
      <c r="D17" s="109" t="s">
        <v>68</v>
      </c>
      <c r="E17" s="19">
        <v>3</v>
      </c>
      <c r="F17" s="92">
        <f t="shared" ref="F17:F80" si="1">+I17+L17+O17+R17</f>
        <v>735</v>
      </c>
      <c r="G17" s="93">
        <f t="shared" ref="G17:G80" si="2">+J17+M17+P17+S17</f>
        <v>10</v>
      </c>
      <c r="H17" s="93">
        <f t="shared" ref="H17:H80" si="3">+K17+N17+Q17+T17</f>
        <v>725</v>
      </c>
      <c r="I17" s="93">
        <f t="shared" ref="I17:I80" si="4">+J17+K17</f>
        <v>0</v>
      </c>
      <c r="J17" s="93">
        <v>0</v>
      </c>
      <c r="K17" s="93">
        <v>0</v>
      </c>
      <c r="L17" s="93">
        <f t="shared" ref="L17:L80" si="5">+M17+N17</f>
        <v>706</v>
      </c>
      <c r="M17" s="93">
        <v>6</v>
      </c>
      <c r="N17" s="93">
        <v>700</v>
      </c>
      <c r="O17" s="93">
        <f t="shared" ref="O17:O80" si="6">+P17+Q17</f>
        <v>29</v>
      </c>
      <c r="P17" s="93">
        <v>4</v>
      </c>
      <c r="Q17" s="93">
        <v>25</v>
      </c>
      <c r="R17" s="93">
        <f t="shared" ref="R17:R80" si="7">+S17+T17</f>
        <v>0</v>
      </c>
      <c r="S17" s="93">
        <v>0</v>
      </c>
      <c r="T17" s="93">
        <v>0</v>
      </c>
      <c r="U17" s="94">
        <f t="shared" ref="U17:U80" si="8">+F17-G17-H17</f>
        <v>0</v>
      </c>
      <c r="V17" s="94">
        <f t="shared" ref="V17:V80" si="9">+F17-I17-L17-O17-R17</f>
        <v>0</v>
      </c>
      <c r="W17" s="94">
        <f t="shared" ref="W17:W80" si="10">+G17-J17-M17-P17-S17</f>
        <v>0</v>
      </c>
      <c r="X17" s="94">
        <f t="shared" ref="X17:X80" si="11">+H17-K17-N17-Q17-T17</f>
        <v>0</v>
      </c>
      <c r="Y17" s="94">
        <f t="shared" ref="Y17:Y80" si="12">+I17-J17-K17</f>
        <v>0</v>
      </c>
      <c r="Z17" s="94">
        <f t="shared" ref="Z17:Z80" si="13">+L17-M17-N17</f>
        <v>0</v>
      </c>
      <c r="AA17" s="94">
        <f t="shared" ref="AA17:AA80" si="14">+O17-P17-Q17</f>
        <v>0</v>
      </c>
      <c r="AB17" s="94">
        <f t="shared" ref="AB17:AB80" si="15">+R17-S17-T17</f>
        <v>0</v>
      </c>
    </row>
    <row r="18" spans="1:28" s="18" customFormat="1" ht="19.5" customHeight="1">
      <c r="A18" s="149"/>
      <c r="B18" s="148" t="s">
        <v>61</v>
      </c>
      <c r="C18" s="148"/>
      <c r="D18" s="109" t="s">
        <v>69</v>
      </c>
      <c r="E18" s="19">
        <v>4</v>
      </c>
      <c r="F18" s="92">
        <f t="shared" si="1"/>
        <v>375</v>
      </c>
      <c r="G18" s="93">
        <f t="shared" si="2"/>
        <v>13</v>
      </c>
      <c r="H18" s="93">
        <f t="shared" si="3"/>
        <v>362</v>
      </c>
      <c r="I18" s="93">
        <f t="shared" si="4"/>
        <v>0</v>
      </c>
      <c r="J18" s="93">
        <v>0</v>
      </c>
      <c r="K18" s="93">
        <v>0</v>
      </c>
      <c r="L18" s="93">
        <f t="shared" si="5"/>
        <v>356</v>
      </c>
      <c r="M18" s="93">
        <v>11</v>
      </c>
      <c r="N18" s="93">
        <v>345</v>
      </c>
      <c r="O18" s="93">
        <f t="shared" si="6"/>
        <v>19</v>
      </c>
      <c r="P18" s="93">
        <v>2</v>
      </c>
      <c r="Q18" s="93">
        <v>17</v>
      </c>
      <c r="R18" s="93">
        <f t="shared" si="7"/>
        <v>0</v>
      </c>
      <c r="S18" s="93">
        <v>0</v>
      </c>
      <c r="T18" s="93">
        <v>0</v>
      </c>
      <c r="U18" s="94">
        <f t="shared" si="8"/>
        <v>0</v>
      </c>
      <c r="V18" s="94">
        <f t="shared" si="9"/>
        <v>0</v>
      </c>
      <c r="W18" s="94">
        <f t="shared" si="10"/>
        <v>0</v>
      </c>
      <c r="X18" s="94">
        <f t="shared" si="11"/>
        <v>0</v>
      </c>
      <c r="Y18" s="94">
        <f t="shared" si="12"/>
        <v>0</v>
      </c>
      <c r="Z18" s="94">
        <f t="shared" si="13"/>
        <v>0</v>
      </c>
      <c r="AA18" s="94">
        <f t="shared" si="14"/>
        <v>0</v>
      </c>
      <c r="AB18" s="94">
        <f t="shared" si="15"/>
        <v>0</v>
      </c>
    </row>
    <row r="19" spans="1:28" s="18" customFormat="1" ht="19.5" customHeight="1">
      <c r="A19" s="149"/>
      <c r="B19" s="148" t="s">
        <v>61</v>
      </c>
      <c r="C19" s="148"/>
      <c r="D19" s="109" t="s">
        <v>70</v>
      </c>
      <c r="E19" s="19">
        <v>5</v>
      </c>
      <c r="F19" s="92">
        <f t="shared" si="1"/>
        <v>1585</v>
      </c>
      <c r="G19" s="93">
        <f t="shared" si="2"/>
        <v>477</v>
      </c>
      <c r="H19" s="93">
        <f t="shared" si="3"/>
        <v>1108</v>
      </c>
      <c r="I19" s="93">
        <f t="shared" si="4"/>
        <v>0</v>
      </c>
      <c r="J19" s="93">
        <v>0</v>
      </c>
      <c r="K19" s="93">
        <v>0</v>
      </c>
      <c r="L19" s="93">
        <f t="shared" si="5"/>
        <v>1304</v>
      </c>
      <c r="M19" s="93">
        <v>357</v>
      </c>
      <c r="N19" s="93">
        <v>947</v>
      </c>
      <c r="O19" s="93">
        <f t="shared" si="6"/>
        <v>281</v>
      </c>
      <c r="P19" s="93">
        <v>120</v>
      </c>
      <c r="Q19" s="93">
        <v>161</v>
      </c>
      <c r="R19" s="93">
        <f t="shared" si="7"/>
        <v>0</v>
      </c>
      <c r="S19" s="93">
        <v>0</v>
      </c>
      <c r="T19" s="93">
        <v>0</v>
      </c>
      <c r="U19" s="94">
        <f t="shared" si="8"/>
        <v>0</v>
      </c>
      <c r="V19" s="94">
        <f t="shared" si="9"/>
        <v>0</v>
      </c>
      <c r="W19" s="94">
        <f t="shared" si="10"/>
        <v>0</v>
      </c>
      <c r="X19" s="94">
        <f t="shared" si="11"/>
        <v>0</v>
      </c>
      <c r="Y19" s="94">
        <f t="shared" si="12"/>
        <v>0</v>
      </c>
      <c r="Z19" s="94">
        <f t="shared" si="13"/>
        <v>0</v>
      </c>
      <c r="AA19" s="94">
        <f t="shared" si="14"/>
        <v>0</v>
      </c>
      <c r="AB19" s="94">
        <f t="shared" si="15"/>
        <v>0</v>
      </c>
    </row>
    <row r="20" spans="1:28" s="18" customFormat="1" ht="27" customHeight="1">
      <c r="A20" s="150" t="s">
        <v>21</v>
      </c>
      <c r="B20" s="148" t="s">
        <v>74</v>
      </c>
      <c r="C20" s="148"/>
      <c r="D20" s="109" t="s">
        <v>85</v>
      </c>
      <c r="E20" s="19">
        <v>6</v>
      </c>
      <c r="F20" s="92">
        <f t="shared" si="1"/>
        <v>43</v>
      </c>
      <c r="G20" s="93">
        <f t="shared" si="2"/>
        <v>28</v>
      </c>
      <c r="H20" s="93">
        <f t="shared" si="3"/>
        <v>15</v>
      </c>
      <c r="I20" s="93">
        <f t="shared" si="4"/>
        <v>0</v>
      </c>
      <c r="J20" s="93">
        <v>0</v>
      </c>
      <c r="K20" s="93">
        <v>0</v>
      </c>
      <c r="L20" s="93">
        <f t="shared" si="5"/>
        <v>39</v>
      </c>
      <c r="M20" s="93">
        <v>25</v>
      </c>
      <c r="N20" s="93">
        <v>14</v>
      </c>
      <c r="O20" s="93">
        <f t="shared" si="6"/>
        <v>4</v>
      </c>
      <c r="P20" s="93">
        <v>3</v>
      </c>
      <c r="Q20" s="93">
        <v>1</v>
      </c>
      <c r="R20" s="93">
        <f t="shared" si="7"/>
        <v>0</v>
      </c>
      <c r="S20" s="93">
        <v>0</v>
      </c>
      <c r="T20" s="93">
        <v>0</v>
      </c>
      <c r="U20" s="94">
        <f t="shared" si="8"/>
        <v>0</v>
      </c>
      <c r="V20" s="94">
        <f t="shared" si="9"/>
        <v>0</v>
      </c>
      <c r="W20" s="94">
        <f t="shared" si="10"/>
        <v>0</v>
      </c>
      <c r="X20" s="94">
        <f t="shared" si="11"/>
        <v>0</v>
      </c>
      <c r="Y20" s="94">
        <f t="shared" si="12"/>
        <v>0</v>
      </c>
      <c r="Z20" s="94">
        <f t="shared" si="13"/>
        <v>0</v>
      </c>
      <c r="AA20" s="94">
        <f t="shared" si="14"/>
        <v>0</v>
      </c>
      <c r="AB20" s="94">
        <f t="shared" si="15"/>
        <v>0</v>
      </c>
    </row>
    <row r="21" spans="1:28" s="18" customFormat="1" ht="31.5" customHeight="1">
      <c r="A21" s="150"/>
      <c r="B21" s="148" t="s">
        <v>74</v>
      </c>
      <c r="C21" s="148"/>
      <c r="D21" s="109" t="s">
        <v>84</v>
      </c>
      <c r="E21" s="19">
        <v>7</v>
      </c>
      <c r="F21" s="92">
        <f t="shared" si="1"/>
        <v>279</v>
      </c>
      <c r="G21" s="93">
        <f t="shared" si="2"/>
        <v>79</v>
      </c>
      <c r="H21" s="93">
        <f t="shared" si="3"/>
        <v>200</v>
      </c>
      <c r="I21" s="93">
        <f t="shared" si="4"/>
        <v>0</v>
      </c>
      <c r="J21" s="93">
        <v>0</v>
      </c>
      <c r="K21" s="93">
        <v>0</v>
      </c>
      <c r="L21" s="93">
        <f t="shared" si="5"/>
        <v>258</v>
      </c>
      <c r="M21" s="93">
        <v>71</v>
      </c>
      <c r="N21" s="93">
        <v>187</v>
      </c>
      <c r="O21" s="93">
        <f t="shared" si="6"/>
        <v>21</v>
      </c>
      <c r="P21" s="93">
        <v>8</v>
      </c>
      <c r="Q21" s="93">
        <v>13</v>
      </c>
      <c r="R21" s="93">
        <f t="shared" si="7"/>
        <v>0</v>
      </c>
      <c r="S21" s="93">
        <v>0</v>
      </c>
      <c r="T21" s="93">
        <v>0</v>
      </c>
      <c r="U21" s="94">
        <f t="shared" si="8"/>
        <v>0</v>
      </c>
      <c r="V21" s="94">
        <f t="shared" si="9"/>
        <v>0</v>
      </c>
      <c r="W21" s="94">
        <f t="shared" si="10"/>
        <v>0</v>
      </c>
      <c r="X21" s="94">
        <f t="shared" si="11"/>
        <v>0</v>
      </c>
      <c r="Y21" s="94">
        <f t="shared" si="12"/>
        <v>0</v>
      </c>
      <c r="Z21" s="94">
        <f t="shared" si="13"/>
        <v>0</v>
      </c>
      <c r="AA21" s="94">
        <f t="shared" si="14"/>
        <v>0</v>
      </c>
      <c r="AB21" s="94">
        <f t="shared" si="15"/>
        <v>0</v>
      </c>
    </row>
    <row r="22" spans="1:28" s="18" customFormat="1" ht="18" customHeight="1">
      <c r="A22" s="150"/>
      <c r="B22" s="148" t="s">
        <v>74</v>
      </c>
      <c r="C22" s="148"/>
      <c r="D22" s="109" t="s">
        <v>83</v>
      </c>
      <c r="E22" s="19">
        <v>8</v>
      </c>
      <c r="F22" s="92">
        <f t="shared" si="1"/>
        <v>51</v>
      </c>
      <c r="G22" s="93">
        <f t="shared" si="2"/>
        <v>25</v>
      </c>
      <c r="H22" s="93">
        <f t="shared" si="3"/>
        <v>26</v>
      </c>
      <c r="I22" s="93">
        <f t="shared" si="4"/>
        <v>0</v>
      </c>
      <c r="J22" s="93">
        <v>0</v>
      </c>
      <c r="K22" s="93">
        <v>0</v>
      </c>
      <c r="L22" s="93">
        <f t="shared" si="5"/>
        <v>45</v>
      </c>
      <c r="M22" s="93">
        <v>20</v>
      </c>
      <c r="N22" s="93">
        <v>25</v>
      </c>
      <c r="O22" s="93">
        <f t="shared" si="6"/>
        <v>6</v>
      </c>
      <c r="P22" s="93">
        <v>5</v>
      </c>
      <c r="Q22" s="93">
        <v>1</v>
      </c>
      <c r="R22" s="93">
        <f t="shared" si="7"/>
        <v>0</v>
      </c>
      <c r="S22" s="93">
        <v>0</v>
      </c>
      <c r="T22" s="93">
        <v>0</v>
      </c>
      <c r="U22" s="94">
        <f t="shared" si="8"/>
        <v>0</v>
      </c>
      <c r="V22" s="94">
        <f t="shared" si="9"/>
        <v>0</v>
      </c>
      <c r="W22" s="94">
        <f t="shared" si="10"/>
        <v>0</v>
      </c>
      <c r="X22" s="94">
        <f t="shared" si="11"/>
        <v>0</v>
      </c>
      <c r="Y22" s="94">
        <f t="shared" si="12"/>
        <v>0</v>
      </c>
      <c r="Z22" s="94">
        <f t="shared" si="13"/>
        <v>0</v>
      </c>
      <c r="AA22" s="94">
        <f t="shared" si="14"/>
        <v>0</v>
      </c>
      <c r="AB22" s="94">
        <f t="shared" si="15"/>
        <v>0</v>
      </c>
    </row>
    <row r="23" spans="1:28" s="18" customFormat="1" ht="18" customHeight="1">
      <c r="A23" s="150"/>
      <c r="B23" s="148" t="s">
        <v>74</v>
      </c>
      <c r="C23" s="148"/>
      <c r="D23" s="109" t="s">
        <v>82</v>
      </c>
      <c r="E23" s="19">
        <v>9</v>
      </c>
      <c r="F23" s="92">
        <f t="shared" si="1"/>
        <v>254</v>
      </c>
      <c r="G23" s="93">
        <f t="shared" si="2"/>
        <v>113</v>
      </c>
      <c r="H23" s="93">
        <f t="shared" si="3"/>
        <v>141</v>
      </c>
      <c r="I23" s="93">
        <f t="shared" si="4"/>
        <v>0</v>
      </c>
      <c r="J23" s="93">
        <v>0</v>
      </c>
      <c r="K23" s="93">
        <v>0</v>
      </c>
      <c r="L23" s="93">
        <f t="shared" si="5"/>
        <v>228</v>
      </c>
      <c r="M23" s="93">
        <v>99</v>
      </c>
      <c r="N23" s="93">
        <v>129</v>
      </c>
      <c r="O23" s="93">
        <f t="shared" si="6"/>
        <v>26</v>
      </c>
      <c r="P23" s="93">
        <v>14</v>
      </c>
      <c r="Q23" s="93">
        <v>12</v>
      </c>
      <c r="R23" s="93">
        <f t="shared" si="7"/>
        <v>0</v>
      </c>
      <c r="S23" s="93">
        <v>0</v>
      </c>
      <c r="T23" s="93">
        <v>0</v>
      </c>
      <c r="U23" s="94">
        <f t="shared" si="8"/>
        <v>0</v>
      </c>
      <c r="V23" s="94">
        <f t="shared" si="9"/>
        <v>0</v>
      </c>
      <c r="W23" s="94">
        <f t="shared" si="10"/>
        <v>0</v>
      </c>
      <c r="X23" s="94">
        <f t="shared" si="11"/>
        <v>0</v>
      </c>
      <c r="Y23" s="94">
        <f t="shared" si="12"/>
        <v>0</v>
      </c>
      <c r="Z23" s="94">
        <f t="shared" si="13"/>
        <v>0</v>
      </c>
      <c r="AA23" s="94">
        <f t="shared" si="14"/>
        <v>0</v>
      </c>
      <c r="AB23" s="94">
        <f t="shared" si="15"/>
        <v>0</v>
      </c>
    </row>
    <row r="24" spans="1:28" s="18" customFormat="1" ht="18" customHeight="1">
      <c r="A24" s="150"/>
      <c r="B24" s="148" t="s">
        <v>74</v>
      </c>
      <c r="C24" s="148"/>
      <c r="D24" s="109" t="s">
        <v>81</v>
      </c>
      <c r="E24" s="19">
        <v>10</v>
      </c>
      <c r="F24" s="92">
        <f t="shared" si="1"/>
        <v>248</v>
      </c>
      <c r="G24" s="93">
        <f t="shared" si="2"/>
        <v>107</v>
      </c>
      <c r="H24" s="93">
        <f t="shared" si="3"/>
        <v>141</v>
      </c>
      <c r="I24" s="93">
        <f t="shared" si="4"/>
        <v>0</v>
      </c>
      <c r="J24" s="93">
        <v>0</v>
      </c>
      <c r="K24" s="93">
        <v>0</v>
      </c>
      <c r="L24" s="93">
        <f t="shared" si="5"/>
        <v>39</v>
      </c>
      <c r="M24" s="93">
        <v>4</v>
      </c>
      <c r="N24" s="93">
        <v>35</v>
      </c>
      <c r="O24" s="93">
        <f t="shared" si="6"/>
        <v>202</v>
      </c>
      <c r="P24" s="93">
        <v>101</v>
      </c>
      <c r="Q24" s="93">
        <v>101</v>
      </c>
      <c r="R24" s="93">
        <f t="shared" si="7"/>
        <v>7</v>
      </c>
      <c r="S24" s="93">
        <v>2</v>
      </c>
      <c r="T24" s="93">
        <v>5</v>
      </c>
      <c r="U24" s="94">
        <f t="shared" si="8"/>
        <v>0</v>
      </c>
      <c r="V24" s="94">
        <f t="shared" si="9"/>
        <v>0</v>
      </c>
      <c r="W24" s="94">
        <f t="shared" si="10"/>
        <v>0</v>
      </c>
      <c r="X24" s="94">
        <f t="shared" si="11"/>
        <v>0</v>
      </c>
      <c r="Y24" s="94">
        <f t="shared" si="12"/>
        <v>0</v>
      </c>
      <c r="Z24" s="94">
        <f t="shared" si="13"/>
        <v>0</v>
      </c>
      <c r="AA24" s="94">
        <f t="shared" si="14"/>
        <v>0</v>
      </c>
      <c r="AB24" s="94">
        <f t="shared" si="15"/>
        <v>0</v>
      </c>
    </row>
    <row r="25" spans="1:28" s="18" customFormat="1" ht="19.5" customHeight="1">
      <c r="A25" s="150"/>
      <c r="B25" s="148" t="s">
        <v>72</v>
      </c>
      <c r="C25" s="148"/>
      <c r="D25" s="109" t="s">
        <v>80</v>
      </c>
      <c r="E25" s="19">
        <v>11</v>
      </c>
      <c r="F25" s="92">
        <f t="shared" si="1"/>
        <v>14</v>
      </c>
      <c r="G25" s="93">
        <f t="shared" si="2"/>
        <v>14</v>
      </c>
      <c r="H25" s="93">
        <f t="shared" si="3"/>
        <v>0</v>
      </c>
      <c r="I25" s="93">
        <f t="shared" si="4"/>
        <v>0</v>
      </c>
      <c r="J25" s="93">
        <v>0</v>
      </c>
      <c r="K25" s="93">
        <v>0</v>
      </c>
      <c r="L25" s="93">
        <f t="shared" si="5"/>
        <v>14</v>
      </c>
      <c r="M25" s="93">
        <v>14</v>
      </c>
      <c r="N25" s="93">
        <v>0</v>
      </c>
      <c r="O25" s="93">
        <f t="shared" si="6"/>
        <v>0</v>
      </c>
      <c r="P25" s="93">
        <v>0</v>
      </c>
      <c r="Q25" s="93">
        <v>0</v>
      </c>
      <c r="R25" s="93">
        <f t="shared" si="7"/>
        <v>0</v>
      </c>
      <c r="S25" s="93">
        <v>0</v>
      </c>
      <c r="T25" s="93">
        <v>0</v>
      </c>
      <c r="U25" s="94">
        <f t="shared" si="8"/>
        <v>0</v>
      </c>
      <c r="V25" s="94">
        <f t="shared" si="9"/>
        <v>0</v>
      </c>
      <c r="W25" s="94">
        <f t="shared" si="10"/>
        <v>0</v>
      </c>
      <c r="X25" s="94">
        <f t="shared" si="11"/>
        <v>0</v>
      </c>
      <c r="Y25" s="94">
        <f t="shared" si="12"/>
        <v>0</v>
      </c>
      <c r="Z25" s="94">
        <f t="shared" si="13"/>
        <v>0</v>
      </c>
      <c r="AA25" s="94">
        <f t="shared" si="14"/>
        <v>0</v>
      </c>
      <c r="AB25" s="94">
        <f t="shared" si="15"/>
        <v>0</v>
      </c>
    </row>
    <row r="26" spans="1:28" s="18" customFormat="1" ht="27" customHeight="1">
      <c r="A26" s="150"/>
      <c r="B26" s="148" t="s">
        <v>73</v>
      </c>
      <c r="C26" s="148"/>
      <c r="D26" s="109" t="s">
        <v>79</v>
      </c>
      <c r="E26" s="19">
        <v>12</v>
      </c>
      <c r="F26" s="92">
        <f t="shared" si="1"/>
        <v>150</v>
      </c>
      <c r="G26" s="93">
        <f t="shared" si="2"/>
        <v>60</v>
      </c>
      <c r="H26" s="93">
        <f t="shared" si="3"/>
        <v>90</v>
      </c>
      <c r="I26" s="93">
        <f t="shared" si="4"/>
        <v>0</v>
      </c>
      <c r="J26" s="93">
        <v>0</v>
      </c>
      <c r="K26" s="93">
        <v>0</v>
      </c>
      <c r="L26" s="93">
        <f t="shared" si="5"/>
        <v>90</v>
      </c>
      <c r="M26" s="93">
        <v>33</v>
      </c>
      <c r="N26" s="93">
        <v>57</v>
      </c>
      <c r="O26" s="93">
        <f t="shared" si="6"/>
        <v>55</v>
      </c>
      <c r="P26" s="93">
        <v>25</v>
      </c>
      <c r="Q26" s="93">
        <v>30</v>
      </c>
      <c r="R26" s="93">
        <f t="shared" si="7"/>
        <v>5</v>
      </c>
      <c r="S26" s="93">
        <v>2</v>
      </c>
      <c r="T26" s="93">
        <v>3</v>
      </c>
      <c r="U26" s="94">
        <f t="shared" si="8"/>
        <v>0</v>
      </c>
      <c r="V26" s="94">
        <f t="shared" si="9"/>
        <v>0</v>
      </c>
      <c r="W26" s="94">
        <f t="shared" si="10"/>
        <v>0</v>
      </c>
      <c r="X26" s="94">
        <f t="shared" si="11"/>
        <v>0</v>
      </c>
      <c r="Y26" s="94">
        <f t="shared" si="12"/>
        <v>0</v>
      </c>
      <c r="Z26" s="94">
        <f t="shared" si="13"/>
        <v>0</v>
      </c>
      <c r="AA26" s="94">
        <f t="shared" si="14"/>
        <v>0</v>
      </c>
      <c r="AB26" s="94">
        <f t="shared" si="15"/>
        <v>0</v>
      </c>
    </row>
    <row r="27" spans="1:28" s="18" customFormat="1" ht="19.5" customHeight="1">
      <c r="A27" s="150"/>
      <c r="B27" s="148" t="s">
        <v>72</v>
      </c>
      <c r="C27" s="148"/>
      <c r="D27" s="109" t="s">
        <v>78</v>
      </c>
      <c r="E27" s="19">
        <v>13</v>
      </c>
      <c r="F27" s="92">
        <f t="shared" si="1"/>
        <v>19</v>
      </c>
      <c r="G27" s="93">
        <f t="shared" si="2"/>
        <v>10</v>
      </c>
      <c r="H27" s="93">
        <f t="shared" si="3"/>
        <v>9</v>
      </c>
      <c r="I27" s="93">
        <f t="shared" si="4"/>
        <v>0</v>
      </c>
      <c r="J27" s="93">
        <v>0</v>
      </c>
      <c r="K27" s="93">
        <v>0</v>
      </c>
      <c r="L27" s="93">
        <f t="shared" si="5"/>
        <v>16</v>
      </c>
      <c r="M27" s="93">
        <v>9</v>
      </c>
      <c r="N27" s="93">
        <v>7</v>
      </c>
      <c r="O27" s="93">
        <f t="shared" si="6"/>
        <v>3</v>
      </c>
      <c r="P27" s="93">
        <v>1</v>
      </c>
      <c r="Q27" s="93">
        <v>2</v>
      </c>
      <c r="R27" s="93">
        <f t="shared" si="7"/>
        <v>0</v>
      </c>
      <c r="S27" s="93">
        <v>0</v>
      </c>
      <c r="T27" s="93">
        <v>0</v>
      </c>
      <c r="U27" s="94">
        <f t="shared" si="8"/>
        <v>0</v>
      </c>
      <c r="V27" s="94">
        <f t="shared" si="9"/>
        <v>0</v>
      </c>
      <c r="W27" s="94">
        <f t="shared" si="10"/>
        <v>0</v>
      </c>
      <c r="X27" s="94">
        <f t="shared" si="11"/>
        <v>0</v>
      </c>
      <c r="Y27" s="94">
        <f t="shared" si="12"/>
        <v>0</v>
      </c>
      <c r="Z27" s="94">
        <f t="shared" si="13"/>
        <v>0</v>
      </c>
      <c r="AA27" s="94">
        <f t="shared" si="14"/>
        <v>0</v>
      </c>
      <c r="AB27" s="94">
        <f t="shared" si="15"/>
        <v>0</v>
      </c>
    </row>
    <row r="28" spans="1:28" s="18" customFormat="1" ht="19.5" customHeight="1">
      <c r="A28" s="150"/>
      <c r="B28" s="148" t="s">
        <v>71</v>
      </c>
      <c r="C28" s="148"/>
      <c r="D28" s="109" t="s">
        <v>77</v>
      </c>
      <c r="E28" s="19">
        <v>14</v>
      </c>
      <c r="F28" s="92">
        <f t="shared" si="1"/>
        <v>336</v>
      </c>
      <c r="G28" s="93">
        <f t="shared" si="2"/>
        <v>61</v>
      </c>
      <c r="H28" s="93">
        <f t="shared" si="3"/>
        <v>275</v>
      </c>
      <c r="I28" s="93">
        <f t="shared" si="4"/>
        <v>0</v>
      </c>
      <c r="J28" s="93">
        <v>0</v>
      </c>
      <c r="K28" s="93">
        <v>0</v>
      </c>
      <c r="L28" s="93">
        <f t="shared" si="5"/>
        <v>327</v>
      </c>
      <c r="M28" s="93">
        <v>60</v>
      </c>
      <c r="N28" s="93">
        <v>267</v>
      </c>
      <c r="O28" s="93">
        <f t="shared" si="6"/>
        <v>9</v>
      </c>
      <c r="P28" s="93">
        <v>1</v>
      </c>
      <c r="Q28" s="93">
        <v>8</v>
      </c>
      <c r="R28" s="93">
        <f t="shared" si="7"/>
        <v>0</v>
      </c>
      <c r="S28" s="93">
        <v>0</v>
      </c>
      <c r="T28" s="93">
        <v>0</v>
      </c>
      <c r="U28" s="94">
        <f t="shared" si="8"/>
        <v>0</v>
      </c>
      <c r="V28" s="94">
        <f t="shared" si="9"/>
        <v>0</v>
      </c>
      <c r="W28" s="94">
        <f t="shared" si="10"/>
        <v>0</v>
      </c>
      <c r="X28" s="94">
        <f t="shared" si="11"/>
        <v>0</v>
      </c>
      <c r="Y28" s="94">
        <f t="shared" si="12"/>
        <v>0</v>
      </c>
      <c r="Z28" s="94">
        <f t="shared" si="13"/>
        <v>0</v>
      </c>
      <c r="AA28" s="94">
        <f t="shared" si="14"/>
        <v>0</v>
      </c>
      <c r="AB28" s="94">
        <f t="shared" si="15"/>
        <v>0</v>
      </c>
    </row>
    <row r="29" spans="1:28" s="18" customFormat="1" ht="19.5" customHeight="1">
      <c r="A29" s="150"/>
      <c r="B29" s="148" t="s">
        <v>71</v>
      </c>
      <c r="C29" s="148"/>
      <c r="D29" s="109" t="s">
        <v>76</v>
      </c>
      <c r="E29" s="19">
        <v>15</v>
      </c>
      <c r="F29" s="92">
        <f t="shared" si="1"/>
        <v>150</v>
      </c>
      <c r="G29" s="93">
        <f t="shared" si="2"/>
        <v>40</v>
      </c>
      <c r="H29" s="93">
        <f t="shared" si="3"/>
        <v>110</v>
      </c>
      <c r="I29" s="93">
        <f t="shared" si="4"/>
        <v>0</v>
      </c>
      <c r="J29" s="93">
        <v>0</v>
      </c>
      <c r="K29" s="93">
        <v>0</v>
      </c>
      <c r="L29" s="93">
        <f t="shared" si="5"/>
        <v>35</v>
      </c>
      <c r="M29" s="93">
        <v>10</v>
      </c>
      <c r="N29" s="93">
        <v>25</v>
      </c>
      <c r="O29" s="93">
        <f t="shared" si="6"/>
        <v>97</v>
      </c>
      <c r="P29" s="93">
        <v>24</v>
      </c>
      <c r="Q29" s="93">
        <v>73</v>
      </c>
      <c r="R29" s="93">
        <f t="shared" si="7"/>
        <v>18</v>
      </c>
      <c r="S29" s="93">
        <v>6</v>
      </c>
      <c r="T29" s="93">
        <v>12</v>
      </c>
      <c r="U29" s="94">
        <f t="shared" si="8"/>
        <v>0</v>
      </c>
      <c r="V29" s="94">
        <f t="shared" si="9"/>
        <v>0</v>
      </c>
      <c r="W29" s="94">
        <f t="shared" si="10"/>
        <v>0</v>
      </c>
      <c r="X29" s="94">
        <f t="shared" si="11"/>
        <v>0</v>
      </c>
      <c r="Y29" s="94">
        <f t="shared" si="12"/>
        <v>0</v>
      </c>
      <c r="Z29" s="94">
        <f t="shared" si="13"/>
        <v>0</v>
      </c>
      <c r="AA29" s="94">
        <f t="shared" si="14"/>
        <v>0</v>
      </c>
      <c r="AB29" s="94">
        <f t="shared" si="15"/>
        <v>0</v>
      </c>
    </row>
    <row r="30" spans="1:28" s="18" customFormat="1" ht="39.75" customHeight="1">
      <c r="A30" s="150"/>
      <c r="B30" s="148" t="s">
        <v>75</v>
      </c>
      <c r="C30" s="148"/>
      <c r="D30" s="109" t="s">
        <v>75</v>
      </c>
      <c r="E30" s="19">
        <v>16</v>
      </c>
      <c r="F30" s="92">
        <f t="shared" si="1"/>
        <v>1</v>
      </c>
      <c r="G30" s="93">
        <f t="shared" si="2"/>
        <v>0</v>
      </c>
      <c r="H30" s="93">
        <f t="shared" si="3"/>
        <v>1</v>
      </c>
      <c r="I30" s="93">
        <f t="shared" si="4"/>
        <v>0</v>
      </c>
      <c r="J30" s="93">
        <v>0</v>
      </c>
      <c r="K30" s="93">
        <v>0</v>
      </c>
      <c r="L30" s="93">
        <f t="shared" si="5"/>
        <v>0</v>
      </c>
      <c r="M30" s="93">
        <v>0</v>
      </c>
      <c r="N30" s="93">
        <v>0</v>
      </c>
      <c r="O30" s="93">
        <f t="shared" si="6"/>
        <v>1</v>
      </c>
      <c r="P30" s="93">
        <v>0</v>
      </c>
      <c r="Q30" s="93">
        <v>1</v>
      </c>
      <c r="R30" s="93">
        <f t="shared" si="7"/>
        <v>0</v>
      </c>
      <c r="S30" s="93">
        <v>0</v>
      </c>
      <c r="T30" s="93">
        <v>0</v>
      </c>
      <c r="U30" s="94">
        <f t="shared" si="8"/>
        <v>0</v>
      </c>
      <c r="V30" s="94">
        <f t="shared" si="9"/>
        <v>0</v>
      </c>
      <c r="W30" s="94">
        <f t="shared" si="10"/>
        <v>0</v>
      </c>
      <c r="X30" s="94">
        <f t="shared" si="11"/>
        <v>0</v>
      </c>
      <c r="Y30" s="94">
        <f t="shared" si="12"/>
        <v>0</v>
      </c>
      <c r="Z30" s="94">
        <f t="shared" si="13"/>
        <v>0</v>
      </c>
      <c r="AA30" s="94">
        <f t="shared" si="14"/>
        <v>0</v>
      </c>
      <c r="AB30" s="94">
        <f t="shared" si="15"/>
        <v>0</v>
      </c>
    </row>
    <row r="31" spans="1:28" s="18" customFormat="1" ht="28.5" customHeight="1">
      <c r="A31" s="152" t="s">
        <v>22</v>
      </c>
      <c r="B31" s="148" t="s">
        <v>86</v>
      </c>
      <c r="C31" s="148"/>
      <c r="D31" s="109" t="s">
        <v>89</v>
      </c>
      <c r="E31" s="19">
        <v>17</v>
      </c>
      <c r="F31" s="92">
        <f t="shared" si="1"/>
        <v>383</v>
      </c>
      <c r="G31" s="93">
        <f t="shared" si="2"/>
        <v>166</v>
      </c>
      <c r="H31" s="93">
        <f t="shared" si="3"/>
        <v>217</v>
      </c>
      <c r="I31" s="93">
        <f t="shared" si="4"/>
        <v>0</v>
      </c>
      <c r="J31" s="93">
        <v>0</v>
      </c>
      <c r="K31" s="93">
        <v>0</v>
      </c>
      <c r="L31" s="93">
        <f t="shared" si="5"/>
        <v>364</v>
      </c>
      <c r="M31" s="93">
        <v>159</v>
      </c>
      <c r="N31" s="93">
        <v>205</v>
      </c>
      <c r="O31" s="93">
        <f t="shared" si="6"/>
        <v>19</v>
      </c>
      <c r="P31" s="93">
        <v>7</v>
      </c>
      <c r="Q31" s="93">
        <v>12</v>
      </c>
      <c r="R31" s="93">
        <f t="shared" si="7"/>
        <v>0</v>
      </c>
      <c r="S31" s="93">
        <v>0</v>
      </c>
      <c r="T31" s="93">
        <v>0</v>
      </c>
      <c r="U31" s="94">
        <f t="shared" si="8"/>
        <v>0</v>
      </c>
      <c r="V31" s="94">
        <f t="shared" si="9"/>
        <v>0</v>
      </c>
      <c r="W31" s="94">
        <f t="shared" si="10"/>
        <v>0</v>
      </c>
      <c r="X31" s="94">
        <f t="shared" si="11"/>
        <v>0</v>
      </c>
      <c r="Y31" s="94">
        <f t="shared" si="12"/>
        <v>0</v>
      </c>
      <c r="Z31" s="94">
        <f t="shared" si="13"/>
        <v>0</v>
      </c>
      <c r="AA31" s="94">
        <f t="shared" si="14"/>
        <v>0</v>
      </c>
      <c r="AB31" s="94">
        <f t="shared" si="15"/>
        <v>0</v>
      </c>
    </row>
    <row r="32" spans="1:28" s="18" customFormat="1" ht="28.5" customHeight="1">
      <c r="A32" s="152"/>
      <c r="B32" s="148" t="s">
        <v>86</v>
      </c>
      <c r="C32" s="148"/>
      <c r="D32" s="109" t="s">
        <v>90</v>
      </c>
      <c r="E32" s="19">
        <v>18</v>
      </c>
      <c r="F32" s="92">
        <f t="shared" si="1"/>
        <v>229</v>
      </c>
      <c r="G32" s="93">
        <f t="shared" si="2"/>
        <v>67</v>
      </c>
      <c r="H32" s="93">
        <f t="shared" si="3"/>
        <v>162</v>
      </c>
      <c r="I32" s="93">
        <f t="shared" si="4"/>
        <v>0</v>
      </c>
      <c r="J32" s="93">
        <v>0</v>
      </c>
      <c r="K32" s="93">
        <v>0</v>
      </c>
      <c r="L32" s="93">
        <f t="shared" si="5"/>
        <v>216</v>
      </c>
      <c r="M32" s="93">
        <v>59</v>
      </c>
      <c r="N32" s="93">
        <v>157</v>
      </c>
      <c r="O32" s="93">
        <f t="shared" si="6"/>
        <v>11</v>
      </c>
      <c r="P32" s="93">
        <v>6</v>
      </c>
      <c r="Q32" s="93">
        <v>5</v>
      </c>
      <c r="R32" s="93">
        <f t="shared" si="7"/>
        <v>2</v>
      </c>
      <c r="S32" s="93">
        <v>2</v>
      </c>
      <c r="T32" s="93">
        <v>0</v>
      </c>
      <c r="U32" s="94">
        <f t="shared" si="8"/>
        <v>0</v>
      </c>
      <c r="V32" s="94">
        <f t="shared" si="9"/>
        <v>0</v>
      </c>
      <c r="W32" s="94">
        <f t="shared" si="10"/>
        <v>0</v>
      </c>
      <c r="X32" s="94">
        <f t="shared" si="11"/>
        <v>0</v>
      </c>
      <c r="Y32" s="94">
        <f t="shared" si="12"/>
        <v>0</v>
      </c>
      <c r="Z32" s="94">
        <f t="shared" si="13"/>
        <v>0</v>
      </c>
      <c r="AA32" s="94">
        <f t="shared" si="14"/>
        <v>0</v>
      </c>
      <c r="AB32" s="94">
        <f t="shared" si="15"/>
        <v>0</v>
      </c>
    </row>
    <row r="33" spans="1:28" ht="28.5" customHeight="1">
      <c r="A33" s="152"/>
      <c r="B33" s="148" t="s">
        <v>86</v>
      </c>
      <c r="C33" s="148"/>
      <c r="D33" s="109" t="s">
        <v>91</v>
      </c>
      <c r="E33" s="19">
        <v>19</v>
      </c>
      <c r="F33" s="92">
        <f t="shared" si="1"/>
        <v>329</v>
      </c>
      <c r="G33" s="93">
        <f t="shared" si="2"/>
        <v>44</v>
      </c>
      <c r="H33" s="93">
        <f t="shared" si="3"/>
        <v>285</v>
      </c>
      <c r="I33" s="93">
        <f t="shared" si="4"/>
        <v>0</v>
      </c>
      <c r="J33" s="93">
        <v>0</v>
      </c>
      <c r="K33" s="93">
        <v>0</v>
      </c>
      <c r="L33" s="93">
        <f t="shared" si="5"/>
        <v>244</v>
      </c>
      <c r="M33" s="93">
        <v>39</v>
      </c>
      <c r="N33" s="93">
        <v>205</v>
      </c>
      <c r="O33" s="93">
        <f t="shared" si="6"/>
        <v>83</v>
      </c>
      <c r="P33" s="93">
        <v>4</v>
      </c>
      <c r="Q33" s="93">
        <v>79</v>
      </c>
      <c r="R33" s="93">
        <f t="shared" si="7"/>
        <v>2</v>
      </c>
      <c r="S33" s="93">
        <v>1</v>
      </c>
      <c r="T33" s="93">
        <v>1</v>
      </c>
      <c r="U33" s="94">
        <f t="shared" si="8"/>
        <v>0</v>
      </c>
      <c r="V33" s="94">
        <f t="shared" si="9"/>
        <v>0</v>
      </c>
      <c r="W33" s="94">
        <f t="shared" si="10"/>
        <v>0</v>
      </c>
      <c r="X33" s="94">
        <f t="shared" si="11"/>
        <v>0</v>
      </c>
      <c r="Y33" s="94">
        <f t="shared" si="12"/>
        <v>0</v>
      </c>
      <c r="Z33" s="94">
        <f t="shared" si="13"/>
        <v>0</v>
      </c>
      <c r="AA33" s="94">
        <f t="shared" si="14"/>
        <v>0</v>
      </c>
      <c r="AB33" s="94">
        <f t="shared" si="15"/>
        <v>0</v>
      </c>
    </row>
    <row r="34" spans="1:28" ht="28.5" customHeight="1">
      <c r="A34" s="152"/>
      <c r="B34" s="148" t="s">
        <v>86</v>
      </c>
      <c r="C34" s="148"/>
      <c r="D34" s="109" t="s">
        <v>92</v>
      </c>
      <c r="E34" s="19">
        <v>20</v>
      </c>
      <c r="F34" s="92">
        <f t="shared" si="1"/>
        <v>81</v>
      </c>
      <c r="G34" s="93">
        <f t="shared" si="2"/>
        <v>18</v>
      </c>
      <c r="H34" s="93">
        <f t="shared" si="3"/>
        <v>63</v>
      </c>
      <c r="I34" s="93">
        <f t="shared" si="4"/>
        <v>0</v>
      </c>
      <c r="J34" s="93">
        <v>0</v>
      </c>
      <c r="K34" s="93">
        <v>0</v>
      </c>
      <c r="L34" s="93">
        <f t="shared" si="5"/>
        <v>26</v>
      </c>
      <c r="M34" s="93">
        <v>6</v>
      </c>
      <c r="N34" s="93">
        <v>20</v>
      </c>
      <c r="O34" s="93">
        <f t="shared" si="6"/>
        <v>52</v>
      </c>
      <c r="P34" s="93">
        <v>9</v>
      </c>
      <c r="Q34" s="93">
        <v>43</v>
      </c>
      <c r="R34" s="93">
        <f t="shared" si="7"/>
        <v>3</v>
      </c>
      <c r="S34" s="93">
        <v>3</v>
      </c>
      <c r="T34" s="93">
        <v>0</v>
      </c>
      <c r="U34" s="94">
        <f t="shared" si="8"/>
        <v>0</v>
      </c>
      <c r="V34" s="94">
        <f t="shared" si="9"/>
        <v>0</v>
      </c>
      <c r="W34" s="94">
        <f t="shared" si="10"/>
        <v>0</v>
      </c>
      <c r="X34" s="94">
        <f t="shared" si="11"/>
        <v>0</v>
      </c>
      <c r="Y34" s="94">
        <f t="shared" si="12"/>
        <v>0</v>
      </c>
      <c r="Z34" s="94">
        <f t="shared" si="13"/>
        <v>0</v>
      </c>
      <c r="AA34" s="94">
        <f t="shared" si="14"/>
        <v>0</v>
      </c>
      <c r="AB34" s="94">
        <f t="shared" si="15"/>
        <v>0</v>
      </c>
    </row>
    <row r="35" spans="1:28" ht="28.5" customHeight="1">
      <c r="A35" s="152"/>
      <c r="B35" s="148" t="s">
        <v>86</v>
      </c>
      <c r="C35" s="148"/>
      <c r="D35" s="109" t="s">
        <v>93</v>
      </c>
      <c r="E35" s="19">
        <v>21</v>
      </c>
      <c r="F35" s="92">
        <f t="shared" si="1"/>
        <v>1</v>
      </c>
      <c r="G35" s="93">
        <f t="shared" si="2"/>
        <v>0</v>
      </c>
      <c r="H35" s="93">
        <f t="shared" si="3"/>
        <v>1</v>
      </c>
      <c r="I35" s="93">
        <f t="shared" si="4"/>
        <v>0</v>
      </c>
      <c r="J35" s="93">
        <v>0</v>
      </c>
      <c r="K35" s="93">
        <v>0</v>
      </c>
      <c r="L35" s="93">
        <f t="shared" si="5"/>
        <v>0</v>
      </c>
      <c r="M35" s="93">
        <v>0</v>
      </c>
      <c r="N35" s="93">
        <v>0</v>
      </c>
      <c r="O35" s="93">
        <f t="shared" si="6"/>
        <v>1</v>
      </c>
      <c r="P35" s="93">
        <v>0</v>
      </c>
      <c r="Q35" s="93">
        <v>1</v>
      </c>
      <c r="R35" s="93">
        <f t="shared" si="7"/>
        <v>0</v>
      </c>
      <c r="S35" s="93">
        <v>0</v>
      </c>
      <c r="T35" s="93">
        <v>0</v>
      </c>
      <c r="U35" s="94">
        <f t="shared" si="8"/>
        <v>0</v>
      </c>
      <c r="V35" s="94">
        <f t="shared" si="9"/>
        <v>0</v>
      </c>
      <c r="W35" s="94">
        <f t="shared" si="10"/>
        <v>0</v>
      </c>
      <c r="X35" s="94">
        <f t="shared" si="11"/>
        <v>0</v>
      </c>
      <c r="Y35" s="94">
        <f t="shared" si="12"/>
        <v>0</v>
      </c>
      <c r="Z35" s="94">
        <f t="shared" si="13"/>
        <v>0</v>
      </c>
      <c r="AA35" s="94">
        <f t="shared" si="14"/>
        <v>0</v>
      </c>
      <c r="AB35" s="94">
        <f t="shared" si="15"/>
        <v>0</v>
      </c>
    </row>
    <row r="36" spans="1:28" ht="19.5" customHeight="1">
      <c r="A36" s="152"/>
      <c r="B36" s="148" t="s">
        <v>87</v>
      </c>
      <c r="C36" s="148"/>
      <c r="D36" s="109" t="s">
        <v>94</v>
      </c>
      <c r="E36" s="19">
        <v>22</v>
      </c>
      <c r="F36" s="92">
        <f t="shared" si="1"/>
        <v>151</v>
      </c>
      <c r="G36" s="93">
        <f t="shared" si="2"/>
        <v>35</v>
      </c>
      <c r="H36" s="93">
        <f t="shared" si="3"/>
        <v>116</v>
      </c>
      <c r="I36" s="93">
        <f t="shared" si="4"/>
        <v>0</v>
      </c>
      <c r="J36" s="93">
        <v>0</v>
      </c>
      <c r="K36" s="93">
        <v>0</v>
      </c>
      <c r="L36" s="93">
        <f t="shared" si="5"/>
        <v>103</v>
      </c>
      <c r="M36" s="93">
        <v>19</v>
      </c>
      <c r="N36" s="93">
        <v>84</v>
      </c>
      <c r="O36" s="93">
        <f t="shared" si="6"/>
        <v>42</v>
      </c>
      <c r="P36" s="93">
        <v>13</v>
      </c>
      <c r="Q36" s="93">
        <v>29</v>
      </c>
      <c r="R36" s="93">
        <f t="shared" si="7"/>
        <v>6</v>
      </c>
      <c r="S36" s="93">
        <v>3</v>
      </c>
      <c r="T36" s="93">
        <v>3</v>
      </c>
      <c r="U36" s="94">
        <f t="shared" si="8"/>
        <v>0</v>
      </c>
      <c r="V36" s="94">
        <f t="shared" si="9"/>
        <v>0</v>
      </c>
      <c r="W36" s="94">
        <f t="shared" si="10"/>
        <v>0</v>
      </c>
      <c r="X36" s="94">
        <f t="shared" si="11"/>
        <v>0</v>
      </c>
      <c r="Y36" s="94">
        <f t="shared" si="12"/>
        <v>0</v>
      </c>
      <c r="Z36" s="94">
        <f t="shared" si="13"/>
        <v>0</v>
      </c>
      <c r="AA36" s="94">
        <f t="shared" si="14"/>
        <v>0</v>
      </c>
      <c r="AB36" s="94">
        <f t="shared" si="15"/>
        <v>0</v>
      </c>
    </row>
    <row r="37" spans="1:28" ht="20.25" customHeight="1">
      <c r="A37" s="152"/>
      <c r="B37" s="148" t="s">
        <v>87</v>
      </c>
      <c r="C37" s="148"/>
      <c r="D37" s="109" t="s">
        <v>95</v>
      </c>
      <c r="E37" s="19">
        <v>23</v>
      </c>
      <c r="F37" s="92">
        <f t="shared" si="1"/>
        <v>19</v>
      </c>
      <c r="G37" s="93">
        <f t="shared" si="2"/>
        <v>0</v>
      </c>
      <c r="H37" s="93">
        <f t="shared" si="3"/>
        <v>19</v>
      </c>
      <c r="I37" s="93">
        <f t="shared" si="4"/>
        <v>0</v>
      </c>
      <c r="J37" s="93">
        <v>0</v>
      </c>
      <c r="K37" s="93">
        <v>0</v>
      </c>
      <c r="L37" s="93">
        <f t="shared" si="5"/>
        <v>16</v>
      </c>
      <c r="M37" s="93">
        <v>0</v>
      </c>
      <c r="N37" s="93">
        <v>16</v>
      </c>
      <c r="O37" s="93">
        <f t="shared" si="6"/>
        <v>3</v>
      </c>
      <c r="P37" s="93">
        <v>0</v>
      </c>
      <c r="Q37" s="93">
        <v>3</v>
      </c>
      <c r="R37" s="93">
        <f t="shared" si="7"/>
        <v>0</v>
      </c>
      <c r="S37" s="93">
        <v>0</v>
      </c>
      <c r="T37" s="93">
        <v>0</v>
      </c>
      <c r="U37" s="94">
        <f t="shared" si="8"/>
        <v>0</v>
      </c>
      <c r="V37" s="94">
        <f t="shared" si="9"/>
        <v>0</v>
      </c>
      <c r="W37" s="94">
        <f t="shared" si="10"/>
        <v>0</v>
      </c>
      <c r="X37" s="94">
        <f t="shared" si="11"/>
        <v>0</v>
      </c>
      <c r="Y37" s="94">
        <f t="shared" si="12"/>
        <v>0</v>
      </c>
      <c r="Z37" s="94">
        <f t="shared" si="13"/>
        <v>0</v>
      </c>
      <c r="AA37" s="94">
        <f t="shared" si="14"/>
        <v>0</v>
      </c>
      <c r="AB37" s="94">
        <f t="shared" si="15"/>
        <v>0</v>
      </c>
    </row>
    <row r="38" spans="1:28" ht="54.75" customHeight="1">
      <c r="A38" s="152"/>
      <c r="B38" s="148" t="s">
        <v>88</v>
      </c>
      <c r="C38" s="148"/>
      <c r="D38" s="109" t="s">
        <v>88</v>
      </c>
      <c r="E38" s="19">
        <v>24</v>
      </c>
      <c r="F38" s="92">
        <f t="shared" si="1"/>
        <v>1</v>
      </c>
      <c r="G38" s="93">
        <f t="shared" si="2"/>
        <v>1</v>
      </c>
      <c r="H38" s="93">
        <f t="shared" si="3"/>
        <v>0</v>
      </c>
      <c r="I38" s="93">
        <f t="shared" si="4"/>
        <v>0</v>
      </c>
      <c r="J38" s="93">
        <v>0</v>
      </c>
      <c r="K38" s="93">
        <v>0</v>
      </c>
      <c r="L38" s="93">
        <f t="shared" si="5"/>
        <v>0</v>
      </c>
      <c r="M38" s="93">
        <v>0</v>
      </c>
      <c r="N38" s="93">
        <v>0</v>
      </c>
      <c r="O38" s="93">
        <f t="shared" si="6"/>
        <v>1</v>
      </c>
      <c r="P38" s="93">
        <v>1</v>
      </c>
      <c r="Q38" s="93">
        <v>0</v>
      </c>
      <c r="R38" s="93">
        <f t="shared" si="7"/>
        <v>0</v>
      </c>
      <c r="S38" s="93">
        <v>0</v>
      </c>
      <c r="T38" s="93">
        <v>0</v>
      </c>
      <c r="U38" s="94">
        <f t="shared" si="8"/>
        <v>0</v>
      </c>
      <c r="V38" s="94">
        <f t="shared" si="9"/>
        <v>0</v>
      </c>
      <c r="W38" s="94">
        <f t="shared" si="10"/>
        <v>0</v>
      </c>
      <c r="X38" s="94">
        <f t="shared" si="11"/>
        <v>0</v>
      </c>
      <c r="Y38" s="94">
        <f t="shared" si="12"/>
        <v>0</v>
      </c>
      <c r="Z38" s="94">
        <f t="shared" si="13"/>
        <v>0</v>
      </c>
      <c r="AA38" s="94">
        <f t="shared" si="14"/>
        <v>0</v>
      </c>
      <c r="AB38" s="94">
        <f t="shared" si="15"/>
        <v>0</v>
      </c>
    </row>
    <row r="39" spans="1:28" ht="16.5" customHeight="1">
      <c r="A39" s="150" t="s">
        <v>23</v>
      </c>
      <c r="B39" s="148" t="s">
        <v>96</v>
      </c>
      <c r="C39" s="148"/>
      <c r="D39" s="109" t="s">
        <v>98</v>
      </c>
      <c r="E39" s="19">
        <v>25</v>
      </c>
      <c r="F39" s="92">
        <f t="shared" si="1"/>
        <v>1402</v>
      </c>
      <c r="G39" s="93">
        <f t="shared" si="2"/>
        <v>252</v>
      </c>
      <c r="H39" s="93">
        <f t="shared" si="3"/>
        <v>1150</v>
      </c>
      <c r="I39" s="93">
        <f t="shared" si="4"/>
        <v>0</v>
      </c>
      <c r="J39" s="93">
        <v>0</v>
      </c>
      <c r="K39" s="93">
        <v>0</v>
      </c>
      <c r="L39" s="93">
        <f t="shared" si="5"/>
        <v>1257</v>
      </c>
      <c r="M39" s="93">
        <v>235</v>
      </c>
      <c r="N39" s="93">
        <v>1022</v>
      </c>
      <c r="O39" s="93">
        <f t="shared" si="6"/>
        <v>145</v>
      </c>
      <c r="P39" s="93">
        <v>17</v>
      </c>
      <c r="Q39" s="93">
        <v>128</v>
      </c>
      <c r="R39" s="93">
        <f t="shared" si="7"/>
        <v>0</v>
      </c>
      <c r="S39" s="93">
        <v>0</v>
      </c>
      <c r="T39" s="93">
        <v>0</v>
      </c>
      <c r="U39" s="94">
        <f t="shared" si="8"/>
        <v>0</v>
      </c>
      <c r="V39" s="94">
        <f t="shared" si="9"/>
        <v>0</v>
      </c>
      <c r="W39" s="94">
        <f t="shared" si="10"/>
        <v>0</v>
      </c>
      <c r="X39" s="94">
        <f t="shared" si="11"/>
        <v>0</v>
      </c>
      <c r="Y39" s="94">
        <f t="shared" si="12"/>
        <v>0</v>
      </c>
      <c r="Z39" s="94">
        <f t="shared" si="13"/>
        <v>0</v>
      </c>
      <c r="AA39" s="94">
        <f t="shared" si="14"/>
        <v>0</v>
      </c>
      <c r="AB39" s="94">
        <f t="shared" si="15"/>
        <v>0</v>
      </c>
    </row>
    <row r="40" spans="1:28" ht="16.5" customHeight="1">
      <c r="A40" s="150"/>
      <c r="B40" s="148" t="s">
        <v>96</v>
      </c>
      <c r="C40" s="148"/>
      <c r="D40" s="109" t="s">
        <v>99</v>
      </c>
      <c r="E40" s="19">
        <v>26</v>
      </c>
      <c r="F40" s="92">
        <f t="shared" si="1"/>
        <v>817</v>
      </c>
      <c r="G40" s="93">
        <f t="shared" si="2"/>
        <v>289</v>
      </c>
      <c r="H40" s="93">
        <f t="shared" si="3"/>
        <v>528</v>
      </c>
      <c r="I40" s="93">
        <f t="shared" si="4"/>
        <v>0</v>
      </c>
      <c r="J40" s="93">
        <v>0</v>
      </c>
      <c r="K40" s="93">
        <v>0</v>
      </c>
      <c r="L40" s="93">
        <f t="shared" si="5"/>
        <v>558</v>
      </c>
      <c r="M40" s="93">
        <v>212</v>
      </c>
      <c r="N40" s="93">
        <v>346</v>
      </c>
      <c r="O40" s="93">
        <f t="shared" si="6"/>
        <v>259</v>
      </c>
      <c r="P40" s="93">
        <v>77</v>
      </c>
      <c r="Q40" s="93">
        <v>182</v>
      </c>
      <c r="R40" s="93">
        <f t="shared" si="7"/>
        <v>0</v>
      </c>
      <c r="S40" s="93">
        <v>0</v>
      </c>
      <c r="T40" s="93">
        <v>0</v>
      </c>
      <c r="U40" s="94">
        <f t="shared" si="8"/>
        <v>0</v>
      </c>
      <c r="V40" s="94">
        <f t="shared" si="9"/>
        <v>0</v>
      </c>
      <c r="W40" s="94">
        <f t="shared" si="10"/>
        <v>0</v>
      </c>
      <c r="X40" s="94">
        <f t="shared" si="11"/>
        <v>0</v>
      </c>
      <c r="Y40" s="94">
        <f t="shared" si="12"/>
        <v>0</v>
      </c>
      <c r="Z40" s="94">
        <f t="shared" si="13"/>
        <v>0</v>
      </c>
      <c r="AA40" s="94">
        <f t="shared" si="14"/>
        <v>0</v>
      </c>
      <c r="AB40" s="94">
        <f t="shared" si="15"/>
        <v>0</v>
      </c>
    </row>
    <row r="41" spans="1:28" ht="16.5" customHeight="1">
      <c r="A41" s="150"/>
      <c r="B41" s="148" t="s">
        <v>96</v>
      </c>
      <c r="C41" s="148"/>
      <c r="D41" s="109" t="s">
        <v>100</v>
      </c>
      <c r="E41" s="19">
        <v>27</v>
      </c>
      <c r="F41" s="92">
        <f t="shared" si="1"/>
        <v>2380</v>
      </c>
      <c r="G41" s="93">
        <f t="shared" si="2"/>
        <v>927</v>
      </c>
      <c r="H41" s="93">
        <f t="shared" si="3"/>
        <v>1453</v>
      </c>
      <c r="I41" s="93">
        <f t="shared" si="4"/>
        <v>0</v>
      </c>
      <c r="J41" s="93">
        <v>0</v>
      </c>
      <c r="K41" s="93">
        <v>0</v>
      </c>
      <c r="L41" s="93">
        <f t="shared" si="5"/>
        <v>1058</v>
      </c>
      <c r="M41" s="93">
        <v>454</v>
      </c>
      <c r="N41" s="93">
        <v>604</v>
      </c>
      <c r="O41" s="93">
        <f t="shared" si="6"/>
        <v>1315</v>
      </c>
      <c r="P41" s="93">
        <v>472</v>
      </c>
      <c r="Q41" s="93">
        <v>843</v>
      </c>
      <c r="R41" s="93">
        <f t="shared" si="7"/>
        <v>7</v>
      </c>
      <c r="S41" s="93">
        <v>1</v>
      </c>
      <c r="T41" s="93">
        <v>6</v>
      </c>
      <c r="U41" s="94">
        <f t="shared" si="8"/>
        <v>0</v>
      </c>
      <c r="V41" s="94">
        <f t="shared" si="9"/>
        <v>0</v>
      </c>
      <c r="W41" s="94">
        <f t="shared" si="10"/>
        <v>0</v>
      </c>
      <c r="X41" s="94">
        <f t="shared" si="11"/>
        <v>0</v>
      </c>
      <c r="Y41" s="94">
        <f t="shared" si="12"/>
        <v>0</v>
      </c>
      <c r="Z41" s="94">
        <f t="shared" si="13"/>
        <v>0</v>
      </c>
      <c r="AA41" s="94">
        <f t="shared" si="14"/>
        <v>0</v>
      </c>
      <c r="AB41" s="94">
        <f t="shared" si="15"/>
        <v>0</v>
      </c>
    </row>
    <row r="42" spans="1:28" ht="16.5" customHeight="1">
      <c r="A42" s="150"/>
      <c r="B42" s="148" t="s">
        <v>96</v>
      </c>
      <c r="C42" s="148"/>
      <c r="D42" s="109" t="s">
        <v>101</v>
      </c>
      <c r="E42" s="19">
        <v>28</v>
      </c>
      <c r="F42" s="92">
        <f t="shared" si="1"/>
        <v>255</v>
      </c>
      <c r="G42" s="93">
        <f t="shared" si="2"/>
        <v>104</v>
      </c>
      <c r="H42" s="93">
        <f t="shared" si="3"/>
        <v>151</v>
      </c>
      <c r="I42" s="93">
        <f t="shared" si="4"/>
        <v>0</v>
      </c>
      <c r="J42" s="93">
        <v>0</v>
      </c>
      <c r="K42" s="93">
        <v>0</v>
      </c>
      <c r="L42" s="93">
        <f t="shared" si="5"/>
        <v>225</v>
      </c>
      <c r="M42" s="93">
        <v>96</v>
      </c>
      <c r="N42" s="93">
        <v>129</v>
      </c>
      <c r="O42" s="93">
        <f t="shared" si="6"/>
        <v>30</v>
      </c>
      <c r="P42" s="93">
        <v>8</v>
      </c>
      <c r="Q42" s="93">
        <v>22</v>
      </c>
      <c r="R42" s="93">
        <f t="shared" si="7"/>
        <v>0</v>
      </c>
      <c r="S42" s="93">
        <v>0</v>
      </c>
      <c r="T42" s="93">
        <v>0</v>
      </c>
      <c r="U42" s="94">
        <f t="shared" si="8"/>
        <v>0</v>
      </c>
      <c r="V42" s="94">
        <f t="shared" si="9"/>
        <v>0</v>
      </c>
      <c r="W42" s="94">
        <f t="shared" si="10"/>
        <v>0</v>
      </c>
      <c r="X42" s="94">
        <f t="shared" si="11"/>
        <v>0</v>
      </c>
      <c r="Y42" s="94">
        <f t="shared" si="12"/>
        <v>0</v>
      </c>
      <c r="Z42" s="94">
        <f t="shared" si="13"/>
        <v>0</v>
      </c>
      <c r="AA42" s="94">
        <f t="shared" si="14"/>
        <v>0</v>
      </c>
      <c r="AB42" s="94">
        <f t="shared" si="15"/>
        <v>0</v>
      </c>
    </row>
    <row r="43" spans="1:28" ht="16.5" customHeight="1">
      <c r="A43" s="150"/>
      <c r="B43" s="148" t="s">
        <v>96</v>
      </c>
      <c r="C43" s="148"/>
      <c r="D43" s="109" t="s">
        <v>102</v>
      </c>
      <c r="E43" s="19">
        <v>29</v>
      </c>
      <c r="F43" s="92">
        <f t="shared" si="1"/>
        <v>63</v>
      </c>
      <c r="G43" s="93">
        <f t="shared" si="2"/>
        <v>20</v>
      </c>
      <c r="H43" s="93">
        <f t="shared" si="3"/>
        <v>43</v>
      </c>
      <c r="I43" s="93">
        <f t="shared" si="4"/>
        <v>0</v>
      </c>
      <c r="J43" s="93">
        <v>0</v>
      </c>
      <c r="K43" s="93">
        <v>0</v>
      </c>
      <c r="L43" s="93">
        <f t="shared" si="5"/>
        <v>45</v>
      </c>
      <c r="M43" s="93">
        <v>14</v>
      </c>
      <c r="N43" s="93">
        <v>31</v>
      </c>
      <c r="O43" s="93">
        <f t="shared" si="6"/>
        <v>18</v>
      </c>
      <c r="P43" s="93">
        <v>6</v>
      </c>
      <c r="Q43" s="93">
        <v>12</v>
      </c>
      <c r="R43" s="93">
        <f t="shared" si="7"/>
        <v>0</v>
      </c>
      <c r="S43" s="93">
        <v>0</v>
      </c>
      <c r="T43" s="93">
        <v>0</v>
      </c>
      <c r="U43" s="94">
        <f t="shared" si="8"/>
        <v>0</v>
      </c>
      <c r="V43" s="94">
        <f t="shared" si="9"/>
        <v>0</v>
      </c>
      <c r="W43" s="94">
        <f t="shared" si="10"/>
        <v>0</v>
      </c>
      <c r="X43" s="94">
        <f t="shared" si="11"/>
        <v>0</v>
      </c>
      <c r="Y43" s="94">
        <f t="shared" si="12"/>
        <v>0</v>
      </c>
      <c r="Z43" s="94">
        <f t="shared" si="13"/>
        <v>0</v>
      </c>
      <c r="AA43" s="94">
        <f t="shared" si="14"/>
        <v>0</v>
      </c>
      <c r="AB43" s="94">
        <f t="shared" si="15"/>
        <v>0</v>
      </c>
    </row>
    <row r="44" spans="1:28" ht="16.5" customHeight="1">
      <c r="A44" s="150"/>
      <c r="B44" s="148" t="s">
        <v>97</v>
      </c>
      <c r="C44" s="148"/>
      <c r="D44" s="109" t="s">
        <v>103</v>
      </c>
      <c r="E44" s="19">
        <v>30</v>
      </c>
      <c r="F44" s="92">
        <f t="shared" si="1"/>
        <v>2277</v>
      </c>
      <c r="G44" s="93">
        <f t="shared" si="2"/>
        <v>949</v>
      </c>
      <c r="H44" s="93">
        <f t="shared" si="3"/>
        <v>1328</v>
      </c>
      <c r="I44" s="93">
        <f t="shared" si="4"/>
        <v>0</v>
      </c>
      <c r="J44" s="93">
        <v>0</v>
      </c>
      <c r="K44" s="93">
        <v>0</v>
      </c>
      <c r="L44" s="93">
        <f t="shared" si="5"/>
        <v>1724</v>
      </c>
      <c r="M44" s="93">
        <v>645</v>
      </c>
      <c r="N44" s="93">
        <v>1079</v>
      </c>
      <c r="O44" s="93">
        <f t="shared" si="6"/>
        <v>550</v>
      </c>
      <c r="P44" s="93">
        <v>301</v>
      </c>
      <c r="Q44" s="93">
        <v>249</v>
      </c>
      <c r="R44" s="93">
        <f t="shared" si="7"/>
        <v>3</v>
      </c>
      <c r="S44" s="93">
        <v>3</v>
      </c>
      <c r="T44" s="93">
        <v>0</v>
      </c>
      <c r="U44" s="94">
        <f t="shared" si="8"/>
        <v>0</v>
      </c>
      <c r="V44" s="94">
        <f t="shared" si="9"/>
        <v>0</v>
      </c>
      <c r="W44" s="94">
        <f t="shared" si="10"/>
        <v>0</v>
      </c>
      <c r="X44" s="94">
        <f t="shared" si="11"/>
        <v>0</v>
      </c>
      <c r="Y44" s="94">
        <f t="shared" si="12"/>
        <v>0</v>
      </c>
      <c r="Z44" s="94">
        <f t="shared" si="13"/>
        <v>0</v>
      </c>
      <c r="AA44" s="94">
        <f t="shared" si="14"/>
        <v>0</v>
      </c>
      <c r="AB44" s="94">
        <f t="shared" si="15"/>
        <v>0</v>
      </c>
    </row>
    <row r="45" spans="1:28" ht="27" customHeight="1">
      <c r="A45" s="152" t="s">
        <v>24</v>
      </c>
      <c r="B45" s="148" t="s">
        <v>104</v>
      </c>
      <c r="C45" s="148"/>
      <c r="D45" s="109" t="s">
        <v>64</v>
      </c>
      <c r="E45" s="19">
        <v>31</v>
      </c>
      <c r="F45" s="92">
        <f t="shared" si="1"/>
        <v>32</v>
      </c>
      <c r="G45" s="93">
        <f t="shared" si="2"/>
        <v>9</v>
      </c>
      <c r="H45" s="93">
        <f t="shared" si="3"/>
        <v>23</v>
      </c>
      <c r="I45" s="93">
        <f t="shared" si="4"/>
        <v>0</v>
      </c>
      <c r="J45" s="93">
        <v>0</v>
      </c>
      <c r="K45" s="93">
        <v>0</v>
      </c>
      <c r="L45" s="93">
        <f t="shared" si="5"/>
        <v>14</v>
      </c>
      <c r="M45" s="93">
        <v>7</v>
      </c>
      <c r="N45" s="93">
        <v>7</v>
      </c>
      <c r="O45" s="93">
        <f t="shared" si="6"/>
        <v>17</v>
      </c>
      <c r="P45" s="93">
        <v>2</v>
      </c>
      <c r="Q45" s="93">
        <v>15</v>
      </c>
      <c r="R45" s="93">
        <f t="shared" si="7"/>
        <v>1</v>
      </c>
      <c r="S45" s="93">
        <v>0</v>
      </c>
      <c r="T45" s="93">
        <v>1</v>
      </c>
      <c r="U45" s="94">
        <f t="shared" si="8"/>
        <v>0</v>
      </c>
      <c r="V45" s="94">
        <f t="shared" si="9"/>
        <v>0</v>
      </c>
      <c r="W45" s="94">
        <f t="shared" si="10"/>
        <v>0</v>
      </c>
      <c r="X45" s="94">
        <f t="shared" si="11"/>
        <v>0</v>
      </c>
      <c r="Y45" s="94">
        <f t="shared" si="12"/>
        <v>0</v>
      </c>
      <c r="Z45" s="94">
        <f t="shared" si="13"/>
        <v>0</v>
      </c>
      <c r="AA45" s="94">
        <f t="shared" si="14"/>
        <v>0</v>
      </c>
      <c r="AB45" s="94">
        <f t="shared" si="15"/>
        <v>0</v>
      </c>
    </row>
    <row r="46" spans="1:28" ht="27" customHeight="1">
      <c r="A46" s="152"/>
      <c r="B46" s="148" t="s">
        <v>104</v>
      </c>
      <c r="C46" s="148"/>
      <c r="D46" s="109" t="s">
        <v>108</v>
      </c>
      <c r="E46" s="19">
        <v>32</v>
      </c>
      <c r="F46" s="92">
        <f t="shared" si="1"/>
        <v>35</v>
      </c>
      <c r="G46" s="93">
        <f t="shared" si="2"/>
        <v>7</v>
      </c>
      <c r="H46" s="93">
        <f t="shared" si="3"/>
        <v>28</v>
      </c>
      <c r="I46" s="93">
        <f t="shared" si="4"/>
        <v>0</v>
      </c>
      <c r="J46" s="93">
        <v>0</v>
      </c>
      <c r="K46" s="93">
        <v>0</v>
      </c>
      <c r="L46" s="93">
        <f t="shared" si="5"/>
        <v>32</v>
      </c>
      <c r="M46" s="93">
        <v>5</v>
      </c>
      <c r="N46" s="93">
        <v>27</v>
      </c>
      <c r="O46" s="93">
        <f t="shared" si="6"/>
        <v>3</v>
      </c>
      <c r="P46" s="93">
        <v>2</v>
      </c>
      <c r="Q46" s="93">
        <v>1</v>
      </c>
      <c r="R46" s="93">
        <f t="shared" si="7"/>
        <v>0</v>
      </c>
      <c r="S46" s="93">
        <v>0</v>
      </c>
      <c r="T46" s="93">
        <v>0</v>
      </c>
      <c r="U46" s="94">
        <f t="shared" si="8"/>
        <v>0</v>
      </c>
      <c r="V46" s="94">
        <f t="shared" si="9"/>
        <v>0</v>
      </c>
      <c r="W46" s="94">
        <f t="shared" si="10"/>
        <v>0</v>
      </c>
      <c r="X46" s="94">
        <f t="shared" si="11"/>
        <v>0</v>
      </c>
      <c r="Y46" s="94">
        <f t="shared" si="12"/>
        <v>0</v>
      </c>
      <c r="Z46" s="94">
        <f t="shared" si="13"/>
        <v>0</v>
      </c>
      <c r="AA46" s="94">
        <f t="shared" si="14"/>
        <v>0</v>
      </c>
      <c r="AB46" s="94">
        <f t="shared" si="15"/>
        <v>0</v>
      </c>
    </row>
    <row r="47" spans="1:28" ht="19.5" customHeight="1">
      <c r="A47" s="152"/>
      <c r="B47" s="148" t="s">
        <v>105</v>
      </c>
      <c r="C47" s="148"/>
      <c r="D47" s="109" t="s">
        <v>109</v>
      </c>
      <c r="E47" s="19">
        <v>33</v>
      </c>
      <c r="F47" s="92">
        <f t="shared" si="1"/>
        <v>36</v>
      </c>
      <c r="G47" s="93">
        <f t="shared" si="2"/>
        <v>14</v>
      </c>
      <c r="H47" s="93">
        <f t="shared" si="3"/>
        <v>22</v>
      </c>
      <c r="I47" s="93">
        <f t="shared" si="4"/>
        <v>0</v>
      </c>
      <c r="J47" s="93">
        <v>0</v>
      </c>
      <c r="K47" s="93">
        <v>0</v>
      </c>
      <c r="L47" s="93">
        <f t="shared" si="5"/>
        <v>29</v>
      </c>
      <c r="M47" s="93">
        <v>11</v>
      </c>
      <c r="N47" s="93">
        <v>18</v>
      </c>
      <c r="O47" s="93">
        <f t="shared" si="6"/>
        <v>7</v>
      </c>
      <c r="P47" s="93">
        <v>3</v>
      </c>
      <c r="Q47" s="93">
        <v>4</v>
      </c>
      <c r="R47" s="93">
        <f t="shared" si="7"/>
        <v>0</v>
      </c>
      <c r="S47" s="93">
        <v>0</v>
      </c>
      <c r="T47" s="93">
        <v>0</v>
      </c>
      <c r="U47" s="94">
        <f t="shared" si="8"/>
        <v>0</v>
      </c>
      <c r="V47" s="94">
        <f t="shared" si="9"/>
        <v>0</v>
      </c>
      <c r="W47" s="94">
        <f t="shared" si="10"/>
        <v>0</v>
      </c>
      <c r="X47" s="94">
        <f t="shared" si="11"/>
        <v>0</v>
      </c>
      <c r="Y47" s="94">
        <f t="shared" si="12"/>
        <v>0</v>
      </c>
      <c r="Z47" s="94">
        <f t="shared" si="13"/>
        <v>0</v>
      </c>
      <c r="AA47" s="94">
        <f t="shared" si="14"/>
        <v>0</v>
      </c>
      <c r="AB47" s="94">
        <f t="shared" si="15"/>
        <v>0</v>
      </c>
    </row>
    <row r="48" spans="1:28" ht="28.5" customHeight="1">
      <c r="A48" s="152"/>
      <c r="B48" s="148" t="s">
        <v>105</v>
      </c>
      <c r="C48" s="148"/>
      <c r="D48" s="109" t="s">
        <v>110</v>
      </c>
      <c r="E48" s="19">
        <v>34</v>
      </c>
      <c r="F48" s="92">
        <f t="shared" si="1"/>
        <v>42</v>
      </c>
      <c r="G48" s="93">
        <f t="shared" si="2"/>
        <v>26</v>
      </c>
      <c r="H48" s="93">
        <f t="shared" si="3"/>
        <v>16</v>
      </c>
      <c r="I48" s="93">
        <f t="shared" si="4"/>
        <v>0</v>
      </c>
      <c r="J48" s="93">
        <v>0</v>
      </c>
      <c r="K48" s="93">
        <v>0</v>
      </c>
      <c r="L48" s="93">
        <f t="shared" si="5"/>
        <v>27</v>
      </c>
      <c r="M48" s="93">
        <v>21</v>
      </c>
      <c r="N48" s="93">
        <v>6</v>
      </c>
      <c r="O48" s="93">
        <f t="shared" si="6"/>
        <v>15</v>
      </c>
      <c r="P48" s="93">
        <v>5</v>
      </c>
      <c r="Q48" s="93">
        <v>10</v>
      </c>
      <c r="R48" s="93">
        <f t="shared" si="7"/>
        <v>0</v>
      </c>
      <c r="S48" s="93">
        <v>0</v>
      </c>
      <c r="T48" s="93">
        <v>0</v>
      </c>
      <c r="U48" s="94">
        <f t="shared" si="8"/>
        <v>0</v>
      </c>
      <c r="V48" s="94">
        <f t="shared" si="9"/>
        <v>0</v>
      </c>
      <c r="W48" s="94">
        <f t="shared" si="10"/>
        <v>0</v>
      </c>
      <c r="X48" s="94">
        <f t="shared" si="11"/>
        <v>0</v>
      </c>
      <c r="Y48" s="94">
        <f t="shared" si="12"/>
        <v>0</v>
      </c>
      <c r="Z48" s="94">
        <f t="shared" si="13"/>
        <v>0</v>
      </c>
      <c r="AA48" s="94">
        <f t="shared" si="14"/>
        <v>0</v>
      </c>
      <c r="AB48" s="94">
        <f t="shared" si="15"/>
        <v>0</v>
      </c>
    </row>
    <row r="49" spans="1:28" ht="19.5" customHeight="1">
      <c r="A49" s="152"/>
      <c r="B49" s="148" t="s">
        <v>105</v>
      </c>
      <c r="C49" s="148"/>
      <c r="D49" s="109" t="s">
        <v>111</v>
      </c>
      <c r="E49" s="19">
        <v>35</v>
      </c>
      <c r="F49" s="92">
        <f t="shared" si="1"/>
        <v>5</v>
      </c>
      <c r="G49" s="93">
        <f t="shared" si="2"/>
        <v>2</v>
      </c>
      <c r="H49" s="93">
        <f t="shared" si="3"/>
        <v>3</v>
      </c>
      <c r="I49" s="93">
        <f t="shared" si="4"/>
        <v>0</v>
      </c>
      <c r="J49" s="93">
        <v>0</v>
      </c>
      <c r="K49" s="93">
        <v>0</v>
      </c>
      <c r="L49" s="93">
        <f t="shared" si="5"/>
        <v>4</v>
      </c>
      <c r="M49" s="93">
        <v>2</v>
      </c>
      <c r="N49" s="93">
        <v>2</v>
      </c>
      <c r="O49" s="93">
        <f t="shared" si="6"/>
        <v>1</v>
      </c>
      <c r="P49" s="93">
        <v>0</v>
      </c>
      <c r="Q49" s="93">
        <v>1</v>
      </c>
      <c r="R49" s="93">
        <f t="shared" si="7"/>
        <v>0</v>
      </c>
      <c r="S49" s="93">
        <v>0</v>
      </c>
      <c r="T49" s="93">
        <v>0</v>
      </c>
      <c r="U49" s="94">
        <f t="shared" si="8"/>
        <v>0</v>
      </c>
      <c r="V49" s="94">
        <f t="shared" si="9"/>
        <v>0</v>
      </c>
      <c r="W49" s="94">
        <f t="shared" si="10"/>
        <v>0</v>
      </c>
      <c r="X49" s="94">
        <f t="shared" si="11"/>
        <v>0</v>
      </c>
      <c r="Y49" s="94">
        <f t="shared" si="12"/>
        <v>0</v>
      </c>
      <c r="Z49" s="94">
        <f t="shared" si="13"/>
        <v>0</v>
      </c>
      <c r="AA49" s="94">
        <f t="shared" si="14"/>
        <v>0</v>
      </c>
      <c r="AB49" s="94">
        <f t="shared" si="15"/>
        <v>0</v>
      </c>
    </row>
    <row r="50" spans="1:28" ht="25.5" customHeight="1">
      <c r="A50" s="152"/>
      <c r="B50" s="148" t="s">
        <v>106</v>
      </c>
      <c r="C50" s="148"/>
      <c r="D50" s="109" t="s">
        <v>65</v>
      </c>
      <c r="E50" s="19">
        <v>36</v>
      </c>
      <c r="F50" s="92">
        <f t="shared" si="1"/>
        <v>35</v>
      </c>
      <c r="G50" s="93">
        <f t="shared" si="2"/>
        <v>7</v>
      </c>
      <c r="H50" s="93">
        <f t="shared" si="3"/>
        <v>28</v>
      </c>
      <c r="I50" s="93">
        <f t="shared" si="4"/>
        <v>0</v>
      </c>
      <c r="J50" s="93">
        <v>0</v>
      </c>
      <c r="K50" s="93">
        <v>0</v>
      </c>
      <c r="L50" s="93">
        <f t="shared" si="5"/>
        <v>22</v>
      </c>
      <c r="M50" s="93">
        <v>6</v>
      </c>
      <c r="N50" s="93">
        <v>16</v>
      </c>
      <c r="O50" s="93">
        <f t="shared" si="6"/>
        <v>13</v>
      </c>
      <c r="P50" s="93">
        <v>1</v>
      </c>
      <c r="Q50" s="93">
        <v>12</v>
      </c>
      <c r="R50" s="93">
        <f t="shared" si="7"/>
        <v>0</v>
      </c>
      <c r="S50" s="93">
        <v>0</v>
      </c>
      <c r="T50" s="93">
        <v>0</v>
      </c>
      <c r="U50" s="94">
        <f t="shared" si="8"/>
        <v>0</v>
      </c>
      <c r="V50" s="94">
        <f t="shared" si="9"/>
        <v>0</v>
      </c>
      <c r="W50" s="94">
        <f t="shared" si="10"/>
        <v>0</v>
      </c>
      <c r="X50" s="94">
        <f t="shared" si="11"/>
        <v>0</v>
      </c>
      <c r="Y50" s="94">
        <f t="shared" si="12"/>
        <v>0</v>
      </c>
      <c r="Z50" s="94">
        <f t="shared" si="13"/>
        <v>0</v>
      </c>
      <c r="AA50" s="94">
        <f t="shared" si="14"/>
        <v>0</v>
      </c>
      <c r="AB50" s="94">
        <f t="shared" si="15"/>
        <v>0</v>
      </c>
    </row>
    <row r="51" spans="1:28" ht="25.5" customHeight="1">
      <c r="A51" s="152"/>
      <c r="B51" s="148" t="s">
        <v>106</v>
      </c>
      <c r="C51" s="148"/>
      <c r="D51" s="109" t="s">
        <v>112</v>
      </c>
      <c r="E51" s="19">
        <v>37</v>
      </c>
      <c r="F51" s="92">
        <f t="shared" si="1"/>
        <v>232</v>
      </c>
      <c r="G51" s="93">
        <f t="shared" si="2"/>
        <v>122</v>
      </c>
      <c r="H51" s="93">
        <f t="shared" si="3"/>
        <v>110</v>
      </c>
      <c r="I51" s="93">
        <f t="shared" si="4"/>
        <v>0</v>
      </c>
      <c r="J51" s="93">
        <v>0</v>
      </c>
      <c r="K51" s="93">
        <v>0</v>
      </c>
      <c r="L51" s="93">
        <f t="shared" si="5"/>
        <v>192</v>
      </c>
      <c r="M51" s="93">
        <v>102</v>
      </c>
      <c r="N51" s="93">
        <v>90</v>
      </c>
      <c r="O51" s="93">
        <f t="shared" si="6"/>
        <v>40</v>
      </c>
      <c r="P51" s="93">
        <v>20</v>
      </c>
      <c r="Q51" s="93">
        <v>20</v>
      </c>
      <c r="R51" s="93">
        <f t="shared" si="7"/>
        <v>0</v>
      </c>
      <c r="S51" s="93">
        <v>0</v>
      </c>
      <c r="T51" s="93">
        <v>0</v>
      </c>
      <c r="U51" s="94">
        <f t="shared" si="8"/>
        <v>0</v>
      </c>
      <c r="V51" s="94">
        <f t="shared" si="9"/>
        <v>0</v>
      </c>
      <c r="W51" s="94">
        <f t="shared" si="10"/>
        <v>0</v>
      </c>
      <c r="X51" s="94">
        <f t="shared" si="11"/>
        <v>0</v>
      </c>
      <c r="Y51" s="94">
        <f t="shared" si="12"/>
        <v>0</v>
      </c>
      <c r="Z51" s="94">
        <f t="shared" si="13"/>
        <v>0</v>
      </c>
      <c r="AA51" s="94">
        <f t="shared" si="14"/>
        <v>0</v>
      </c>
      <c r="AB51" s="94">
        <f t="shared" si="15"/>
        <v>0</v>
      </c>
    </row>
    <row r="52" spans="1:28" ht="25.5" customHeight="1">
      <c r="A52" s="152"/>
      <c r="B52" s="148" t="s">
        <v>106</v>
      </c>
      <c r="C52" s="148"/>
      <c r="D52" s="109" t="s">
        <v>63</v>
      </c>
      <c r="E52" s="19">
        <v>38</v>
      </c>
      <c r="F52" s="92">
        <f t="shared" si="1"/>
        <v>16</v>
      </c>
      <c r="G52" s="93">
        <f t="shared" si="2"/>
        <v>6</v>
      </c>
      <c r="H52" s="93">
        <f t="shared" si="3"/>
        <v>10</v>
      </c>
      <c r="I52" s="93">
        <f t="shared" si="4"/>
        <v>0</v>
      </c>
      <c r="J52" s="93">
        <v>0</v>
      </c>
      <c r="K52" s="93">
        <v>0</v>
      </c>
      <c r="L52" s="93">
        <f t="shared" si="5"/>
        <v>0</v>
      </c>
      <c r="M52" s="93">
        <v>0</v>
      </c>
      <c r="N52" s="93">
        <v>0</v>
      </c>
      <c r="O52" s="93">
        <f t="shared" si="6"/>
        <v>13</v>
      </c>
      <c r="P52" s="93">
        <v>4</v>
      </c>
      <c r="Q52" s="93">
        <v>9</v>
      </c>
      <c r="R52" s="93">
        <f t="shared" si="7"/>
        <v>3</v>
      </c>
      <c r="S52" s="93">
        <v>2</v>
      </c>
      <c r="T52" s="93">
        <v>1</v>
      </c>
      <c r="U52" s="94">
        <f t="shared" si="8"/>
        <v>0</v>
      </c>
      <c r="V52" s="94">
        <f t="shared" si="9"/>
        <v>0</v>
      </c>
      <c r="W52" s="94">
        <f t="shared" si="10"/>
        <v>0</v>
      </c>
      <c r="X52" s="94">
        <f t="shared" si="11"/>
        <v>0</v>
      </c>
      <c r="Y52" s="94">
        <f t="shared" si="12"/>
        <v>0</v>
      </c>
      <c r="Z52" s="94">
        <f t="shared" si="13"/>
        <v>0</v>
      </c>
      <c r="AA52" s="94">
        <f t="shared" si="14"/>
        <v>0</v>
      </c>
      <c r="AB52" s="94">
        <f t="shared" si="15"/>
        <v>0</v>
      </c>
    </row>
    <row r="53" spans="1:28" ht="19.5" customHeight="1">
      <c r="A53" s="152"/>
      <c r="B53" s="148" t="s">
        <v>107</v>
      </c>
      <c r="C53" s="148"/>
      <c r="D53" s="109" t="s">
        <v>62</v>
      </c>
      <c r="E53" s="19">
        <v>39</v>
      </c>
      <c r="F53" s="92">
        <f t="shared" si="1"/>
        <v>19</v>
      </c>
      <c r="G53" s="93">
        <f t="shared" si="2"/>
        <v>4</v>
      </c>
      <c r="H53" s="93">
        <f t="shared" si="3"/>
        <v>15</v>
      </c>
      <c r="I53" s="93">
        <f t="shared" si="4"/>
        <v>0</v>
      </c>
      <c r="J53" s="93">
        <v>0</v>
      </c>
      <c r="K53" s="93">
        <v>0</v>
      </c>
      <c r="L53" s="93">
        <f t="shared" si="5"/>
        <v>12</v>
      </c>
      <c r="M53" s="93">
        <v>3</v>
      </c>
      <c r="N53" s="93">
        <v>9</v>
      </c>
      <c r="O53" s="93">
        <f t="shared" si="6"/>
        <v>7</v>
      </c>
      <c r="P53" s="93">
        <v>1</v>
      </c>
      <c r="Q53" s="93">
        <v>6</v>
      </c>
      <c r="R53" s="93">
        <f t="shared" si="7"/>
        <v>0</v>
      </c>
      <c r="S53" s="93">
        <v>0</v>
      </c>
      <c r="T53" s="93">
        <v>0</v>
      </c>
      <c r="U53" s="94">
        <f t="shared" si="8"/>
        <v>0</v>
      </c>
      <c r="V53" s="94">
        <f t="shared" si="9"/>
        <v>0</v>
      </c>
      <c r="W53" s="94">
        <f t="shared" si="10"/>
        <v>0</v>
      </c>
      <c r="X53" s="94">
        <f t="shared" si="11"/>
        <v>0</v>
      </c>
      <c r="Y53" s="94">
        <f t="shared" si="12"/>
        <v>0</v>
      </c>
      <c r="Z53" s="94">
        <f t="shared" si="13"/>
        <v>0</v>
      </c>
      <c r="AA53" s="94">
        <f t="shared" si="14"/>
        <v>0</v>
      </c>
      <c r="AB53" s="94">
        <f t="shared" si="15"/>
        <v>0</v>
      </c>
    </row>
    <row r="54" spans="1:28" ht="19.5" customHeight="1">
      <c r="A54" s="152"/>
      <c r="B54" s="148" t="s">
        <v>107</v>
      </c>
      <c r="C54" s="148"/>
      <c r="D54" s="109" t="s">
        <v>113</v>
      </c>
      <c r="E54" s="19">
        <v>40</v>
      </c>
      <c r="F54" s="92">
        <f t="shared" si="1"/>
        <v>24</v>
      </c>
      <c r="G54" s="93">
        <f t="shared" si="2"/>
        <v>6</v>
      </c>
      <c r="H54" s="93">
        <f t="shared" si="3"/>
        <v>18</v>
      </c>
      <c r="I54" s="93">
        <f t="shared" si="4"/>
        <v>0</v>
      </c>
      <c r="J54" s="93">
        <v>0</v>
      </c>
      <c r="K54" s="93">
        <v>0</v>
      </c>
      <c r="L54" s="93">
        <f t="shared" si="5"/>
        <v>22</v>
      </c>
      <c r="M54" s="93">
        <v>5</v>
      </c>
      <c r="N54" s="93">
        <v>17</v>
      </c>
      <c r="O54" s="93">
        <f t="shared" si="6"/>
        <v>2</v>
      </c>
      <c r="P54" s="93">
        <v>1</v>
      </c>
      <c r="Q54" s="93">
        <v>1</v>
      </c>
      <c r="R54" s="93">
        <f t="shared" si="7"/>
        <v>0</v>
      </c>
      <c r="S54" s="93">
        <v>0</v>
      </c>
      <c r="T54" s="93">
        <v>0</v>
      </c>
      <c r="U54" s="94">
        <f t="shared" si="8"/>
        <v>0</v>
      </c>
      <c r="V54" s="94">
        <f t="shared" si="9"/>
        <v>0</v>
      </c>
      <c r="W54" s="94">
        <f t="shared" si="10"/>
        <v>0</v>
      </c>
      <c r="X54" s="94">
        <f t="shared" si="11"/>
        <v>0</v>
      </c>
      <c r="Y54" s="94">
        <f t="shared" si="12"/>
        <v>0</v>
      </c>
      <c r="Z54" s="94">
        <f t="shared" si="13"/>
        <v>0</v>
      </c>
      <c r="AA54" s="94">
        <f t="shared" si="14"/>
        <v>0</v>
      </c>
      <c r="AB54" s="94">
        <f t="shared" si="15"/>
        <v>0</v>
      </c>
    </row>
    <row r="55" spans="1:28" ht="26.25" customHeight="1">
      <c r="A55" s="152" t="s">
        <v>25</v>
      </c>
      <c r="B55" s="148" t="s">
        <v>114</v>
      </c>
      <c r="C55" s="148"/>
      <c r="D55" s="109" t="s">
        <v>115</v>
      </c>
      <c r="E55" s="19">
        <v>41</v>
      </c>
      <c r="F55" s="92">
        <f t="shared" si="1"/>
        <v>62</v>
      </c>
      <c r="G55" s="93">
        <f t="shared" si="2"/>
        <v>51</v>
      </c>
      <c r="H55" s="93">
        <f t="shared" si="3"/>
        <v>11</v>
      </c>
      <c r="I55" s="93">
        <f t="shared" si="4"/>
        <v>0</v>
      </c>
      <c r="J55" s="93">
        <v>0</v>
      </c>
      <c r="K55" s="93">
        <v>0</v>
      </c>
      <c r="L55" s="93">
        <f t="shared" si="5"/>
        <v>58</v>
      </c>
      <c r="M55" s="93">
        <v>49</v>
      </c>
      <c r="N55" s="93">
        <v>9</v>
      </c>
      <c r="O55" s="93">
        <f t="shared" si="6"/>
        <v>4</v>
      </c>
      <c r="P55" s="93">
        <v>2</v>
      </c>
      <c r="Q55" s="93">
        <v>2</v>
      </c>
      <c r="R55" s="93">
        <f t="shared" si="7"/>
        <v>0</v>
      </c>
      <c r="S55" s="93">
        <v>0</v>
      </c>
      <c r="T55" s="93">
        <v>0</v>
      </c>
      <c r="U55" s="94">
        <f t="shared" si="8"/>
        <v>0</v>
      </c>
      <c r="V55" s="94">
        <f t="shared" si="9"/>
        <v>0</v>
      </c>
      <c r="W55" s="94">
        <f t="shared" si="10"/>
        <v>0</v>
      </c>
      <c r="X55" s="94">
        <f t="shared" si="11"/>
        <v>0</v>
      </c>
      <c r="Y55" s="94">
        <f t="shared" si="12"/>
        <v>0</v>
      </c>
      <c r="Z55" s="94">
        <f t="shared" si="13"/>
        <v>0</v>
      </c>
      <c r="AA55" s="94">
        <f t="shared" si="14"/>
        <v>0</v>
      </c>
      <c r="AB55" s="94">
        <f t="shared" si="15"/>
        <v>0</v>
      </c>
    </row>
    <row r="56" spans="1:28" ht="26.25" customHeight="1">
      <c r="A56" s="152"/>
      <c r="B56" s="148" t="s">
        <v>114</v>
      </c>
      <c r="C56" s="148"/>
      <c r="D56" s="109" t="s">
        <v>116</v>
      </c>
      <c r="E56" s="19">
        <v>42</v>
      </c>
      <c r="F56" s="92">
        <f t="shared" si="1"/>
        <v>504</v>
      </c>
      <c r="G56" s="93">
        <f t="shared" si="2"/>
        <v>356</v>
      </c>
      <c r="H56" s="93">
        <f t="shared" si="3"/>
        <v>148</v>
      </c>
      <c r="I56" s="93">
        <f t="shared" si="4"/>
        <v>0</v>
      </c>
      <c r="J56" s="93">
        <v>0</v>
      </c>
      <c r="K56" s="93">
        <v>0</v>
      </c>
      <c r="L56" s="93">
        <f t="shared" si="5"/>
        <v>448</v>
      </c>
      <c r="M56" s="93">
        <v>323</v>
      </c>
      <c r="N56" s="93">
        <v>125</v>
      </c>
      <c r="O56" s="93">
        <f t="shared" si="6"/>
        <v>56</v>
      </c>
      <c r="P56" s="93">
        <v>33</v>
      </c>
      <c r="Q56" s="93">
        <v>23</v>
      </c>
      <c r="R56" s="93">
        <f t="shared" si="7"/>
        <v>0</v>
      </c>
      <c r="S56" s="93">
        <v>0</v>
      </c>
      <c r="T56" s="93">
        <v>0</v>
      </c>
      <c r="U56" s="94">
        <f t="shared" si="8"/>
        <v>0</v>
      </c>
      <c r="V56" s="94">
        <f t="shared" si="9"/>
        <v>0</v>
      </c>
      <c r="W56" s="94">
        <f t="shared" si="10"/>
        <v>0</v>
      </c>
      <c r="X56" s="94">
        <f t="shared" si="11"/>
        <v>0</v>
      </c>
      <c r="Y56" s="94">
        <f t="shared" si="12"/>
        <v>0</v>
      </c>
      <c r="Z56" s="94">
        <f t="shared" si="13"/>
        <v>0</v>
      </c>
      <c r="AA56" s="94">
        <f t="shared" si="14"/>
        <v>0</v>
      </c>
      <c r="AB56" s="94">
        <f t="shared" si="15"/>
        <v>0</v>
      </c>
    </row>
    <row r="57" spans="1:28" ht="28.5" customHeight="1">
      <c r="A57" s="152"/>
      <c r="B57" s="148" t="s">
        <v>114</v>
      </c>
      <c r="C57" s="148"/>
      <c r="D57" s="109" t="s">
        <v>117</v>
      </c>
      <c r="E57" s="19">
        <v>43</v>
      </c>
      <c r="F57" s="92">
        <f t="shared" si="1"/>
        <v>2</v>
      </c>
      <c r="G57" s="93">
        <f t="shared" si="2"/>
        <v>0</v>
      </c>
      <c r="H57" s="93">
        <f t="shared" si="3"/>
        <v>2</v>
      </c>
      <c r="I57" s="93">
        <f t="shared" si="4"/>
        <v>0</v>
      </c>
      <c r="J57" s="93">
        <v>0</v>
      </c>
      <c r="K57" s="93">
        <v>0</v>
      </c>
      <c r="L57" s="93">
        <f t="shared" si="5"/>
        <v>0</v>
      </c>
      <c r="M57" s="93">
        <v>0</v>
      </c>
      <c r="N57" s="93">
        <v>0</v>
      </c>
      <c r="O57" s="93">
        <f t="shared" si="6"/>
        <v>2</v>
      </c>
      <c r="P57" s="93">
        <v>0</v>
      </c>
      <c r="Q57" s="93">
        <v>2</v>
      </c>
      <c r="R57" s="93">
        <f t="shared" si="7"/>
        <v>0</v>
      </c>
      <c r="S57" s="93">
        <v>0</v>
      </c>
      <c r="T57" s="93">
        <v>0</v>
      </c>
      <c r="U57" s="94">
        <f t="shared" si="8"/>
        <v>0</v>
      </c>
      <c r="V57" s="94">
        <f t="shared" si="9"/>
        <v>0</v>
      </c>
      <c r="W57" s="94">
        <f t="shared" si="10"/>
        <v>0</v>
      </c>
      <c r="X57" s="94">
        <f t="shared" si="11"/>
        <v>0</v>
      </c>
      <c r="Y57" s="94">
        <f t="shared" si="12"/>
        <v>0</v>
      </c>
      <c r="Z57" s="94">
        <f t="shared" si="13"/>
        <v>0</v>
      </c>
      <c r="AA57" s="94">
        <f t="shared" si="14"/>
        <v>0</v>
      </c>
      <c r="AB57" s="94">
        <f t="shared" si="15"/>
        <v>0</v>
      </c>
    </row>
    <row r="58" spans="1:28" ht="28.5" customHeight="1">
      <c r="A58" s="152"/>
      <c r="B58" s="148" t="s">
        <v>114</v>
      </c>
      <c r="C58" s="148"/>
      <c r="D58" s="109" t="s">
        <v>118</v>
      </c>
      <c r="E58" s="19">
        <v>44</v>
      </c>
      <c r="F58" s="92">
        <f t="shared" si="1"/>
        <v>122</v>
      </c>
      <c r="G58" s="93">
        <f t="shared" si="2"/>
        <v>66</v>
      </c>
      <c r="H58" s="93">
        <f t="shared" si="3"/>
        <v>56</v>
      </c>
      <c r="I58" s="93">
        <f t="shared" si="4"/>
        <v>0</v>
      </c>
      <c r="J58" s="93">
        <v>0</v>
      </c>
      <c r="K58" s="93">
        <v>0</v>
      </c>
      <c r="L58" s="93">
        <f t="shared" si="5"/>
        <v>106</v>
      </c>
      <c r="M58" s="93">
        <v>60</v>
      </c>
      <c r="N58" s="93">
        <v>46</v>
      </c>
      <c r="O58" s="93">
        <f t="shared" si="6"/>
        <v>16</v>
      </c>
      <c r="P58" s="93">
        <v>6</v>
      </c>
      <c r="Q58" s="93">
        <v>10</v>
      </c>
      <c r="R58" s="93">
        <f t="shared" si="7"/>
        <v>0</v>
      </c>
      <c r="S58" s="93">
        <v>0</v>
      </c>
      <c r="T58" s="93">
        <v>0</v>
      </c>
      <c r="U58" s="94">
        <f t="shared" si="8"/>
        <v>0</v>
      </c>
      <c r="V58" s="94">
        <f t="shared" si="9"/>
        <v>0</v>
      </c>
      <c r="W58" s="94">
        <f t="shared" si="10"/>
        <v>0</v>
      </c>
      <c r="X58" s="94">
        <f t="shared" si="11"/>
        <v>0</v>
      </c>
      <c r="Y58" s="94">
        <f t="shared" si="12"/>
        <v>0</v>
      </c>
      <c r="Z58" s="94">
        <f t="shared" si="13"/>
        <v>0</v>
      </c>
      <c r="AA58" s="94">
        <f t="shared" si="14"/>
        <v>0</v>
      </c>
      <c r="AB58" s="94">
        <f t="shared" si="15"/>
        <v>0</v>
      </c>
    </row>
    <row r="59" spans="1:28" ht="26.25" customHeight="1">
      <c r="A59" s="152" t="s">
        <v>26</v>
      </c>
      <c r="B59" s="148" t="s">
        <v>119</v>
      </c>
      <c r="C59" s="148"/>
      <c r="D59" s="109" t="s">
        <v>124</v>
      </c>
      <c r="E59" s="19">
        <v>45</v>
      </c>
      <c r="F59" s="92">
        <f t="shared" si="1"/>
        <v>57</v>
      </c>
      <c r="G59" s="93">
        <f t="shared" si="2"/>
        <v>16</v>
      </c>
      <c r="H59" s="93">
        <f t="shared" si="3"/>
        <v>41</v>
      </c>
      <c r="I59" s="93">
        <f t="shared" si="4"/>
        <v>10</v>
      </c>
      <c r="J59" s="93">
        <v>6</v>
      </c>
      <c r="K59" s="93">
        <v>4</v>
      </c>
      <c r="L59" s="93">
        <f t="shared" si="5"/>
        <v>35</v>
      </c>
      <c r="M59" s="93">
        <v>9</v>
      </c>
      <c r="N59" s="93">
        <v>26</v>
      </c>
      <c r="O59" s="93">
        <f t="shared" si="6"/>
        <v>12</v>
      </c>
      <c r="P59" s="93">
        <v>1</v>
      </c>
      <c r="Q59" s="93">
        <v>11</v>
      </c>
      <c r="R59" s="93">
        <f t="shared" si="7"/>
        <v>0</v>
      </c>
      <c r="S59" s="93">
        <v>0</v>
      </c>
      <c r="T59" s="93">
        <v>0</v>
      </c>
      <c r="U59" s="94">
        <f t="shared" si="8"/>
        <v>0</v>
      </c>
      <c r="V59" s="94">
        <f t="shared" si="9"/>
        <v>0</v>
      </c>
      <c r="W59" s="94">
        <f t="shared" si="10"/>
        <v>0</v>
      </c>
      <c r="X59" s="94">
        <f t="shared" si="11"/>
        <v>0</v>
      </c>
      <c r="Y59" s="94">
        <f t="shared" si="12"/>
        <v>0</v>
      </c>
      <c r="Z59" s="94">
        <f t="shared" si="13"/>
        <v>0</v>
      </c>
      <c r="AA59" s="94">
        <f t="shared" si="14"/>
        <v>0</v>
      </c>
      <c r="AB59" s="94">
        <f t="shared" si="15"/>
        <v>0</v>
      </c>
    </row>
    <row r="60" spans="1:28" ht="26.25" customHeight="1">
      <c r="A60" s="152"/>
      <c r="B60" s="148" t="s">
        <v>119</v>
      </c>
      <c r="C60" s="148"/>
      <c r="D60" s="109" t="s">
        <v>125</v>
      </c>
      <c r="E60" s="19">
        <v>46</v>
      </c>
      <c r="F60" s="92">
        <f t="shared" si="1"/>
        <v>107</v>
      </c>
      <c r="G60" s="93">
        <f t="shared" si="2"/>
        <v>57</v>
      </c>
      <c r="H60" s="93">
        <f t="shared" si="3"/>
        <v>50</v>
      </c>
      <c r="I60" s="93">
        <f t="shared" si="4"/>
        <v>0</v>
      </c>
      <c r="J60" s="93">
        <v>0</v>
      </c>
      <c r="K60" s="93">
        <v>0</v>
      </c>
      <c r="L60" s="93">
        <f t="shared" si="5"/>
        <v>101</v>
      </c>
      <c r="M60" s="93">
        <v>55</v>
      </c>
      <c r="N60" s="93">
        <v>46</v>
      </c>
      <c r="O60" s="93">
        <f t="shared" si="6"/>
        <v>6</v>
      </c>
      <c r="P60" s="93">
        <v>2</v>
      </c>
      <c r="Q60" s="93">
        <v>4</v>
      </c>
      <c r="R60" s="93">
        <f t="shared" si="7"/>
        <v>0</v>
      </c>
      <c r="S60" s="93">
        <v>0</v>
      </c>
      <c r="T60" s="93">
        <v>0</v>
      </c>
      <c r="U60" s="94">
        <f t="shared" si="8"/>
        <v>0</v>
      </c>
      <c r="V60" s="94">
        <f t="shared" si="9"/>
        <v>0</v>
      </c>
      <c r="W60" s="94">
        <f t="shared" si="10"/>
        <v>0</v>
      </c>
      <c r="X60" s="94">
        <f t="shared" si="11"/>
        <v>0</v>
      </c>
      <c r="Y60" s="94">
        <f t="shared" si="12"/>
        <v>0</v>
      </c>
      <c r="Z60" s="94">
        <f t="shared" si="13"/>
        <v>0</v>
      </c>
      <c r="AA60" s="94">
        <f t="shared" si="14"/>
        <v>0</v>
      </c>
      <c r="AB60" s="94">
        <f t="shared" si="15"/>
        <v>0</v>
      </c>
    </row>
    <row r="61" spans="1:28" ht="26.25" customHeight="1">
      <c r="A61" s="152"/>
      <c r="B61" s="148" t="s">
        <v>119</v>
      </c>
      <c r="C61" s="148"/>
      <c r="D61" s="109" t="s">
        <v>126</v>
      </c>
      <c r="E61" s="19">
        <v>47</v>
      </c>
      <c r="F61" s="92">
        <f t="shared" si="1"/>
        <v>760</v>
      </c>
      <c r="G61" s="93">
        <f t="shared" si="2"/>
        <v>567</v>
      </c>
      <c r="H61" s="93">
        <f t="shared" si="3"/>
        <v>193</v>
      </c>
      <c r="I61" s="93">
        <f t="shared" si="4"/>
        <v>32</v>
      </c>
      <c r="J61" s="93">
        <v>28</v>
      </c>
      <c r="K61" s="93">
        <v>4</v>
      </c>
      <c r="L61" s="93">
        <f t="shared" si="5"/>
        <v>656</v>
      </c>
      <c r="M61" s="93">
        <v>493</v>
      </c>
      <c r="N61" s="93">
        <v>163</v>
      </c>
      <c r="O61" s="93">
        <f t="shared" si="6"/>
        <v>72</v>
      </c>
      <c r="P61" s="93">
        <v>46</v>
      </c>
      <c r="Q61" s="93">
        <v>26</v>
      </c>
      <c r="R61" s="93">
        <f t="shared" si="7"/>
        <v>0</v>
      </c>
      <c r="S61" s="93">
        <v>0</v>
      </c>
      <c r="T61" s="93">
        <v>0</v>
      </c>
      <c r="U61" s="94">
        <f t="shared" si="8"/>
        <v>0</v>
      </c>
      <c r="V61" s="94">
        <f t="shared" si="9"/>
        <v>0</v>
      </c>
      <c r="W61" s="94">
        <f t="shared" si="10"/>
        <v>0</v>
      </c>
      <c r="X61" s="94">
        <f t="shared" si="11"/>
        <v>0</v>
      </c>
      <c r="Y61" s="94">
        <f t="shared" si="12"/>
        <v>0</v>
      </c>
      <c r="Z61" s="94">
        <f t="shared" si="13"/>
        <v>0</v>
      </c>
      <c r="AA61" s="94">
        <f t="shared" si="14"/>
        <v>0</v>
      </c>
      <c r="AB61" s="94">
        <f t="shared" si="15"/>
        <v>0</v>
      </c>
    </row>
    <row r="62" spans="1:28" ht="26.25" customHeight="1">
      <c r="A62" s="152"/>
      <c r="B62" s="148" t="s">
        <v>119</v>
      </c>
      <c r="C62" s="148"/>
      <c r="D62" s="109" t="s">
        <v>127</v>
      </c>
      <c r="E62" s="19">
        <v>48</v>
      </c>
      <c r="F62" s="92">
        <f t="shared" si="1"/>
        <v>93</v>
      </c>
      <c r="G62" s="93">
        <f t="shared" si="2"/>
        <v>75</v>
      </c>
      <c r="H62" s="93">
        <f t="shared" si="3"/>
        <v>18</v>
      </c>
      <c r="I62" s="93">
        <f t="shared" si="4"/>
        <v>0</v>
      </c>
      <c r="J62" s="93">
        <v>0</v>
      </c>
      <c r="K62" s="93">
        <v>0</v>
      </c>
      <c r="L62" s="93">
        <f t="shared" si="5"/>
        <v>82</v>
      </c>
      <c r="M62" s="93">
        <v>64</v>
      </c>
      <c r="N62" s="93">
        <v>18</v>
      </c>
      <c r="O62" s="93">
        <f t="shared" si="6"/>
        <v>11</v>
      </c>
      <c r="P62" s="93">
        <v>11</v>
      </c>
      <c r="Q62" s="93">
        <v>0</v>
      </c>
      <c r="R62" s="93">
        <f t="shared" si="7"/>
        <v>0</v>
      </c>
      <c r="S62" s="93">
        <v>0</v>
      </c>
      <c r="T62" s="93">
        <v>0</v>
      </c>
      <c r="U62" s="94">
        <f t="shared" si="8"/>
        <v>0</v>
      </c>
      <c r="V62" s="94">
        <f t="shared" si="9"/>
        <v>0</v>
      </c>
      <c r="W62" s="94">
        <f t="shared" si="10"/>
        <v>0</v>
      </c>
      <c r="X62" s="94">
        <f t="shared" si="11"/>
        <v>0</v>
      </c>
      <c r="Y62" s="94">
        <f t="shared" si="12"/>
        <v>0</v>
      </c>
      <c r="Z62" s="94">
        <f t="shared" si="13"/>
        <v>0</v>
      </c>
      <c r="AA62" s="94">
        <f t="shared" si="14"/>
        <v>0</v>
      </c>
      <c r="AB62" s="94">
        <f t="shared" si="15"/>
        <v>0</v>
      </c>
    </row>
    <row r="63" spans="1:28" ht="26.25" customHeight="1">
      <c r="A63" s="152"/>
      <c r="B63" s="148" t="s">
        <v>119</v>
      </c>
      <c r="C63" s="148"/>
      <c r="D63" s="109" t="s">
        <v>128</v>
      </c>
      <c r="E63" s="19">
        <v>49</v>
      </c>
      <c r="F63" s="92">
        <f t="shared" si="1"/>
        <v>26</v>
      </c>
      <c r="G63" s="93">
        <f t="shared" si="2"/>
        <v>22</v>
      </c>
      <c r="H63" s="93">
        <f t="shared" si="3"/>
        <v>4</v>
      </c>
      <c r="I63" s="93">
        <f t="shared" si="4"/>
        <v>26</v>
      </c>
      <c r="J63" s="93">
        <v>22</v>
      </c>
      <c r="K63" s="93">
        <v>4</v>
      </c>
      <c r="L63" s="93">
        <f t="shared" si="5"/>
        <v>0</v>
      </c>
      <c r="M63" s="93">
        <v>0</v>
      </c>
      <c r="N63" s="93">
        <v>0</v>
      </c>
      <c r="O63" s="93">
        <f t="shared" si="6"/>
        <v>0</v>
      </c>
      <c r="P63" s="93">
        <v>0</v>
      </c>
      <c r="Q63" s="93">
        <v>0</v>
      </c>
      <c r="R63" s="93">
        <f t="shared" si="7"/>
        <v>0</v>
      </c>
      <c r="S63" s="93">
        <v>0</v>
      </c>
      <c r="T63" s="93">
        <v>0</v>
      </c>
      <c r="U63" s="94">
        <f t="shared" si="8"/>
        <v>0</v>
      </c>
      <c r="V63" s="94">
        <f t="shared" si="9"/>
        <v>0</v>
      </c>
      <c r="W63" s="94">
        <f t="shared" si="10"/>
        <v>0</v>
      </c>
      <c r="X63" s="94">
        <f t="shared" si="11"/>
        <v>0</v>
      </c>
      <c r="Y63" s="94">
        <f t="shared" si="12"/>
        <v>0</v>
      </c>
      <c r="Z63" s="94">
        <f t="shared" si="13"/>
        <v>0</v>
      </c>
      <c r="AA63" s="94">
        <f t="shared" si="14"/>
        <v>0</v>
      </c>
      <c r="AB63" s="94">
        <f t="shared" si="15"/>
        <v>0</v>
      </c>
    </row>
    <row r="64" spans="1:28" ht="26.25" customHeight="1">
      <c r="A64" s="152"/>
      <c r="B64" s="148" t="s">
        <v>119</v>
      </c>
      <c r="C64" s="148"/>
      <c r="D64" s="109" t="s">
        <v>128</v>
      </c>
      <c r="E64" s="19">
        <v>50</v>
      </c>
      <c r="F64" s="92">
        <f t="shared" si="1"/>
        <v>278</v>
      </c>
      <c r="G64" s="93">
        <f t="shared" si="2"/>
        <v>243</v>
      </c>
      <c r="H64" s="93">
        <f t="shared" si="3"/>
        <v>35</v>
      </c>
      <c r="I64" s="93">
        <f t="shared" si="4"/>
        <v>4</v>
      </c>
      <c r="J64" s="93">
        <v>4</v>
      </c>
      <c r="K64" s="93">
        <v>0</v>
      </c>
      <c r="L64" s="93">
        <f t="shared" si="5"/>
        <v>238</v>
      </c>
      <c r="M64" s="93">
        <v>213</v>
      </c>
      <c r="N64" s="93">
        <v>25</v>
      </c>
      <c r="O64" s="93">
        <f t="shared" si="6"/>
        <v>34</v>
      </c>
      <c r="P64" s="93">
        <v>25</v>
      </c>
      <c r="Q64" s="93">
        <v>9</v>
      </c>
      <c r="R64" s="93">
        <f t="shared" si="7"/>
        <v>2</v>
      </c>
      <c r="S64" s="93">
        <v>1</v>
      </c>
      <c r="T64" s="93">
        <v>1</v>
      </c>
      <c r="U64" s="94">
        <f t="shared" si="8"/>
        <v>0</v>
      </c>
      <c r="V64" s="94">
        <f t="shared" si="9"/>
        <v>0</v>
      </c>
      <c r="W64" s="94">
        <f t="shared" si="10"/>
        <v>0</v>
      </c>
      <c r="X64" s="94">
        <f t="shared" si="11"/>
        <v>0</v>
      </c>
      <c r="Y64" s="94">
        <f t="shared" si="12"/>
        <v>0</v>
      </c>
      <c r="Z64" s="94">
        <f t="shared" si="13"/>
        <v>0</v>
      </c>
      <c r="AA64" s="94">
        <f t="shared" si="14"/>
        <v>0</v>
      </c>
      <c r="AB64" s="94">
        <f t="shared" si="15"/>
        <v>0</v>
      </c>
    </row>
    <row r="65" spans="1:28" ht="26.25" customHeight="1">
      <c r="A65" s="152"/>
      <c r="B65" s="148" t="s">
        <v>119</v>
      </c>
      <c r="C65" s="148"/>
      <c r="D65" s="109" t="s">
        <v>129</v>
      </c>
      <c r="E65" s="19">
        <v>51</v>
      </c>
      <c r="F65" s="92">
        <f t="shared" si="1"/>
        <v>225</v>
      </c>
      <c r="G65" s="93">
        <f t="shared" si="2"/>
        <v>200</v>
      </c>
      <c r="H65" s="93">
        <f t="shared" si="3"/>
        <v>25</v>
      </c>
      <c r="I65" s="93">
        <f t="shared" si="4"/>
        <v>0</v>
      </c>
      <c r="J65" s="93">
        <v>0</v>
      </c>
      <c r="K65" s="93">
        <v>0</v>
      </c>
      <c r="L65" s="93">
        <f t="shared" si="5"/>
        <v>214</v>
      </c>
      <c r="M65" s="93">
        <v>191</v>
      </c>
      <c r="N65" s="93">
        <v>23</v>
      </c>
      <c r="O65" s="93">
        <f t="shared" si="6"/>
        <v>11</v>
      </c>
      <c r="P65" s="93">
        <v>9</v>
      </c>
      <c r="Q65" s="93">
        <v>2</v>
      </c>
      <c r="R65" s="93">
        <f t="shared" si="7"/>
        <v>0</v>
      </c>
      <c r="S65" s="93">
        <v>0</v>
      </c>
      <c r="T65" s="93">
        <v>0</v>
      </c>
      <c r="U65" s="94">
        <f t="shared" si="8"/>
        <v>0</v>
      </c>
      <c r="V65" s="94">
        <f t="shared" si="9"/>
        <v>0</v>
      </c>
      <c r="W65" s="94">
        <f t="shared" si="10"/>
        <v>0</v>
      </c>
      <c r="X65" s="94">
        <f t="shared" si="11"/>
        <v>0</v>
      </c>
      <c r="Y65" s="94">
        <f t="shared" si="12"/>
        <v>0</v>
      </c>
      <c r="Z65" s="94">
        <f t="shared" si="13"/>
        <v>0</v>
      </c>
      <c r="AA65" s="94">
        <f t="shared" si="14"/>
        <v>0</v>
      </c>
      <c r="AB65" s="94">
        <f t="shared" si="15"/>
        <v>0</v>
      </c>
    </row>
    <row r="66" spans="1:28" ht="26.25" customHeight="1">
      <c r="A66" s="152"/>
      <c r="B66" s="148" t="s">
        <v>120</v>
      </c>
      <c r="C66" s="148"/>
      <c r="D66" s="109" t="s">
        <v>130</v>
      </c>
      <c r="E66" s="19">
        <v>52</v>
      </c>
      <c r="F66" s="92">
        <f t="shared" si="1"/>
        <v>218</v>
      </c>
      <c r="G66" s="93">
        <f t="shared" si="2"/>
        <v>45</v>
      </c>
      <c r="H66" s="93">
        <f t="shared" si="3"/>
        <v>173</v>
      </c>
      <c r="I66" s="93">
        <f t="shared" si="4"/>
        <v>0</v>
      </c>
      <c r="J66" s="93">
        <v>0</v>
      </c>
      <c r="K66" s="93">
        <v>0</v>
      </c>
      <c r="L66" s="93">
        <f t="shared" si="5"/>
        <v>191</v>
      </c>
      <c r="M66" s="93">
        <v>43</v>
      </c>
      <c r="N66" s="93">
        <v>148</v>
      </c>
      <c r="O66" s="93">
        <f t="shared" si="6"/>
        <v>27</v>
      </c>
      <c r="P66" s="93">
        <v>2</v>
      </c>
      <c r="Q66" s="93">
        <v>25</v>
      </c>
      <c r="R66" s="93">
        <f t="shared" si="7"/>
        <v>0</v>
      </c>
      <c r="S66" s="93">
        <v>0</v>
      </c>
      <c r="T66" s="93">
        <v>0</v>
      </c>
      <c r="U66" s="94">
        <f t="shared" si="8"/>
        <v>0</v>
      </c>
      <c r="V66" s="94">
        <f t="shared" si="9"/>
        <v>0</v>
      </c>
      <c r="W66" s="94">
        <f t="shared" si="10"/>
        <v>0</v>
      </c>
      <c r="X66" s="94">
        <f t="shared" si="11"/>
        <v>0</v>
      </c>
      <c r="Y66" s="94">
        <f t="shared" si="12"/>
        <v>0</v>
      </c>
      <c r="Z66" s="94">
        <f t="shared" si="13"/>
        <v>0</v>
      </c>
      <c r="AA66" s="94">
        <f t="shared" si="14"/>
        <v>0</v>
      </c>
      <c r="AB66" s="94">
        <f t="shared" si="15"/>
        <v>0</v>
      </c>
    </row>
    <row r="67" spans="1:28" ht="26.25" customHeight="1">
      <c r="A67" s="152"/>
      <c r="B67" s="148" t="s">
        <v>120</v>
      </c>
      <c r="C67" s="148"/>
      <c r="D67" s="109" t="s">
        <v>131</v>
      </c>
      <c r="E67" s="19">
        <v>53</v>
      </c>
      <c r="F67" s="92">
        <f t="shared" si="1"/>
        <v>18</v>
      </c>
      <c r="G67" s="93">
        <f t="shared" si="2"/>
        <v>6</v>
      </c>
      <c r="H67" s="93">
        <f t="shared" si="3"/>
        <v>12</v>
      </c>
      <c r="I67" s="93">
        <f t="shared" si="4"/>
        <v>0</v>
      </c>
      <c r="J67" s="93">
        <v>0</v>
      </c>
      <c r="K67" s="93">
        <v>0</v>
      </c>
      <c r="L67" s="93">
        <f t="shared" si="5"/>
        <v>18</v>
      </c>
      <c r="M67" s="93">
        <v>6</v>
      </c>
      <c r="N67" s="93">
        <v>12</v>
      </c>
      <c r="O67" s="93">
        <f t="shared" si="6"/>
        <v>0</v>
      </c>
      <c r="P67" s="93">
        <v>0</v>
      </c>
      <c r="Q67" s="93">
        <v>0</v>
      </c>
      <c r="R67" s="93">
        <f t="shared" si="7"/>
        <v>0</v>
      </c>
      <c r="S67" s="93">
        <v>0</v>
      </c>
      <c r="T67" s="93">
        <v>0</v>
      </c>
      <c r="U67" s="94">
        <f t="shared" si="8"/>
        <v>0</v>
      </c>
      <c r="V67" s="94">
        <f t="shared" si="9"/>
        <v>0</v>
      </c>
      <c r="W67" s="94">
        <f t="shared" si="10"/>
        <v>0</v>
      </c>
      <c r="X67" s="94">
        <f t="shared" si="11"/>
        <v>0</v>
      </c>
      <c r="Y67" s="94">
        <f t="shared" si="12"/>
        <v>0</v>
      </c>
      <c r="Z67" s="94">
        <f t="shared" si="13"/>
        <v>0</v>
      </c>
      <c r="AA67" s="94">
        <f t="shared" si="14"/>
        <v>0</v>
      </c>
      <c r="AB67" s="94">
        <f t="shared" si="15"/>
        <v>0</v>
      </c>
    </row>
    <row r="68" spans="1:28" ht="26.25" customHeight="1">
      <c r="A68" s="152"/>
      <c r="B68" s="148" t="s">
        <v>120</v>
      </c>
      <c r="C68" s="148"/>
      <c r="D68" s="109" t="s">
        <v>132</v>
      </c>
      <c r="E68" s="19">
        <v>54</v>
      </c>
      <c r="F68" s="92">
        <f t="shared" si="1"/>
        <v>17</v>
      </c>
      <c r="G68" s="93">
        <f t="shared" si="2"/>
        <v>5</v>
      </c>
      <c r="H68" s="93">
        <f t="shared" si="3"/>
        <v>12</v>
      </c>
      <c r="I68" s="93">
        <f t="shared" si="4"/>
        <v>0</v>
      </c>
      <c r="J68" s="93">
        <v>0</v>
      </c>
      <c r="K68" s="93">
        <v>0</v>
      </c>
      <c r="L68" s="93">
        <f t="shared" si="5"/>
        <v>9</v>
      </c>
      <c r="M68" s="93">
        <v>4</v>
      </c>
      <c r="N68" s="93">
        <v>5</v>
      </c>
      <c r="O68" s="93">
        <f t="shared" si="6"/>
        <v>8</v>
      </c>
      <c r="P68" s="93">
        <v>1</v>
      </c>
      <c r="Q68" s="93">
        <v>7</v>
      </c>
      <c r="R68" s="93">
        <f t="shared" si="7"/>
        <v>0</v>
      </c>
      <c r="S68" s="93">
        <v>0</v>
      </c>
      <c r="T68" s="93">
        <v>0</v>
      </c>
      <c r="U68" s="94">
        <f t="shared" si="8"/>
        <v>0</v>
      </c>
      <c r="V68" s="94">
        <f t="shared" si="9"/>
        <v>0</v>
      </c>
      <c r="W68" s="94">
        <f t="shared" si="10"/>
        <v>0</v>
      </c>
      <c r="X68" s="94">
        <f t="shared" si="11"/>
        <v>0</v>
      </c>
      <c r="Y68" s="94">
        <f t="shared" si="12"/>
        <v>0</v>
      </c>
      <c r="Z68" s="94">
        <f t="shared" si="13"/>
        <v>0</v>
      </c>
      <c r="AA68" s="94">
        <f t="shared" si="14"/>
        <v>0</v>
      </c>
      <c r="AB68" s="94">
        <f t="shared" si="15"/>
        <v>0</v>
      </c>
    </row>
    <row r="69" spans="1:28" ht="26.25" customHeight="1">
      <c r="A69" s="152"/>
      <c r="B69" s="148" t="s">
        <v>120</v>
      </c>
      <c r="C69" s="148"/>
      <c r="D69" s="109" t="s">
        <v>133</v>
      </c>
      <c r="E69" s="19">
        <v>55</v>
      </c>
      <c r="F69" s="92">
        <f t="shared" si="1"/>
        <v>20</v>
      </c>
      <c r="G69" s="93">
        <f t="shared" si="2"/>
        <v>3</v>
      </c>
      <c r="H69" s="93">
        <f t="shared" si="3"/>
        <v>17</v>
      </c>
      <c r="I69" s="93">
        <f t="shared" si="4"/>
        <v>0</v>
      </c>
      <c r="J69" s="93">
        <v>0</v>
      </c>
      <c r="K69" s="93">
        <v>0</v>
      </c>
      <c r="L69" s="93">
        <f t="shared" si="5"/>
        <v>14</v>
      </c>
      <c r="M69" s="93">
        <v>1</v>
      </c>
      <c r="N69" s="93">
        <v>13</v>
      </c>
      <c r="O69" s="93">
        <f t="shared" si="6"/>
        <v>6</v>
      </c>
      <c r="P69" s="93">
        <v>2</v>
      </c>
      <c r="Q69" s="93">
        <v>4</v>
      </c>
      <c r="R69" s="93">
        <f t="shared" si="7"/>
        <v>0</v>
      </c>
      <c r="S69" s="93">
        <v>0</v>
      </c>
      <c r="T69" s="93">
        <v>0</v>
      </c>
      <c r="U69" s="94">
        <f t="shared" si="8"/>
        <v>0</v>
      </c>
      <c r="V69" s="94">
        <f t="shared" si="9"/>
        <v>0</v>
      </c>
      <c r="W69" s="94">
        <f t="shared" si="10"/>
        <v>0</v>
      </c>
      <c r="X69" s="94">
        <f t="shared" si="11"/>
        <v>0</v>
      </c>
      <c r="Y69" s="94">
        <f t="shared" si="12"/>
        <v>0</v>
      </c>
      <c r="Z69" s="94">
        <f t="shared" si="13"/>
        <v>0</v>
      </c>
      <c r="AA69" s="94">
        <f t="shared" si="14"/>
        <v>0</v>
      </c>
      <c r="AB69" s="94">
        <f t="shared" si="15"/>
        <v>0</v>
      </c>
    </row>
    <row r="70" spans="1:28" ht="26.25" customHeight="1">
      <c r="A70" s="152"/>
      <c r="B70" s="148" t="s">
        <v>120</v>
      </c>
      <c r="C70" s="148"/>
      <c r="D70" s="109" t="s">
        <v>134</v>
      </c>
      <c r="E70" s="19">
        <v>56</v>
      </c>
      <c r="F70" s="92">
        <f t="shared" si="1"/>
        <v>190</v>
      </c>
      <c r="G70" s="93">
        <f t="shared" si="2"/>
        <v>155</v>
      </c>
      <c r="H70" s="93">
        <f t="shared" si="3"/>
        <v>35</v>
      </c>
      <c r="I70" s="93">
        <f t="shared" si="4"/>
        <v>0</v>
      </c>
      <c r="J70" s="93">
        <v>0</v>
      </c>
      <c r="K70" s="93">
        <v>0</v>
      </c>
      <c r="L70" s="93">
        <f t="shared" si="5"/>
        <v>144</v>
      </c>
      <c r="M70" s="93">
        <v>124</v>
      </c>
      <c r="N70" s="93">
        <v>20</v>
      </c>
      <c r="O70" s="93">
        <f t="shared" si="6"/>
        <v>46</v>
      </c>
      <c r="P70" s="93">
        <v>31</v>
      </c>
      <c r="Q70" s="93">
        <v>15</v>
      </c>
      <c r="R70" s="93">
        <f t="shared" si="7"/>
        <v>0</v>
      </c>
      <c r="S70" s="93">
        <v>0</v>
      </c>
      <c r="T70" s="93">
        <v>0</v>
      </c>
      <c r="U70" s="94">
        <f t="shared" si="8"/>
        <v>0</v>
      </c>
      <c r="V70" s="94">
        <f t="shared" si="9"/>
        <v>0</v>
      </c>
      <c r="W70" s="94">
        <f t="shared" si="10"/>
        <v>0</v>
      </c>
      <c r="X70" s="94">
        <f t="shared" si="11"/>
        <v>0</v>
      </c>
      <c r="Y70" s="94">
        <f t="shared" si="12"/>
        <v>0</v>
      </c>
      <c r="Z70" s="94">
        <f t="shared" si="13"/>
        <v>0</v>
      </c>
      <c r="AA70" s="94">
        <f t="shared" si="14"/>
        <v>0</v>
      </c>
      <c r="AB70" s="94">
        <f t="shared" si="15"/>
        <v>0</v>
      </c>
    </row>
    <row r="71" spans="1:28" ht="26.25" customHeight="1">
      <c r="A71" s="152"/>
      <c r="B71" s="148" t="s">
        <v>121</v>
      </c>
      <c r="C71" s="148"/>
      <c r="D71" s="109" t="s">
        <v>135</v>
      </c>
      <c r="E71" s="19">
        <v>57</v>
      </c>
      <c r="F71" s="92">
        <f t="shared" si="1"/>
        <v>185</v>
      </c>
      <c r="G71" s="93">
        <f t="shared" si="2"/>
        <v>97</v>
      </c>
      <c r="H71" s="93">
        <f t="shared" si="3"/>
        <v>88</v>
      </c>
      <c r="I71" s="93">
        <f t="shared" si="4"/>
        <v>0</v>
      </c>
      <c r="J71" s="93">
        <v>0</v>
      </c>
      <c r="K71" s="93">
        <v>0</v>
      </c>
      <c r="L71" s="93">
        <f t="shared" si="5"/>
        <v>164</v>
      </c>
      <c r="M71" s="93">
        <v>86</v>
      </c>
      <c r="N71" s="93">
        <v>78</v>
      </c>
      <c r="O71" s="93">
        <f t="shared" si="6"/>
        <v>21</v>
      </c>
      <c r="P71" s="93">
        <v>11</v>
      </c>
      <c r="Q71" s="93">
        <v>10</v>
      </c>
      <c r="R71" s="93">
        <f t="shared" si="7"/>
        <v>0</v>
      </c>
      <c r="S71" s="93">
        <v>0</v>
      </c>
      <c r="T71" s="93">
        <v>0</v>
      </c>
      <c r="U71" s="94">
        <f t="shared" si="8"/>
        <v>0</v>
      </c>
      <c r="V71" s="94">
        <f t="shared" si="9"/>
        <v>0</v>
      </c>
      <c r="W71" s="94">
        <f t="shared" si="10"/>
        <v>0</v>
      </c>
      <c r="X71" s="94">
        <f t="shared" si="11"/>
        <v>0</v>
      </c>
      <c r="Y71" s="94">
        <f t="shared" si="12"/>
        <v>0</v>
      </c>
      <c r="Z71" s="94">
        <f t="shared" si="13"/>
        <v>0</v>
      </c>
      <c r="AA71" s="94">
        <f t="shared" si="14"/>
        <v>0</v>
      </c>
      <c r="AB71" s="94">
        <f t="shared" si="15"/>
        <v>0</v>
      </c>
    </row>
    <row r="72" spans="1:28" ht="27.75" customHeight="1">
      <c r="A72" s="152"/>
      <c r="B72" s="148" t="s">
        <v>121</v>
      </c>
      <c r="C72" s="148"/>
      <c r="D72" s="109" t="s">
        <v>136</v>
      </c>
      <c r="E72" s="19">
        <v>58</v>
      </c>
      <c r="F72" s="92">
        <f t="shared" si="1"/>
        <v>645</v>
      </c>
      <c r="G72" s="93">
        <f t="shared" si="2"/>
        <v>492</v>
      </c>
      <c r="H72" s="93">
        <f t="shared" si="3"/>
        <v>153</v>
      </c>
      <c r="I72" s="93">
        <f t="shared" si="4"/>
        <v>27</v>
      </c>
      <c r="J72" s="93">
        <v>20</v>
      </c>
      <c r="K72" s="93">
        <v>7</v>
      </c>
      <c r="L72" s="93">
        <f t="shared" si="5"/>
        <v>549</v>
      </c>
      <c r="M72" s="93">
        <v>430</v>
      </c>
      <c r="N72" s="93">
        <v>119</v>
      </c>
      <c r="O72" s="93">
        <f t="shared" si="6"/>
        <v>69</v>
      </c>
      <c r="P72" s="93">
        <v>42</v>
      </c>
      <c r="Q72" s="93">
        <v>27</v>
      </c>
      <c r="R72" s="93">
        <f t="shared" si="7"/>
        <v>0</v>
      </c>
      <c r="S72" s="93">
        <v>0</v>
      </c>
      <c r="T72" s="93">
        <v>0</v>
      </c>
      <c r="U72" s="94">
        <f t="shared" si="8"/>
        <v>0</v>
      </c>
      <c r="V72" s="94">
        <f t="shared" si="9"/>
        <v>0</v>
      </c>
      <c r="W72" s="94">
        <f t="shared" si="10"/>
        <v>0</v>
      </c>
      <c r="X72" s="94">
        <f t="shared" si="11"/>
        <v>0</v>
      </c>
      <c r="Y72" s="94">
        <f t="shared" si="12"/>
        <v>0</v>
      </c>
      <c r="Z72" s="94">
        <f t="shared" si="13"/>
        <v>0</v>
      </c>
      <c r="AA72" s="94">
        <f t="shared" si="14"/>
        <v>0</v>
      </c>
      <c r="AB72" s="94">
        <f t="shared" si="15"/>
        <v>0</v>
      </c>
    </row>
    <row r="73" spans="1:28" ht="38.25">
      <c r="A73" s="152"/>
      <c r="B73" s="148" t="s">
        <v>122</v>
      </c>
      <c r="C73" s="148"/>
      <c r="D73" s="109" t="s">
        <v>122</v>
      </c>
      <c r="E73" s="19">
        <v>59</v>
      </c>
      <c r="F73" s="92">
        <f t="shared" si="1"/>
        <v>7</v>
      </c>
      <c r="G73" s="93">
        <f t="shared" si="2"/>
        <v>6</v>
      </c>
      <c r="H73" s="93">
        <f t="shared" si="3"/>
        <v>1</v>
      </c>
      <c r="I73" s="93">
        <f t="shared" si="4"/>
        <v>7</v>
      </c>
      <c r="J73" s="93">
        <v>6</v>
      </c>
      <c r="K73" s="93">
        <v>1</v>
      </c>
      <c r="L73" s="93">
        <f t="shared" si="5"/>
        <v>0</v>
      </c>
      <c r="M73" s="93">
        <v>0</v>
      </c>
      <c r="N73" s="93">
        <v>0</v>
      </c>
      <c r="O73" s="93">
        <f t="shared" si="6"/>
        <v>0</v>
      </c>
      <c r="P73" s="93">
        <v>0</v>
      </c>
      <c r="Q73" s="93">
        <v>0</v>
      </c>
      <c r="R73" s="93">
        <f t="shared" si="7"/>
        <v>0</v>
      </c>
      <c r="S73" s="93">
        <v>0</v>
      </c>
      <c r="T73" s="93">
        <v>0</v>
      </c>
      <c r="U73" s="94">
        <f t="shared" si="8"/>
        <v>0</v>
      </c>
      <c r="V73" s="94">
        <f t="shared" si="9"/>
        <v>0</v>
      </c>
      <c r="W73" s="94">
        <f t="shared" si="10"/>
        <v>0</v>
      </c>
      <c r="X73" s="94">
        <f t="shared" si="11"/>
        <v>0</v>
      </c>
      <c r="Y73" s="94">
        <f t="shared" si="12"/>
        <v>0</v>
      </c>
      <c r="Z73" s="94">
        <f t="shared" si="13"/>
        <v>0</v>
      </c>
      <c r="AA73" s="94">
        <f t="shared" si="14"/>
        <v>0</v>
      </c>
      <c r="AB73" s="94">
        <f t="shared" si="15"/>
        <v>0</v>
      </c>
    </row>
    <row r="74" spans="1:28" ht="27.75" customHeight="1">
      <c r="A74" s="152"/>
      <c r="B74" s="148" t="s">
        <v>123</v>
      </c>
      <c r="C74" s="148"/>
      <c r="D74" s="109" t="s">
        <v>137</v>
      </c>
      <c r="E74" s="19">
        <v>60</v>
      </c>
      <c r="F74" s="92">
        <f t="shared" si="1"/>
        <v>64</v>
      </c>
      <c r="G74" s="93">
        <f t="shared" si="2"/>
        <v>27</v>
      </c>
      <c r="H74" s="93">
        <f t="shared" si="3"/>
        <v>37</v>
      </c>
      <c r="I74" s="93">
        <f t="shared" si="4"/>
        <v>0</v>
      </c>
      <c r="J74" s="93">
        <v>0</v>
      </c>
      <c r="K74" s="93">
        <v>0</v>
      </c>
      <c r="L74" s="93">
        <f t="shared" si="5"/>
        <v>42</v>
      </c>
      <c r="M74" s="93">
        <v>20</v>
      </c>
      <c r="N74" s="93">
        <v>22</v>
      </c>
      <c r="O74" s="93">
        <f t="shared" si="6"/>
        <v>22</v>
      </c>
      <c r="P74" s="93">
        <v>7</v>
      </c>
      <c r="Q74" s="93">
        <v>15</v>
      </c>
      <c r="R74" s="93">
        <f t="shared" si="7"/>
        <v>0</v>
      </c>
      <c r="S74" s="93">
        <v>0</v>
      </c>
      <c r="T74" s="93">
        <v>0</v>
      </c>
      <c r="U74" s="94">
        <f t="shared" si="8"/>
        <v>0</v>
      </c>
      <c r="V74" s="94">
        <f t="shared" si="9"/>
        <v>0</v>
      </c>
      <c r="W74" s="94">
        <f t="shared" si="10"/>
        <v>0</v>
      </c>
      <c r="X74" s="94">
        <f t="shared" si="11"/>
        <v>0</v>
      </c>
      <c r="Y74" s="94">
        <f t="shared" si="12"/>
        <v>0</v>
      </c>
      <c r="Z74" s="94">
        <f t="shared" si="13"/>
        <v>0</v>
      </c>
      <c r="AA74" s="94">
        <f t="shared" si="14"/>
        <v>0</v>
      </c>
      <c r="AB74" s="94">
        <f t="shared" si="15"/>
        <v>0</v>
      </c>
    </row>
    <row r="75" spans="1:28" ht="18.75" customHeight="1">
      <c r="A75" s="151" t="s">
        <v>27</v>
      </c>
      <c r="B75" s="148" t="s">
        <v>138</v>
      </c>
      <c r="C75" s="148"/>
      <c r="D75" s="109" t="s">
        <v>141</v>
      </c>
      <c r="E75" s="19">
        <v>61</v>
      </c>
      <c r="F75" s="92">
        <f t="shared" si="1"/>
        <v>1</v>
      </c>
      <c r="G75" s="93">
        <f t="shared" si="2"/>
        <v>0</v>
      </c>
      <c r="H75" s="93">
        <f t="shared" si="3"/>
        <v>1</v>
      </c>
      <c r="I75" s="93">
        <f t="shared" si="4"/>
        <v>0</v>
      </c>
      <c r="J75" s="93">
        <v>0</v>
      </c>
      <c r="K75" s="93">
        <v>0</v>
      </c>
      <c r="L75" s="93">
        <f t="shared" si="5"/>
        <v>1</v>
      </c>
      <c r="M75" s="93">
        <v>0</v>
      </c>
      <c r="N75" s="93">
        <v>1</v>
      </c>
      <c r="O75" s="93">
        <f t="shared" si="6"/>
        <v>0</v>
      </c>
      <c r="P75" s="93">
        <v>0</v>
      </c>
      <c r="Q75" s="93">
        <v>0</v>
      </c>
      <c r="R75" s="93">
        <f t="shared" si="7"/>
        <v>0</v>
      </c>
      <c r="S75" s="93">
        <v>0</v>
      </c>
      <c r="T75" s="93">
        <v>0</v>
      </c>
      <c r="U75" s="94">
        <f t="shared" si="8"/>
        <v>0</v>
      </c>
      <c r="V75" s="94">
        <f t="shared" si="9"/>
        <v>0</v>
      </c>
      <c r="W75" s="94">
        <f t="shared" si="10"/>
        <v>0</v>
      </c>
      <c r="X75" s="94">
        <f t="shared" si="11"/>
        <v>0</v>
      </c>
      <c r="Y75" s="94">
        <f t="shared" si="12"/>
        <v>0</v>
      </c>
      <c r="Z75" s="94">
        <f t="shared" si="13"/>
        <v>0</v>
      </c>
      <c r="AA75" s="94">
        <f t="shared" si="14"/>
        <v>0</v>
      </c>
      <c r="AB75" s="94">
        <f t="shared" si="15"/>
        <v>0</v>
      </c>
    </row>
    <row r="76" spans="1:28" ht="24.75" customHeight="1">
      <c r="A76" s="151"/>
      <c r="B76" s="148" t="s">
        <v>138</v>
      </c>
      <c r="C76" s="148"/>
      <c r="D76" s="109" t="s">
        <v>142</v>
      </c>
      <c r="E76" s="19">
        <v>62</v>
      </c>
      <c r="F76" s="92">
        <f t="shared" si="1"/>
        <v>89</v>
      </c>
      <c r="G76" s="93">
        <f t="shared" si="2"/>
        <v>56</v>
      </c>
      <c r="H76" s="93">
        <f t="shared" si="3"/>
        <v>33</v>
      </c>
      <c r="I76" s="93">
        <f t="shared" si="4"/>
        <v>0</v>
      </c>
      <c r="J76" s="93">
        <v>0</v>
      </c>
      <c r="K76" s="93">
        <v>0</v>
      </c>
      <c r="L76" s="93">
        <f t="shared" si="5"/>
        <v>79</v>
      </c>
      <c r="M76" s="93">
        <v>50</v>
      </c>
      <c r="N76" s="93">
        <v>29</v>
      </c>
      <c r="O76" s="93">
        <f t="shared" si="6"/>
        <v>7</v>
      </c>
      <c r="P76" s="93">
        <v>4</v>
      </c>
      <c r="Q76" s="93">
        <v>3</v>
      </c>
      <c r="R76" s="93">
        <f t="shared" si="7"/>
        <v>3</v>
      </c>
      <c r="S76" s="93">
        <v>2</v>
      </c>
      <c r="T76" s="93">
        <v>1</v>
      </c>
      <c r="U76" s="94">
        <f t="shared" si="8"/>
        <v>0</v>
      </c>
      <c r="V76" s="94">
        <f t="shared" si="9"/>
        <v>0</v>
      </c>
      <c r="W76" s="94">
        <f t="shared" si="10"/>
        <v>0</v>
      </c>
      <c r="X76" s="94">
        <f t="shared" si="11"/>
        <v>0</v>
      </c>
      <c r="Y76" s="94">
        <f t="shared" si="12"/>
        <v>0</v>
      </c>
      <c r="Z76" s="94">
        <f t="shared" si="13"/>
        <v>0</v>
      </c>
      <c r="AA76" s="94">
        <f t="shared" si="14"/>
        <v>0</v>
      </c>
      <c r="AB76" s="94">
        <f t="shared" si="15"/>
        <v>0</v>
      </c>
    </row>
    <row r="77" spans="1:28" ht="21.75" customHeight="1">
      <c r="A77" s="151"/>
      <c r="B77" s="148" t="s">
        <v>138</v>
      </c>
      <c r="C77" s="148"/>
      <c r="D77" s="109" t="s">
        <v>143</v>
      </c>
      <c r="E77" s="19">
        <v>63</v>
      </c>
      <c r="F77" s="92">
        <f t="shared" si="1"/>
        <v>10</v>
      </c>
      <c r="G77" s="93">
        <f t="shared" si="2"/>
        <v>3</v>
      </c>
      <c r="H77" s="93">
        <f t="shared" si="3"/>
        <v>7</v>
      </c>
      <c r="I77" s="93">
        <f t="shared" si="4"/>
        <v>0</v>
      </c>
      <c r="J77" s="93">
        <v>0</v>
      </c>
      <c r="K77" s="93">
        <v>0</v>
      </c>
      <c r="L77" s="93">
        <f t="shared" si="5"/>
        <v>0</v>
      </c>
      <c r="M77" s="93">
        <v>0</v>
      </c>
      <c r="N77" s="93">
        <v>0</v>
      </c>
      <c r="O77" s="93">
        <f t="shared" si="6"/>
        <v>10</v>
      </c>
      <c r="P77" s="93">
        <v>3</v>
      </c>
      <c r="Q77" s="93">
        <v>7</v>
      </c>
      <c r="R77" s="93">
        <f t="shared" si="7"/>
        <v>0</v>
      </c>
      <c r="S77" s="93">
        <v>0</v>
      </c>
      <c r="T77" s="93">
        <v>0</v>
      </c>
      <c r="U77" s="94">
        <f t="shared" si="8"/>
        <v>0</v>
      </c>
      <c r="V77" s="94">
        <f t="shared" si="9"/>
        <v>0</v>
      </c>
      <c r="W77" s="94">
        <f t="shared" si="10"/>
        <v>0</v>
      </c>
      <c r="X77" s="94">
        <f t="shared" si="11"/>
        <v>0</v>
      </c>
      <c r="Y77" s="94">
        <f t="shared" si="12"/>
        <v>0</v>
      </c>
      <c r="Z77" s="94">
        <f t="shared" si="13"/>
        <v>0</v>
      </c>
      <c r="AA77" s="94">
        <f t="shared" si="14"/>
        <v>0</v>
      </c>
      <c r="AB77" s="94">
        <f t="shared" si="15"/>
        <v>0</v>
      </c>
    </row>
    <row r="78" spans="1:28" ht="21.75" customHeight="1">
      <c r="A78" s="151"/>
      <c r="B78" s="148" t="s">
        <v>139</v>
      </c>
      <c r="C78" s="148"/>
      <c r="D78" s="109" t="s">
        <v>139</v>
      </c>
      <c r="E78" s="19">
        <v>64</v>
      </c>
      <c r="F78" s="92">
        <f t="shared" si="1"/>
        <v>32</v>
      </c>
      <c r="G78" s="93">
        <f t="shared" si="2"/>
        <v>20</v>
      </c>
      <c r="H78" s="93">
        <f t="shared" si="3"/>
        <v>12</v>
      </c>
      <c r="I78" s="93">
        <f t="shared" si="4"/>
        <v>0</v>
      </c>
      <c r="J78" s="93">
        <v>0</v>
      </c>
      <c r="K78" s="93">
        <v>0</v>
      </c>
      <c r="L78" s="93">
        <f t="shared" si="5"/>
        <v>27</v>
      </c>
      <c r="M78" s="93">
        <v>17</v>
      </c>
      <c r="N78" s="93">
        <v>10</v>
      </c>
      <c r="O78" s="93">
        <f t="shared" si="6"/>
        <v>4</v>
      </c>
      <c r="P78" s="93">
        <v>2</v>
      </c>
      <c r="Q78" s="93">
        <v>2</v>
      </c>
      <c r="R78" s="93">
        <f t="shared" si="7"/>
        <v>1</v>
      </c>
      <c r="S78" s="93">
        <v>1</v>
      </c>
      <c r="T78" s="93">
        <v>0</v>
      </c>
      <c r="U78" s="94">
        <f t="shared" si="8"/>
        <v>0</v>
      </c>
      <c r="V78" s="94">
        <f t="shared" si="9"/>
        <v>0</v>
      </c>
      <c r="W78" s="94">
        <f t="shared" si="10"/>
        <v>0</v>
      </c>
      <c r="X78" s="94">
        <f t="shared" si="11"/>
        <v>0</v>
      </c>
      <c r="Y78" s="94">
        <f t="shared" si="12"/>
        <v>0</v>
      </c>
      <c r="Z78" s="94">
        <f t="shared" si="13"/>
        <v>0</v>
      </c>
      <c r="AA78" s="94">
        <f t="shared" si="14"/>
        <v>0</v>
      </c>
      <c r="AB78" s="94">
        <f t="shared" si="15"/>
        <v>0</v>
      </c>
    </row>
    <row r="79" spans="1:28" ht="21.75" customHeight="1">
      <c r="A79" s="151"/>
      <c r="B79" s="148" t="s">
        <v>140</v>
      </c>
      <c r="C79" s="148"/>
      <c r="D79" s="109" t="s">
        <v>140</v>
      </c>
      <c r="E79" s="19">
        <v>65</v>
      </c>
      <c r="F79" s="92">
        <f t="shared" si="1"/>
        <v>163</v>
      </c>
      <c r="G79" s="93">
        <f t="shared" si="2"/>
        <v>100</v>
      </c>
      <c r="H79" s="93">
        <f t="shared" si="3"/>
        <v>63</v>
      </c>
      <c r="I79" s="93">
        <f t="shared" si="4"/>
        <v>0</v>
      </c>
      <c r="J79" s="93">
        <v>0</v>
      </c>
      <c r="K79" s="93">
        <v>0</v>
      </c>
      <c r="L79" s="93">
        <f t="shared" si="5"/>
        <v>154</v>
      </c>
      <c r="M79" s="93">
        <v>98</v>
      </c>
      <c r="N79" s="93">
        <v>56</v>
      </c>
      <c r="O79" s="93">
        <f t="shared" si="6"/>
        <v>8</v>
      </c>
      <c r="P79" s="93">
        <v>1</v>
      </c>
      <c r="Q79" s="93">
        <v>7</v>
      </c>
      <c r="R79" s="93">
        <f t="shared" si="7"/>
        <v>1</v>
      </c>
      <c r="S79" s="93">
        <v>1</v>
      </c>
      <c r="T79" s="93">
        <v>0</v>
      </c>
      <c r="U79" s="94">
        <f t="shared" si="8"/>
        <v>0</v>
      </c>
      <c r="V79" s="94">
        <f t="shared" si="9"/>
        <v>0</v>
      </c>
      <c r="W79" s="94">
        <f t="shared" si="10"/>
        <v>0</v>
      </c>
      <c r="X79" s="94">
        <f t="shared" si="11"/>
        <v>0</v>
      </c>
      <c r="Y79" s="94">
        <f t="shared" si="12"/>
        <v>0</v>
      </c>
      <c r="Z79" s="94">
        <f t="shared" si="13"/>
        <v>0</v>
      </c>
      <c r="AA79" s="94">
        <f t="shared" si="14"/>
        <v>0</v>
      </c>
      <c r="AB79" s="94">
        <f t="shared" si="15"/>
        <v>0</v>
      </c>
    </row>
    <row r="80" spans="1:28" ht="21.75" customHeight="1">
      <c r="A80" s="151" t="s">
        <v>28</v>
      </c>
      <c r="B80" s="148" t="s">
        <v>144</v>
      </c>
      <c r="C80" s="148"/>
      <c r="D80" s="109" t="s">
        <v>146</v>
      </c>
      <c r="E80" s="19">
        <v>66</v>
      </c>
      <c r="F80" s="92">
        <f t="shared" si="1"/>
        <v>584</v>
      </c>
      <c r="G80" s="93">
        <f t="shared" si="2"/>
        <v>77</v>
      </c>
      <c r="H80" s="93">
        <f t="shared" si="3"/>
        <v>507</v>
      </c>
      <c r="I80" s="93">
        <f t="shared" si="4"/>
        <v>65</v>
      </c>
      <c r="J80" s="93">
        <v>12</v>
      </c>
      <c r="K80" s="93">
        <v>53</v>
      </c>
      <c r="L80" s="93">
        <f t="shared" si="5"/>
        <v>519</v>
      </c>
      <c r="M80" s="93">
        <v>65</v>
      </c>
      <c r="N80" s="93">
        <v>454</v>
      </c>
      <c r="O80" s="93">
        <f t="shared" si="6"/>
        <v>0</v>
      </c>
      <c r="P80" s="93">
        <v>0</v>
      </c>
      <c r="Q80" s="93">
        <v>0</v>
      </c>
      <c r="R80" s="93">
        <f t="shared" si="7"/>
        <v>0</v>
      </c>
      <c r="S80" s="93">
        <v>0</v>
      </c>
      <c r="T80" s="93">
        <v>0</v>
      </c>
      <c r="U80" s="94">
        <f t="shared" si="8"/>
        <v>0</v>
      </c>
      <c r="V80" s="94">
        <f t="shared" si="9"/>
        <v>0</v>
      </c>
      <c r="W80" s="94">
        <f t="shared" si="10"/>
        <v>0</v>
      </c>
      <c r="X80" s="94">
        <f t="shared" si="11"/>
        <v>0</v>
      </c>
      <c r="Y80" s="94">
        <f t="shared" si="12"/>
        <v>0</v>
      </c>
      <c r="Z80" s="94">
        <f t="shared" si="13"/>
        <v>0</v>
      </c>
      <c r="AA80" s="94">
        <f t="shared" si="14"/>
        <v>0</v>
      </c>
      <c r="AB80" s="94">
        <f t="shared" si="15"/>
        <v>0</v>
      </c>
    </row>
    <row r="81" spans="1:28" ht="19.5" customHeight="1">
      <c r="A81" s="151"/>
      <c r="B81" s="148" t="s">
        <v>144</v>
      </c>
      <c r="C81" s="148"/>
      <c r="D81" s="109" t="s">
        <v>147</v>
      </c>
      <c r="E81" s="19">
        <v>67</v>
      </c>
      <c r="F81" s="92">
        <f t="shared" ref="F81:F97" si="16">+I81+L81+O81+R81</f>
        <v>1089</v>
      </c>
      <c r="G81" s="93">
        <f t="shared" ref="G81:G97" si="17">+J81+M81+P81+S81</f>
        <v>259</v>
      </c>
      <c r="H81" s="93">
        <f t="shared" ref="H81:H97" si="18">+K81+N81+Q81+T81</f>
        <v>830</v>
      </c>
      <c r="I81" s="93">
        <f t="shared" ref="I81:I97" si="19">+J81+K81</f>
        <v>70</v>
      </c>
      <c r="J81" s="93">
        <v>36</v>
      </c>
      <c r="K81" s="93">
        <v>34</v>
      </c>
      <c r="L81" s="93">
        <f t="shared" ref="L81:L97" si="20">+M81+N81</f>
        <v>1017</v>
      </c>
      <c r="M81" s="93">
        <v>223</v>
      </c>
      <c r="N81" s="93">
        <v>794</v>
      </c>
      <c r="O81" s="93">
        <f t="shared" ref="O81:O97" si="21">+P81+Q81</f>
        <v>2</v>
      </c>
      <c r="P81" s="93">
        <v>0</v>
      </c>
      <c r="Q81" s="93">
        <v>2</v>
      </c>
      <c r="R81" s="93">
        <f t="shared" ref="R81:R97" si="22">+S81+T81</f>
        <v>0</v>
      </c>
      <c r="S81" s="93">
        <v>0</v>
      </c>
      <c r="T81" s="93">
        <v>0</v>
      </c>
      <c r="U81" s="94">
        <f t="shared" ref="U81:U97" si="23">+F81-G81-H81</f>
        <v>0</v>
      </c>
      <c r="V81" s="94">
        <f t="shared" ref="V81:V97" si="24">+F81-I81-L81-O81-R81</f>
        <v>0</v>
      </c>
      <c r="W81" s="94">
        <f t="shared" ref="W81:W97" si="25">+G81-J81-M81-P81-S81</f>
        <v>0</v>
      </c>
      <c r="X81" s="94">
        <f t="shared" ref="X81:X97" si="26">+H81-K81-N81-Q81-T81</f>
        <v>0</v>
      </c>
      <c r="Y81" s="94">
        <f t="shared" ref="Y81:Y97" si="27">+I81-J81-K81</f>
        <v>0</v>
      </c>
      <c r="Z81" s="94">
        <f t="shared" ref="Z81:Z97" si="28">+L81-M81-N81</f>
        <v>0</v>
      </c>
      <c r="AA81" s="94">
        <f t="shared" ref="AA81:AA97" si="29">+O81-P81-Q81</f>
        <v>0</v>
      </c>
      <c r="AB81" s="94">
        <f t="shared" ref="AB81:AB97" si="30">+R81-S81-T81</f>
        <v>0</v>
      </c>
    </row>
    <row r="82" spans="1:28" ht="19.5" customHeight="1">
      <c r="A82" s="151"/>
      <c r="B82" s="148" t="s">
        <v>144</v>
      </c>
      <c r="C82" s="148"/>
      <c r="D82" s="109" t="s">
        <v>148</v>
      </c>
      <c r="E82" s="19">
        <v>68</v>
      </c>
      <c r="F82" s="92">
        <f t="shared" si="16"/>
        <v>1000</v>
      </c>
      <c r="G82" s="93">
        <f t="shared" si="17"/>
        <v>40</v>
      </c>
      <c r="H82" s="93">
        <f t="shared" si="18"/>
        <v>960</v>
      </c>
      <c r="I82" s="93">
        <f t="shared" si="19"/>
        <v>571</v>
      </c>
      <c r="J82" s="93">
        <v>24</v>
      </c>
      <c r="K82" s="93">
        <v>547</v>
      </c>
      <c r="L82" s="93">
        <f t="shared" si="20"/>
        <v>419</v>
      </c>
      <c r="M82" s="93">
        <v>16</v>
      </c>
      <c r="N82" s="93">
        <v>403</v>
      </c>
      <c r="O82" s="93">
        <f t="shared" si="21"/>
        <v>10</v>
      </c>
      <c r="P82" s="93">
        <v>0</v>
      </c>
      <c r="Q82" s="93">
        <v>10</v>
      </c>
      <c r="R82" s="93">
        <f t="shared" si="22"/>
        <v>0</v>
      </c>
      <c r="S82" s="93">
        <v>0</v>
      </c>
      <c r="T82" s="93">
        <v>0</v>
      </c>
      <c r="U82" s="94">
        <f t="shared" si="23"/>
        <v>0</v>
      </c>
      <c r="V82" s="94">
        <f t="shared" si="24"/>
        <v>0</v>
      </c>
      <c r="W82" s="94">
        <f t="shared" si="25"/>
        <v>0</v>
      </c>
      <c r="X82" s="94">
        <f t="shared" si="26"/>
        <v>0</v>
      </c>
      <c r="Y82" s="94">
        <f t="shared" si="27"/>
        <v>0</v>
      </c>
      <c r="Z82" s="94">
        <f t="shared" si="28"/>
        <v>0</v>
      </c>
      <c r="AA82" s="94">
        <f t="shared" si="29"/>
        <v>0</v>
      </c>
      <c r="AB82" s="94">
        <f t="shared" si="30"/>
        <v>0</v>
      </c>
    </row>
    <row r="83" spans="1:28" ht="27" customHeight="1">
      <c r="A83" s="151"/>
      <c r="B83" s="148" t="s">
        <v>144</v>
      </c>
      <c r="C83" s="148"/>
      <c r="D83" s="109" t="s">
        <v>149</v>
      </c>
      <c r="E83" s="19">
        <v>69</v>
      </c>
      <c r="F83" s="92">
        <f t="shared" si="16"/>
        <v>153</v>
      </c>
      <c r="G83" s="93">
        <f t="shared" si="17"/>
        <v>23</v>
      </c>
      <c r="H83" s="93">
        <f t="shared" si="18"/>
        <v>130</v>
      </c>
      <c r="I83" s="93">
        <f t="shared" si="19"/>
        <v>72</v>
      </c>
      <c r="J83" s="93">
        <v>11</v>
      </c>
      <c r="K83" s="93">
        <v>61</v>
      </c>
      <c r="L83" s="93">
        <f t="shared" si="20"/>
        <v>81</v>
      </c>
      <c r="M83" s="93">
        <v>12</v>
      </c>
      <c r="N83" s="93">
        <v>69</v>
      </c>
      <c r="O83" s="93">
        <f t="shared" si="21"/>
        <v>0</v>
      </c>
      <c r="P83" s="93">
        <v>0</v>
      </c>
      <c r="Q83" s="93">
        <v>0</v>
      </c>
      <c r="R83" s="93">
        <f t="shared" si="22"/>
        <v>0</v>
      </c>
      <c r="S83" s="93">
        <v>0</v>
      </c>
      <c r="T83" s="93">
        <v>0</v>
      </c>
      <c r="U83" s="94">
        <f t="shared" si="23"/>
        <v>0</v>
      </c>
      <c r="V83" s="94">
        <f t="shared" si="24"/>
        <v>0</v>
      </c>
      <c r="W83" s="94">
        <f t="shared" si="25"/>
        <v>0</v>
      </c>
      <c r="X83" s="94">
        <f t="shared" si="26"/>
        <v>0</v>
      </c>
      <c r="Y83" s="94">
        <f t="shared" si="27"/>
        <v>0</v>
      </c>
      <c r="Z83" s="94">
        <f t="shared" si="28"/>
        <v>0</v>
      </c>
      <c r="AA83" s="94">
        <f t="shared" si="29"/>
        <v>0</v>
      </c>
      <c r="AB83" s="94">
        <f t="shared" si="30"/>
        <v>0</v>
      </c>
    </row>
    <row r="84" spans="1:28" ht="19.5" customHeight="1">
      <c r="A84" s="151"/>
      <c r="B84" s="148" t="s">
        <v>144</v>
      </c>
      <c r="C84" s="148"/>
      <c r="D84" s="109" t="s">
        <v>150</v>
      </c>
      <c r="E84" s="19">
        <v>70</v>
      </c>
      <c r="F84" s="92">
        <f t="shared" si="16"/>
        <v>29</v>
      </c>
      <c r="G84" s="93">
        <f t="shared" si="17"/>
        <v>4</v>
      </c>
      <c r="H84" s="93">
        <f t="shared" si="18"/>
        <v>25</v>
      </c>
      <c r="I84" s="93">
        <f t="shared" si="19"/>
        <v>0</v>
      </c>
      <c r="J84" s="93">
        <v>0</v>
      </c>
      <c r="K84" s="93">
        <v>0</v>
      </c>
      <c r="L84" s="93">
        <f t="shared" si="20"/>
        <v>29</v>
      </c>
      <c r="M84" s="93">
        <v>4</v>
      </c>
      <c r="N84" s="93">
        <v>25</v>
      </c>
      <c r="O84" s="93">
        <f t="shared" si="21"/>
        <v>0</v>
      </c>
      <c r="P84" s="93">
        <v>0</v>
      </c>
      <c r="Q84" s="93">
        <v>0</v>
      </c>
      <c r="R84" s="93">
        <f t="shared" si="22"/>
        <v>0</v>
      </c>
      <c r="S84" s="93">
        <v>0</v>
      </c>
      <c r="T84" s="93">
        <v>0</v>
      </c>
      <c r="U84" s="94">
        <f t="shared" si="23"/>
        <v>0</v>
      </c>
      <c r="V84" s="94">
        <f t="shared" si="24"/>
        <v>0</v>
      </c>
      <c r="W84" s="94">
        <f t="shared" si="25"/>
        <v>0</v>
      </c>
      <c r="X84" s="94">
        <f t="shared" si="26"/>
        <v>0</v>
      </c>
      <c r="Y84" s="94">
        <f t="shared" si="27"/>
        <v>0</v>
      </c>
      <c r="Z84" s="94">
        <f t="shared" si="28"/>
        <v>0</v>
      </c>
      <c r="AA84" s="94">
        <f t="shared" si="29"/>
        <v>0</v>
      </c>
      <c r="AB84" s="94">
        <f t="shared" si="30"/>
        <v>0</v>
      </c>
    </row>
    <row r="85" spans="1:28" ht="19.5" customHeight="1">
      <c r="A85" s="151"/>
      <c r="B85" s="148" t="s">
        <v>144</v>
      </c>
      <c r="C85" s="148"/>
      <c r="D85" s="109" t="s">
        <v>151</v>
      </c>
      <c r="E85" s="19">
        <v>71</v>
      </c>
      <c r="F85" s="92">
        <f t="shared" si="16"/>
        <v>1029</v>
      </c>
      <c r="G85" s="93">
        <f t="shared" si="17"/>
        <v>100</v>
      </c>
      <c r="H85" s="93">
        <f t="shared" si="18"/>
        <v>929</v>
      </c>
      <c r="I85" s="93">
        <f t="shared" si="19"/>
        <v>186</v>
      </c>
      <c r="J85" s="93">
        <v>16</v>
      </c>
      <c r="K85" s="93">
        <v>170</v>
      </c>
      <c r="L85" s="93">
        <f t="shared" si="20"/>
        <v>840</v>
      </c>
      <c r="M85" s="93">
        <v>84</v>
      </c>
      <c r="N85" s="93">
        <v>756</v>
      </c>
      <c r="O85" s="93">
        <f t="shared" si="21"/>
        <v>3</v>
      </c>
      <c r="P85" s="93">
        <v>0</v>
      </c>
      <c r="Q85" s="93">
        <v>3</v>
      </c>
      <c r="R85" s="93">
        <f t="shared" si="22"/>
        <v>0</v>
      </c>
      <c r="S85" s="93">
        <v>0</v>
      </c>
      <c r="T85" s="93">
        <v>0</v>
      </c>
      <c r="U85" s="94">
        <f t="shared" si="23"/>
        <v>0</v>
      </c>
      <c r="V85" s="94">
        <f t="shared" si="24"/>
        <v>0</v>
      </c>
      <c r="W85" s="94">
        <f t="shared" si="25"/>
        <v>0</v>
      </c>
      <c r="X85" s="94">
        <f t="shared" si="26"/>
        <v>0</v>
      </c>
      <c r="Y85" s="94">
        <f t="shared" si="27"/>
        <v>0</v>
      </c>
      <c r="Z85" s="94">
        <f t="shared" si="28"/>
        <v>0</v>
      </c>
      <c r="AA85" s="94">
        <f t="shared" si="29"/>
        <v>0</v>
      </c>
      <c r="AB85" s="94">
        <f t="shared" si="30"/>
        <v>0</v>
      </c>
    </row>
    <row r="86" spans="1:28" ht="19.5" customHeight="1">
      <c r="A86" s="151"/>
      <c r="B86" s="148" t="s">
        <v>144</v>
      </c>
      <c r="C86" s="148"/>
      <c r="D86" s="109" t="s">
        <v>152</v>
      </c>
      <c r="E86" s="19">
        <v>72</v>
      </c>
      <c r="F86" s="92">
        <f t="shared" si="16"/>
        <v>297</v>
      </c>
      <c r="G86" s="93">
        <f t="shared" si="17"/>
        <v>61</v>
      </c>
      <c r="H86" s="93">
        <f t="shared" si="18"/>
        <v>236</v>
      </c>
      <c r="I86" s="93">
        <f t="shared" si="19"/>
        <v>32</v>
      </c>
      <c r="J86" s="93">
        <v>9</v>
      </c>
      <c r="K86" s="93">
        <v>23</v>
      </c>
      <c r="L86" s="93">
        <f t="shared" si="20"/>
        <v>258</v>
      </c>
      <c r="M86" s="93">
        <v>50</v>
      </c>
      <c r="N86" s="93">
        <v>208</v>
      </c>
      <c r="O86" s="93">
        <f t="shared" si="21"/>
        <v>7</v>
      </c>
      <c r="P86" s="93">
        <v>2</v>
      </c>
      <c r="Q86" s="93">
        <v>5</v>
      </c>
      <c r="R86" s="93">
        <f t="shared" si="22"/>
        <v>0</v>
      </c>
      <c r="S86" s="93">
        <v>0</v>
      </c>
      <c r="T86" s="93">
        <v>0</v>
      </c>
      <c r="U86" s="94">
        <f t="shared" si="23"/>
        <v>0</v>
      </c>
      <c r="V86" s="94">
        <f t="shared" si="24"/>
        <v>0</v>
      </c>
      <c r="W86" s="94">
        <f t="shared" si="25"/>
        <v>0</v>
      </c>
      <c r="X86" s="94">
        <f t="shared" si="26"/>
        <v>0</v>
      </c>
      <c r="Y86" s="94">
        <f t="shared" si="27"/>
        <v>0</v>
      </c>
      <c r="Z86" s="94">
        <f t="shared" si="28"/>
        <v>0</v>
      </c>
      <c r="AA86" s="94">
        <f t="shared" si="29"/>
        <v>0</v>
      </c>
      <c r="AB86" s="94">
        <f t="shared" si="30"/>
        <v>0</v>
      </c>
    </row>
    <row r="87" spans="1:28" ht="26.25" customHeight="1">
      <c r="A87" s="151"/>
      <c r="B87" s="148" t="s">
        <v>144</v>
      </c>
      <c r="C87" s="148"/>
      <c r="D87" s="109" t="s">
        <v>153</v>
      </c>
      <c r="E87" s="19">
        <v>73</v>
      </c>
      <c r="F87" s="92">
        <f t="shared" si="16"/>
        <v>104</v>
      </c>
      <c r="G87" s="93">
        <f t="shared" si="17"/>
        <v>13</v>
      </c>
      <c r="H87" s="93">
        <f t="shared" si="18"/>
        <v>91</v>
      </c>
      <c r="I87" s="93">
        <f t="shared" si="19"/>
        <v>0</v>
      </c>
      <c r="J87" s="93">
        <v>0</v>
      </c>
      <c r="K87" s="93">
        <v>0</v>
      </c>
      <c r="L87" s="93">
        <f t="shared" si="20"/>
        <v>104</v>
      </c>
      <c r="M87" s="93">
        <v>13</v>
      </c>
      <c r="N87" s="93">
        <v>91</v>
      </c>
      <c r="O87" s="93">
        <f t="shared" si="21"/>
        <v>0</v>
      </c>
      <c r="P87" s="93">
        <v>0</v>
      </c>
      <c r="Q87" s="93">
        <v>0</v>
      </c>
      <c r="R87" s="93">
        <f t="shared" si="22"/>
        <v>0</v>
      </c>
      <c r="S87" s="93">
        <v>0</v>
      </c>
      <c r="T87" s="93">
        <v>0</v>
      </c>
      <c r="U87" s="94">
        <f t="shared" si="23"/>
        <v>0</v>
      </c>
      <c r="V87" s="94">
        <f t="shared" si="24"/>
        <v>0</v>
      </c>
      <c r="W87" s="94">
        <f t="shared" si="25"/>
        <v>0</v>
      </c>
      <c r="X87" s="94">
        <f t="shared" si="26"/>
        <v>0</v>
      </c>
      <c r="Y87" s="94">
        <f t="shared" si="27"/>
        <v>0</v>
      </c>
      <c r="Z87" s="94">
        <f t="shared" si="28"/>
        <v>0</v>
      </c>
      <c r="AA87" s="94">
        <f t="shared" si="29"/>
        <v>0</v>
      </c>
      <c r="AB87" s="94">
        <f t="shared" si="30"/>
        <v>0</v>
      </c>
    </row>
    <row r="88" spans="1:28" ht="18.75" customHeight="1">
      <c r="A88" s="151"/>
      <c r="B88" s="148" t="s">
        <v>145</v>
      </c>
      <c r="C88" s="148"/>
      <c r="D88" s="109" t="s">
        <v>154</v>
      </c>
      <c r="E88" s="19">
        <v>74</v>
      </c>
      <c r="F88" s="92">
        <f t="shared" si="16"/>
        <v>170</v>
      </c>
      <c r="G88" s="93">
        <f t="shared" si="17"/>
        <v>36</v>
      </c>
      <c r="H88" s="93">
        <f t="shared" si="18"/>
        <v>134</v>
      </c>
      <c r="I88" s="93">
        <f t="shared" si="19"/>
        <v>0</v>
      </c>
      <c r="J88" s="93">
        <v>0</v>
      </c>
      <c r="K88" s="93">
        <v>0</v>
      </c>
      <c r="L88" s="93">
        <f t="shared" si="20"/>
        <v>155</v>
      </c>
      <c r="M88" s="93">
        <v>32</v>
      </c>
      <c r="N88" s="93">
        <v>123</v>
      </c>
      <c r="O88" s="93">
        <f t="shared" si="21"/>
        <v>15</v>
      </c>
      <c r="P88" s="93">
        <v>4</v>
      </c>
      <c r="Q88" s="93">
        <v>11</v>
      </c>
      <c r="R88" s="93">
        <f t="shared" si="22"/>
        <v>0</v>
      </c>
      <c r="S88" s="93">
        <v>0</v>
      </c>
      <c r="T88" s="93">
        <v>0</v>
      </c>
      <c r="U88" s="94">
        <f t="shared" si="23"/>
        <v>0</v>
      </c>
      <c r="V88" s="94">
        <f t="shared" si="24"/>
        <v>0</v>
      </c>
      <c r="W88" s="94">
        <f t="shared" si="25"/>
        <v>0</v>
      </c>
      <c r="X88" s="94">
        <f t="shared" si="26"/>
        <v>0</v>
      </c>
      <c r="Y88" s="94">
        <f t="shared" si="27"/>
        <v>0</v>
      </c>
      <c r="Z88" s="94">
        <f t="shared" si="28"/>
        <v>0</v>
      </c>
      <c r="AA88" s="94">
        <f t="shared" si="29"/>
        <v>0</v>
      </c>
      <c r="AB88" s="94">
        <f t="shared" si="30"/>
        <v>0</v>
      </c>
    </row>
    <row r="89" spans="1:28" ht="18.75" customHeight="1">
      <c r="A89" s="151" t="s">
        <v>29</v>
      </c>
      <c r="B89" s="148" t="s">
        <v>155</v>
      </c>
      <c r="C89" s="148"/>
      <c r="D89" s="109" t="s">
        <v>160</v>
      </c>
      <c r="E89" s="19">
        <v>75</v>
      </c>
      <c r="F89" s="92">
        <f t="shared" si="16"/>
        <v>6</v>
      </c>
      <c r="G89" s="93">
        <f t="shared" si="17"/>
        <v>3</v>
      </c>
      <c r="H89" s="93">
        <f t="shared" si="18"/>
        <v>3</v>
      </c>
      <c r="I89" s="93">
        <f t="shared" si="19"/>
        <v>0</v>
      </c>
      <c r="J89" s="93">
        <v>0</v>
      </c>
      <c r="K89" s="93">
        <v>0</v>
      </c>
      <c r="L89" s="93">
        <f t="shared" si="20"/>
        <v>5</v>
      </c>
      <c r="M89" s="93">
        <v>3</v>
      </c>
      <c r="N89" s="93">
        <v>2</v>
      </c>
      <c r="O89" s="93">
        <f t="shared" si="21"/>
        <v>1</v>
      </c>
      <c r="P89" s="93">
        <v>0</v>
      </c>
      <c r="Q89" s="93">
        <v>1</v>
      </c>
      <c r="R89" s="93">
        <f t="shared" si="22"/>
        <v>0</v>
      </c>
      <c r="S89" s="93">
        <v>0</v>
      </c>
      <c r="T89" s="93">
        <v>0</v>
      </c>
      <c r="U89" s="94">
        <f t="shared" si="23"/>
        <v>0</v>
      </c>
      <c r="V89" s="94">
        <f t="shared" si="24"/>
        <v>0</v>
      </c>
      <c r="W89" s="94">
        <f t="shared" si="25"/>
        <v>0</v>
      </c>
      <c r="X89" s="94">
        <f t="shared" si="26"/>
        <v>0</v>
      </c>
      <c r="Y89" s="94">
        <f t="shared" si="27"/>
        <v>0</v>
      </c>
      <c r="Z89" s="94">
        <f t="shared" si="28"/>
        <v>0</v>
      </c>
      <c r="AA89" s="94">
        <f t="shared" si="29"/>
        <v>0</v>
      </c>
      <c r="AB89" s="94">
        <f t="shared" si="30"/>
        <v>0</v>
      </c>
    </row>
    <row r="90" spans="1:28" ht="18.75" customHeight="1">
      <c r="A90" s="151"/>
      <c r="B90" s="148" t="s">
        <v>155</v>
      </c>
      <c r="C90" s="148"/>
      <c r="D90" s="109" t="s">
        <v>161</v>
      </c>
      <c r="E90" s="19">
        <v>76</v>
      </c>
      <c r="F90" s="92">
        <f t="shared" si="16"/>
        <v>62</v>
      </c>
      <c r="G90" s="93">
        <f t="shared" si="17"/>
        <v>48</v>
      </c>
      <c r="H90" s="93">
        <f t="shared" si="18"/>
        <v>14</v>
      </c>
      <c r="I90" s="93">
        <f t="shared" si="19"/>
        <v>0</v>
      </c>
      <c r="J90" s="93">
        <v>0</v>
      </c>
      <c r="K90" s="93">
        <v>0</v>
      </c>
      <c r="L90" s="93">
        <f t="shared" si="20"/>
        <v>59</v>
      </c>
      <c r="M90" s="93">
        <v>47</v>
      </c>
      <c r="N90" s="93">
        <v>12</v>
      </c>
      <c r="O90" s="93">
        <f t="shared" si="21"/>
        <v>3</v>
      </c>
      <c r="P90" s="93">
        <v>1</v>
      </c>
      <c r="Q90" s="93">
        <v>2</v>
      </c>
      <c r="R90" s="93">
        <f t="shared" si="22"/>
        <v>0</v>
      </c>
      <c r="S90" s="93">
        <v>0</v>
      </c>
      <c r="T90" s="93">
        <v>0</v>
      </c>
      <c r="U90" s="94">
        <f t="shared" si="23"/>
        <v>0</v>
      </c>
      <c r="V90" s="94">
        <f t="shared" si="24"/>
        <v>0</v>
      </c>
      <c r="W90" s="94">
        <f t="shared" si="25"/>
        <v>0</v>
      </c>
      <c r="X90" s="94">
        <f t="shared" si="26"/>
        <v>0</v>
      </c>
      <c r="Y90" s="94">
        <f t="shared" si="27"/>
        <v>0</v>
      </c>
      <c r="Z90" s="94">
        <f t="shared" si="28"/>
        <v>0</v>
      </c>
      <c r="AA90" s="94">
        <f t="shared" si="29"/>
        <v>0</v>
      </c>
      <c r="AB90" s="94">
        <f t="shared" si="30"/>
        <v>0</v>
      </c>
    </row>
    <row r="91" spans="1:28" ht="18.75" customHeight="1">
      <c r="A91" s="151"/>
      <c r="B91" s="148" t="s">
        <v>155</v>
      </c>
      <c r="C91" s="148"/>
      <c r="D91" s="109" t="s">
        <v>162</v>
      </c>
      <c r="E91" s="19">
        <v>77</v>
      </c>
      <c r="F91" s="92">
        <f t="shared" si="16"/>
        <v>54</v>
      </c>
      <c r="G91" s="93">
        <f t="shared" si="17"/>
        <v>17</v>
      </c>
      <c r="H91" s="93">
        <f t="shared" si="18"/>
        <v>37</v>
      </c>
      <c r="I91" s="93">
        <f t="shared" si="19"/>
        <v>0</v>
      </c>
      <c r="J91" s="93">
        <v>0</v>
      </c>
      <c r="K91" s="93">
        <v>0</v>
      </c>
      <c r="L91" s="93">
        <f t="shared" si="20"/>
        <v>53</v>
      </c>
      <c r="M91" s="93">
        <v>17</v>
      </c>
      <c r="N91" s="93">
        <v>36</v>
      </c>
      <c r="O91" s="93">
        <f t="shared" si="21"/>
        <v>1</v>
      </c>
      <c r="P91" s="93">
        <v>0</v>
      </c>
      <c r="Q91" s="93">
        <v>1</v>
      </c>
      <c r="R91" s="93">
        <f t="shared" si="22"/>
        <v>0</v>
      </c>
      <c r="S91" s="93">
        <v>0</v>
      </c>
      <c r="T91" s="93">
        <v>0</v>
      </c>
      <c r="U91" s="94">
        <f t="shared" si="23"/>
        <v>0</v>
      </c>
      <c r="V91" s="94">
        <f t="shared" si="24"/>
        <v>0</v>
      </c>
      <c r="W91" s="94">
        <f t="shared" si="25"/>
        <v>0</v>
      </c>
      <c r="X91" s="94">
        <f t="shared" si="26"/>
        <v>0</v>
      </c>
      <c r="Y91" s="94">
        <f t="shared" si="27"/>
        <v>0</v>
      </c>
      <c r="Z91" s="94">
        <f t="shared" si="28"/>
        <v>0</v>
      </c>
      <c r="AA91" s="94">
        <f t="shared" si="29"/>
        <v>0</v>
      </c>
      <c r="AB91" s="94">
        <f t="shared" si="30"/>
        <v>0</v>
      </c>
    </row>
    <row r="92" spans="1:28" ht="18.75" customHeight="1">
      <c r="A92" s="151"/>
      <c r="B92" s="148" t="s">
        <v>156</v>
      </c>
      <c r="C92" s="148"/>
      <c r="D92" s="109" t="s">
        <v>163</v>
      </c>
      <c r="E92" s="19">
        <v>78</v>
      </c>
      <c r="F92" s="92">
        <f t="shared" si="16"/>
        <v>62</v>
      </c>
      <c r="G92" s="93">
        <f t="shared" si="17"/>
        <v>34</v>
      </c>
      <c r="H92" s="93">
        <f t="shared" si="18"/>
        <v>28</v>
      </c>
      <c r="I92" s="93">
        <f t="shared" si="19"/>
        <v>0</v>
      </c>
      <c r="J92" s="93">
        <v>0</v>
      </c>
      <c r="K92" s="93">
        <v>0</v>
      </c>
      <c r="L92" s="93">
        <f t="shared" si="20"/>
        <v>38</v>
      </c>
      <c r="M92" s="93">
        <v>23</v>
      </c>
      <c r="N92" s="93">
        <v>15</v>
      </c>
      <c r="O92" s="93">
        <f t="shared" si="21"/>
        <v>24</v>
      </c>
      <c r="P92" s="93">
        <v>11</v>
      </c>
      <c r="Q92" s="93">
        <v>13</v>
      </c>
      <c r="R92" s="93">
        <f t="shared" si="22"/>
        <v>0</v>
      </c>
      <c r="S92" s="93">
        <v>0</v>
      </c>
      <c r="T92" s="93">
        <v>0</v>
      </c>
      <c r="U92" s="94">
        <f t="shared" si="23"/>
        <v>0</v>
      </c>
      <c r="V92" s="94">
        <f t="shared" si="24"/>
        <v>0</v>
      </c>
      <c r="W92" s="94">
        <f t="shared" si="25"/>
        <v>0</v>
      </c>
      <c r="X92" s="94">
        <f t="shared" si="26"/>
        <v>0</v>
      </c>
      <c r="Y92" s="94">
        <f t="shared" si="27"/>
        <v>0</v>
      </c>
      <c r="Z92" s="94">
        <f t="shared" si="28"/>
        <v>0</v>
      </c>
      <c r="AA92" s="94">
        <f t="shared" si="29"/>
        <v>0</v>
      </c>
      <c r="AB92" s="94">
        <f t="shared" si="30"/>
        <v>0</v>
      </c>
    </row>
    <row r="93" spans="1:28" ht="24.75" customHeight="1">
      <c r="A93" s="151"/>
      <c r="B93" s="148" t="s">
        <v>157</v>
      </c>
      <c r="C93" s="148"/>
      <c r="D93" s="109" t="s">
        <v>164</v>
      </c>
      <c r="E93" s="19">
        <v>79</v>
      </c>
      <c r="F93" s="92">
        <f t="shared" si="16"/>
        <v>130</v>
      </c>
      <c r="G93" s="93">
        <f t="shared" si="17"/>
        <v>111</v>
      </c>
      <c r="H93" s="93">
        <f t="shared" si="18"/>
        <v>19</v>
      </c>
      <c r="I93" s="93">
        <f t="shared" si="19"/>
        <v>0</v>
      </c>
      <c r="J93" s="93">
        <v>0</v>
      </c>
      <c r="K93" s="93">
        <v>0</v>
      </c>
      <c r="L93" s="93">
        <f t="shared" si="20"/>
        <v>126</v>
      </c>
      <c r="M93" s="93">
        <v>108</v>
      </c>
      <c r="N93" s="93">
        <v>18</v>
      </c>
      <c r="O93" s="93">
        <f t="shared" si="21"/>
        <v>0</v>
      </c>
      <c r="P93" s="93">
        <v>0</v>
      </c>
      <c r="Q93" s="93">
        <v>0</v>
      </c>
      <c r="R93" s="93">
        <f t="shared" si="22"/>
        <v>4</v>
      </c>
      <c r="S93" s="93">
        <v>3</v>
      </c>
      <c r="T93" s="93">
        <v>1</v>
      </c>
      <c r="U93" s="94">
        <f t="shared" si="23"/>
        <v>0</v>
      </c>
      <c r="V93" s="94">
        <f t="shared" si="24"/>
        <v>0</v>
      </c>
      <c r="W93" s="94">
        <f t="shared" si="25"/>
        <v>0</v>
      </c>
      <c r="X93" s="94">
        <f t="shared" si="26"/>
        <v>0</v>
      </c>
      <c r="Y93" s="94">
        <f t="shared" si="27"/>
        <v>0</v>
      </c>
      <c r="Z93" s="94">
        <f t="shared" si="28"/>
        <v>0</v>
      </c>
      <c r="AA93" s="94">
        <f t="shared" si="29"/>
        <v>0</v>
      </c>
      <c r="AB93" s="94">
        <f t="shared" si="30"/>
        <v>0</v>
      </c>
    </row>
    <row r="94" spans="1:28" ht="24.75" customHeight="1">
      <c r="A94" s="151"/>
      <c r="B94" s="148" t="s">
        <v>157</v>
      </c>
      <c r="C94" s="148"/>
      <c r="D94" s="109" t="s">
        <v>165</v>
      </c>
      <c r="E94" s="19">
        <v>80</v>
      </c>
      <c r="F94" s="92">
        <f t="shared" si="16"/>
        <v>469</v>
      </c>
      <c r="G94" s="93">
        <f t="shared" si="17"/>
        <v>400</v>
      </c>
      <c r="H94" s="93">
        <f t="shared" si="18"/>
        <v>69</v>
      </c>
      <c r="I94" s="93">
        <f t="shared" si="19"/>
        <v>0</v>
      </c>
      <c r="J94" s="93">
        <v>0</v>
      </c>
      <c r="K94" s="93">
        <v>0</v>
      </c>
      <c r="L94" s="93">
        <f t="shared" si="20"/>
        <v>375</v>
      </c>
      <c r="M94" s="93">
        <v>317</v>
      </c>
      <c r="N94" s="93">
        <v>58</v>
      </c>
      <c r="O94" s="93">
        <f t="shared" si="21"/>
        <v>94</v>
      </c>
      <c r="P94" s="93">
        <v>83</v>
      </c>
      <c r="Q94" s="93">
        <v>11</v>
      </c>
      <c r="R94" s="93">
        <f t="shared" si="22"/>
        <v>0</v>
      </c>
      <c r="S94" s="93">
        <v>0</v>
      </c>
      <c r="T94" s="93">
        <v>0</v>
      </c>
      <c r="U94" s="94">
        <f t="shared" si="23"/>
        <v>0</v>
      </c>
      <c r="V94" s="94">
        <f t="shared" si="24"/>
        <v>0</v>
      </c>
      <c r="W94" s="94">
        <f t="shared" si="25"/>
        <v>0</v>
      </c>
      <c r="X94" s="94">
        <f t="shared" si="26"/>
        <v>0</v>
      </c>
      <c r="Y94" s="94">
        <f t="shared" si="27"/>
        <v>0</v>
      </c>
      <c r="Z94" s="94">
        <f t="shared" si="28"/>
        <v>0</v>
      </c>
      <c r="AA94" s="94">
        <f t="shared" si="29"/>
        <v>0</v>
      </c>
      <c r="AB94" s="94">
        <f t="shared" si="30"/>
        <v>0</v>
      </c>
    </row>
    <row r="95" spans="1:28" ht="24.75" customHeight="1">
      <c r="A95" s="151"/>
      <c r="B95" s="148" t="s">
        <v>157</v>
      </c>
      <c r="C95" s="148"/>
      <c r="D95" s="109" t="s">
        <v>166</v>
      </c>
      <c r="E95" s="19">
        <v>81</v>
      </c>
      <c r="F95" s="92">
        <f t="shared" si="16"/>
        <v>140</v>
      </c>
      <c r="G95" s="93">
        <f t="shared" si="17"/>
        <v>91</v>
      </c>
      <c r="H95" s="93">
        <f t="shared" si="18"/>
        <v>49</v>
      </c>
      <c r="I95" s="93">
        <f t="shared" si="19"/>
        <v>0</v>
      </c>
      <c r="J95" s="93">
        <v>0</v>
      </c>
      <c r="K95" s="93">
        <v>0</v>
      </c>
      <c r="L95" s="93">
        <f t="shared" si="20"/>
        <v>109</v>
      </c>
      <c r="M95" s="93">
        <v>67</v>
      </c>
      <c r="N95" s="93">
        <v>42</v>
      </c>
      <c r="O95" s="93">
        <f t="shared" si="21"/>
        <v>27</v>
      </c>
      <c r="P95" s="93">
        <v>24</v>
      </c>
      <c r="Q95" s="93">
        <v>3</v>
      </c>
      <c r="R95" s="93">
        <f t="shared" si="22"/>
        <v>4</v>
      </c>
      <c r="S95" s="93">
        <v>0</v>
      </c>
      <c r="T95" s="93">
        <v>4</v>
      </c>
      <c r="U95" s="94">
        <f t="shared" si="23"/>
        <v>0</v>
      </c>
      <c r="V95" s="94">
        <f t="shared" si="24"/>
        <v>0</v>
      </c>
      <c r="W95" s="94">
        <f t="shared" si="25"/>
        <v>0</v>
      </c>
      <c r="X95" s="94">
        <f t="shared" si="26"/>
        <v>0</v>
      </c>
      <c r="Y95" s="94">
        <f t="shared" si="27"/>
        <v>0</v>
      </c>
      <c r="Z95" s="94">
        <f t="shared" si="28"/>
        <v>0</v>
      </c>
      <c r="AA95" s="94">
        <f t="shared" si="29"/>
        <v>0</v>
      </c>
      <c r="AB95" s="94">
        <f t="shared" si="30"/>
        <v>0</v>
      </c>
    </row>
    <row r="96" spans="1:28" ht="24.75" customHeight="1">
      <c r="A96" s="151"/>
      <c r="B96" s="148" t="s">
        <v>158</v>
      </c>
      <c r="C96" s="148"/>
      <c r="D96" s="109" t="s">
        <v>167</v>
      </c>
      <c r="E96" s="19">
        <v>82</v>
      </c>
      <c r="F96" s="92">
        <f t="shared" si="16"/>
        <v>1</v>
      </c>
      <c r="G96" s="93">
        <f t="shared" si="17"/>
        <v>1</v>
      </c>
      <c r="H96" s="93">
        <f t="shared" si="18"/>
        <v>0</v>
      </c>
      <c r="I96" s="93">
        <f t="shared" si="19"/>
        <v>0</v>
      </c>
      <c r="J96" s="93">
        <v>0</v>
      </c>
      <c r="K96" s="93">
        <v>0</v>
      </c>
      <c r="L96" s="93">
        <f t="shared" si="20"/>
        <v>0</v>
      </c>
      <c r="M96" s="93">
        <v>0</v>
      </c>
      <c r="N96" s="93">
        <v>0</v>
      </c>
      <c r="O96" s="93">
        <f t="shared" si="21"/>
        <v>0</v>
      </c>
      <c r="P96" s="93">
        <v>0</v>
      </c>
      <c r="Q96" s="93">
        <v>0</v>
      </c>
      <c r="R96" s="93">
        <f t="shared" si="22"/>
        <v>1</v>
      </c>
      <c r="S96" s="93">
        <v>1</v>
      </c>
      <c r="T96" s="93">
        <v>0</v>
      </c>
      <c r="U96" s="94">
        <f t="shared" si="23"/>
        <v>0</v>
      </c>
      <c r="V96" s="94">
        <f t="shared" si="24"/>
        <v>0</v>
      </c>
      <c r="W96" s="94">
        <f t="shared" si="25"/>
        <v>0</v>
      </c>
      <c r="X96" s="94">
        <f t="shared" si="26"/>
        <v>0</v>
      </c>
      <c r="Y96" s="94">
        <f t="shared" si="27"/>
        <v>0</v>
      </c>
      <c r="Z96" s="94">
        <f t="shared" si="28"/>
        <v>0</v>
      </c>
      <c r="AA96" s="94">
        <f t="shared" si="29"/>
        <v>0</v>
      </c>
      <c r="AB96" s="94">
        <f t="shared" si="30"/>
        <v>0</v>
      </c>
    </row>
    <row r="97" spans="1:28" ht="21.75" customHeight="1">
      <c r="A97" s="151"/>
      <c r="B97" s="148" t="s">
        <v>159</v>
      </c>
      <c r="C97" s="148"/>
      <c r="D97" s="109" t="s">
        <v>168</v>
      </c>
      <c r="E97" s="19">
        <v>83</v>
      </c>
      <c r="F97" s="92">
        <f t="shared" si="16"/>
        <v>96</v>
      </c>
      <c r="G97" s="93">
        <f t="shared" si="17"/>
        <v>55</v>
      </c>
      <c r="H97" s="93">
        <f t="shared" si="18"/>
        <v>41</v>
      </c>
      <c r="I97" s="93">
        <f t="shared" si="19"/>
        <v>0</v>
      </c>
      <c r="J97" s="93">
        <v>0</v>
      </c>
      <c r="K97" s="93">
        <v>0</v>
      </c>
      <c r="L97" s="93">
        <f t="shared" si="20"/>
        <v>96</v>
      </c>
      <c r="M97" s="93">
        <v>55</v>
      </c>
      <c r="N97" s="93">
        <v>41</v>
      </c>
      <c r="O97" s="93">
        <f t="shared" si="21"/>
        <v>0</v>
      </c>
      <c r="P97" s="93">
        <v>0</v>
      </c>
      <c r="Q97" s="93">
        <v>0</v>
      </c>
      <c r="R97" s="93">
        <f t="shared" si="22"/>
        <v>0</v>
      </c>
      <c r="S97" s="93">
        <v>0</v>
      </c>
      <c r="T97" s="93">
        <v>0</v>
      </c>
      <c r="U97" s="94">
        <f t="shared" si="23"/>
        <v>0</v>
      </c>
      <c r="V97" s="94">
        <f t="shared" si="24"/>
        <v>0</v>
      </c>
      <c r="W97" s="94">
        <f t="shared" si="25"/>
        <v>0</v>
      </c>
      <c r="X97" s="94">
        <f t="shared" si="26"/>
        <v>0</v>
      </c>
      <c r="Y97" s="94">
        <f t="shared" si="27"/>
        <v>0</v>
      </c>
      <c r="Z97" s="94">
        <f t="shared" si="28"/>
        <v>0</v>
      </c>
      <c r="AA97" s="94">
        <f t="shared" si="29"/>
        <v>0</v>
      </c>
      <c r="AB97" s="94">
        <f t="shared" si="30"/>
        <v>0</v>
      </c>
    </row>
    <row r="98" spans="1:28" ht="18" customHeight="1">
      <c r="A98" s="30" t="s">
        <v>30</v>
      </c>
      <c r="B98" s="22" t="s">
        <v>31</v>
      </c>
      <c r="F98" s="23"/>
      <c r="G98" s="24"/>
      <c r="H98" s="25"/>
      <c r="I98" s="26"/>
      <c r="J98" s="25"/>
      <c r="K98" s="27"/>
      <c r="L98" s="7"/>
      <c r="M98" s="28"/>
      <c r="N98" s="28"/>
      <c r="O98" s="28"/>
      <c r="P98" s="28"/>
      <c r="Q98" s="28"/>
      <c r="R98" s="28"/>
      <c r="S98" s="29"/>
      <c r="T98" s="29"/>
    </row>
    <row r="99" spans="1:28" ht="18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1:28" ht="30.75" customHeight="1">
      <c r="A100" s="30"/>
      <c r="B100" s="87"/>
      <c r="C100" s="105" t="s">
        <v>32</v>
      </c>
      <c r="D100" s="105"/>
      <c r="E100" s="153" t="s">
        <v>170</v>
      </c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30"/>
      <c r="S100" s="30"/>
      <c r="T100" s="30"/>
    </row>
    <row r="101" spans="1:28" ht="30.75" customHeight="1">
      <c r="A101" s="30"/>
      <c r="B101" s="87"/>
      <c r="C101" s="13"/>
      <c r="D101" s="87"/>
      <c r="E101" s="106" t="s">
        <v>171</v>
      </c>
      <c r="F101" s="107"/>
      <c r="G101" s="35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30"/>
      <c r="S101" s="30"/>
      <c r="T101" s="30"/>
    </row>
    <row r="102" spans="1:28" ht="30.75" customHeight="1">
      <c r="A102" s="30"/>
      <c r="B102" s="87"/>
      <c r="C102" s="86" t="s">
        <v>33</v>
      </c>
      <c r="D102" s="87"/>
      <c r="E102" s="32" t="s">
        <v>172</v>
      </c>
      <c r="F102" s="88"/>
      <c r="G102" s="35"/>
      <c r="H102" s="37"/>
      <c r="I102" s="1"/>
      <c r="J102" s="1"/>
      <c r="K102" s="1"/>
      <c r="L102" s="37"/>
      <c r="M102" s="37"/>
      <c r="N102" s="37"/>
      <c r="O102" s="37"/>
      <c r="P102" s="1"/>
      <c r="Q102" s="32"/>
      <c r="R102" s="30"/>
      <c r="S102" s="30"/>
      <c r="T102" s="30"/>
    </row>
    <row r="103" spans="1:28" ht="15.75" customHeight="1">
      <c r="A103" s="30"/>
      <c r="B103" s="87"/>
      <c r="C103" s="7"/>
      <c r="D103" s="87"/>
      <c r="E103" s="106" t="s">
        <v>171</v>
      </c>
      <c r="F103" s="107"/>
      <c r="G103" s="35"/>
      <c r="H103" s="37"/>
      <c r="I103" s="1"/>
      <c r="J103" s="1"/>
      <c r="K103" s="1"/>
      <c r="L103" s="37"/>
      <c r="M103" s="37"/>
      <c r="N103" s="37"/>
      <c r="O103" s="37"/>
      <c r="P103" s="47"/>
      <c r="Q103" s="35"/>
      <c r="R103" s="30"/>
      <c r="S103" s="30"/>
      <c r="T103" s="30"/>
    </row>
    <row r="104" spans="1:28" ht="30.75" customHeight="1">
      <c r="A104" s="30"/>
      <c r="B104" s="87"/>
      <c r="C104" s="7" t="s">
        <v>34</v>
      </c>
      <c r="D104" s="87"/>
      <c r="E104" s="32" t="s">
        <v>173</v>
      </c>
      <c r="F104" s="88"/>
      <c r="G104" s="35"/>
      <c r="H104" s="37"/>
      <c r="I104" s="1"/>
      <c r="J104" s="1"/>
      <c r="K104" s="1"/>
      <c r="L104" s="37"/>
      <c r="M104" s="37"/>
      <c r="N104" s="37"/>
      <c r="O104" s="37"/>
      <c r="P104" s="47"/>
      <c r="Q104" s="35"/>
      <c r="R104" s="30"/>
      <c r="S104" s="30"/>
      <c r="T104" s="30"/>
    </row>
    <row r="105" spans="1:28" ht="30.75" customHeight="1">
      <c r="A105" s="30"/>
      <c r="B105" s="84"/>
      <c r="C105" s="84"/>
      <c r="D105" s="84"/>
      <c r="E105" s="106" t="s">
        <v>171</v>
      </c>
      <c r="F105" s="107"/>
      <c r="G105" s="106"/>
      <c r="H105" s="37"/>
      <c r="I105" s="1"/>
      <c r="J105" s="1"/>
      <c r="K105" s="1"/>
      <c r="L105" s="37"/>
      <c r="M105" s="37"/>
      <c r="N105" s="37"/>
      <c r="O105" s="37"/>
      <c r="P105" s="1"/>
      <c r="Q105" s="35"/>
      <c r="R105" s="30"/>
      <c r="S105" s="30"/>
      <c r="T105" s="30"/>
    </row>
    <row r="106" spans="1:28" ht="24.75" customHeight="1">
      <c r="A106" s="30"/>
      <c r="B106" s="154" t="s">
        <v>174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30"/>
      <c r="S106" s="30"/>
      <c r="T106" s="30"/>
    </row>
    <row r="107" spans="1:28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10" spans="1:28" ht="14.25">
      <c r="A110" s="72"/>
      <c r="B110" s="32"/>
      <c r="C110" s="1"/>
      <c r="D110" s="32"/>
      <c r="E110" s="32"/>
      <c r="F110" s="32"/>
      <c r="G110" s="32"/>
      <c r="H110" s="32"/>
      <c r="I110" s="32"/>
      <c r="J110" s="32"/>
      <c r="K110" s="33"/>
      <c r="L110" s="33"/>
      <c r="M110" s="104"/>
      <c r="N110" s="33"/>
      <c r="O110" s="34"/>
      <c r="P110" s="1"/>
    </row>
  </sheetData>
  <mergeCells count="118">
    <mergeCell ref="E100:Q100"/>
    <mergeCell ref="B106:Q106"/>
    <mergeCell ref="A55:A58"/>
    <mergeCell ref="B62:C62"/>
    <mergeCell ref="A45:A54"/>
    <mergeCell ref="B48:C48"/>
    <mergeCell ref="B49:C49"/>
    <mergeCell ref="B50:C50"/>
    <mergeCell ref="B51:C51"/>
    <mergeCell ref="B52:C52"/>
    <mergeCell ref="B53:C53"/>
    <mergeCell ref="B54:C54"/>
    <mergeCell ref="A59:A74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97:C97"/>
    <mergeCell ref="A31:A38"/>
    <mergeCell ref="A39:A44"/>
    <mergeCell ref="B41:C41"/>
    <mergeCell ref="B42:C42"/>
    <mergeCell ref="B43:C43"/>
    <mergeCell ref="B44:C44"/>
    <mergeCell ref="B34:C34"/>
    <mergeCell ref="B35:C35"/>
    <mergeCell ref="B36:C36"/>
    <mergeCell ref="B37:C37"/>
    <mergeCell ref="B32:C32"/>
    <mergeCell ref="B59:C59"/>
    <mergeCell ref="B60:C60"/>
    <mergeCell ref="B61:C61"/>
    <mergeCell ref="B31:C31"/>
    <mergeCell ref="B33:C33"/>
    <mergeCell ref="B39:C39"/>
    <mergeCell ref="B40:C40"/>
    <mergeCell ref="B45:C45"/>
    <mergeCell ref="B46:C46"/>
    <mergeCell ref="B47:C47"/>
    <mergeCell ref="B55:C55"/>
    <mergeCell ref="B38:C38"/>
    <mergeCell ref="B56:C56"/>
    <mergeCell ref="B57:C57"/>
    <mergeCell ref="B58:C58"/>
    <mergeCell ref="B73:C73"/>
    <mergeCell ref="B74:C74"/>
    <mergeCell ref="B77:C77"/>
    <mergeCell ref="B78:C78"/>
    <mergeCell ref="B91:C91"/>
    <mergeCell ref="B92:C92"/>
    <mergeCell ref="B93:C93"/>
    <mergeCell ref="B94:C94"/>
    <mergeCell ref="B95:C95"/>
    <mergeCell ref="B96:C96"/>
    <mergeCell ref="A75:A79"/>
    <mergeCell ref="B75:C75"/>
    <mergeCell ref="B76:C76"/>
    <mergeCell ref="B83:C83"/>
    <mergeCell ref="A80:A88"/>
    <mergeCell ref="B80:C80"/>
    <mergeCell ref="B79:C79"/>
    <mergeCell ref="B81:C81"/>
    <mergeCell ref="B82:C82"/>
    <mergeCell ref="B84:C84"/>
    <mergeCell ref="B85:C85"/>
    <mergeCell ref="B86:C86"/>
    <mergeCell ref="B87:C87"/>
    <mergeCell ref="B88:C88"/>
    <mergeCell ref="A89:A97"/>
    <mergeCell ref="B89:C89"/>
    <mergeCell ref="B90:C90"/>
    <mergeCell ref="A14:D14"/>
    <mergeCell ref="A15:D15"/>
    <mergeCell ref="B16:C16"/>
    <mergeCell ref="B29:C29"/>
    <mergeCell ref="B30:C30"/>
    <mergeCell ref="B17:C17"/>
    <mergeCell ref="B18:C18"/>
    <mergeCell ref="B19:C19"/>
    <mergeCell ref="A16:A19"/>
    <mergeCell ref="A20:A30"/>
    <mergeCell ref="B28:C28"/>
    <mergeCell ref="B26:C26"/>
    <mergeCell ref="B27:C27"/>
    <mergeCell ref="B24:C24"/>
    <mergeCell ref="B25:C25"/>
    <mergeCell ref="B22:C22"/>
    <mergeCell ref="B23:C23"/>
    <mergeCell ref="B20:C20"/>
    <mergeCell ref="B21:C21"/>
    <mergeCell ref="A10:E10"/>
    <mergeCell ref="A8:B8"/>
    <mergeCell ref="E8:K8"/>
    <mergeCell ref="N9:O9"/>
    <mergeCell ref="P9:S9"/>
    <mergeCell ref="A4:T4"/>
    <mergeCell ref="S12:T12"/>
    <mergeCell ref="A11:A13"/>
    <mergeCell ref="B11:C13"/>
    <mergeCell ref="D11:D13"/>
    <mergeCell ref="E11:E13"/>
    <mergeCell ref="F11:F13"/>
    <mergeCell ref="G11:T11"/>
    <mergeCell ref="G12:G13"/>
    <mergeCell ref="H12:H13"/>
    <mergeCell ref="I12:I13"/>
    <mergeCell ref="J12:K12"/>
    <mergeCell ref="L12:L13"/>
    <mergeCell ref="M12:N12"/>
    <mergeCell ref="O12:O13"/>
    <mergeCell ref="P12:Q12"/>
    <mergeCell ref="R12:R13"/>
  </mergeCells>
  <printOptions horizontalCentered="1"/>
  <pageMargins left="0.59055118110236227" right="0" top="0.39370078740157483" bottom="0.39370078740157483" header="0" footer="0"/>
  <pageSetup paperSize="9" scale="75" orientation="landscape" r:id="rId1"/>
  <colBreaks count="1" manualBreakCount="1">
    <brk id="2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AEE15-C559-41C0-93E5-C3B8A0332844}">
  <sheetPr>
    <tabColor rgb="FFFFFF00"/>
  </sheetPr>
  <dimension ref="A1:R46"/>
  <sheetViews>
    <sheetView view="pageBreakPreview" zoomScale="85" zoomScaleNormal="100" zoomScaleSheetLayoutView="85" workbookViewId="0">
      <selection activeCell="A46" sqref="A46:R46"/>
    </sheetView>
  </sheetViews>
  <sheetFormatPr defaultColWidth="8.85546875" defaultRowHeight="11.25"/>
  <cols>
    <col min="1" max="1" width="10" style="36" customWidth="1"/>
    <col min="2" max="2" width="5.140625" style="36" customWidth="1"/>
    <col min="3" max="3" width="4.140625" style="36" customWidth="1"/>
    <col min="4" max="4" width="7.28515625" style="36" customWidth="1"/>
    <col min="5" max="5" width="6" style="36" customWidth="1"/>
    <col min="6" max="6" width="6.85546875" style="36" customWidth="1"/>
    <col min="7" max="9" width="6.42578125" style="36" customWidth="1"/>
    <col min="10" max="10" width="7.28515625" style="36" customWidth="1"/>
    <col min="11" max="11" width="6.42578125" style="36" customWidth="1"/>
    <col min="12" max="12" width="6.85546875" style="36" customWidth="1"/>
    <col min="13" max="15" width="6.42578125" style="36" customWidth="1"/>
    <col min="16" max="18" width="5.7109375" style="36" customWidth="1"/>
    <col min="19" max="185" width="8.85546875" style="36"/>
    <col min="186" max="186" width="10.85546875" style="36" customWidth="1"/>
    <col min="187" max="187" width="47.85546875" style="36" customWidth="1"/>
    <col min="188" max="195" width="11.140625" style="36" customWidth="1"/>
    <col min="196" max="210" width="0" style="36" hidden="1" customWidth="1"/>
    <col min="211" max="441" width="8.85546875" style="36"/>
    <col min="442" max="442" width="10.85546875" style="36" customWidth="1"/>
    <col min="443" max="443" width="47.85546875" style="36" customWidth="1"/>
    <col min="444" max="451" width="11.140625" style="36" customWidth="1"/>
    <col min="452" max="466" width="0" style="36" hidden="1" customWidth="1"/>
    <col min="467" max="697" width="8.85546875" style="36"/>
    <col min="698" max="698" width="10.85546875" style="36" customWidth="1"/>
    <col min="699" max="699" width="47.85546875" style="36" customWidth="1"/>
    <col min="700" max="707" width="11.140625" style="36" customWidth="1"/>
    <col min="708" max="722" width="0" style="36" hidden="1" customWidth="1"/>
    <col min="723" max="953" width="8.85546875" style="36"/>
    <col min="954" max="954" width="10.85546875" style="36" customWidth="1"/>
    <col min="955" max="955" width="47.85546875" style="36" customWidth="1"/>
    <col min="956" max="963" width="11.140625" style="36" customWidth="1"/>
    <col min="964" max="978" width="0" style="36" hidden="1" customWidth="1"/>
    <col min="979" max="1209" width="8.85546875" style="36"/>
    <col min="1210" max="1210" width="10.85546875" style="36" customWidth="1"/>
    <col min="1211" max="1211" width="47.85546875" style="36" customWidth="1"/>
    <col min="1212" max="1219" width="11.140625" style="36" customWidth="1"/>
    <col min="1220" max="1234" width="0" style="36" hidden="1" customWidth="1"/>
    <col min="1235" max="1465" width="8.85546875" style="36"/>
    <col min="1466" max="1466" width="10.85546875" style="36" customWidth="1"/>
    <col min="1467" max="1467" width="47.85546875" style="36" customWidth="1"/>
    <col min="1468" max="1475" width="11.140625" style="36" customWidth="1"/>
    <col min="1476" max="1490" width="0" style="36" hidden="1" customWidth="1"/>
    <col min="1491" max="1721" width="8.85546875" style="36"/>
    <col min="1722" max="1722" width="10.85546875" style="36" customWidth="1"/>
    <col min="1723" max="1723" width="47.85546875" style="36" customWidth="1"/>
    <col min="1724" max="1731" width="11.140625" style="36" customWidth="1"/>
    <col min="1732" max="1746" width="0" style="36" hidden="1" customWidth="1"/>
    <col min="1747" max="1977" width="8.85546875" style="36"/>
    <col min="1978" max="1978" width="10.85546875" style="36" customWidth="1"/>
    <col min="1979" max="1979" width="47.85546875" style="36" customWidth="1"/>
    <col min="1980" max="1987" width="11.140625" style="36" customWidth="1"/>
    <col min="1988" max="2002" width="0" style="36" hidden="1" customWidth="1"/>
    <col min="2003" max="2233" width="8.85546875" style="36"/>
    <col min="2234" max="2234" width="10.85546875" style="36" customWidth="1"/>
    <col min="2235" max="2235" width="47.85546875" style="36" customWidth="1"/>
    <col min="2236" max="2243" width="11.140625" style="36" customWidth="1"/>
    <col min="2244" max="2258" width="0" style="36" hidden="1" customWidth="1"/>
    <col min="2259" max="2489" width="8.85546875" style="36"/>
    <col min="2490" max="2490" width="10.85546875" style="36" customWidth="1"/>
    <col min="2491" max="2491" width="47.85546875" style="36" customWidth="1"/>
    <col min="2492" max="2499" width="11.140625" style="36" customWidth="1"/>
    <col min="2500" max="2514" width="0" style="36" hidden="1" customWidth="1"/>
    <col min="2515" max="2745" width="8.85546875" style="36"/>
    <col min="2746" max="2746" width="10.85546875" style="36" customWidth="1"/>
    <col min="2747" max="2747" width="47.85546875" style="36" customWidth="1"/>
    <col min="2748" max="2755" width="11.140625" style="36" customWidth="1"/>
    <col min="2756" max="2770" width="0" style="36" hidden="1" customWidth="1"/>
    <col min="2771" max="3001" width="8.85546875" style="36"/>
    <col min="3002" max="3002" width="10.85546875" style="36" customWidth="1"/>
    <col min="3003" max="3003" width="47.85546875" style="36" customWidth="1"/>
    <col min="3004" max="3011" width="11.140625" style="36" customWidth="1"/>
    <col min="3012" max="3026" width="0" style="36" hidden="1" customWidth="1"/>
    <col min="3027" max="3257" width="8.85546875" style="36"/>
    <col min="3258" max="3258" width="10.85546875" style="36" customWidth="1"/>
    <col min="3259" max="3259" width="47.85546875" style="36" customWidth="1"/>
    <col min="3260" max="3267" width="11.140625" style="36" customWidth="1"/>
    <col min="3268" max="3282" width="0" style="36" hidden="1" customWidth="1"/>
    <col min="3283" max="3513" width="8.85546875" style="36"/>
    <col min="3514" max="3514" width="10.85546875" style="36" customWidth="1"/>
    <col min="3515" max="3515" width="47.85546875" style="36" customWidth="1"/>
    <col min="3516" max="3523" width="11.140625" style="36" customWidth="1"/>
    <col min="3524" max="3538" width="0" style="36" hidden="1" customWidth="1"/>
    <col min="3539" max="3769" width="8.85546875" style="36"/>
    <col min="3770" max="3770" width="10.85546875" style="36" customWidth="1"/>
    <col min="3771" max="3771" width="47.85546875" style="36" customWidth="1"/>
    <col min="3772" max="3779" width="11.140625" style="36" customWidth="1"/>
    <col min="3780" max="3794" width="0" style="36" hidden="1" customWidth="1"/>
    <col min="3795" max="4025" width="8.85546875" style="36"/>
    <col min="4026" max="4026" width="10.85546875" style="36" customWidth="1"/>
    <col min="4027" max="4027" width="47.85546875" style="36" customWidth="1"/>
    <col min="4028" max="4035" width="11.140625" style="36" customWidth="1"/>
    <col min="4036" max="4050" width="0" style="36" hidden="1" customWidth="1"/>
    <col min="4051" max="4281" width="8.85546875" style="36"/>
    <col min="4282" max="4282" width="10.85546875" style="36" customWidth="1"/>
    <col min="4283" max="4283" width="47.85546875" style="36" customWidth="1"/>
    <col min="4284" max="4291" width="11.140625" style="36" customWidth="1"/>
    <col min="4292" max="4306" width="0" style="36" hidden="1" customWidth="1"/>
    <col min="4307" max="4537" width="8.85546875" style="36"/>
    <col min="4538" max="4538" width="10.85546875" style="36" customWidth="1"/>
    <col min="4539" max="4539" width="47.85546875" style="36" customWidth="1"/>
    <col min="4540" max="4547" width="11.140625" style="36" customWidth="1"/>
    <col min="4548" max="4562" width="0" style="36" hidden="1" customWidth="1"/>
    <col min="4563" max="4793" width="8.85546875" style="36"/>
    <col min="4794" max="4794" width="10.85546875" style="36" customWidth="1"/>
    <col min="4795" max="4795" width="47.85546875" style="36" customWidth="1"/>
    <col min="4796" max="4803" width="11.140625" style="36" customWidth="1"/>
    <col min="4804" max="4818" width="0" style="36" hidden="1" customWidth="1"/>
    <col min="4819" max="5049" width="8.85546875" style="36"/>
    <col min="5050" max="5050" width="10.85546875" style="36" customWidth="1"/>
    <col min="5051" max="5051" width="47.85546875" style="36" customWidth="1"/>
    <col min="5052" max="5059" width="11.140625" style="36" customWidth="1"/>
    <col min="5060" max="5074" width="0" style="36" hidden="1" customWidth="1"/>
    <col min="5075" max="5305" width="8.85546875" style="36"/>
    <col min="5306" max="5306" width="10.85546875" style="36" customWidth="1"/>
    <col min="5307" max="5307" width="47.85546875" style="36" customWidth="1"/>
    <col min="5308" max="5315" width="11.140625" style="36" customWidth="1"/>
    <col min="5316" max="5330" width="0" style="36" hidden="1" customWidth="1"/>
    <col min="5331" max="5561" width="8.85546875" style="36"/>
    <col min="5562" max="5562" width="10.85546875" style="36" customWidth="1"/>
    <col min="5563" max="5563" width="47.85546875" style="36" customWidth="1"/>
    <col min="5564" max="5571" width="11.140625" style="36" customWidth="1"/>
    <col min="5572" max="5586" width="0" style="36" hidden="1" customWidth="1"/>
    <col min="5587" max="5817" width="8.85546875" style="36"/>
    <col min="5818" max="5818" width="10.85546875" style="36" customWidth="1"/>
    <col min="5819" max="5819" width="47.85546875" style="36" customWidth="1"/>
    <col min="5820" max="5827" width="11.140625" style="36" customWidth="1"/>
    <col min="5828" max="5842" width="0" style="36" hidden="1" customWidth="1"/>
    <col min="5843" max="6073" width="8.85546875" style="36"/>
    <col min="6074" max="6074" width="10.85546875" style="36" customWidth="1"/>
    <col min="6075" max="6075" width="47.85546875" style="36" customWidth="1"/>
    <col min="6076" max="6083" width="11.140625" style="36" customWidth="1"/>
    <col min="6084" max="6098" width="0" style="36" hidden="1" customWidth="1"/>
    <col min="6099" max="6329" width="8.85546875" style="36"/>
    <col min="6330" max="6330" width="10.85546875" style="36" customWidth="1"/>
    <col min="6331" max="6331" width="47.85546875" style="36" customWidth="1"/>
    <col min="6332" max="6339" width="11.140625" style="36" customWidth="1"/>
    <col min="6340" max="6354" width="0" style="36" hidden="1" customWidth="1"/>
    <col min="6355" max="6585" width="8.85546875" style="36"/>
    <col min="6586" max="6586" width="10.85546875" style="36" customWidth="1"/>
    <col min="6587" max="6587" width="47.85546875" style="36" customWidth="1"/>
    <col min="6588" max="6595" width="11.140625" style="36" customWidth="1"/>
    <col min="6596" max="6610" width="0" style="36" hidden="1" customWidth="1"/>
    <col min="6611" max="6841" width="8.85546875" style="36"/>
    <col min="6842" max="6842" width="10.85546875" style="36" customWidth="1"/>
    <col min="6843" max="6843" width="47.85546875" style="36" customWidth="1"/>
    <col min="6844" max="6851" width="11.140625" style="36" customWidth="1"/>
    <col min="6852" max="6866" width="0" style="36" hidden="1" customWidth="1"/>
    <col min="6867" max="7097" width="8.85546875" style="36"/>
    <col min="7098" max="7098" width="10.85546875" style="36" customWidth="1"/>
    <col min="7099" max="7099" width="47.85546875" style="36" customWidth="1"/>
    <col min="7100" max="7107" width="11.140625" style="36" customWidth="1"/>
    <col min="7108" max="7122" width="0" style="36" hidden="1" customWidth="1"/>
    <col min="7123" max="7353" width="8.85546875" style="36"/>
    <col min="7354" max="7354" width="10.85546875" style="36" customWidth="1"/>
    <col min="7355" max="7355" width="47.85546875" style="36" customWidth="1"/>
    <col min="7356" max="7363" width="11.140625" style="36" customWidth="1"/>
    <col min="7364" max="7378" width="0" style="36" hidden="1" customWidth="1"/>
    <col min="7379" max="7609" width="8.85546875" style="36"/>
    <col min="7610" max="7610" width="10.85546875" style="36" customWidth="1"/>
    <col min="7611" max="7611" width="47.85546875" style="36" customWidth="1"/>
    <col min="7612" max="7619" width="11.140625" style="36" customWidth="1"/>
    <col min="7620" max="7634" width="0" style="36" hidden="1" customWidth="1"/>
    <col min="7635" max="7865" width="8.85546875" style="36"/>
    <col min="7866" max="7866" width="10.85546875" style="36" customWidth="1"/>
    <col min="7867" max="7867" width="47.85546875" style="36" customWidth="1"/>
    <col min="7868" max="7875" width="11.140625" style="36" customWidth="1"/>
    <col min="7876" max="7890" width="0" style="36" hidden="1" customWidth="1"/>
    <col min="7891" max="8121" width="8.85546875" style="36"/>
    <col min="8122" max="8122" width="10.85546875" style="36" customWidth="1"/>
    <col min="8123" max="8123" width="47.85546875" style="36" customWidth="1"/>
    <col min="8124" max="8131" width="11.140625" style="36" customWidth="1"/>
    <col min="8132" max="8146" width="0" style="36" hidden="1" customWidth="1"/>
    <col min="8147" max="8377" width="8.85546875" style="36"/>
    <col min="8378" max="8378" width="10.85546875" style="36" customWidth="1"/>
    <col min="8379" max="8379" width="47.85546875" style="36" customWidth="1"/>
    <col min="8380" max="8387" width="11.140625" style="36" customWidth="1"/>
    <col min="8388" max="8402" width="0" style="36" hidden="1" customWidth="1"/>
    <col min="8403" max="8633" width="8.85546875" style="36"/>
    <col min="8634" max="8634" width="10.85546875" style="36" customWidth="1"/>
    <col min="8635" max="8635" width="47.85546875" style="36" customWidth="1"/>
    <col min="8636" max="8643" width="11.140625" style="36" customWidth="1"/>
    <col min="8644" max="8658" width="0" style="36" hidden="1" customWidth="1"/>
    <col min="8659" max="8889" width="8.85546875" style="36"/>
    <col min="8890" max="8890" width="10.85546875" style="36" customWidth="1"/>
    <col min="8891" max="8891" width="47.85546875" style="36" customWidth="1"/>
    <col min="8892" max="8899" width="11.140625" style="36" customWidth="1"/>
    <col min="8900" max="8914" width="0" style="36" hidden="1" customWidth="1"/>
    <col min="8915" max="9145" width="8.85546875" style="36"/>
    <col min="9146" max="9146" width="10.85546875" style="36" customWidth="1"/>
    <col min="9147" max="9147" width="47.85546875" style="36" customWidth="1"/>
    <col min="9148" max="9155" width="11.140625" style="36" customWidth="1"/>
    <col min="9156" max="9170" width="0" style="36" hidden="1" customWidth="1"/>
    <col min="9171" max="9401" width="8.85546875" style="36"/>
    <col min="9402" max="9402" width="10.85546875" style="36" customWidth="1"/>
    <col min="9403" max="9403" width="47.85546875" style="36" customWidth="1"/>
    <col min="9404" max="9411" width="11.140625" style="36" customWidth="1"/>
    <col min="9412" max="9426" width="0" style="36" hidden="1" customWidth="1"/>
    <col min="9427" max="9657" width="8.85546875" style="36"/>
    <col min="9658" max="9658" width="10.85546875" style="36" customWidth="1"/>
    <col min="9659" max="9659" width="47.85546875" style="36" customWidth="1"/>
    <col min="9660" max="9667" width="11.140625" style="36" customWidth="1"/>
    <col min="9668" max="9682" width="0" style="36" hidden="1" customWidth="1"/>
    <col min="9683" max="9913" width="8.85546875" style="36"/>
    <col min="9914" max="9914" width="10.85546875" style="36" customWidth="1"/>
    <col min="9915" max="9915" width="47.85546875" style="36" customWidth="1"/>
    <col min="9916" max="9923" width="11.140625" style="36" customWidth="1"/>
    <col min="9924" max="9938" width="0" style="36" hidden="1" customWidth="1"/>
    <col min="9939" max="10169" width="8.85546875" style="36"/>
    <col min="10170" max="10170" width="10.85546875" style="36" customWidth="1"/>
    <col min="10171" max="10171" width="47.85546875" style="36" customWidth="1"/>
    <col min="10172" max="10179" width="11.140625" style="36" customWidth="1"/>
    <col min="10180" max="10194" width="0" style="36" hidden="1" customWidth="1"/>
    <col min="10195" max="10425" width="8.85546875" style="36"/>
    <col min="10426" max="10426" width="10.85546875" style="36" customWidth="1"/>
    <col min="10427" max="10427" width="47.85546875" style="36" customWidth="1"/>
    <col min="10428" max="10435" width="11.140625" style="36" customWidth="1"/>
    <col min="10436" max="10450" width="0" style="36" hidden="1" customWidth="1"/>
    <col min="10451" max="10681" width="8.85546875" style="36"/>
    <col min="10682" max="10682" width="10.85546875" style="36" customWidth="1"/>
    <col min="10683" max="10683" width="47.85546875" style="36" customWidth="1"/>
    <col min="10684" max="10691" width="11.140625" style="36" customWidth="1"/>
    <col min="10692" max="10706" width="0" style="36" hidden="1" customWidth="1"/>
    <col min="10707" max="10937" width="8.85546875" style="36"/>
    <col min="10938" max="10938" width="10.85546875" style="36" customWidth="1"/>
    <col min="10939" max="10939" width="47.85546875" style="36" customWidth="1"/>
    <col min="10940" max="10947" width="11.140625" style="36" customWidth="1"/>
    <col min="10948" max="10962" width="0" style="36" hidden="1" customWidth="1"/>
    <col min="10963" max="11193" width="8.85546875" style="36"/>
    <col min="11194" max="11194" width="10.85546875" style="36" customWidth="1"/>
    <col min="11195" max="11195" width="47.85546875" style="36" customWidth="1"/>
    <col min="11196" max="11203" width="11.140625" style="36" customWidth="1"/>
    <col min="11204" max="11218" width="0" style="36" hidden="1" customWidth="1"/>
    <col min="11219" max="11449" width="8.85546875" style="36"/>
    <col min="11450" max="11450" width="10.85546875" style="36" customWidth="1"/>
    <col min="11451" max="11451" width="47.85546875" style="36" customWidth="1"/>
    <col min="11452" max="11459" width="11.140625" style="36" customWidth="1"/>
    <col min="11460" max="11474" width="0" style="36" hidden="1" customWidth="1"/>
    <col min="11475" max="11705" width="8.85546875" style="36"/>
    <col min="11706" max="11706" width="10.85546875" style="36" customWidth="1"/>
    <col min="11707" max="11707" width="47.85546875" style="36" customWidth="1"/>
    <col min="11708" max="11715" width="11.140625" style="36" customWidth="1"/>
    <col min="11716" max="11730" width="0" style="36" hidden="1" customWidth="1"/>
    <col min="11731" max="11961" width="8.85546875" style="36"/>
    <col min="11962" max="11962" width="10.85546875" style="36" customWidth="1"/>
    <col min="11963" max="11963" width="47.85546875" style="36" customWidth="1"/>
    <col min="11964" max="11971" width="11.140625" style="36" customWidth="1"/>
    <col min="11972" max="11986" width="0" style="36" hidden="1" customWidth="1"/>
    <col min="11987" max="12217" width="8.85546875" style="36"/>
    <col min="12218" max="12218" width="10.85546875" style="36" customWidth="1"/>
    <col min="12219" max="12219" width="47.85546875" style="36" customWidth="1"/>
    <col min="12220" max="12227" width="11.140625" style="36" customWidth="1"/>
    <col min="12228" max="12242" width="0" style="36" hidden="1" customWidth="1"/>
    <col min="12243" max="12473" width="8.85546875" style="36"/>
    <col min="12474" max="12474" width="10.85546875" style="36" customWidth="1"/>
    <col min="12475" max="12475" width="47.85546875" style="36" customWidth="1"/>
    <col min="12476" max="12483" width="11.140625" style="36" customWidth="1"/>
    <col min="12484" max="12498" width="0" style="36" hidden="1" customWidth="1"/>
    <col min="12499" max="12729" width="8.85546875" style="36"/>
    <col min="12730" max="12730" width="10.85546875" style="36" customWidth="1"/>
    <col min="12731" max="12731" width="47.85546875" style="36" customWidth="1"/>
    <col min="12732" max="12739" width="11.140625" style="36" customWidth="1"/>
    <col min="12740" max="12754" width="0" style="36" hidden="1" customWidth="1"/>
    <col min="12755" max="12985" width="8.85546875" style="36"/>
    <col min="12986" max="12986" width="10.85546875" style="36" customWidth="1"/>
    <col min="12987" max="12987" width="47.85546875" style="36" customWidth="1"/>
    <col min="12988" max="12995" width="11.140625" style="36" customWidth="1"/>
    <col min="12996" max="13010" width="0" style="36" hidden="1" customWidth="1"/>
    <col min="13011" max="13241" width="8.85546875" style="36"/>
    <col min="13242" max="13242" width="10.85546875" style="36" customWidth="1"/>
    <col min="13243" max="13243" width="47.85546875" style="36" customWidth="1"/>
    <col min="13244" max="13251" width="11.140625" style="36" customWidth="1"/>
    <col min="13252" max="13266" width="0" style="36" hidden="1" customWidth="1"/>
    <col min="13267" max="13497" width="8.85546875" style="36"/>
    <col min="13498" max="13498" width="10.85546875" style="36" customWidth="1"/>
    <col min="13499" max="13499" width="47.85546875" style="36" customWidth="1"/>
    <col min="13500" max="13507" width="11.140625" style="36" customWidth="1"/>
    <col min="13508" max="13522" width="0" style="36" hidden="1" customWidth="1"/>
    <col min="13523" max="13753" width="8.85546875" style="36"/>
    <col min="13754" max="13754" width="10.85546875" style="36" customWidth="1"/>
    <col min="13755" max="13755" width="47.85546875" style="36" customWidth="1"/>
    <col min="13756" max="13763" width="11.140625" style="36" customWidth="1"/>
    <col min="13764" max="13778" width="0" style="36" hidden="1" customWidth="1"/>
    <col min="13779" max="14009" width="8.85546875" style="36"/>
    <col min="14010" max="14010" width="10.85546875" style="36" customWidth="1"/>
    <col min="14011" max="14011" width="47.85546875" style="36" customWidth="1"/>
    <col min="14012" max="14019" width="11.140625" style="36" customWidth="1"/>
    <col min="14020" max="14034" width="0" style="36" hidden="1" customWidth="1"/>
    <col min="14035" max="14265" width="8.85546875" style="36"/>
    <col min="14266" max="14266" width="10.85546875" style="36" customWidth="1"/>
    <col min="14267" max="14267" width="47.85546875" style="36" customWidth="1"/>
    <col min="14268" max="14275" width="11.140625" style="36" customWidth="1"/>
    <col min="14276" max="14290" width="0" style="36" hidden="1" customWidth="1"/>
    <col min="14291" max="14521" width="8.85546875" style="36"/>
    <col min="14522" max="14522" width="10.85546875" style="36" customWidth="1"/>
    <col min="14523" max="14523" width="47.85546875" style="36" customWidth="1"/>
    <col min="14524" max="14531" width="11.140625" style="36" customWidth="1"/>
    <col min="14532" max="14546" width="0" style="36" hidden="1" customWidth="1"/>
    <col min="14547" max="14777" width="8.85546875" style="36"/>
    <col min="14778" max="14778" width="10.85546875" style="36" customWidth="1"/>
    <col min="14779" max="14779" width="47.85546875" style="36" customWidth="1"/>
    <col min="14780" max="14787" width="11.140625" style="36" customWidth="1"/>
    <col min="14788" max="14802" width="0" style="36" hidden="1" customWidth="1"/>
    <col min="14803" max="15033" width="8.85546875" style="36"/>
    <col min="15034" max="15034" width="10.85546875" style="36" customWidth="1"/>
    <col min="15035" max="15035" width="47.85546875" style="36" customWidth="1"/>
    <col min="15036" max="15043" width="11.140625" style="36" customWidth="1"/>
    <col min="15044" max="15058" width="0" style="36" hidden="1" customWidth="1"/>
    <col min="15059" max="15289" width="8.85546875" style="36"/>
    <col min="15290" max="15290" width="10.85546875" style="36" customWidth="1"/>
    <col min="15291" max="15291" width="47.85546875" style="36" customWidth="1"/>
    <col min="15292" max="15299" width="11.140625" style="36" customWidth="1"/>
    <col min="15300" max="15314" width="0" style="36" hidden="1" customWidth="1"/>
    <col min="15315" max="15545" width="8.85546875" style="36"/>
    <col min="15546" max="15546" width="10.85546875" style="36" customWidth="1"/>
    <col min="15547" max="15547" width="47.85546875" style="36" customWidth="1"/>
    <col min="15548" max="15555" width="11.140625" style="36" customWidth="1"/>
    <col min="15556" max="15570" width="0" style="36" hidden="1" customWidth="1"/>
    <col min="15571" max="15801" width="8.85546875" style="36"/>
    <col min="15802" max="15802" width="10.85546875" style="36" customWidth="1"/>
    <col min="15803" max="15803" width="47.85546875" style="36" customWidth="1"/>
    <col min="15804" max="15811" width="11.140625" style="36" customWidth="1"/>
    <col min="15812" max="15826" width="0" style="36" hidden="1" customWidth="1"/>
    <col min="15827" max="16057" width="8.85546875" style="36"/>
    <col min="16058" max="16058" width="10.85546875" style="36" customWidth="1"/>
    <col min="16059" max="16059" width="47.85546875" style="36" customWidth="1"/>
    <col min="16060" max="16067" width="11.140625" style="36" customWidth="1"/>
    <col min="16068" max="16082" width="0" style="36" hidden="1" customWidth="1"/>
    <col min="16083" max="16384" width="8.85546875" style="36"/>
  </cols>
  <sheetData>
    <row r="1" spans="1:18" ht="18.75" customHeight="1">
      <c r="Q1" s="155" t="s">
        <v>1</v>
      </c>
      <c r="R1" s="155"/>
    </row>
    <row r="2" spans="1:18" ht="18.75" customHeight="1"/>
    <row r="3" spans="1:18" ht="21" customHeight="1"/>
    <row r="4" spans="1:18" ht="55.5" customHeight="1">
      <c r="A4" s="156" t="s">
        <v>179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18" ht="23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23.25" customHeight="1">
      <c r="A6" s="39"/>
      <c r="B6" s="39"/>
      <c r="C6" s="39"/>
    </row>
    <row r="7" spans="1:18" ht="23.25" customHeight="1">
      <c r="A7" s="39"/>
      <c r="B7" s="39"/>
      <c r="C7" s="39"/>
    </row>
    <row r="8" spans="1:18" ht="23.25" customHeight="1"/>
    <row r="9" spans="1:18" ht="12.75">
      <c r="A9" s="40" t="s">
        <v>4</v>
      </c>
      <c r="R9" s="41" t="s">
        <v>5</v>
      </c>
    </row>
    <row r="10" spans="1:18" ht="19.5" customHeight="1">
      <c r="A10" s="157" t="s">
        <v>35</v>
      </c>
      <c r="B10" s="157"/>
      <c r="C10" s="157" t="s">
        <v>9</v>
      </c>
      <c r="D10" s="158" t="s">
        <v>10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2"/>
    </row>
    <row r="11" spans="1:18" s="43" customFormat="1" ht="23.25" customHeight="1">
      <c r="A11" s="157"/>
      <c r="B11" s="157"/>
      <c r="C11" s="157"/>
      <c r="D11" s="159"/>
      <c r="E11" s="163" t="s">
        <v>11</v>
      </c>
      <c r="F11" s="163" t="s">
        <v>12</v>
      </c>
      <c r="G11" s="142" t="s">
        <v>13</v>
      </c>
      <c r="H11" s="125"/>
      <c r="I11" s="126"/>
      <c r="J11" s="142" t="s">
        <v>14</v>
      </c>
      <c r="K11" s="125"/>
      <c r="L11" s="126"/>
      <c r="M11" s="142" t="s">
        <v>15</v>
      </c>
      <c r="N11" s="125"/>
      <c r="O11" s="126"/>
      <c r="P11" s="142" t="s">
        <v>16</v>
      </c>
      <c r="Q11" s="125"/>
      <c r="R11" s="126"/>
    </row>
    <row r="12" spans="1:18" s="44" customFormat="1" ht="54" customHeight="1">
      <c r="A12" s="157"/>
      <c r="B12" s="157"/>
      <c r="C12" s="157"/>
      <c r="D12" s="160"/>
      <c r="E12" s="163"/>
      <c r="F12" s="163"/>
      <c r="G12" s="144"/>
      <c r="H12" s="42" t="s">
        <v>11</v>
      </c>
      <c r="I12" s="42" t="s">
        <v>12</v>
      </c>
      <c r="J12" s="144"/>
      <c r="K12" s="42" t="s">
        <v>11</v>
      </c>
      <c r="L12" s="42" t="s">
        <v>12</v>
      </c>
      <c r="M12" s="144"/>
      <c r="N12" s="42" t="s">
        <v>11</v>
      </c>
      <c r="O12" s="42" t="s">
        <v>12</v>
      </c>
      <c r="P12" s="144"/>
      <c r="Q12" s="42" t="s">
        <v>11</v>
      </c>
      <c r="R12" s="42" t="s">
        <v>12</v>
      </c>
    </row>
    <row r="13" spans="1:18" ht="17.25" customHeight="1">
      <c r="A13" s="166" t="s">
        <v>17</v>
      </c>
      <c r="B13" s="167"/>
      <c r="C13" s="46" t="s">
        <v>18</v>
      </c>
      <c r="D13" s="46">
        <v>1</v>
      </c>
      <c r="E13" s="46">
        <v>2</v>
      </c>
      <c r="F13" s="46">
        <v>3</v>
      </c>
      <c r="G13" s="46">
        <v>4</v>
      </c>
      <c r="H13" s="46">
        <v>5</v>
      </c>
      <c r="I13" s="46">
        <v>6</v>
      </c>
      <c r="J13" s="46">
        <v>7</v>
      </c>
      <c r="K13" s="46">
        <v>8</v>
      </c>
      <c r="L13" s="46">
        <v>9</v>
      </c>
      <c r="M13" s="46">
        <v>10</v>
      </c>
      <c r="N13" s="46">
        <v>11</v>
      </c>
      <c r="O13" s="46">
        <v>12</v>
      </c>
      <c r="P13" s="46">
        <v>13</v>
      </c>
      <c r="Q13" s="46">
        <v>14</v>
      </c>
      <c r="R13" s="46">
        <v>15</v>
      </c>
    </row>
    <row r="14" spans="1:18" ht="21.75" customHeight="1">
      <c r="A14" s="168" t="s">
        <v>19</v>
      </c>
      <c r="B14" s="169"/>
      <c r="C14" s="110">
        <v>1</v>
      </c>
      <c r="D14" s="111">
        <f>+D15+D16+D17</f>
        <v>23314</v>
      </c>
      <c r="E14" s="111">
        <f t="shared" ref="E14:R14" si="0">+E15+E16+E17</f>
        <v>8341</v>
      </c>
      <c r="F14" s="111">
        <f t="shared" si="0"/>
        <v>14973</v>
      </c>
      <c r="G14" s="111">
        <f t="shared" si="0"/>
        <v>1102</v>
      </c>
      <c r="H14" s="111">
        <f t="shared" si="0"/>
        <v>194</v>
      </c>
      <c r="I14" s="111">
        <f t="shared" si="0"/>
        <v>908</v>
      </c>
      <c r="J14" s="111">
        <f t="shared" si="0"/>
        <v>17260</v>
      </c>
      <c r="K14" s="111">
        <f t="shared" si="0"/>
        <v>6291</v>
      </c>
      <c r="L14" s="111">
        <f t="shared" si="0"/>
        <v>10969</v>
      </c>
      <c r="M14" s="111">
        <f t="shared" si="0"/>
        <v>4860</v>
      </c>
      <c r="N14" s="111">
        <f t="shared" si="0"/>
        <v>1814</v>
      </c>
      <c r="O14" s="111">
        <f t="shared" si="0"/>
        <v>3046</v>
      </c>
      <c r="P14" s="111">
        <f t="shared" si="0"/>
        <v>92</v>
      </c>
      <c r="Q14" s="111">
        <f t="shared" si="0"/>
        <v>42</v>
      </c>
      <c r="R14" s="111">
        <f t="shared" si="0"/>
        <v>50</v>
      </c>
    </row>
    <row r="15" spans="1:18" ht="21.75" customHeight="1">
      <c r="A15" s="164" t="s">
        <v>36</v>
      </c>
      <c r="B15" s="165"/>
      <c r="C15" s="110">
        <f>+C14+1</f>
        <v>2</v>
      </c>
      <c r="D15" s="111">
        <f>+D19+D23+D27+D31</f>
        <v>20623</v>
      </c>
      <c r="E15" s="111">
        <f t="shared" ref="E15:R15" si="1">+E19+E23+E27+E31</f>
        <v>7310</v>
      </c>
      <c r="F15" s="111">
        <f t="shared" si="1"/>
        <v>13313</v>
      </c>
      <c r="G15" s="111">
        <f t="shared" si="1"/>
        <v>901</v>
      </c>
      <c r="H15" s="111">
        <f t="shared" si="1"/>
        <v>113</v>
      </c>
      <c r="I15" s="111">
        <f t="shared" si="1"/>
        <v>788</v>
      </c>
      <c r="J15" s="111">
        <f t="shared" si="1"/>
        <v>15318</v>
      </c>
      <c r="K15" s="111">
        <f t="shared" si="1"/>
        <v>5538</v>
      </c>
      <c r="L15" s="111">
        <f t="shared" si="1"/>
        <v>9780</v>
      </c>
      <c r="M15" s="111">
        <f t="shared" si="1"/>
        <v>4312</v>
      </c>
      <c r="N15" s="111">
        <f t="shared" si="1"/>
        <v>1617</v>
      </c>
      <c r="O15" s="111">
        <f t="shared" si="1"/>
        <v>2695</v>
      </c>
      <c r="P15" s="111">
        <f t="shared" si="1"/>
        <v>92</v>
      </c>
      <c r="Q15" s="111">
        <f t="shared" si="1"/>
        <v>42</v>
      </c>
      <c r="R15" s="111">
        <f t="shared" si="1"/>
        <v>50</v>
      </c>
    </row>
    <row r="16" spans="1:18" ht="21.75" customHeight="1">
      <c r="A16" s="164" t="s">
        <v>37</v>
      </c>
      <c r="B16" s="165"/>
      <c r="C16" s="110">
        <f t="shared" ref="C16:C33" si="2">+C15+1</f>
        <v>3</v>
      </c>
      <c r="D16" s="111">
        <f>+D20+D24+D28+D32</f>
        <v>2691</v>
      </c>
      <c r="E16" s="111">
        <f t="shared" ref="E16:R16" si="3">+E20+E24+E28+E32</f>
        <v>1031</v>
      </c>
      <c r="F16" s="111">
        <f t="shared" si="3"/>
        <v>1660</v>
      </c>
      <c r="G16" s="111">
        <f t="shared" si="3"/>
        <v>201</v>
      </c>
      <c r="H16" s="111">
        <f t="shared" si="3"/>
        <v>81</v>
      </c>
      <c r="I16" s="111">
        <f t="shared" si="3"/>
        <v>120</v>
      </c>
      <c r="J16" s="111">
        <f t="shared" si="3"/>
        <v>1942</v>
      </c>
      <c r="K16" s="111">
        <f t="shared" si="3"/>
        <v>753</v>
      </c>
      <c r="L16" s="111">
        <f t="shared" si="3"/>
        <v>1189</v>
      </c>
      <c r="M16" s="111">
        <f t="shared" si="3"/>
        <v>548</v>
      </c>
      <c r="N16" s="111">
        <f t="shared" si="3"/>
        <v>197</v>
      </c>
      <c r="O16" s="111">
        <f t="shared" si="3"/>
        <v>351</v>
      </c>
      <c r="P16" s="111">
        <f t="shared" si="3"/>
        <v>0</v>
      </c>
      <c r="Q16" s="111">
        <f t="shared" si="3"/>
        <v>0</v>
      </c>
      <c r="R16" s="111">
        <f t="shared" si="3"/>
        <v>0</v>
      </c>
    </row>
    <row r="17" spans="1:18" ht="21.75" customHeight="1">
      <c r="A17" s="164" t="s">
        <v>38</v>
      </c>
      <c r="B17" s="165"/>
      <c r="C17" s="110">
        <f t="shared" si="2"/>
        <v>4</v>
      </c>
      <c r="D17" s="111">
        <f>+D21+D25+D29+D33</f>
        <v>0</v>
      </c>
      <c r="E17" s="111">
        <f t="shared" ref="E17:R17" si="4">+E21+E25+E29+E33</f>
        <v>0</v>
      </c>
      <c r="F17" s="111">
        <f t="shared" si="4"/>
        <v>0</v>
      </c>
      <c r="G17" s="111">
        <f t="shared" si="4"/>
        <v>0</v>
      </c>
      <c r="H17" s="111">
        <f t="shared" si="4"/>
        <v>0</v>
      </c>
      <c r="I17" s="111">
        <f t="shared" si="4"/>
        <v>0</v>
      </c>
      <c r="J17" s="111">
        <f t="shared" si="4"/>
        <v>0</v>
      </c>
      <c r="K17" s="111">
        <f t="shared" si="4"/>
        <v>0</v>
      </c>
      <c r="L17" s="111">
        <f t="shared" si="4"/>
        <v>0</v>
      </c>
      <c r="M17" s="111">
        <f t="shared" si="4"/>
        <v>0</v>
      </c>
      <c r="N17" s="111">
        <f t="shared" si="4"/>
        <v>0</v>
      </c>
      <c r="O17" s="111">
        <f t="shared" si="4"/>
        <v>0</v>
      </c>
      <c r="P17" s="111">
        <f t="shared" si="4"/>
        <v>0</v>
      </c>
      <c r="Q17" s="111">
        <f t="shared" si="4"/>
        <v>0</v>
      </c>
      <c r="R17" s="111">
        <f t="shared" si="4"/>
        <v>0</v>
      </c>
    </row>
    <row r="18" spans="1:18" ht="21.75" customHeight="1">
      <c r="A18" s="168" t="s">
        <v>39</v>
      </c>
      <c r="B18" s="169"/>
      <c r="C18" s="110">
        <f t="shared" si="2"/>
        <v>5</v>
      </c>
      <c r="D18" s="111">
        <f>+D19+D20+D21</f>
        <v>12383</v>
      </c>
      <c r="E18" s="111">
        <f t="shared" ref="E18:R18" si="5">+E19+E20+E21</f>
        <v>4760</v>
      </c>
      <c r="F18" s="111">
        <f t="shared" si="5"/>
        <v>7623</v>
      </c>
      <c r="G18" s="111">
        <f t="shared" si="5"/>
        <v>901</v>
      </c>
      <c r="H18" s="111">
        <f t="shared" si="5"/>
        <v>113</v>
      </c>
      <c r="I18" s="111">
        <f t="shared" si="5"/>
        <v>788</v>
      </c>
      <c r="J18" s="111">
        <f t="shared" si="5"/>
        <v>8961</v>
      </c>
      <c r="K18" s="111">
        <f t="shared" si="5"/>
        <v>3647</v>
      </c>
      <c r="L18" s="111">
        <f t="shared" si="5"/>
        <v>5314</v>
      </c>
      <c r="M18" s="111">
        <f t="shared" si="5"/>
        <v>2449</v>
      </c>
      <c r="N18" s="111">
        <f t="shared" si="5"/>
        <v>965</v>
      </c>
      <c r="O18" s="111">
        <f t="shared" si="5"/>
        <v>1484</v>
      </c>
      <c r="P18" s="111">
        <f t="shared" si="5"/>
        <v>72</v>
      </c>
      <c r="Q18" s="111">
        <f t="shared" si="5"/>
        <v>35</v>
      </c>
      <c r="R18" s="111">
        <f t="shared" si="5"/>
        <v>37</v>
      </c>
    </row>
    <row r="19" spans="1:18" ht="21.75" customHeight="1">
      <c r="A19" s="164" t="s">
        <v>36</v>
      </c>
      <c r="B19" s="165"/>
      <c r="C19" s="110">
        <f t="shared" si="2"/>
        <v>6</v>
      </c>
      <c r="D19" s="111">
        <f>+G19+J19+M19+P19</f>
        <v>12202</v>
      </c>
      <c r="E19" s="111">
        <f t="shared" ref="E19:F19" si="6">+H19+K19+N19+Q19</f>
        <v>4659</v>
      </c>
      <c r="F19" s="111">
        <f t="shared" si="6"/>
        <v>7543</v>
      </c>
      <c r="G19" s="111">
        <f>+H19+I19</f>
        <v>901</v>
      </c>
      <c r="H19" s="112">
        <v>113</v>
      </c>
      <c r="I19" s="112">
        <v>788</v>
      </c>
      <c r="J19" s="111">
        <f>+K19+L19</f>
        <v>8791</v>
      </c>
      <c r="K19" s="112">
        <v>3548</v>
      </c>
      <c r="L19" s="112">
        <v>5243</v>
      </c>
      <c r="M19" s="111">
        <f>+N19+O19</f>
        <v>2438</v>
      </c>
      <c r="N19" s="112">
        <v>963</v>
      </c>
      <c r="O19" s="112">
        <v>1475</v>
      </c>
      <c r="P19" s="111">
        <f>+Q19+R19</f>
        <v>72</v>
      </c>
      <c r="Q19" s="112">
        <v>35</v>
      </c>
      <c r="R19" s="112">
        <v>37</v>
      </c>
    </row>
    <row r="20" spans="1:18" ht="21.75" customHeight="1">
      <c r="A20" s="164" t="s">
        <v>37</v>
      </c>
      <c r="B20" s="165"/>
      <c r="C20" s="110">
        <f t="shared" si="2"/>
        <v>7</v>
      </c>
      <c r="D20" s="111">
        <f t="shared" ref="D20:D21" si="7">+G20+J20+M20+P20</f>
        <v>181</v>
      </c>
      <c r="E20" s="111">
        <f t="shared" ref="E20:E21" si="8">+H20+K20+N20+Q20</f>
        <v>101</v>
      </c>
      <c r="F20" s="111">
        <f t="shared" ref="F20:F21" si="9">+I20+L20+O20+R20</f>
        <v>80</v>
      </c>
      <c r="G20" s="111">
        <f t="shared" ref="G20:G21" si="10">+H20+I20</f>
        <v>0</v>
      </c>
      <c r="H20" s="112">
        <v>0</v>
      </c>
      <c r="I20" s="112">
        <v>0</v>
      </c>
      <c r="J20" s="111">
        <f t="shared" ref="J20:J21" si="11">+K20+L20</f>
        <v>170</v>
      </c>
      <c r="K20" s="112">
        <v>99</v>
      </c>
      <c r="L20" s="112">
        <v>71</v>
      </c>
      <c r="M20" s="111">
        <f t="shared" ref="M20:M21" si="12">+N20+O20</f>
        <v>11</v>
      </c>
      <c r="N20" s="112">
        <v>2</v>
      </c>
      <c r="O20" s="112">
        <v>9</v>
      </c>
      <c r="P20" s="111">
        <f t="shared" ref="P20:P21" si="13">+Q20+R20</f>
        <v>0</v>
      </c>
      <c r="Q20" s="112">
        <v>0</v>
      </c>
      <c r="R20" s="112">
        <v>0</v>
      </c>
    </row>
    <row r="21" spans="1:18" ht="21.75" customHeight="1">
      <c r="A21" s="164" t="s">
        <v>38</v>
      </c>
      <c r="B21" s="165"/>
      <c r="C21" s="110">
        <f t="shared" si="2"/>
        <v>8</v>
      </c>
      <c r="D21" s="111">
        <f t="shared" si="7"/>
        <v>0</v>
      </c>
      <c r="E21" s="111">
        <f t="shared" si="8"/>
        <v>0</v>
      </c>
      <c r="F21" s="111">
        <f t="shared" si="9"/>
        <v>0</v>
      </c>
      <c r="G21" s="111">
        <f t="shared" si="10"/>
        <v>0</v>
      </c>
      <c r="H21" s="112">
        <v>0</v>
      </c>
      <c r="I21" s="112">
        <v>0</v>
      </c>
      <c r="J21" s="111">
        <f t="shared" si="11"/>
        <v>0</v>
      </c>
      <c r="K21" s="112">
        <v>0</v>
      </c>
      <c r="L21" s="112">
        <v>0</v>
      </c>
      <c r="M21" s="111">
        <f t="shared" si="12"/>
        <v>0</v>
      </c>
      <c r="N21" s="112">
        <v>0</v>
      </c>
      <c r="O21" s="112">
        <v>0</v>
      </c>
      <c r="P21" s="111">
        <f t="shared" si="13"/>
        <v>0</v>
      </c>
      <c r="Q21" s="112">
        <v>0</v>
      </c>
      <c r="R21" s="112">
        <v>0</v>
      </c>
    </row>
    <row r="22" spans="1:18" ht="21.75" customHeight="1">
      <c r="A22" s="170" t="s">
        <v>40</v>
      </c>
      <c r="B22" s="171"/>
      <c r="C22" s="110">
        <f t="shared" si="2"/>
        <v>9</v>
      </c>
      <c r="D22" s="111">
        <f>+D23+D24+D25</f>
        <v>9846</v>
      </c>
      <c r="E22" s="111">
        <f t="shared" ref="E22:R22" si="14">+E23+E24+E25</f>
        <v>3221</v>
      </c>
      <c r="F22" s="111">
        <f t="shared" si="14"/>
        <v>6625</v>
      </c>
      <c r="G22" s="111">
        <f t="shared" si="14"/>
        <v>201</v>
      </c>
      <c r="H22" s="111">
        <f t="shared" si="14"/>
        <v>81</v>
      </c>
      <c r="I22" s="111">
        <f t="shared" si="14"/>
        <v>120</v>
      </c>
      <c r="J22" s="111">
        <f t="shared" si="14"/>
        <v>7662</v>
      </c>
      <c r="K22" s="111">
        <f t="shared" si="14"/>
        <v>2411</v>
      </c>
      <c r="L22" s="111">
        <f t="shared" si="14"/>
        <v>5251</v>
      </c>
      <c r="M22" s="111">
        <f t="shared" si="14"/>
        <v>1963</v>
      </c>
      <c r="N22" s="111">
        <f t="shared" si="14"/>
        <v>722</v>
      </c>
      <c r="O22" s="111">
        <f t="shared" si="14"/>
        <v>1241</v>
      </c>
      <c r="P22" s="111">
        <f t="shared" si="14"/>
        <v>20</v>
      </c>
      <c r="Q22" s="111">
        <f t="shared" si="14"/>
        <v>7</v>
      </c>
      <c r="R22" s="111">
        <f t="shared" si="14"/>
        <v>13</v>
      </c>
    </row>
    <row r="23" spans="1:18" ht="21.75" customHeight="1">
      <c r="A23" s="164" t="s">
        <v>36</v>
      </c>
      <c r="B23" s="165"/>
      <c r="C23" s="110">
        <f t="shared" si="2"/>
        <v>10</v>
      </c>
      <c r="D23" s="111">
        <f>+G23+J23+M23+P23</f>
        <v>7513</v>
      </c>
      <c r="E23" s="111">
        <f t="shared" ref="E23:E25" si="15">+H23+K23+N23+Q23</f>
        <v>2375</v>
      </c>
      <c r="F23" s="111">
        <f t="shared" ref="F23:F25" si="16">+I23+L23+O23+R23</f>
        <v>5138</v>
      </c>
      <c r="G23" s="111">
        <f>+H23+I23</f>
        <v>0</v>
      </c>
      <c r="H23" s="112">
        <v>0</v>
      </c>
      <c r="I23" s="112">
        <v>0</v>
      </c>
      <c r="J23" s="111">
        <f>+K23+L23</f>
        <v>6042</v>
      </c>
      <c r="K23" s="112">
        <v>1829</v>
      </c>
      <c r="L23" s="112">
        <v>4213</v>
      </c>
      <c r="M23" s="111">
        <f>+N23+O23</f>
        <v>1451</v>
      </c>
      <c r="N23" s="112">
        <v>539</v>
      </c>
      <c r="O23" s="112">
        <v>912</v>
      </c>
      <c r="P23" s="111">
        <f>+Q23+R23</f>
        <v>20</v>
      </c>
      <c r="Q23" s="112">
        <v>7</v>
      </c>
      <c r="R23" s="112">
        <v>13</v>
      </c>
    </row>
    <row r="24" spans="1:18" ht="21.75" customHeight="1">
      <c r="A24" s="164" t="s">
        <v>37</v>
      </c>
      <c r="B24" s="165"/>
      <c r="C24" s="110">
        <f t="shared" si="2"/>
        <v>11</v>
      </c>
      <c r="D24" s="111">
        <f t="shared" ref="D24:D25" si="17">+G24+J24+M24+P24</f>
        <v>2333</v>
      </c>
      <c r="E24" s="111">
        <f t="shared" si="15"/>
        <v>846</v>
      </c>
      <c r="F24" s="111">
        <f t="shared" si="16"/>
        <v>1487</v>
      </c>
      <c r="G24" s="111">
        <f t="shared" ref="G24:G25" si="18">+H24+I24</f>
        <v>201</v>
      </c>
      <c r="H24" s="112">
        <v>81</v>
      </c>
      <c r="I24" s="112">
        <v>120</v>
      </c>
      <c r="J24" s="111">
        <f t="shared" ref="J24:J25" si="19">+K24+L24</f>
        <v>1620</v>
      </c>
      <c r="K24" s="112">
        <v>582</v>
      </c>
      <c r="L24" s="112">
        <v>1038</v>
      </c>
      <c r="M24" s="111">
        <f t="shared" ref="M24:M25" si="20">+N24+O24</f>
        <v>512</v>
      </c>
      <c r="N24" s="112">
        <v>183</v>
      </c>
      <c r="O24" s="112">
        <v>329</v>
      </c>
      <c r="P24" s="111">
        <f t="shared" ref="P24:P25" si="21">+Q24+R24</f>
        <v>0</v>
      </c>
      <c r="Q24" s="112">
        <v>0</v>
      </c>
      <c r="R24" s="112">
        <v>0</v>
      </c>
    </row>
    <row r="25" spans="1:18" ht="21.75" customHeight="1">
      <c r="A25" s="164" t="s">
        <v>38</v>
      </c>
      <c r="B25" s="165"/>
      <c r="C25" s="110">
        <f t="shared" si="2"/>
        <v>12</v>
      </c>
      <c r="D25" s="111">
        <f t="shared" si="17"/>
        <v>0</v>
      </c>
      <c r="E25" s="111">
        <f t="shared" si="15"/>
        <v>0</v>
      </c>
      <c r="F25" s="111">
        <f t="shared" si="16"/>
        <v>0</v>
      </c>
      <c r="G25" s="111">
        <f t="shared" si="18"/>
        <v>0</v>
      </c>
      <c r="H25" s="112">
        <v>0</v>
      </c>
      <c r="I25" s="112">
        <v>0</v>
      </c>
      <c r="J25" s="111">
        <f t="shared" si="19"/>
        <v>0</v>
      </c>
      <c r="K25" s="112">
        <v>0</v>
      </c>
      <c r="L25" s="112">
        <v>0</v>
      </c>
      <c r="M25" s="111">
        <f t="shared" si="20"/>
        <v>0</v>
      </c>
      <c r="N25" s="112">
        <v>0</v>
      </c>
      <c r="O25" s="112">
        <v>0</v>
      </c>
      <c r="P25" s="111">
        <f t="shared" si="21"/>
        <v>0</v>
      </c>
      <c r="Q25" s="112">
        <v>0</v>
      </c>
      <c r="R25" s="112">
        <v>0</v>
      </c>
    </row>
    <row r="26" spans="1:18" ht="21.75" customHeight="1">
      <c r="A26" s="168" t="s">
        <v>41</v>
      </c>
      <c r="B26" s="169"/>
      <c r="C26" s="110">
        <f t="shared" si="2"/>
        <v>13</v>
      </c>
      <c r="D26" s="111">
        <f>+D27+D28+D29</f>
        <v>0</v>
      </c>
      <c r="E26" s="111">
        <f t="shared" ref="E26:R26" si="22">+E27+E28+E29</f>
        <v>0</v>
      </c>
      <c r="F26" s="111">
        <f t="shared" si="22"/>
        <v>0</v>
      </c>
      <c r="G26" s="111">
        <f t="shared" si="22"/>
        <v>0</v>
      </c>
      <c r="H26" s="111">
        <f t="shared" si="22"/>
        <v>0</v>
      </c>
      <c r="I26" s="111">
        <f t="shared" si="22"/>
        <v>0</v>
      </c>
      <c r="J26" s="111">
        <f t="shared" si="22"/>
        <v>0</v>
      </c>
      <c r="K26" s="111">
        <f t="shared" si="22"/>
        <v>0</v>
      </c>
      <c r="L26" s="111">
        <f t="shared" si="22"/>
        <v>0</v>
      </c>
      <c r="M26" s="111">
        <f t="shared" si="22"/>
        <v>0</v>
      </c>
      <c r="N26" s="111">
        <f t="shared" si="22"/>
        <v>0</v>
      </c>
      <c r="O26" s="111">
        <f t="shared" si="22"/>
        <v>0</v>
      </c>
      <c r="P26" s="111">
        <f t="shared" si="22"/>
        <v>0</v>
      </c>
      <c r="Q26" s="111">
        <f t="shared" si="22"/>
        <v>0</v>
      </c>
      <c r="R26" s="111">
        <f t="shared" si="22"/>
        <v>0</v>
      </c>
    </row>
    <row r="27" spans="1:18" ht="21.75" customHeight="1">
      <c r="A27" s="164" t="s">
        <v>36</v>
      </c>
      <c r="B27" s="165"/>
      <c r="C27" s="110">
        <f t="shared" si="2"/>
        <v>14</v>
      </c>
      <c r="D27" s="111">
        <f>+G27+J27+M27+P27</f>
        <v>0</v>
      </c>
      <c r="E27" s="111">
        <f t="shared" ref="E27:E29" si="23">+H27+K27+N27+Q27</f>
        <v>0</v>
      </c>
      <c r="F27" s="111">
        <f t="shared" ref="F27:F29" si="24">+I27+L27+O27+R27</f>
        <v>0</v>
      </c>
      <c r="G27" s="111">
        <f>+H27+I27</f>
        <v>0</v>
      </c>
      <c r="H27" s="112">
        <v>0</v>
      </c>
      <c r="I27" s="112">
        <v>0</v>
      </c>
      <c r="J27" s="111">
        <f>+K27+L27</f>
        <v>0</v>
      </c>
      <c r="K27" s="112">
        <v>0</v>
      </c>
      <c r="L27" s="112">
        <v>0</v>
      </c>
      <c r="M27" s="111">
        <f>+N27+O27</f>
        <v>0</v>
      </c>
      <c r="N27" s="112">
        <v>0</v>
      </c>
      <c r="O27" s="112">
        <v>0</v>
      </c>
      <c r="P27" s="111">
        <f>+Q27+R27</f>
        <v>0</v>
      </c>
      <c r="Q27" s="112">
        <v>0</v>
      </c>
      <c r="R27" s="112">
        <v>0</v>
      </c>
    </row>
    <row r="28" spans="1:18" ht="21.75" customHeight="1">
      <c r="A28" s="164" t="s">
        <v>37</v>
      </c>
      <c r="B28" s="165"/>
      <c r="C28" s="110">
        <f t="shared" si="2"/>
        <v>15</v>
      </c>
      <c r="D28" s="111">
        <f t="shared" ref="D28:D29" si="25">+G28+J28+M28+P28</f>
        <v>0</v>
      </c>
      <c r="E28" s="111">
        <f t="shared" si="23"/>
        <v>0</v>
      </c>
      <c r="F28" s="111">
        <f t="shared" si="24"/>
        <v>0</v>
      </c>
      <c r="G28" s="111">
        <f t="shared" ref="G28:G29" si="26">+H28+I28</f>
        <v>0</v>
      </c>
      <c r="H28" s="112">
        <v>0</v>
      </c>
      <c r="I28" s="112">
        <v>0</v>
      </c>
      <c r="J28" s="111">
        <f t="shared" ref="J28:J29" si="27">+K28+L28</f>
        <v>0</v>
      </c>
      <c r="K28" s="112">
        <v>0</v>
      </c>
      <c r="L28" s="112">
        <v>0</v>
      </c>
      <c r="M28" s="111">
        <f t="shared" ref="M28:M29" si="28">+N28+O28</f>
        <v>0</v>
      </c>
      <c r="N28" s="112">
        <v>0</v>
      </c>
      <c r="O28" s="112">
        <v>0</v>
      </c>
      <c r="P28" s="111">
        <f t="shared" ref="P28:P29" si="29">+Q28+R28</f>
        <v>0</v>
      </c>
      <c r="Q28" s="112">
        <v>0</v>
      </c>
      <c r="R28" s="112">
        <v>0</v>
      </c>
    </row>
    <row r="29" spans="1:18" ht="21.75" customHeight="1">
      <c r="A29" s="164" t="s">
        <v>38</v>
      </c>
      <c r="B29" s="165"/>
      <c r="C29" s="110">
        <f t="shared" si="2"/>
        <v>16</v>
      </c>
      <c r="D29" s="111">
        <f t="shared" si="25"/>
        <v>0</v>
      </c>
      <c r="E29" s="111">
        <f t="shared" si="23"/>
        <v>0</v>
      </c>
      <c r="F29" s="111">
        <f t="shared" si="24"/>
        <v>0</v>
      </c>
      <c r="G29" s="111">
        <f t="shared" si="26"/>
        <v>0</v>
      </c>
      <c r="H29" s="112">
        <v>0</v>
      </c>
      <c r="I29" s="112">
        <v>0</v>
      </c>
      <c r="J29" s="111">
        <f t="shared" si="27"/>
        <v>0</v>
      </c>
      <c r="K29" s="112">
        <v>0</v>
      </c>
      <c r="L29" s="112">
        <v>0</v>
      </c>
      <c r="M29" s="111">
        <f t="shared" si="28"/>
        <v>0</v>
      </c>
      <c r="N29" s="112">
        <v>0</v>
      </c>
      <c r="O29" s="112">
        <v>0</v>
      </c>
      <c r="P29" s="111">
        <f t="shared" si="29"/>
        <v>0</v>
      </c>
      <c r="Q29" s="112">
        <v>0</v>
      </c>
      <c r="R29" s="112">
        <v>0</v>
      </c>
    </row>
    <row r="30" spans="1:18" ht="21.75" customHeight="1">
      <c r="A30" s="170" t="s">
        <v>42</v>
      </c>
      <c r="B30" s="171"/>
      <c r="C30" s="110">
        <f t="shared" si="2"/>
        <v>17</v>
      </c>
      <c r="D30" s="111">
        <f>+D31+D32+D33</f>
        <v>1085</v>
      </c>
      <c r="E30" s="111">
        <f t="shared" ref="E30:R30" si="30">+E31+E32+E33</f>
        <v>360</v>
      </c>
      <c r="F30" s="111">
        <f t="shared" si="30"/>
        <v>725</v>
      </c>
      <c r="G30" s="111">
        <f t="shared" si="30"/>
        <v>0</v>
      </c>
      <c r="H30" s="111">
        <f t="shared" si="30"/>
        <v>0</v>
      </c>
      <c r="I30" s="111">
        <f t="shared" si="30"/>
        <v>0</v>
      </c>
      <c r="J30" s="111">
        <f t="shared" si="30"/>
        <v>637</v>
      </c>
      <c r="K30" s="111">
        <f t="shared" si="30"/>
        <v>233</v>
      </c>
      <c r="L30" s="111">
        <f t="shared" si="30"/>
        <v>404</v>
      </c>
      <c r="M30" s="111">
        <f t="shared" si="30"/>
        <v>448</v>
      </c>
      <c r="N30" s="111">
        <f t="shared" si="30"/>
        <v>127</v>
      </c>
      <c r="O30" s="111">
        <f t="shared" si="30"/>
        <v>321</v>
      </c>
      <c r="P30" s="111">
        <f t="shared" si="30"/>
        <v>0</v>
      </c>
      <c r="Q30" s="111">
        <f t="shared" si="30"/>
        <v>0</v>
      </c>
      <c r="R30" s="111">
        <f t="shared" si="30"/>
        <v>0</v>
      </c>
    </row>
    <row r="31" spans="1:18" ht="21.75" customHeight="1">
      <c r="A31" s="164" t="s">
        <v>36</v>
      </c>
      <c r="B31" s="165"/>
      <c r="C31" s="110">
        <f t="shared" si="2"/>
        <v>18</v>
      </c>
      <c r="D31" s="111">
        <f>+G31+J31+M31+P31</f>
        <v>908</v>
      </c>
      <c r="E31" s="111">
        <f t="shared" ref="E31:E33" si="31">+H31+K31+N31+Q31</f>
        <v>276</v>
      </c>
      <c r="F31" s="111">
        <f t="shared" ref="F31:F33" si="32">+I31+L31+O31+R31</f>
        <v>632</v>
      </c>
      <c r="G31" s="111">
        <f>+H31+I31</f>
        <v>0</v>
      </c>
      <c r="H31" s="112">
        <v>0</v>
      </c>
      <c r="I31" s="112">
        <v>0</v>
      </c>
      <c r="J31" s="111">
        <f>+K31+L31</f>
        <v>485</v>
      </c>
      <c r="K31" s="112">
        <v>161</v>
      </c>
      <c r="L31" s="112">
        <v>324</v>
      </c>
      <c r="M31" s="111">
        <f>+N31+O31</f>
        <v>423</v>
      </c>
      <c r="N31" s="112">
        <v>115</v>
      </c>
      <c r="O31" s="112">
        <v>308</v>
      </c>
      <c r="P31" s="111">
        <f>+Q31+R31</f>
        <v>0</v>
      </c>
      <c r="Q31" s="112">
        <v>0</v>
      </c>
      <c r="R31" s="112">
        <v>0</v>
      </c>
    </row>
    <row r="32" spans="1:18" ht="21.75" customHeight="1">
      <c r="A32" s="164" t="s">
        <v>37</v>
      </c>
      <c r="B32" s="165"/>
      <c r="C32" s="110">
        <f t="shared" si="2"/>
        <v>19</v>
      </c>
      <c r="D32" s="111">
        <f t="shared" ref="D32:D33" si="33">+G32+J32+M32+P32</f>
        <v>177</v>
      </c>
      <c r="E32" s="111">
        <f t="shared" si="31"/>
        <v>84</v>
      </c>
      <c r="F32" s="111">
        <f t="shared" si="32"/>
        <v>93</v>
      </c>
      <c r="G32" s="111">
        <f t="shared" ref="G32:G33" si="34">+H32+I32</f>
        <v>0</v>
      </c>
      <c r="H32" s="112">
        <v>0</v>
      </c>
      <c r="I32" s="112">
        <v>0</v>
      </c>
      <c r="J32" s="111">
        <f t="shared" ref="J32:J33" si="35">+K32+L32</f>
        <v>152</v>
      </c>
      <c r="K32" s="112">
        <v>72</v>
      </c>
      <c r="L32" s="112">
        <v>80</v>
      </c>
      <c r="M32" s="111">
        <f t="shared" ref="M32:M33" si="36">+N32+O32</f>
        <v>25</v>
      </c>
      <c r="N32" s="112">
        <v>12</v>
      </c>
      <c r="O32" s="112">
        <v>13</v>
      </c>
      <c r="P32" s="111">
        <f t="shared" ref="P32:P33" si="37">+Q32+R32</f>
        <v>0</v>
      </c>
      <c r="Q32" s="112">
        <v>0</v>
      </c>
      <c r="R32" s="112">
        <v>0</v>
      </c>
    </row>
    <row r="33" spans="1:18" ht="21.75" customHeight="1">
      <c r="A33" s="164" t="s">
        <v>38</v>
      </c>
      <c r="B33" s="165"/>
      <c r="C33" s="110">
        <f t="shared" si="2"/>
        <v>20</v>
      </c>
      <c r="D33" s="111">
        <f t="shared" si="33"/>
        <v>0</v>
      </c>
      <c r="E33" s="111">
        <f t="shared" si="31"/>
        <v>0</v>
      </c>
      <c r="F33" s="111">
        <f t="shared" si="32"/>
        <v>0</v>
      </c>
      <c r="G33" s="111">
        <f t="shared" si="34"/>
        <v>0</v>
      </c>
      <c r="H33" s="112">
        <v>0</v>
      </c>
      <c r="I33" s="112">
        <v>0</v>
      </c>
      <c r="J33" s="111">
        <f t="shared" si="35"/>
        <v>0</v>
      </c>
      <c r="K33" s="112">
        <v>0</v>
      </c>
      <c r="L33" s="112">
        <v>0</v>
      </c>
      <c r="M33" s="111">
        <f t="shared" si="36"/>
        <v>0</v>
      </c>
      <c r="N33" s="112">
        <v>0</v>
      </c>
      <c r="O33" s="112">
        <v>0</v>
      </c>
      <c r="P33" s="111">
        <f t="shared" si="37"/>
        <v>0</v>
      </c>
      <c r="Q33" s="112">
        <v>0</v>
      </c>
      <c r="R33" s="112">
        <v>0</v>
      </c>
    </row>
    <row r="34" spans="1:18" ht="12.75">
      <c r="A34" s="21" t="s">
        <v>30</v>
      </c>
      <c r="B34" s="30"/>
      <c r="C34" s="47" t="s">
        <v>31</v>
      </c>
      <c r="E34" s="24"/>
      <c r="F34" s="48"/>
      <c r="G34" s="49"/>
      <c r="H34" s="48"/>
      <c r="I34" s="50"/>
      <c r="J34" s="1"/>
      <c r="K34" s="28"/>
      <c r="L34" s="28"/>
      <c r="M34" s="28"/>
      <c r="N34" s="28"/>
    </row>
    <row r="35" spans="1:18" ht="12.75">
      <c r="A35" s="31"/>
      <c r="B35" s="31"/>
      <c r="C35" s="47" t="s">
        <v>43</v>
      </c>
      <c r="E35" s="24"/>
      <c r="F35" s="48"/>
      <c r="G35" s="49"/>
      <c r="H35" s="48"/>
      <c r="I35" s="50"/>
      <c r="J35" s="1"/>
      <c r="K35" s="28"/>
      <c r="L35" s="28"/>
      <c r="M35" s="28"/>
      <c r="N35" s="28"/>
    </row>
    <row r="36" spans="1:18" ht="9" customHeight="1">
      <c r="A36" s="22"/>
      <c r="B36" s="22"/>
      <c r="C36" s="22"/>
    </row>
    <row r="37" spans="1:18" ht="9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9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5" customHeight="1">
      <c r="B39" s="37" t="s">
        <v>32</v>
      </c>
      <c r="C39" s="37"/>
      <c r="E39" s="32" t="s">
        <v>175</v>
      </c>
      <c r="G39" s="32"/>
      <c r="H39" s="32"/>
      <c r="I39" s="32"/>
      <c r="J39" s="32"/>
      <c r="K39" s="32"/>
      <c r="L39" s="22"/>
      <c r="N39" s="22"/>
      <c r="O39" s="22"/>
      <c r="P39" s="22"/>
      <c r="Q39" s="22"/>
      <c r="R39" s="22"/>
    </row>
    <row r="40" spans="1:18" ht="18" customHeight="1">
      <c r="B40" s="35"/>
      <c r="C40" s="37"/>
      <c r="E40" s="106" t="s">
        <v>176</v>
      </c>
      <c r="G40" s="35"/>
      <c r="H40" s="35"/>
      <c r="I40" s="35"/>
      <c r="J40" s="32"/>
      <c r="K40" s="32"/>
      <c r="L40" s="22"/>
      <c r="N40" s="22"/>
      <c r="O40" s="22"/>
      <c r="P40" s="22"/>
      <c r="Q40" s="22"/>
      <c r="R40" s="22"/>
    </row>
    <row r="41" spans="1:18" ht="27" customHeight="1">
      <c r="B41" s="32" t="s">
        <v>33</v>
      </c>
      <c r="C41" s="37"/>
      <c r="E41" s="32" t="s">
        <v>177</v>
      </c>
      <c r="G41" s="13"/>
      <c r="H41" s="13"/>
      <c r="I41" s="13"/>
      <c r="J41" s="32"/>
      <c r="K41" s="32"/>
      <c r="L41" s="22"/>
      <c r="N41" s="22"/>
      <c r="O41" s="22"/>
      <c r="P41" s="22"/>
      <c r="Q41" s="22"/>
      <c r="R41" s="22"/>
    </row>
    <row r="42" spans="1:18" ht="19.5" customHeight="1">
      <c r="B42" s="1"/>
      <c r="C42" s="37"/>
      <c r="E42" s="106" t="s">
        <v>176</v>
      </c>
      <c r="G42" s="35"/>
      <c r="H42" s="35"/>
      <c r="I42" s="35"/>
      <c r="J42" s="32"/>
      <c r="K42" s="32"/>
      <c r="L42" s="22"/>
      <c r="N42" s="22"/>
      <c r="O42" s="22"/>
      <c r="P42" s="22"/>
      <c r="Q42" s="22"/>
      <c r="R42" s="22"/>
    </row>
    <row r="43" spans="1:18" ht="24.75" customHeight="1">
      <c r="B43" s="1" t="s">
        <v>34</v>
      </c>
      <c r="C43" s="37"/>
      <c r="E43" s="32" t="s">
        <v>178</v>
      </c>
      <c r="G43" s="35"/>
      <c r="H43" s="35"/>
      <c r="I43" s="35"/>
      <c r="J43" s="32"/>
      <c r="K43" s="32"/>
      <c r="L43" s="22"/>
      <c r="N43" s="22"/>
      <c r="O43" s="22"/>
      <c r="P43" s="22"/>
      <c r="Q43" s="22"/>
      <c r="R43" s="22"/>
    </row>
    <row r="44" spans="1:18" ht="18" customHeight="1">
      <c r="A44" s="37"/>
      <c r="B44" s="89"/>
      <c r="C44" s="37"/>
      <c r="D44" s="13"/>
      <c r="E44" s="106" t="s">
        <v>176</v>
      </c>
      <c r="F44" s="37"/>
      <c r="G44" s="13"/>
      <c r="H44" s="13"/>
      <c r="I44" s="13"/>
      <c r="J44" s="32"/>
      <c r="K44" s="32"/>
      <c r="L44" s="22"/>
      <c r="N44" s="22"/>
      <c r="O44" s="22"/>
      <c r="P44" s="22"/>
      <c r="Q44" s="22"/>
      <c r="R44" s="22"/>
    </row>
    <row r="45" spans="1:18" ht="18" customHeight="1">
      <c r="A45" s="37"/>
      <c r="B45" s="32"/>
      <c r="C45" s="89"/>
      <c r="D45" s="2"/>
      <c r="E45" s="89"/>
      <c r="F45" s="2"/>
      <c r="G45" s="2"/>
      <c r="H45" s="2"/>
      <c r="I45" s="2"/>
      <c r="J45" s="2"/>
      <c r="K45" s="2"/>
      <c r="L45" s="22"/>
      <c r="M45" s="22"/>
      <c r="N45" s="22"/>
      <c r="O45" s="22"/>
      <c r="P45" s="22"/>
      <c r="Q45" s="22"/>
      <c r="R45" s="22"/>
    </row>
    <row r="46" spans="1:18" ht="14.25" customHeight="1">
      <c r="A46" s="172" t="s">
        <v>174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</row>
  </sheetData>
  <mergeCells count="38">
    <mergeCell ref="A46:R46"/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Q11:R11"/>
    <mergeCell ref="Q1:R1"/>
    <mergeCell ref="A4:R4"/>
    <mergeCell ref="A10:B12"/>
    <mergeCell ref="C10:C12"/>
    <mergeCell ref="D10:D12"/>
    <mergeCell ref="E10:R10"/>
    <mergeCell ref="E11:E12"/>
    <mergeCell ref="F11:F12"/>
    <mergeCell ref="G11:G12"/>
    <mergeCell ref="H11:I11"/>
    <mergeCell ref="J11:J12"/>
    <mergeCell ref="K11:L11"/>
    <mergeCell ref="M11:M12"/>
    <mergeCell ref="N11:O11"/>
    <mergeCell ref="P11:P12"/>
  </mergeCells>
  <pageMargins left="0.59055118110236227" right="0.39370078740157483" top="0.59055118110236227" bottom="0.59055118110236227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C9BE-B8E5-46DD-90B6-0FA7523C218F}">
  <sheetPr>
    <tabColor rgb="FFFFFF00"/>
  </sheetPr>
  <dimension ref="A1:DR34"/>
  <sheetViews>
    <sheetView view="pageBreakPreview" zoomScaleNormal="100" zoomScaleSheetLayoutView="100" workbookViewId="0">
      <selection activeCell="M25" sqref="M25"/>
    </sheetView>
  </sheetViews>
  <sheetFormatPr defaultColWidth="8.85546875" defaultRowHeight="12.75"/>
  <cols>
    <col min="1" max="1" width="15.5703125" style="53" customWidth="1"/>
    <col min="2" max="2" width="3.7109375" style="53" customWidth="1"/>
    <col min="3" max="4" width="3.85546875" style="53" customWidth="1"/>
    <col min="5" max="6" width="3.42578125" style="53" customWidth="1"/>
    <col min="7" max="8" width="4.140625" style="53" customWidth="1"/>
    <col min="9" max="9" width="7.28515625" style="53" customWidth="1"/>
    <col min="10" max="11" width="4.85546875" style="53" customWidth="1"/>
    <col min="12" max="20" width="4.42578125" style="53" customWidth="1"/>
    <col min="21" max="35" width="4.85546875" style="53" customWidth="1"/>
    <col min="36" max="36" width="12.85546875" style="53" customWidth="1"/>
    <col min="37" max="37" width="4" style="53" customWidth="1"/>
    <col min="38" max="38" width="7.85546875" style="53" customWidth="1"/>
    <col min="39" max="39" width="6.85546875" style="53" customWidth="1"/>
    <col min="40" max="40" width="7.5703125" style="53" customWidth="1"/>
    <col min="41" max="49" width="4.5703125" style="53" customWidth="1"/>
    <col min="50" max="52" width="5" style="53" customWidth="1"/>
    <col min="53" max="53" width="6.85546875" style="53" customWidth="1"/>
    <col min="54" max="54" width="6.42578125" style="53" customWidth="1"/>
    <col min="55" max="55" width="5" style="53" customWidth="1"/>
    <col min="56" max="62" width="6.42578125" style="53" customWidth="1"/>
    <col min="63" max="63" width="5.85546875" style="53" customWidth="1"/>
    <col min="64" max="64" width="6.7109375" style="53" customWidth="1"/>
    <col min="65" max="65" width="16.140625" style="53" customWidth="1"/>
    <col min="66" max="66" width="4" style="53" customWidth="1"/>
    <col min="67" max="67" width="7.28515625" style="53" customWidth="1"/>
    <col min="68" max="68" width="7.42578125" style="53" customWidth="1"/>
    <col min="69" max="69" width="6.85546875" style="53" customWidth="1"/>
    <col min="70" max="71" width="5.42578125" style="53" customWidth="1"/>
    <col min="72" max="81" width="4.5703125" style="53" customWidth="1"/>
    <col min="82" max="87" width="5.42578125" style="53" customWidth="1"/>
    <col min="88" max="88" width="6.7109375" style="53" customWidth="1"/>
    <col min="89" max="89" width="6.28515625" style="53" customWidth="1"/>
    <col min="90" max="91" width="7" style="53" customWidth="1"/>
    <col min="92" max="92" width="6.28515625" style="53" customWidth="1"/>
    <col min="93" max="93" width="7" style="53" customWidth="1"/>
    <col min="94" max="94" width="15.85546875" style="53" customWidth="1"/>
    <col min="95" max="95" width="5" style="53" customWidth="1"/>
    <col min="96" max="96" width="5.7109375" style="53" customWidth="1"/>
    <col min="97" max="98" width="5.42578125" style="53" customWidth="1"/>
    <col min="99" max="122" width="5.5703125" style="53" customWidth="1"/>
    <col min="123" max="16384" width="8.85546875" style="53"/>
  </cols>
  <sheetData>
    <row r="1" spans="1:122" ht="21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2" t="s">
        <v>44</v>
      </c>
      <c r="AJ1" s="51"/>
      <c r="AK1" s="51"/>
      <c r="AL1" s="8"/>
      <c r="AM1" s="8"/>
      <c r="AN1" s="8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G1" s="51"/>
      <c r="BH1" s="51"/>
      <c r="BI1" s="173" t="s">
        <v>45</v>
      </c>
      <c r="BJ1" s="173"/>
      <c r="BK1" s="173"/>
      <c r="BL1" s="173"/>
      <c r="BM1" s="51"/>
      <c r="BN1" s="51"/>
      <c r="BO1" s="54"/>
      <c r="BP1" s="54"/>
      <c r="BQ1" s="54"/>
      <c r="BR1" s="54"/>
      <c r="BS1" s="54"/>
      <c r="BT1" s="54"/>
      <c r="BU1" s="55"/>
      <c r="BV1" s="55"/>
      <c r="BW1" s="55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173" t="s">
        <v>45</v>
      </c>
      <c r="CM1" s="173"/>
      <c r="CN1" s="173"/>
      <c r="CO1" s="173"/>
      <c r="CP1" s="51"/>
      <c r="CQ1" s="51"/>
      <c r="CR1" s="56"/>
      <c r="CS1" s="56"/>
      <c r="CT1" s="56"/>
      <c r="CU1" s="51"/>
      <c r="CV1" s="51"/>
      <c r="CW1" s="51"/>
      <c r="CX1" s="51"/>
      <c r="CY1" s="51"/>
      <c r="CZ1" s="51"/>
      <c r="DA1" s="51"/>
      <c r="DB1" s="51"/>
      <c r="DC1" s="51"/>
      <c r="DD1" s="32"/>
      <c r="DE1" s="32"/>
      <c r="DF1" s="32"/>
      <c r="DG1" s="57"/>
      <c r="DH1" s="57"/>
      <c r="DI1" s="58"/>
      <c r="DK1" s="59"/>
      <c r="DL1" s="59"/>
      <c r="DM1" s="59"/>
      <c r="DN1" s="173" t="s">
        <v>45</v>
      </c>
      <c r="DO1" s="173"/>
      <c r="DP1" s="173"/>
      <c r="DQ1" s="173"/>
      <c r="DR1" s="173"/>
    </row>
    <row r="2" spans="1:122" ht="21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173"/>
      <c r="BJ2" s="173"/>
      <c r="BK2" s="173"/>
      <c r="BL2" s="173"/>
      <c r="BM2" s="51"/>
      <c r="BN2" s="51"/>
      <c r="BO2" s="55"/>
      <c r="BP2" s="55"/>
      <c r="BQ2" s="55"/>
      <c r="BR2" s="55"/>
      <c r="BS2" s="55"/>
      <c r="BT2" s="55"/>
      <c r="BU2" s="55"/>
      <c r="BV2" s="55"/>
      <c r="BW2" s="55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173"/>
      <c r="CM2" s="173"/>
      <c r="CN2" s="173"/>
      <c r="CO2" s="173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8"/>
      <c r="DH2" s="58"/>
      <c r="DI2" s="58"/>
      <c r="DJ2" s="59"/>
      <c r="DK2" s="59"/>
      <c r="DL2" s="59"/>
      <c r="DM2" s="59"/>
      <c r="DN2" s="173"/>
      <c r="DO2" s="173"/>
      <c r="DP2" s="173"/>
      <c r="DQ2" s="173"/>
      <c r="DR2" s="173"/>
    </row>
    <row r="3" spans="1:122" ht="21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61"/>
      <c r="DH3" s="61"/>
      <c r="DI3" s="61"/>
      <c r="DJ3" s="61"/>
      <c r="DK3" s="61"/>
      <c r="DL3" s="61"/>
      <c r="DM3" s="62"/>
      <c r="DN3" s="62"/>
      <c r="DO3" s="62"/>
      <c r="DP3" s="62"/>
      <c r="DQ3" s="62"/>
      <c r="DR3" s="62"/>
    </row>
    <row r="4" spans="1:122" ht="17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</row>
    <row r="5" spans="1:122" ht="36.75" customHeight="1">
      <c r="A5" s="64"/>
      <c r="B5" s="183" t="s">
        <v>66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64"/>
      <c r="AF5" s="64"/>
      <c r="AG5" s="64"/>
      <c r="AH5" s="64"/>
      <c r="AI5" s="64"/>
      <c r="AJ5" s="65"/>
      <c r="AK5" s="65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</row>
    <row r="6" spans="1:122" ht="23.2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</row>
    <row r="7" spans="1:122" ht="18" customHeight="1">
      <c r="A7" s="184"/>
      <c r="B7" s="184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184"/>
      <c r="BN7" s="184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</row>
    <row r="8" spans="1:122" ht="18" customHeight="1">
      <c r="A8" s="63"/>
      <c r="B8" s="63"/>
      <c r="C8" s="70"/>
      <c r="D8" s="63"/>
      <c r="E8" s="63"/>
      <c r="F8" s="63"/>
      <c r="G8" s="63"/>
      <c r="H8" s="63"/>
      <c r="I8" s="63"/>
      <c r="J8" s="63"/>
      <c r="K8" s="63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192"/>
      <c r="BN8" s="192"/>
      <c r="BO8" s="55"/>
      <c r="BP8" s="55"/>
      <c r="BQ8" s="55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4"/>
      <c r="CS8" s="54"/>
      <c r="CT8" s="54"/>
      <c r="CU8" s="54"/>
      <c r="CV8" s="54"/>
      <c r="CW8" s="54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</row>
    <row r="9" spans="1:122" ht="18" customHeight="1">
      <c r="A9" s="63"/>
      <c r="B9" s="192"/>
      <c r="C9" s="192"/>
      <c r="D9" s="192"/>
      <c r="E9" s="192"/>
      <c r="F9" s="192"/>
      <c r="G9" s="192"/>
      <c r="H9" s="192"/>
      <c r="I9" s="63"/>
      <c r="J9" s="63"/>
      <c r="K9" s="63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192"/>
      <c r="BN9" s="192"/>
      <c r="BO9" s="55"/>
      <c r="BP9" s="55"/>
      <c r="BQ9" s="55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4"/>
      <c r="CS9" s="54"/>
      <c r="CT9" s="54"/>
      <c r="CU9" s="54"/>
      <c r="CV9" s="54"/>
      <c r="CW9" s="54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</row>
    <row r="10" spans="1:122" ht="18" customHeight="1">
      <c r="A10" s="63"/>
      <c r="B10" s="192"/>
      <c r="C10" s="192"/>
      <c r="D10" s="192"/>
      <c r="E10" s="192"/>
      <c r="F10" s="192"/>
      <c r="G10" s="192"/>
      <c r="H10" s="192"/>
      <c r="I10" s="71"/>
      <c r="J10" s="71"/>
      <c r="K10" s="71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192"/>
      <c r="BN10" s="192"/>
      <c r="BO10" s="55"/>
      <c r="BP10" s="55"/>
      <c r="BQ10" s="55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54"/>
      <c r="CS10" s="54"/>
      <c r="CT10" s="54"/>
      <c r="CU10" s="54"/>
      <c r="CV10" s="54"/>
      <c r="CW10" s="54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</row>
    <row r="11" spans="1:12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7"/>
      <c r="BN11" s="7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32"/>
      <c r="DN11" s="32"/>
      <c r="DO11" s="32"/>
      <c r="DP11" s="32"/>
      <c r="DQ11" s="32"/>
      <c r="DR11" s="32"/>
    </row>
    <row r="12" spans="1:122">
      <c r="A12" s="40" t="s">
        <v>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41" t="s">
        <v>5</v>
      </c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40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</row>
    <row r="13" spans="1:122" ht="17.25" customHeight="1">
      <c r="A13" s="174" t="s">
        <v>35</v>
      </c>
      <c r="B13" s="177" t="s">
        <v>9</v>
      </c>
      <c r="C13" s="130" t="s">
        <v>10</v>
      </c>
      <c r="D13" s="180"/>
      <c r="E13" s="73"/>
      <c r="F13" s="73"/>
      <c r="G13" s="74"/>
      <c r="H13" s="74"/>
      <c r="I13" s="142" t="s">
        <v>46</v>
      </c>
      <c r="J13" s="125" t="s">
        <v>47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6"/>
      <c r="AJ13" s="187" t="s">
        <v>35</v>
      </c>
      <c r="AK13" s="177" t="s">
        <v>9</v>
      </c>
      <c r="AL13" s="193" t="s">
        <v>48</v>
      </c>
      <c r="AM13" s="185" t="s">
        <v>47</v>
      </c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6"/>
      <c r="BM13" s="187" t="s">
        <v>35</v>
      </c>
      <c r="BN13" s="177" t="s">
        <v>9</v>
      </c>
      <c r="BO13" s="193" t="s">
        <v>49</v>
      </c>
      <c r="BP13" s="185" t="s">
        <v>47</v>
      </c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6"/>
      <c r="CP13" s="187" t="s">
        <v>35</v>
      </c>
      <c r="CQ13" s="177" t="s">
        <v>9</v>
      </c>
      <c r="CR13" s="193" t="s">
        <v>50</v>
      </c>
      <c r="CS13" s="185" t="s">
        <v>47</v>
      </c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6"/>
    </row>
    <row r="14" spans="1:122" ht="19.5" customHeight="1">
      <c r="A14" s="175"/>
      <c r="B14" s="178"/>
      <c r="C14" s="132"/>
      <c r="D14" s="181"/>
      <c r="E14" s="193" t="s">
        <v>11</v>
      </c>
      <c r="F14" s="194"/>
      <c r="G14" s="142" t="s">
        <v>12</v>
      </c>
      <c r="H14" s="199"/>
      <c r="I14" s="143"/>
      <c r="J14" s="188" t="s">
        <v>11</v>
      </c>
      <c r="K14" s="188" t="s">
        <v>12</v>
      </c>
      <c r="L14" s="166" t="s">
        <v>51</v>
      </c>
      <c r="M14" s="202"/>
      <c r="N14" s="167"/>
      <c r="O14" s="166" t="s">
        <v>52</v>
      </c>
      <c r="P14" s="202"/>
      <c r="Q14" s="167"/>
      <c r="R14" s="191" t="s">
        <v>53</v>
      </c>
      <c r="S14" s="125"/>
      <c r="T14" s="126"/>
      <c r="U14" s="191" t="s">
        <v>54</v>
      </c>
      <c r="V14" s="125"/>
      <c r="W14" s="126"/>
      <c r="X14" s="191" t="s">
        <v>55</v>
      </c>
      <c r="Y14" s="125"/>
      <c r="Z14" s="126"/>
      <c r="AA14" s="191" t="s">
        <v>56</v>
      </c>
      <c r="AB14" s="125"/>
      <c r="AC14" s="126"/>
      <c r="AD14" s="191" t="s">
        <v>57</v>
      </c>
      <c r="AE14" s="125"/>
      <c r="AF14" s="126"/>
      <c r="AG14" s="150" t="s">
        <v>58</v>
      </c>
      <c r="AH14" s="150"/>
      <c r="AI14" s="150"/>
      <c r="AJ14" s="187"/>
      <c r="AK14" s="178"/>
      <c r="AL14" s="195"/>
      <c r="AM14" s="188" t="s">
        <v>11</v>
      </c>
      <c r="AN14" s="188" t="s">
        <v>12</v>
      </c>
      <c r="AO14" s="191" t="s">
        <v>51</v>
      </c>
      <c r="AP14" s="125"/>
      <c r="AQ14" s="126"/>
      <c r="AR14" s="191" t="s">
        <v>52</v>
      </c>
      <c r="AS14" s="125"/>
      <c r="AT14" s="126"/>
      <c r="AU14" s="191" t="s">
        <v>53</v>
      </c>
      <c r="AV14" s="125"/>
      <c r="AW14" s="126"/>
      <c r="AX14" s="191" t="s">
        <v>54</v>
      </c>
      <c r="AY14" s="125"/>
      <c r="AZ14" s="126"/>
      <c r="BA14" s="191" t="s">
        <v>55</v>
      </c>
      <c r="BB14" s="125"/>
      <c r="BC14" s="126"/>
      <c r="BD14" s="191" t="s">
        <v>56</v>
      </c>
      <c r="BE14" s="125"/>
      <c r="BF14" s="126"/>
      <c r="BG14" s="191" t="s">
        <v>57</v>
      </c>
      <c r="BH14" s="125"/>
      <c r="BI14" s="126"/>
      <c r="BJ14" s="166" t="s">
        <v>58</v>
      </c>
      <c r="BK14" s="202"/>
      <c r="BL14" s="167"/>
      <c r="BM14" s="187"/>
      <c r="BN14" s="178"/>
      <c r="BO14" s="195"/>
      <c r="BP14" s="188" t="s">
        <v>11</v>
      </c>
      <c r="BQ14" s="188" t="s">
        <v>12</v>
      </c>
      <c r="BR14" s="203" t="s">
        <v>51</v>
      </c>
      <c r="BS14" s="204"/>
      <c r="BT14" s="205"/>
      <c r="BU14" s="203" t="s">
        <v>52</v>
      </c>
      <c r="BV14" s="204"/>
      <c r="BW14" s="205"/>
      <c r="BX14" s="203" t="s">
        <v>53</v>
      </c>
      <c r="BY14" s="204"/>
      <c r="BZ14" s="205"/>
      <c r="CA14" s="203" t="s">
        <v>54</v>
      </c>
      <c r="CB14" s="204"/>
      <c r="CC14" s="205"/>
      <c r="CD14" s="203" t="s">
        <v>55</v>
      </c>
      <c r="CE14" s="204"/>
      <c r="CF14" s="205"/>
      <c r="CG14" s="203" t="s">
        <v>56</v>
      </c>
      <c r="CH14" s="204"/>
      <c r="CI14" s="205"/>
      <c r="CJ14" s="203" t="s">
        <v>57</v>
      </c>
      <c r="CK14" s="204"/>
      <c r="CL14" s="205"/>
      <c r="CM14" s="150" t="s">
        <v>58</v>
      </c>
      <c r="CN14" s="150"/>
      <c r="CO14" s="150"/>
      <c r="CP14" s="187"/>
      <c r="CQ14" s="178"/>
      <c r="CR14" s="195"/>
      <c r="CS14" s="188" t="s">
        <v>11</v>
      </c>
      <c r="CT14" s="188" t="s">
        <v>12</v>
      </c>
      <c r="CU14" s="191" t="s">
        <v>51</v>
      </c>
      <c r="CV14" s="125"/>
      <c r="CW14" s="126"/>
      <c r="CX14" s="191" t="s">
        <v>52</v>
      </c>
      <c r="CY14" s="125"/>
      <c r="CZ14" s="126"/>
      <c r="DA14" s="191" t="s">
        <v>53</v>
      </c>
      <c r="DB14" s="125"/>
      <c r="DC14" s="126"/>
      <c r="DD14" s="191" t="s">
        <v>54</v>
      </c>
      <c r="DE14" s="125"/>
      <c r="DF14" s="126"/>
      <c r="DG14" s="191" t="s">
        <v>55</v>
      </c>
      <c r="DH14" s="125"/>
      <c r="DI14" s="126"/>
      <c r="DJ14" s="191" t="s">
        <v>56</v>
      </c>
      <c r="DK14" s="125"/>
      <c r="DL14" s="126"/>
      <c r="DM14" s="191" t="s">
        <v>57</v>
      </c>
      <c r="DN14" s="125"/>
      <c r="DO14" s="126"/>
      <c r="DP14" s="166" t="s">
        <v>58</v>
      </c>
      <c r="DQ14" s="202"/>
      <c r="DR14" s="167"/>
    </row>
    <row r="15" spans="1:122" ht="19.5" customHeight="1">
      <c r="A15" s="175"/>
      <c r="B15" s="178"/>
      <c r="C15" s="132"/>
      <c r="D15" s="181"/>
      <c r="E15" s="195"/>
      <c r="F15" s="196"/>
      <c r="G15" s="143"/>
      <c r="H15" s="200"/>
      <c r="I15" s="143"/>
      <c r="J15" s="189"/>
      <c r="K15" s="189"/>
      <c r="L15" s="142" t="s">
        <v>19</v>
      </c>
      <c r="M15" s="15"/>
      <c r="N15" s="15"/>
      <c r="O15" s="142" t="s">
        <v>19</v>
      </c>
      <c r="P15" s="15"/>
      <c r="Q15" s="15"/>
      <c r="R15" s="142" t="s">
        <v>19</v>
      </c>
      <c r="S15" s="15"/>
      <c r="T15" s="15"/>
      <c r="U15" s="142" t="s">
        <v>19</v>
      </c>
      <c r="V15" s="15"/>
      <c r="W15" s="15"/>
      <c r="X15" s="142" t="s">
        <v>19</v>
      </c>
      <c r="Y15" s="15"/>
      <c r="Z15" s="15"/>
      <c r="AA15" s="142" t="s">
        <v>19</v>
      </c>
      <c r="AB15" s="15"/>
      <c r="AC15" s="15"/>
      <c r="AD15" s="142" t="s">
        <v>19</v>
      </c>
      <c r="AE15" s="15"/>
      <c r="AF15" s="15"/>
      <c r="AG15" s="143" t="s">
        <v>19</v>
      </c>
      <c r="AH15" s="206"/>
      <c r="AI15" s="207"/>
      <c r="AJ15" s="187"/>
      <c r="AK15" s="178"/>
      <c r="AL15" s="195"/>
      <c r="AM15" s="189"/>
      <c r="AN15" s="189"/>
      <c r="AO15" s="142" t="s">
        <v>19</v>
      </c>
      <c r="AP15" s="15"/>
      <c r="AQ15" s="15"/>
      <c r="AR15" s="142" t="s">
        <v>19</v>
      </c>
      <c r="AS15" s="15"/>
      <c r="AT15" s="15"/>
      <c r="AU15" s="142" t="s">
        <v>19</v>
      </c>
      <c r="AV15" s="15"/>
      <c r="AW15" s="15"/>
      <c r="AX15" s="142" t="s">
        <v>19</v>
      </c>
      <c r="AY15" s="15"/>
      <c r="AZ15" s="15"/>
      <c r="BA15" s="142" t="s">
        <v>19</v>
      </c>
      <c r="BB15" s="15"/>
      <c r="BC15" s="15"/>
      <c r="BD15" s="142" t="s">
        <v>19</v>
      </c>
      <c r="BE15" s="15"/>
      <c r="BF15" s="15"/>
      <c r="BG15" s="142" t="s">
        <v>19</v>
      </c>
      <c r="BH15" s="15"/>
      <c r="BI15" s="15"/>
      <c r="BJ15" s="142" t="s">
        <v>19</v>
      </c>
      <c r="BK15" s="75"/>
      <c r="BL15" s="45"/>
      <c r="BM15" s="187"/>
      <c r="BN15" s="178"/>
      <c r="BO15" s="195"/>
      <c r="BP15" s="189"/>
      <c r="BQ15" s="189"/>
      <c r="BR15" s="142" t="s">
        <v>19</v>
      </c>
      <c r="BS15" s="76"/>
      <c r="BT15" s="76"/>
      <c r="BU15" s="142" t="s">
        <v>19</v>
      </c>
      <c r="BV15" s="76"/>
      <c r="BW15" s="76"/>
      <c r="BX15" s="142" t="s">
        <v>19</v>
      </c>
      <c r="BY15" s="76"/>
      <c r="BZ15" s="76"/>
      <c r="CA15" s="142" t="s">
        <v>19</v>
      </c>
      <c r="CB15" s="76"/>
      <c r="CC15" s="76"/>
      <c r="CD15" s="142" t="s">
        <v>19</v>
      </c>
      <c r="CE15" s="76"/>
      <c r="CF15" s="76"/>
      <c r="CG15" s="142" t="s">
        <v>19</v>
      </c>
      <c r="CH15" s="76"/>
      <c r="CI15" s="76"/>
      <c r="CJ15" s="142" t="s">
        <v>19</v>
      </c>
      <c r="CK15" s="76"/>
      <c r="CL15" s="76"/>
      <c r="CM15" s="143" t="s">
        <v>19</v>
      </c>
      <c r="CN15" s="206"/>
      <c r="CO15" s="207"/>
      <c r="CP15" s="187"/>
      <c r="CQ15" s="178"/>
      <c r="CR15" s="195"/>
      <c r="CS15" s="189"/>
      <c r="CT15" s="189"/>
      <c r="CU15" s="142" t="s">
        <v>19</v>
      </c>
      <c r="CV15" s="15"/>
      <c r="CW15" s="15"/>
      <c r="CX15" s="142" t="s">
        <v>19</v>
      </c>
      <c r="CY15" s="15"/>
      <c r="CZ15" s="15"/>
      <c r="DA15" s="142" t="s">
        <v>19</v>
      </c>
      <c r="DB15" s="15"/>
      <c r="DC15" s="15"/>
      <c r="DD15" s="142" t="s">
        <v>19</v>
      </c>
      <c r="DE15" s="15"/>
      <c r="DF15" s="15"/>
      <c r="DG15" s="142" t="s">
        <v>19</v>
      </c>
      <c r="DH15" s="15"/>
      <c r="DI15" s="15"/>
      <c r="DJ15" s="142" t="s">
        <v>19</v>
      </c>
      <c r="DK15" s="15"/>
      <c r="DL15" s="15"/>
      <c r="DM15" s="142" t="s">
        <v>19</v>
      </c>
      <c r="DN15" s="15"/>
      <c r="DO15" s="15"/>
      <c r="DP15" s="142" t="s">
        <v>19</v>
      </c>
      <c r="DQ15" s="75"/>
      <c r="DR15" s="45"/>
    </row>
    <row r="16" spans="1:122" ht="93.75" customHeight="1">
      <c r="A16" s="176"/>
      <c r="B16" s="179"/>
      <c r="C16" s="134"/>
      <c r="D16" s="182"/>
      <c r="E16" s="197"/>
      <c r="F16" s="198"/>
      <c r="G16" s="144"/>
      <c r="H16" s="201"/>
      <c r="I16" s="144"/>
      <c r="J16" s="190"/>
      <c r="K16" s="190"/>
      <c r="L16" s="144"/>
      <c r="M16" s="77" t="s">
        <v>11</v>
      </c>
      <c r="N16" s="77" t="s">
        <v>12</v>
      </c>
      <c r="O16" s="144"/>
      <c r="P16" s="77" t="s">
        <v>11</v>
      </c>
      <c r="Q16" s="77" t="s">
        <v>12</v>
      </c>
      <c r="R16" s="144"/>
      <c r="S16" s="77" t="s">
        <v>11</v>
      </c>
      <c r="T16" s="77" t="s">
        <v>12</v>
      </c>
      <c r="U16" s="144"/>
      <c r="V16" s="77" t="s">
        <v>11</v>
      </c>
      <c r="W16" s="77" t="s">
        <v>12</v>
      </c>
      <c r="X16" s="144"/>
      <c r="Y16" s="77" t="s">
        <v>11</v>
      </c>
      <c r="Z16" s="77" t="s">
        <v>12</v>
      </c>
      <c r="AA16" s="144"/>
      <c r="AB16" s="77" t="s">
        <v>11</v>
      </c>
      <c r="AC16" s="77" t="s">
        <v>12</v>
      </c>
      <c r="AD16" s="144"/>
      <c r="AE16" s="77" t="s">
        <v>11</v>
      </c>
      <c r="AF16" s="77" t="s">
        <v>12</v>
      </c>
      <c r="AG16" s="190"/>
      <c r="AH16" s="17" t="s">
        <v>11</v>
      </c>
      <c r="AI16" s="17" t="s">
        <v>12</v>
      </c>
      <c r="AJ16" s="187"/>
      <c r="AK16" s="179"/>
      <c r="AL16" s="197"/>
      <c r="AM16" s="190"/>
      <c r="AN16" s="190"/>
      <c r="AO16" s="144"/>
      <c r="AP16" s="77" t="s">
        <v>11</v>
      </c>
      <c r="AQ16" s="77" t="s">
        <v>12</v>
      </c>
      <c r="AR16" s="144"/>
      <c r="AS16" s="77" t="s">
        <v>11</v>
      </c>
      <c r="AT16" s="77" t="s">
        <v>12</v>
      </c>
      <c r="AU16" s="144"/>
      <c r="AV16" s="77" t="s">
        <v>11</v>
      </c>
      <c r="AW16" s="77" t="s">
        <v>12</v>
      </c>
      <c r="AX16" s="144"/>
      <c r="AY16" s="77" t="s">
        <v>11</v>
      </c>
      <c r="AZ16" s="77" t="s">
        <v>12</v>
      </c>
      <c r="BA16" s="144"/>
      <c r="BB16" s="77" t="s">
        <v>11</v>
      </c>
      <c r="BC16" s="77" t="s">
        <v>12</v>
      </c>
      <c r="BD16" s="144"/>
      <c r="BE16" s="77" t="s">
        <v>11</v>
      </c>
      <c r="BF16" s="77" t="s">
        <v>12</v>
      </c>
      <c r="BG16" s="144"/>
      <c r="BH16" s="77" t="s">
        <v>11</v>
      </c>
      <c r="BI16" s="77" t="s">
        <v>12</v>
      </c>
      <c r="BJ16" s="144"/>
      <c r="BK16" s="77" t="s">
        <v>11</v>
      </c>
      <c r="BL16" s="17" t="s">
        <v>12</v>
      </c>
      <c r="BM16" s="187"/>
      <c r="BN16" s="179"/>
      <c r="BO16" s="197"/>
      <c r="BP16" s="190"/>
      <c r="BQ16" s="190"/>
      <c r="BR16" s="144"/>
      <c r="BS16" s="77" t="s">
        <v>11</v>
      </c>
      <c r="BT16" s="77" t="s">
        <v>12</v>
      </c>
      <c r="BU16" s="144"/>
      <c r="BV16" s="77" t="s">
        <v>11</v>
      </c>
      <c r="BW16" s="77" t="s">
        <v>12</v>
      </c>
      <c r="BX16" s="144"/>
      <c r="BY16" s="77" t="s">
        <v>11</v>
      </c>
      <c r="BZ16" s="77" t="s">
        <v>12</v>
      </c>
      <c r="CA16" s="144"/>
      <c r="CB16" s="77" t="s">
        <v>11</v>
      </c>
      <c r="CC16" s="77" t="s">
        <v>12</v>
      </c>
      <c r="CD16" s="144"/>
      <c r="CE16" s="77" t="s">
        <v>11</v>
      </c>
      <c r="CF16" s="77" t="s">
        <v>12</v>
      </c>
      <c r="CG16" s="144"/>
      <c r="CH16" s="77" t="s">
        <v>11</v>
      </c>
      <c r="CI16" s="77" t="s">
        <v>12</v>
      </c>
      <c r="CJ16" s="144"/>
      <c r="CK16" s="77" t="s">
        <v>11</v>
      </c>
      <c r="CL16" s="77" t="s">
        <v>12</v>
      </c>
      <c r="CM16" s="190"/>
      <c r="CN16" s="17" t="s">
        <v>11</v>
      </c>
      <c r="CO16" s="17" t="s">
        <v>12</v>
      </c>
      <c r="CP16" s="187"/>
      <c r="CQ16" s="179"/>
      <c r="CR16" s="197"/>
      <c r="CS16" s="190"/>
      <c r="CT16" s="190"/>
      <c r="CU16" s="144"/>
      <c r="CV16" s="77" t="s">
        <v>11</v>
      </c>
      <c r="CW16" s="77" t="s">
        <v>12</v>
      </c>
      <c r="CX16" s="144"/>
      <c r="CY16" s="77" t="s">
        <v>11</v>
      </c>
      <c r="CZ16" s="77" t="s">
        <v>12</v>
      </c>
      <c r="DA16" s="144"/>
      <c r="DB16" s="77" t="s">
        <v>11</v>
      </c>
      <c r="DC16" s="77" t="s">
        <v>12</v>
      </c>
      <c r="DD16" s="144"/>
      <c r="DE16" s="77" t="s">
        <v>11</v>
      </c>
      <c r="DF16" s="77" t="s">
        <v>12</v>
      </c>
      <c r="DG16" s="144"/>
      <c r="DH16" s="77" t="s">
        <v>11</v>
      </c>
      <c r="DI16" s="77" t="s">
        <v>12</v>
      </c>
      <c r="DJ16" s="144"/>
      <c r="DK16" s="77" t="s">
        <v>11</v>
      </c>
      <c r="DL16" s="77" t="s">
        <v>12</v>
      </c>
      <c r="DM16" s="144"/>
      <c r="DN16" s="77" t="s">
        <v>11</v>
      </c>
      <c r="DO16" s="77" t="s">
        <v>12</v>
      </c>
      <c r="DP16" s="144"/>
      <c r="DQ16" s="77" t="s">
        <v>11</v>
      </c>
      <c r="DR16" s="17" t="s">
        <v>12</v>
      </c>
    </row>
    <row r="17" spans="1:122" s="79" customFormat="1" ht="18" customHeight="1">
      <c r="A17" s="78" t="s">
        <v>17</v>
      </c>
      <c r="B17" s="78" t="s">
        <v>18</v>
      </c>
      <c r="C17" s="208">
        <v>1</v>
      </c>
      <c r="D17" s="208"/>
      <c r="E17" s="208">
        <v>2</v>
      </c>
      <c r="F17" s="208"/>
      <c r="G17" s="208">
        <v>3</v>
      </c>
      <c r="H17" s="208"/>
      <c r="I17" s="78">
        <v>4</v>
      </c>
      <c r="J17" s="78">
        <v>5</v>
      </c>
      <c r="K17" s="78">
        <v>6</v>
      </c>
      <c r="L17" s="78">
        <v>7</v>
      </c>
      <c r="M17" s="78">
        <v>8</v>
      </c>
      <c r="N17" s="78">
        <v>9</v>
      </c>
      <c r="O17" s="78">
        <v>10</v>
      </c>
      <c r="P17" s="78">
        <v>11</v>
      </c>
      <c r="Q17" s="78">
        <v>12</v>
      </c>
      <c r="R17" s="78">
        <v>13</v>
      </c>
      <c r="S17" s="78">
        <v>14</v>
      </c>
      <c r="T17" s="78">
        <v>15</v>
      </c>
      <c r="U17" s="78">
        <v>16</v>
      </c>
      <c r="V17" s="78">
        <v>17</v>
      </c>
      <c r="W17" s="78">
        <v>18</v>
      </c>
      <c r="X17" s="78">
        <v>19</v>
      </c>
      <c r="Y17" s="78">
        <v>20</v>
      </c>
      <c r="Z17" s="78">
        <v>21</v>
      </c>
      <c r="AA17" s="78">
        <v>22</v>
      </c>
      <c r="AB17" s="78">
        <v>23</v>
      </c>
      <c r="AC17" s="78">
        <v>24</v>
      </c>
      <c r="AD17" s="78">
        <v>25</v>
      </c>
      <c r="AE17" s="78">
        <v>26</v>
      </c>
      <c r="AF17" s="78">
        <v>27</v>
      </c>
      <c r="AG17" s="78">
        <v>28</v>
      </c>
      <c r="AH17" s="78">
        <v>29</v>
      </c>
      <c r="AI17" s="78">
        <v>30</v>
      </c>
      <c r="AJ17" s="78" t="s">
        <v>17</v>
      </c>
      <c r="AK17" s="78" t="s">
        <v>18</v>
      </c>
      <c r="AL17" s="78">
        <v>31</v>
      </c>
      <c r="AM17" s="78">
        <v>32</v>
      </c>
      <c r="AN17" s="78">
        <v>33</v>
      </c>
      <c r="AO17" s="78">
        <v>34</v>
      </c>
      <c r="AP17" s="78">
        <v>35</v>
      </c>
      <c r="AQ17" s="78">
        <v>36</v>
      </c>
      <c r="AR17" s="78">
        <v>37</v>
      </c>
      <c r="AS17" s="78">
        <v>38</v>
      </c>
      <c r="AT17" s="78">
        <v>39</v>
      </c>
      <c r="AU17" s="78">
        <v>40</v>
      </c>
      <c r="AV17" s="78">
        <v>41</v>
      </c>
      <c r="AW17" s="78">
        <v>42</v>
      </c>
      <c r="AX17" s="78">
        <v>43</v>
      </c>
      <c r="AY17" s="78">
        <v>44</v>
      </c>
      <c r="AZ17" s="78">
        <v>45</v>
      </c>
      <c r="BA17" s="78">
        <v>46</v>
      </c>
      <c r="BB17" s="78">
        <v>47</v>
      </c>
      <c r="BC17" s="78">
        <v>48</v>
      </c>
      <c r="BD17" s="78">
        <v>49</v>
      </c>
      <c r="BE17" s="78">
        <v>50</v>
      </c>
      <c r="BF17" s="78">
        <v>51</v>
      </c>
      <c r="BG17" s="78">
        <v>52</v>
      </c>
      <c r="BH17" s="78">
        <v>53</v>
      </c>
      <c r="BI17" s="78">
        <v>54</v>
      </c>
      <c r="BJ17" s="78">
        <v>55</v>
      </c>
      <c r="BK17" s="78">
        <v>56</v>
      </c>
      <c r="BL17" s="78">
        <v>57</v>
      </c>
      <c r="BM17" s="78" t="s">
        <v>17</v>
      </c>
      <c r="BN17" s="78" t="s">
        <v>18</v>
      </c>
      <c r="BO17" s="78">
        <v>58</v>
      </c>
      <c r="BP17" s="78">
        <v>59</v>
      </c>
      <c r="BQ17" s="78">
        <v>60</v>
      </c>
      <c r="BR17" s="78">
        <v>61</v>
      </c>
      <c r="BS17" s="78">
        <v>62</v>
      </c>
      <c r="BT17" s="78">
        <v>63</v>
      </c>
      <c r="BU17" s="78">
        <v>64</v>
      </c>
      <c r="BV17" s="78">
        <v>65</v>
      </c>
      <c r="BW17" s="78">
        <v>66</v>
      </c>
      <c r="BX17" s="78">
        <v>67</v>
      </c>
      <c r="BY17" s="78">
        <v>68</v>
      </c>
      <c r="BZ17" s="78">
        <v>69</v>
      </c>
      <c r="CA17" s="78">
        <v>70</v>
      </c>
      <c r="CB17" s="78">
        <v>71</v>
      </c>
      <c r="CC17" s="78">
        <v>72</v>
      </c>
      <c r="CD17" s="78">
        <v>73</v>
      </c>
      <c r="CE17" s="78">
        <v>74</v>
      </c>
      <c r="CF17" s="78">
        <v>75</v>
      </c>
      <c r="CG17" s="78">
        <v>76</v>
      </c>
      <c r="CH17" s="78">
        <v>77</v>
      </c>
      <c r="CI17" s="78">
        <v>78</v>
      </c>
      <c r="CJ17" s="78">
        <v>79</v>
      </c>
      <c r="CK17" s="78">
        <v>80</v>
      </c>
      <c r="CL17" s="78">
        <v>81</v>
      </c>
      <c r="CM17" s="78">
        <v>82</v>
      </c>
      <c r="CN17" s="78">
        <v>83</v>
      </c>
      <c r="CO17" s="78">
        <v>84</v>
      </c>
      <c r="CP17" s="78" t="s">
        <v>17</v>
      </c>
      <c r="CQ17" s="78" t="s">
        <v>18</v>
      </c>
      <c r="CR17" s="78">
        <v>85</v>
      </c>
      <c r="CS17" s="78">
        <v>86</v>
      </c>
      <c r="CT17" s="78">
        <v>87</v>
      </c>
      <c r="CU17" s="78">
        <v>88</v>
      </c>
      <c r="CV17" s="78">
        <v>89</v>
      </c>
      <c r="CW17" s="78">
        <v>90</v>
      </c>
      <c r="CX17" s="78">
        <v>91</v>
      </c>
      <c r="CY17" s="78">
        <v>92</v>
      </c>
      <c r="CZ17" s="78">
        <v>93</v>
      </c>
      <c r="DA17" s="78">
        <v>94</v>
      </c>
      <c r="DB17" s="78">
        <v>95</v>
      </c>
      <c r="DC17" s="78">
        <v>96</v>
      </c>
      <c r="DD17" s="78">
        <v>97</v>
      </c>
      <c r="DE17" s="78">
        <v>98</v>
      </c>
      <c r="DF17" s="78">
        <v>99</v>
      </c>
      <c r="DG17" s="78">
        <v>100</v>
      </c>
      <c r="DH17" s="78">
        <v>101</v>
      </c>
      <c r="DI17" s="78">
        <v>102</v>
      </c>
      <c r="DJ17" s="78">
        <v>103</v>
      </c>
      <c r="DK17" s="78">
        <v>104</v>
      </c>
      <c r="DL17" s="78">
        <v>105</v>
      </c>
      <c r="DM17" s="78">
        <v>106</v>
      </c>
      <c r="DN17" s="78">
        <v>107</v>
      </c>
      <c r="DO17" s="78">
        <v>108</v>
      </c>
      <c r="DP17" s="78">
        <v>109</v>
      </c>
      <c r="DQ17" s="78">
        <v>110</v>
      </c>
      <c r="DR17" s="78">
        <v>111</v>
      </c>
    </row>
    <row r="18" spans="1:122" s="79" customFormat="1" ht="18" customHeight="1">
      <c r="A18" s="96" t="s">
        <v>19</v>
      </c>
      <c r="B18" s="97">
        <v>1</v>
      </c>
      <c r="C18" s="211">
        <f>SUM(C19:D21)</f>
        <v>23314</v>
      </c>
      <c r="D18" s="212"/>
      <c r="E18" s="211">
        <f t="shared" ref="E18" si="0">SUM(E19:F21)</f>
        <v>8341</v>
      </c>
      <c r="F18" s="212"/>
      <c r="G18" s="211">
        <f t="shared" ref="G18" si="1">SUM(G19:H21)</f>
        <v>14973</v>
      </c>
      <c r="H18" s="212"/>
      <c r="I18" s="102">
        <f>SUM(I19:I21)</f>
        <v>1102</v>
      </c>
      <c r="J18" s="102">
        <f t="shared" ref="J18:AI18" si="2">SUM(J19:J21)</f>
        <v>194</v>
      </c>
      <c r="K18" s="102">
        <f t="shared" si="2"/>
        <v>908</v>
      </c>
      <c r="L18" s="102">
        <f t="shared" si="2"/>
        <v>0</v>
      </c>
      <c r="M18" s="102">
        <f t="shared" si="2"/>
        <v>0</v>
      </c>
      <c r="N18" s="102">
        <f t="shared" si="2"/>
        <v>0</v>
      </c>
      <c r="O18" s="102">
        <f t="shared" si="2"/>
        <v>0</v>
      </c>
      <c r="P18" s="102">
        <f t="shared" si="2"/>
        <v>0</v>
      </c>
      <c r="Q18" s="102">
        <f t="shared" si="2"/>
        <v>0</v>
      </c>
      <c r="R18" s="102">
        <f t="shared" si="2"/>
        <v>0</v>
      </c>
      <c r="S18" s="102">
        <f t="shared" si="2"/>
        <v>0</v>
      </c>
      <c r="T18" s="102">
        <f t="shared" si="2"/>
        <v>0</v>
      </c>
      <c r="U18" s="102">
        <f t="shared" si="2"/>
        <v>12</v>
      </c>
      <c r="V18" s="102">
        <f t="shared" si="2"/>
        <v>10</v>
      </c>
      <c r="W18" s="102">
        <f t="shared" si="2"/>
        <v>2</v>
      </c>
      <c r="X18" s="102">
        <f t="shared" si="2"/>
        <v>59</v>
      </c>
      <c r="Y18" s="102">
        <f t="shared" si="2"/>
        <v>30</v>
      </c>
      <c r="Z18" s="102">
        <f t="shared" si="2"/>
        <v>29</v>
      </c>
      <c r="AA18" s="102">
        <f t="shared" si="2"/>
        <v>388</v>
      </c>
      <c r="AB18" s="102">
        <f t="shared" si="2"/>
        <v>77</v>
      </c>
      <c r="AC18" s="102">
        <f t="shared" si="2"/>
        <v>311</v>
      </c>
      <c r="AD18" s="102">
        <f t="shared" si="2"/>
        <v>547</v>
      </c>
      <c r="AE18" s="102">
        <f t="shared" si="2"/>
        <v>61</v>
      </c>
      <c r="AF18" s="102">
        <f t="shared" si="2"/>
        <v>486</v>
      </c>
      <c r="AG18" s="102">
        <f t="shared" si="2"/>
        <v>96</v>
      </c>
      <c r="AH18" s="102">
        <f t="shared" si="2"/>
        <v>16</v>
      </c>
      <c r="AI18" s="102">
        <f t="shared" si="2"/>
        <v>80</v>
      </c>
      <c r="AJ18" s="96" t="s">
        <v>19</v>
      </c>
      <c r="AK18" s="97">
        <v>1</v>
      </c>
      <c r="AL18" s="102">
        <f t="shared" ref="AL18" si="3">SUM(AL19:AL21)</f>
        <v>17260</v>
      </c>
      <c r="AM18" s="102">
        <f t="shared" ref="AM18" si="4">SUM(AM19:AM21)</f>
        <v>6291</v>
      </c>
      <c r="AN18" s="102">
        <f t="shared" ref="AN18" si="5">SUM(AN19:AN21)</f>
        <v>10969</v>
      </c>
      <c r="AO18" s="102">
        <f t="shared" ref="AO18" si="6">SUM(AO19:AO21)</f>
        <v>0</v>
      </c>
      <c r="AP18" s="102">
        <f t="shared" ref="AP18" si="7">SUM(AP19:AP21)</f>
        <v>0</v>
      </c>
      <c r="AQ18" s="102">
        <f t="shared" ref="AQ18" si="8">SUM(AQ19:AQ21)</f>
        <v>0</v>
      </c>
      <c r="AR18" s="102">
        <f t="shared" ref="AR18" si="9">SUM(AR19:AR21)</f>
        <v>0</v>
      </c>
      <c r="AS18" s="102">
        <f t="shared" ref="AS18" si="10">SUM(AS19:AS21)</f>
        <v>0</v>
      </c>
      <c r="AT18" s="102">
        <f t="shared" ref="AT18" si="11">SUM(AT19:AT21)</f>
        <v>0</v>
      </c>
      <c r="AU18" s="102">
        <f t="shared" ref="AU18" si="12">SUM(AU19:AU21)</f>
        <v>2</v>
      </c>
      <c r="AV18" s="102">
        <f t="shared" ref="AV18" si="13">SUM(AV19:AV21)</f>
        <v>1</v>
      </c>
      <c r="AW18" s="102">
        <f t="shared" ref="AW18" si="14">SUM(AW19:AW21)</f>
        <v>1</v>
      </c>
      <c r="AX18" s="102">
        <f t="shared" ref="AX18" si="15">SUM(AX19:AX21)</f>
        <v>243</v>
      </c>
      <c r="AY18" s="102">
        <f t="shared" ref="AY18" si="16">SUM(AY19:AY21)</f>
        <v>143</v>
      </c>
      <c r="AZ18" s="102">
        <f t="shared" ref="AZ18" si="17">SUM(AZ19:AZ21)</f>
        <v>100</v>
      </c>
      <c r="BA18" s="102">
        <f t="shared" ref="BA18" si="18">SUM(BA19:BA21)</f>
        <v>2068</v>
      </c>
      <c r="BB18" s="102">
        <f t="shared" ref="BB18" si="19">SUM(BB19:BB21)</f>
        <v>1195</v>
      </c>
      <c r="BC18" s="102">
        <f t="shared" ref="BC18" si="20">SUM(BC19:BC21)</f>
        <v>873</v>
      </c>
      <c r="BD18" s="102">
        <f t="shared" ref="BD18" si="21">SUM(BD19:BD21)</f>
        <v>5203</v>
      </c>
      <c r="BE18" s="102">
        <f t="shared" ref="BE18" si="22">SUM(BE19:BE21)</f>
        <v>2198</v>
      </c>
      <c r="BF18" s="102">
        <f t="shared" ref="BF18" si="23">SUM(BF19:BF21)</f>
        <v>3005</v>
      </c>
      <c r="BG18" s="102">
        <f t="shared" ref="BG18" si="24">SUM(BG19:BG21)</f>
        <v>7703</v>
      </c>
      <c r="BH18" s="102">
        <f t="shared" ref="BH18" si="25">SUM(BH19:BH21)</f>
        <v>2375</v>
      </c>
      <c r="BI18" s="102">
        <f t="shared" ref="BI18" si="26">SUM(BI19:BI21)</f>
        <v>5328</v>
      </c>
      <c r="BJ18" s="102">
        <f t="shared" ref="BJ18" si="27">SUM(BJ19:BJ21)</f>
        <v>2041</v>
      </c>
      <c r="BK18" s="102">
        <f t="shared" ref="BK18" si="28">SUM(BK19:BK21)</f>
        <v>379</v>
      </c>
      <c r="BL18" s="102">
        <f t="shared" ref="BL18" si="29">SUM(BL19:BL21)</f>
        <v>1662</v>
      </c>
      <c r="BM18" s="96" t="s">
        <v>19</v>
      </c>
      <c r="BN18" s="97">
        <v>1</v>
      </c>
      <c r="BO18" s="102">
        <f t="shared" ref="BO18" si="30">SUM(BO19:BO21)</f>
        <v>4860</v>
      </c>
      <c r="BP18" s="102">
        <f t="shared" ref="BP18" si="31">SUM(BP19:BP21)</f>
        <v>1814</v>
      </c>
      <c r="BQ18" s="102">
        <f t="shared" ref="BQ18" si="32">SUM(BQ19:BQ21)</f>
        <v>3046</v>
      </c>
      <c r="BR18" s="102">
        <f t="shared" ref="BR18" si="33">SUM(BR19:BR21)</f>
        <v>3</v>
      </c>
      <c r="BS18" s="102">
        <f t="shared" ref="BS18" si="34">SUM(BS19:BS21)</f>
        <v>3</v>
      </c>
      <c r="BT18" s="102">
        <f t="shared" ref="BT18" si="35">SUM(BT19:BT21)</f>
        <v>0</v>
      </c>
      <c r="BU18" s="102">
        <f t="shared" ref="BU18" si="36">SUM(BU19:BU21)</f>
        <v>0</v>
      </c>
      <c r="BV18" s="102">
        <f t="shared" ref="BV18" si="37">SUM(BV19:BV21)</f>
        <v>0</v>
      </c>
      <c r="BW18" s="102">
        <f t="shared" ref="BW18" si="38">SUM(BW19:BW21)</f>
        <v>0</v>
      </c>
      <c r="BX18" s="102">
        <f t="shared" ref="BX18" si="39">SUM(BX19:BX21)</f>
        <v>0</v>
      </c>
      <c r="BY18" s="102">
        <f t="shared" ref="BY18" si="40">SUM(BY19:BY21)</f>
        <v>0</v>
      </c>
      <c r="BZ18" s="102">
        <f t="shared" ref="BZ18" si="41">SUM(BZ19:BZ21)</f>
        <v>0</v>
      </c>
      <c r="CA18" s="102">
        <f t="shared" ref="CA18" si="42">SUM(CA19:CA21)</f>
        <v>0</v>
      </c>
      <c r="CB18" s="102">
        <f t="shared" ref="CB18" si="43">SUM(CB19:CB21)</f>
        <v>0</v>
      </c>
      <c r="CC18" s="102">
        <f t="shared" ref="CC18" si="44">SUM(CC19:CC21)</f>
        <v>0</v>
      </c>
      <c r="CD18" s="102">
        <f t="shared" ref="CD18" si="45">SUM(CD19:CD21)</f>
        <v>33</v>
      </c>
      <c r="CE18" s="102">
        <f t="shared" ref="CE18" si="46">SUM(CE19:CE21)</f>
        <v>18</v>
      </c>
      <c r="CF18" s="102">
        <f t="shared" ref="CF18" si="47">SUM(CF19:CF21)</f>
        <v>15</v>
      </c>
      <c r="CG18" s="102">
        <f t="shared" ref="CG18" si="48">SUM(CG19:CG21)</f>
        <v>437</v>
      </c>
      <c r="CH18" s="102">
        <f t="shared" ref="CH18" si="49">SUM(CH19:CH21)</f>
        <v>177</v>
      </c>
      <c r="CI18" s="102">
        <f t="shared" ref="CI18" si="50">SUM(CI19:CI21)</f>
        <v>260</v>
      </c>
      <c r="CJ18" s="102">
        <f t="shared" ref="CJ18" si="51">SUM(CJ19:CJ21)</f>
        <v>2181</v>
      </c>
      <c r="CK18" s="102">
        <f t="shared" ref="CK18" si="52">SUM(CK19:CK21)</f>
        <v>834</v>
      </c>
      <c r="CL18" s="102">
        <f t="shared" ref="CL18" si="53">SUM(CL19:CL21)</f>
        <v>1347</v>
      </c>
      <c r="CM18" s="102">
        <f t="shared" ref="CM18" si="54">SUM(CM19:CM21)</f>
        <v>2206</v>
      </c>
      <c r="CN18" s="102">
        <f t="shared" ref="CN18" si="55">SUM(CN19:CN21)</f>
        <v>782</v>
      </c>
      <c r="CO18" s="102">
        <f t="shared" ref="CO18" si="56">SUM(CO19:CO21)</f>
        <v>1424</v>
      </c>
      <c r="CP18" s="96" t="s">
        <v>19</v>
      </c>
      <c r="CQ18" s="97">
        <v>1</v>
      </c>
      <c r="CR18" s="102">
        <f t="shared" ref="CR18" si="57">SUM(CR19:CR21)</f>
        <v>92</v>
      </c>
      <c r="CS18" s="102">
        <f t="shared" ref="CS18" si="58">SUM(CS19:CS21)</f>
        <v>42</v>
      </c>
      <c r="CT18" s="102">
        <f t="shared" ref="CT18" si="59">SUM(CT19:CT21)</f>
        <v>50</v>
      </c>
      <c r="CU18" s="102">
        <f t="shared" ref="CU18" si="60">SUM(CU19:CU21)</f>
        <v>0</v>
      </c>
      <c r="CV18" s="102">
        <f t="shared" ref="CV18" si="61">SUM(CV19:CV21)</f>
        <v>0</v>
      </c>
      <c r="CW18" s="102">
        <f t="shared" ref="CW18" si="62">SUM(CW19:CW21)</f>
        <v>0</v>
      </c>
      <c r="CX18" s="102">
        <f t="shared" ref="CX18" si="63">SUM(CX19:CX21)</f>
        <v>0</v>
      </c>
      <c r="CY18" s="102">
        <f t="shared" ref="CY18" si="64">SUM(CY19:CY21)</f>
        <v>0</v>
      </c>
      <c r="CZ18" s="102">
        <f t="shared" ref="CZ18" si="65">SUM(CZ19:CZ21)</f>
        <v>0</v>
      </c>
      <c r="DA18" s="102">
        <f t="shared" ref="DA18" si="66">SUM(DA19:DA21)</f>
        <v>0</v>
      </c>
      <c r="DB18" s="102">
        <f t="shared" ref="DB18" si="67">SUM(DB19:DB21)</f>
        <v>0</v>
      </c>
      <c r="DC18" s="102">
        <f t="shared" ref="DC18" si="68">SUM(DC19:DC21)</f>
        <v>0</v>
      </c>
      <c r="DD18" s="102">
        <f t="shared" ref="DD18" si="69">SUM(DD19:DD21)</f>
        <v>0</v>
      </c>
      <c r="DE18" s="102">
        <f t="shared" ref="DE18" si="70">SUM(DE19:DE21)</f>
        <v>0</v>
      </c>
      <c r="DF18" s="102">
        <f t="shared" ref="DF18" si="71">SUM(DF19:DF21)</f>
        <v>0</v>
      </c>
      <c r="DG18" s="102">
        <f t="shared" ref="DG18" si="72">SUM(DG19:DG21)</f>
        <v>0</v>
      </c>
      <c r="DH18" s="102">
        <f t="shared" ref="DH18" si="73">SUM(DH19:DH21)</f>
        <v>0</v>
      </c>
      <c r="DI18" s="102">
        <f t="shared" ref="DI18" si="74">SUM(DI19:DI21)</f>
        <v>0</v>
      </c>
      <c r="DJ18" s="102">
        <f t="shared" ref="DJ18" si="75">SUM(DJ19:DJ21)</f>
        <v>1</v>
      </c>
      <c r="DK18" s="102">
        <f t="shared" ref="DK18" si="76">SUM(DK19:DK21)</f>
        <v>0</v>
      </c>
      <c r="DL18" s="102">
        <f t="shared" ref="DL18" si="77">SUM(DL19:DL21)</f>
        <v>1</v>
      </c>
      <c r="DM18" s="102">
        <f t="shared" ref="DM18" si="78">SUM(DM19:DM21)</f>
        <v>11</v>
      </c>
      <c r="DN18" s="102">
        <f t="shared" ref="DN18" si="79">SUM(DN19:DN21)</f>
        <v>6</v>
      </c>
      <c r="DO18" s="102">
        <f t="shared" ref="DO18" si="80">SUM(DO19:DO21)</f>
        <v>5</v>
      </c>
      <c r="DP18" s="102">
        <f t="shared" ref="DP18" si="81">SUM(DP19:DP21)</f>
        <v>80</v>
      </c>
      <c r="DQ18" s="102">
        <f t="shared" ref="DQ18" si="82">SUM(DQ19:DQ21)</f>
        <v>36</v>
      </c>
      <c r="DR18" s="102">
        <f t="shared" ref="DR18" si="83">SUM(DR19:DR21)</f>
        <v>44</v>
      </c>
    </row>
    <row r="19" spans="1:122" s="101" customFormat="1" ht="18" customHeight="1">
      <c r="A19" s="98" t="s">
        <v>36</v>
      </c>
      <c r="B19" s="95">
        <v>2</v>
      </c>
      <c r="C19" s="209">
        <f>+I19+AL19+BO19+CR19</f>
        <v>20623</v>
      </c>
      <c r="D19" s="210"/>
      <c r="E19" s="209">
        <f>+J19+AM19+BP19+CS19</f>
        <v>7310</v>
      </c>
      <c r="F19" s="210"/>
      <c r="G19" s="209">
        <f>+K19+AN19+BQ19+CT19</f>
        <v>13313</v>
      </c>
      <c r="H19" s="210"/>
      <c r="I19" s="103">
        <f>+L19+O19+R19+U19+X19+AA19+AD19+AG19</f>
        <v>901</v>
      </c>
      <c r="J19" s="103">
        <f t="shared" ref="J19:K21" si="84">+M19+P19+S19+V19+Y19+AB19+AE19+AH19</f>
        <v>113</v>
      </c>
      <c r="K19" s="103">
        <f t="shared" si="84"/>
        <v>788</v>
      </c>
      <c r="L19" s="99">
        <f>+M19+N19</f>
        <v>0</v>
      </c>
      <c r="M19" s="99">
        <v>0</v>
      </c>
      <c r="N19" s="99">
        <v>0</v>
      </c>
      <c r="O19" s="99">
        <f>+P19+Q19</f>
        <v>0</v>
      </c>
      <c r="P19" s="99">
        <v>0</v>
      </c>
      <c r="Q19" s="99">
        <v>0</v>
      </c>
      <c r="R19" s="99">
        <f>+S19+T19</f>
        <v>0</v>
      </c>
      <c r="S19" s="99">
        <v>0</v>
      </c>
      <c r="T19" s="99">
        <v>0</v>
      </c>
      <c r="U19" s="99">
        <f>+V19+W19</f>
        <v>1</v>
      </c>
      <c r="V19" s="99">
        <v>0</v>
      </c>
      <c r="W19" s="99">
        <v>1</v>
      </c>
      <c r="X19" s="99">
        <f>+Y19+Z19</f>
        <v>31</v>
      </c>
      <c r="Y19" s="99">
        <v>9</v>
      </c>
      <c r="Z19" s="99">
        <v>22</v>
      </c>
      <c r="AA19" s="99">
        <f>+AB19+AC19</f>
        <v>291</v>
      </c>
      <c r="AB19" s="99">
        <v>52</v>
      </c>
      <c r="AC19" s="99">
        <v>239</v>
      </c>
      <c r="AD19" s="99">
        <f>+AE19+AF19</f>
        <v>503</v>
      </c>
      <c r="AE19" s="99">
        <v>46</v>
      </c>
      <c r="AF19" s="99">
        <v>457</v>
      </c>
      <c r="AG19" s="99">
        <f>+AH19+AI19</f>
        <v>75</v>
      </c>
      <c r="AH19" s="99">
        <v>6</v>
      </c>
      <c r="AI19" s="99">
        <v>69</v>
      </c>
      <c r="AJ19" s="98" t="s">
        <v>36</v>
      </c>
      <c r="AK19" s="95">
        <v>2</v>
      </c>
      <c r="AL19" s="100">
        <f>+AO19+AR19+AU19+AX19+BA19+BD19+BG19+BJ19</f>
        <v>15318</v>
      </c>
      <c r="AM19" s="100">
        <f t="shared" ref="AM19:AN19" si="85">+AP19+AS19+AV19+AY19+BB19+BE19+BH19+BK19</f>
        <v>5538</v>
      </c>
      <c r="AN19" s="100">
        <f t="shared" si="85"/>
        <v>9780</v>
      </c>
      <c r="AO19" s="99">
        <f>+AP19+AQ19</f>
        <v>0</v>
      </c>
      <c r="AP19" s="99">
        <v>0</v>
      </c>
      <c r="AQ19" s="99">
        <v>0</v>
      </c>
      <c r="AR19" s="99">
        <f>+AS19+AT19</f>
        <v>0</v>
      </c>
      <c r="AS19" s="99">
        <v>0</v>
      </c>
      <c r="AT19" s="99">
        <v>0</v>
      </c>
      <c r="AU19" s="99">
        <f>+AV19+AW19</f>
        <v>2</v>
      </c>
      <c r="AV19" s="99">
        <v>1</v>
      </c>
      <c r="AW19" s="99">
        <v>1</v>
      </c>
      <c r="AX19" s="99">
        <f>+AY19+AZ19</f>
        <v>229</v>
      </c>
      <c r="AY19" s="99">
        <v>135</v>
      </c>
      <c r="AZ19" s="99">
        <v>94</v>
      </c>
      <c r="BA19" s="99">
        <f>+BB19+BC19</f>
        <v>1952</v>
      </c>
      <c r="BB19" s="99">
        <v>1119</v>
      </c>
      <c r="BC19" s="99">
        <v>833</v>
      </c>
      <c r="BD19" s="99">
        <f>+BE19+BF19</f>
        <v>4700</v>
      </c>
      <c r="BE19" s="99">
        <v>1959</v>
      </c>
      <c r="BF19" s="99">
        <v>2741</v>
      </c>
      <c r="BG19" s="99">
        <f>+BH19+BI19</f>
        <v>6869</v>
      </c>
      <c r="BH19" s="99">
        <v>2044</v>
      </c>
      <c r="BI19" s="99">
        <v>4825</v>
      </c>
      <c r="BJ19" s="99">
        <f>+BK19+BL19</f>
        <v>1566</v>
      </c>
      <c r="BK19" s="99">
        <v>280</v>
      </c>
      <c r="BL19" s="99">
        <v>1286</v>
      </c>
      <c r="BM19" s="98" t="s">
        <v>36</v>
      </c>
      <c r="BN19" s="95">
        <v>2</v>
      </c>
      <c r="BO19" s="99">
        <f>+BR19+BU19+BX19+CA19+CD19+CG19+CJ19+CM19</f>
        <v>4312</v>
      </c>
      <c r="BP19" s="99">
        <f t="shared" ref="BP19:BQ19" si="86">+BS19+BV19+BY19+CB19+CE19+CH19+CK19+CN19</f>
        <v>1617</v>
      </c>
      <c r="BQ19" s="99">
        <f t="shared" si="86"/>
        <v>2695</v>
      </c>
      <c r="BR19" s="99">
        <f>+BS19+BT19</f>
        <v>3</v>
      </c>
      <c r="BS19" s="99">
        <v>3</v>
      </c>
      <c r="BT19" s="99">
        <v>0</v>
      </c>
      <c r="BU19" s="99">
        <f>+BV19+BW19</f>
        <v>0</v>
      </c>
      <c r="BV19" s="99">
        <v>0</v>
      </c>
      <c r="BW19" s="99">
        <v>0</v>
      </c>
      <c r="BX19" s="99">
        <f>+BY19+BZ19</f>
        <v>0</v>
      </c>
      <c r="BY19" s="99">
        <v>0</v>
      </c>
      <c r="BZ19" s="99">
        <v>0</v>
      </c>
      <c r="CA19" s="99">
        <f>+CB19+CC19</f>
        <v>0</v>
      </c>
      <c r="CB19" s="99">
        <v>0</v>
      </c>
      <c r="CC19" s="99">
        <v>0</v>
      </c>
      <c r="CD19" s="99">
        <f>+CE19+CF19</f>
        <v>31</v>
      </c>
      <c r="CE19" s="99">
        <v>17</v>
      </c>
      <c r="CF19" s="99">
        <v>14</v>
      </c>
      <c r="CG19" s="99">
        <f>+CH19+CI19</f>
        <v>341</v>
      </c>
      <c r="CH19" s="99">
        <v>160</v>
      </c>
      <c r="CI19" s="99">
        <v>181</v>
      </c>
      <c r="CJ19" s="99">
        <f>+CK19+CL19</f>
        <v>1956</v>
      </c>
      <c r="CK19" s="99">
        <v>737</v>
      </c>
      <c r="CL19" s="99">
        <v>1219</v>
      </c>
      <c r="CM19" s="99">
        <f>+CN19+CO19</f>
        <v>1981</v>
      </c>
      <c r="CN19" s="99">
        <v>700</v>
      </c>
      <c r="CO19" s="99">
        <v>1281</v>
      </c>
      <c r="CP19" s="98" t="s">
        <v>36</v>
      </c>
      <c r="CQ19" s="95">
        <v>2</v>
      </c>
      <c r="CR19" s="100">
        <f>+CU19+CX19+DA19+DD19+DG19+DJ19+DM19+DP19</f>
        <v>92</v>
      </c>
      <c r="CS19" s="100">
        <f t="shared" ref="CS19:CT19" si="87">+CV19+CY19+DB19+DE19+DH19+DK19+DN19+DQ19</f>
        <v>42</v>
      </c>
      <c r="CT19" s="100">
        <f t="shared" si="87"/>
        <v>50</v>
      </c>
      <c r="CU19" s="99">
        <f>+CV19+CW19</f>
        <v>0</v>
      </c>
      <c r="CV19" s="99">
        <v>0</v>
      </c>
      <c r="CW19" s="99">
        <v>0</v>
      </c>
      <c r="CX19" s="99">
        <f>+CY19+CZ19</f>
        <v>0</v>
      </c>
      <c r="CY19" s="99">
        <v>0</v>
      </c>
      <c r="CZ19" s="99">
        <v>0</v>
      </c>
      <c r="DA19" s="99">
        <f>+DB19+DC19</f>
        <v>0</v>
      </c>
      <c r="DB19" s="99">
        <v>0</v>
      </c>
      <c r="DC19" s="99">
        <v>0</v>
      </c>
      <c r="DD19" s="99">
        <f>+DE19+DF19</f>
        <v>0</v>
      </c>
      <c r="DE19" s="99">
        <v>0</v>
      </c>
      <c r="DF19" s="99">
        <v>0</v>
      </c>
      <c r="DG19" s="99">
        <f>+DH19+DI19</f>
        <v>0</v>
      </c>
      <c r="DH19" s="99">
        <v>0</v>
      </c>
      <c r="DI19" s="99">
        <v>0</v>
      </c>
      <c r="DJ19" s="99">
        <f>+DK19+DL19</f>
        <v>1</v>
      </c>
      <c r="DK19" s="99">
        <v>0</v>
      </c>
      <c r="DL19" s="99">
        <v>1</v>
      </c>
      <c r="DM19" s="99">
        <f>+DN19+DO19</f>
        <v>11</v>
      </c>
      <c r="DN19" s="99">
        <v>6</v>
      </c>
      <c r="DO19" s="99">
        <v>5</v>
      </c>
      <c r="DP19" s="99">
        <f>+DQ19+DR19</f>
        <v>80</v>
      </c>
      <c r="DQ19" s="99">
        <v>36</v>
      </c>
      <c r="DR19" s="99">
        <v>44</v>
      </c>
    </row>
    <row r="20" spans="1:122" s="101" customFormat="1" ht="18" customHeight="1">
      <c r="A20" s="98" t="s">
        <v>37</v>
      </c>
      <c r="B20" s="95">
        <v>3</v>
      </c>
      <c r="C20" s="209">
        <f t="shared" ref="C20:C21" si="88">+I20+AL20+BO20+CR20</f>
        <v>2691</v>
      </c>
      <c r="D20" s="210"/>
      <c r="E20" s="209">
        <f t="shared" ref="E20:E21" si="89">+J20+AM20+BP20+CS20</f>
        <v>1031</v>
      </c>
      <c r="F20" s="210"/>
      <c r="G20" s="209">
        <f t="shared" ref="G20:G21" si="90">+K20+AN20+BQ20+CT20</f>
        <v>1660</v>
      </c>
      <c r="H20" s="210"/>
      <c r="I20" s="103">
        <f t="shared" ref="I20:I21" si="91">+L20+O20+R20+U20+X20+AA20+AD20+AG20</f>
        <v>201</v>
      </c>
      <c r="J20" s="103">
        <f t="shared" si="84"/>
        <v>81</v>
      </c>
      <c r="K20" s="103">
        <f t="shared" si="84"/>
        <v>120</v>
      </c>
      <c r="L20" s="99">
        <f t="shared" ref="L20:L21" si="92">+M20+N20</f>
        <v>0</v>
      </c>
      <c r="M20" s="99">
        <v>0</v>
      </c>
      <c r="N20" s="99">
        <v>0</v>
      </c>
      <c r="O20" s="99">
        <f t="shared" ref="O20:O21" si="93">+P20+Q20</f>
        <v>0</v>
      </c>
      <c r="P20" s="99">
        <v>0</v>
      </c>
      <c r="Q20" s="99">
        <v>0</v>
      </c>
      <c r="R20" s="99">
        <f t="shared" ref="R20:R21" si="94">+S20+T20</f>
        <v>0</v>
      </c>
      <c r="S20" s="99">
        <v>0</v>
      </c>
      <c r="T20" s="99">
        <v>0</v>
      </c>
      <c r="U20" s="99">
        <f t="shared" ref="U20:U21" si="95">+V20+W20</f>
        <v>11</v>
      </c>
      <c r="V20" s="99">
        <v>10</v>
      </c>
      <c r="W20" s="99">
        <v>1</v>
      </c>
      <c r="X20" s="99">
        <f t="shared" ref="X20:X21" si="96">+Y20+Z20</f>
        <v>28</v>
      </c>
      <c r="Y20" s="99">
        <v>21</v>
      </c>
      <c r="Z20" s="99">
        <v>7</v>
      </c>
      <c r="AA20" s="99">
        <f t="shared" ref="AA20:AA21" si="97">+AB20+AC20</f>
        <v>97</v>
      </c>
      <c r="AB20" s="99">
        <v>25</v>
      </c>
      <c r="AC20" s="99">
        <v>72</v>
      </c>
      <c r="AD20" s="99">
        <f t="shared" ref="AD20:AD21" si="98">+AE20+AF20</f>
        <v>44</v>
      </c>
      <c r="AE20" s="99">
        <v>15</v>
      </c>
      <c r="AF20" s="99">
        <v>29</v>
      </c>
      <c r="AG20" s="99">
        <f t="shared" ref="AG20:AG21" si="99">+AH20+AI20</f>
        <v>21</v>
      </c>
      <c r="AH20" s="99">
        <v>10</v>
      </c>
      <c r="AI20" s="99">
        <v>11</v>
      </c>
      <c r="AJ20" s="98" t="s">
        <v>37</v>
      </c>
      <c r="AK20" s="95">
        <v>3</v>
      </c>
      <c r="AL20" s="100">
        <f t="shared" ref="AL20:AL21" si="100">+AO20+AR20+AU20+AX20+BA20+BD20+BG20+BJ20</f>
        <v>1942</v>
      </c>
      <c r="AM20" s="100">
        <f t="shared" ref="AM20:AM21" si="101">+AP20+AS20+AV20+AY20+BB20+BE20+BH20+BK20</f>
        <v>753</v>
      </c>
      <c r="AN20" s="100">
        <f t="shared" ref="AN20:AN21" si="102">+AQ20+AT20+AW20+AZ20+BC20+BF20+BI20+BL20</f>
        <v>1189</v>
      </c>
      <c r="AO20" s="99">
        <f t="shared" ref="AO20:AO21" si="103">+AP20+AQ20</f>
        <v>0</v>
      </c>
      <c r="AP20" s="99">
        <v>0</v>
      </c>
      <c r="AQ20" s="99">
        <v>0</v>
      </c>
      <c r="AR20" s="99">
        <f t="shared" ref="AR20:AR21" si="104">+AS20+AT20</f>
        <v>0</v>
      </c>
      <c r="AS20" s="99">
        <v>0</v>
      </c>
      <c r="AT20" s="99">
        <v>0</v>
      </c>
      <c r="AU20" s="99">
        <f t="shared" ref="AU20:AU21" si="105">+AV20+AW20</f>
        <v>0</v>
      </c>
      <c r="AV20" s="99">
        <v>0</v>
      </c>
      <c r="AW20" s="99">
        <v>0</v>
      </c>
      <c r="AX20" s="99">
        <f t="shared" ref="AX20:AX21" si="106">+AY20+AZ20</f>
        <v>14</v>
      </c>
      <c r="AY20" s="99">
        <v>8</v>
      </c>
      <c r="AZ20" s="99">
        <v>6</v>
      </c>
      <c r="BA20" s="99">
        <f t="shared" ref="BA20:BA21" si="107">+BB20+BC20</f>
        <v>116</v>
      </c>
      <c r="BB20" s="99">
        <v>76</v>
      </c>
      <c r="BC20" s="99">
        <v>40</v>
      </c>
      <c r="BD20" s="99">
        <f t="shared" ref="BD20:BD21" si="108">+BE20+BF20</f>
        <v>503</v>
      </c>
      <c r="BE20" s="99">
        <v>239</v>
      </c>
      <c r="BF20" s="99">
        <v>264</v>
      </c>
      <c r="BG20" s="99">
        <f t="shared" ref="BG20:BG21" si="109">+BH20+BI20</f>
        <v>834</v>
      </c>
      <c r="BH20" s="99">
        <v>331</v>
      </c>
      <c r="BI20" s="99">
        <v>503</v>
      </c>
      <c r="BJ20" s="99">
        <f t="shared" ref="BJ20:BJ21" si="110">+BK20+BL20</f>
        <v>475</v>
      </c>
      <c r="BK20" s="99">
        <v>99</v>
      </c>
      <c r="BL20" s="99">
        <v>376</v>
      </c>
      <c r="BM20" s="98" t="s">
        <v>37</v>
      </c>
      <c r="BN20" s="95">
        <v>3</v>
      </c>
      <c r="BO20" s="99">
        <f t="shared" ref="BO20:BO21" si="111">+BR20+BU20+BX20+CA20+CD20+CG20+CJ20+CM20</f>
        <v>548</v>
      </c>
      <c r="BP20" s="99">
        <f t="shared" ref="BP20:BP21" si="112">+BS20+BV20+BY20+CB20+CE20+CH20+CK20+CN20</f>
        <v>197</v>
      </c>
      <c r="BQ20" s="99">
        <f t="shared" ref="BQ20:BQ21" si="113">+BT20+BW20+BZ20+CC20+CF20+CI20+CL20+CO20</f>
        <v>351</v>
      </c>
      <c r="BR20" s="99">
        <f t="shared" ref="BR20:BR21" si="114">+BS20+BT20</f>
        <v>0</v>
      </c>
      <c r="BS20" s="99">
        <v>0</v>
      </c>
      <c r="BT20" s="99">
        <v>0</v>
      </c>
      <c r="BU20" s="99">
        <f t="shared" ref="BU20:BU21" si="115">+BV20+BW20</f>
        <v>0</v>
      </c>
      <c r="BV20" s="99">
        <v>0</v>
      </c>
      <c r="BW20" s="99">
        <v>0</v>
      </c>
      <c r="BX20" s="99">
        <f t="shared" ref="BX20:BX21" si="116">+BY20+BZ20</f>
        <v>0</v>
      </c>
      <c r="BY20" s="99">
        <v>0</v>
      </c>
      <c r="BZ20" s="99">
        <v>0</v>
      </c>
      <c r="CA20" s="99">
        <f t="shared" ref="CA20:CA21" si="117">+CB20+CC20</f>
        <v>0</v>
      </c>
      <c r="CB20" s="99">
        <v>0</v>
      </c>
      <c r="CC20" s="99">
        <v>0</v>
      </c>
      <c r="CD20" s="99">
        <f t="shared" ref="CD20:CD21" si="118">+CE20+CF20</f>
        <v>2</v>
      </c>
      <c r="CE20" s="99">
        <v>1</v>
      </c>
      <c r="CF20" s="99">
        <v>1</v>
      </c>
      <c r="CG20" s="99">
        <f t="shared" ref="CG20:CG21" si="119">+CH20+CI20</f>
        <v>96</v>
      </c>
      <c r="CH20" s="99">
        <v>17</v>
      </c>
      <c r="CI20" s="99">
        <v>79</v>
      </c>
      <c r="CJ20" s="99">
        <f t="shared" ref="CJ20:CJ21" si="120">+CK20+CL20</f>
        <v>225</v>
      </c>
      <c r="CK20" s="99">
        <v>97</v>
      </c>
      <c r="CL20" s="99">
        <v>128</v>
      </c>
      <c r="CM20" s="99">
        <f t="shared" ref="CM20:CM21" si="121">+CN20+CO20</f>
        <v>225</v>
      </c>
      <c r="CN20" s="99">
        <v>82</v>
      </c>
      <c r="CO20" s="99">
        <v>143</v>
      </c>
      <c r="CP20" s="98" t="s">
        <v>37</v>
      </c>
      <c r="CQ20" s="95">
        <v>3</v>
      </c>
      <c r="CR20" s="100">
        <f t="shared" ref="CR20:CR21" si="122">+CU20+CX20+DA20+DD20+DG20+DJ20+DM20+DP20</f>
        <v>0</v>
      </c>
      <c r="CS20" s="100">
        <f t="shared" ref="CS20:CS21" si="123">+CV20+CY20+DB20+DE20+DH20+DK20+DN20+DQ20</f>
        <v>0</v>
      </c>
      <c r="CT20" s="100">
        <f t="shared" ref="CT20:CT21" si="124">+CW20+CZ20+DC20+DF20+DI20+DL20+DO20+DR20</f>
        <v>0</v>
      </c>
      <c r="CU20" s="99">
        <f t="shared" ref="CU20:CU21" si="125">+CV20+CW20</f>
        <v>0</v>
      </c>
      <c r="CV20" s="99">
        <v>0</v>
      </c>
      <c r="CW20" s="99">
        <v>0</v>
      </c>
      <c r="CX20" s="99">
        <f t="shared" ref="CX20:CX21" si="126">+CY20+CZ20</f>
        <v>0</v>
      </c>
      <c r="CY20" s="99">
        <v>0</v>
      </c>
      <c r="CZ20" s="99">
        <v>0</v>
      </c>
      <c r="DA20" s="99">
        <f t="shared" ref="DA20:DA21" si="127">+DB20+DC20</f>
        <v>0</v>
      </c>
      <c r="DB20" s="99">
        <v>0</v>
      </c>
      <c r="DC20" s="99">
        <v>0</v>
      </c>
      <c r="DD20" s="99">
        <f t="shared" ref="DD20:DD21" si="128">+DE20+DF20</f>
        <v>0</v>
      </c>
      <c r="DE20" s="99">
        <v>0</v>
      </c>
      <c r="DF20" s="99">
        <v>0</v>
      </c>
      <c r="DG20" s="99">
        <f t="shared" ref="DG20:DG21" si="129">+DH20+DI20</f>
        <v>0</v>
      </c>
      <c r="DH20" s="99">
        <v>0</v>
      </c>
      <c r="DI20" s="99">
        <v>0</v>
      </c>
      <c r="DJ20" s="99">
        <f t="shared" ref="DJ20:DJ21" si="130">+DK20+DL20</f>
        <v>0</v>
      </c>
      <c r="DK20" s="99">
        <v>0</v>
      </c>
      <c r="DL20" s="99">
        <v>0</v>
      </c>
      <c r="DM20" s="99">
        <f t="shared" ref="DM20:DM21" si="131">+DN20+DO20</f>
        <v>0</v>
      </c>
      <c r="DN20" s="99">
        <v>0</v>
      </c>
      <c r="DO20" s="99">
        <v>0</v>
      </c>
      <c r="DP20" s="99">
        <f t="shared" ref="DP20:DP21" si="132">+DQ20+DR20</f>
        <v>0</v>
      </c>
      <c r="DQ20" s="99">
        <v>0</v>
      </c>
      <c r="DR20" s="99">
        <v>0</v>
      </c>
    </row>
    <row r="21" spans="1:122" s="101" customFormat="1" ht="18" customHeight="1">
      <c r="A21" s="98" t="s">
        <v>38</v>
      </c>
      <c r="B21" s="95">
        <v>4</v>
      </c>
      <c r="C21" s="209">
        <f t="shared" si="88"/>
        <v>0</v>
      </c>
      <c r="D21" s="210"/>
      <c r="E21" s="209">
        <f t="shared" si="89"/>
        <v>0</v>
      </c>
      <c r="F21" s="210"/>
      <c r="G21" s="209">
        <f t="shared" si="90"/>
        <v>0</v>
      </c>
      <c r="H21" s="210"/>
      <c r="I21" s="103">
        <f t="shared" si="91"/>
        <v>0</v>
      </c>
      <c r="J21" s="103">
        <f t="shared" si="84"/>
        <v>0</v>
      </c>
      <c r="K21" s="103">
        <f t="shared" si="84"/>
        <v>0</v>
      </c>
      <c r="L21" s="99">
        <f t="shared" si="92"/>
        <v>0</v>
      </c>
      <c r="M21" s="99">
        <v>0</v>
      </c>
      <c r="N21" s="99">
        <v>0</v>
      </c>
      <c r="O21" s="99">
        <f t="shared" si="93"/>
        <v>0</v>
      </c>
      <c r="P21" s="99">
        <v>0</v>
      </c>
      <c r="Q21" s="99">
        <v>0</v>
      </c>
      <c r="R21" s="99">
        <f t="shared" si="94"/>
        <v>0</v>
      </c>
      <c r="S21" s="99">
        <v>0</v>
      </c>
      <c r="T21" s="99">
        <v>0</v>
      </c>
      <c r="U21" s="99">
        <f t="shared" si="95"/>
        <v>0</v>
      </c>
      <c r="V21" s="99">
        <v>0</v>
      </c>
      <c r="W21" s="99">
        <v>0</v>
      </c>
      <c r="X21" s="99">
        <f t="shared" si="96"/>
        <v>0</v>
      </c>
      <c r="Y21" s="99">
        <v>0</v>
      </c>
      <c r="Z21" s="99">
        <v>0</v>
      </c>
      <c r="AA21" s="99">
        <f t="shared" si="97"/>
        <v>0</v>
      </c>
      <c r="AB21" s="99">
        <v>0</v>
      </c>
      <c r="AC21" s="99">
        <v>0</v>
      </c>
      <c r="AD21" s="99">
        <f t="shared" si="98"/>
        <v>0</v>
      </c>
      <c r="AE21" s="99">
        <v>0</v>
      </c>
      <c r="AF21" s="99">
        <v>0</v>
      </c>
      <c r="AG21" s="99">
        <f t="shared" si="99"/>
        <v>0</v>
      </c>
      <c r="AH21" s="99">
        <v>0</v>
      </c>
      <c r="AI21" s="99">
        <v>0</v>
      </c>
      <c r="AJ21" s="98" t="s">
        <v>38</v>
      </c>
      <c r="AK21" s="95">
        <v>4</v>
      </c>
      <c r="AL21" s="100">
        <f t="shared" si="100"/>
        <v>0</v>
      </c>
      <c r="AM21" s="100">
        <f t="shared" si="101"/>
        <v>0</v>
      </c>
      <c r="AN21" s="100">
        <f t="shared" si="102"/>
        <v>0</v>
      </c>
      <c r="AO21" s="99">
        <f t="shared" si="103"/>
        <v>0</v>
      </c>
      <c r="AP21" s="99">
        <v>0</v>
      </c>
      <c r="AQ21" s="99">
        <v>0</v>
      </c>
      <c r="AR21" s="99">
        <f t="shared" si="104"/>
        <v>0</v>
      </c>
      <c r="AS21" s="99">
        <v>0</v>
      </c>
      <c r="AT21" s="99">
        <v>0</v>
      </c>
      <c r="AU21" s="99">
        <f t="shared" si="105"/>
        <v>0</v>
      </c>
      <c r="AV21" s="99">
        <v>0</v>
      </c>
      <c r="AW21" s="99">
        <v>0</v>
      </c>
      <c r="AX21" s="99">
        <f t="shared" si="106"/>
        <v>0</v>
      </c>
      <c r="AY21" s="99">
        <v>0</v>
      </c>
      <c r="AZ21" s="99">
        <v>0</v>
      </c>
      <c r="BA21" s="99">
        <f t="shared" si="107"/>
        <v>0</v>
      </c>
      <c r="BB21" s="99">
        <v>0</v>
      </c>
      <c r="BC21" s="99">
        <v>0</v>
      </c>
      <c r="BD21" s="99">
        <f t="shared" si="108"/>
        <v>0</v>
      </c>
      <c r="BE21" s="99">
        <v>0</v>
      </c>
      <c r="BF21" s="99">
        <v>0</v>
      </c>
      <c r="BG21" s="99">
        <f t="shared" si="109"/>
        <v>0</v>
      </c>
      <c r="BH21" s="99">
        <v>0</v>
      </c>
      <c r="BI21" s="99">
        <v>0</v>
      </c>
      <c r="BJ21" s="99">
        <f t="shared" si="110"/>
        <v>0</v>
      </c>
      <c r="BK21" s="99">
        <v>0</v>
      </c>
      <c r="BL21" s="99">
        <v>0</v>
      </c>
      <c r="BM21" s="98" t="s">
        <v>38</v>
      </c>
      <c r="BN21" s="95">
        <v>4</v>
      </c>
      <c r="BO21" s="99">
        <f t="shared" si="111"/>
        <v>0</v>
      </c>
      <c r="BP21" s="99">
        <f t="shared" si="112"/>
        <v>0</v>
      </c>
      <c r="BQ21" s="99">
        <f t="shared" si="113"/>
        <v>0</v>
      </c>
      <c r="BR21" s="99">
        <f t="shared" si="114"/>
        <v>0</v>
      </c>
      <c r="BS21" s="99">
        <v>0</v>
      </c>
      <c r="BT21" s="99">
        <v>0</v>
      </c>
      <c r="BU21" s="99">
        <f t="shared" si="115"/>
        <v>0</v>
      </c>
      <c r="BV21" s="99">
        <v>0</v>
      </c>
      <c r="BW21" s="99">
        <v>0</v>
      </c>
      <c r="BX21" s="99">
        <f t="shared" si="116"/>
        <v>0</v>
      </c>
      <c r="BY21" s="99">
        <v>0</v>
      </c>
      <c r="BZ21" s="99">
        <v>0</v>
      </c>
      <c r="CA21" s="99">
        <f t="shared" si="117"/>
        <v>0</v>
      </c>
      <c r="CB21" s="99">
        <v>0</v>
      </c>
      <c r="CC21" s="99">
        <v>0</v>
      </c>
      <c r="CD21" s="99">
        <f t="shared" si="118"/>
        <v>0</v>
      </c>
      <c r="CE21" s="99">
        <v>0</v>
      </c>
      <c r="CF21" s="99">
        <v>0</v>
      </c>
      <c r="CG21" s="99">
        <f t="shared" si="119"/>
        <v>0</v>
      </c>
      <c r="CH21" s="99">
        <v>0</v>
      </c>
      <c r="CI21" s="99">
        <v>0</v>
      </c>
      <c r="CJ21" s="99">
        <f t="shared" si="120"/>
        <v>0</v>
      </c>
      <c r="CK21" s="99">
        <v>0</v>
      </c>
      <c r="CL21" s="99">
        <v>0</v>
      </c>
      <c r="CM21" s="99">
        <f t="shared" si="121"/>
        <v>0</v>
      </c>
      <c r="CN21" s="99">
        <v>0</v>
      </c>
      <c r="CO21" s="99">
        <v>0</v>
      </c>
      <c r="CP21" s="98" t="s">
        <v>38</v>
      </c>
      <c r="CQ21" s="95">
        <v>4</v>
      </c>
      <c r="CR21" s="100">
        <f t="shared" si="122"/>
        <v>0</v>
      </c>
      <c r="CS21" s="100">
        <f t="shared" si="123"/>
        <v>0</v>
      </c>
      <c r="CT21" s="100">
        <f t="shared" si="124"/>
        <v>0</v>
      </c>
      <c r="CU21" s="99">
        <f t="shared" si="125"/>
        <v>0</v>
      </c>
      <c r="CV21" s="99">
        <v>0</v>
      </c>
      <c r="CW21" s="99">
        <v>0</v>
      </c>
      <c r="CX21" s="99">
        <f t="shared" si="126"/>
        <v>0</v>
      </c>
      <c r="CY21" s="99">
        <v>0</v>
      </c>
      <c r="CZ21" s="99">
        <v>0</v>
      </c>
      <c r="DA21" s="99">
        <f t="shared" si="127"/>
        <v>0</v>
      </c>
      <c r="DB21" s="99">
        <v>0</v>
      </c>
      <c r="DC21" s="99">
        <v>0</v>
      </c>
      <c r="DD21" s="99">
        <f t="shared" si="128"/>
        <v>0</v>
      </c>
      <c r="DE21" s="99">
        <v>0</v>
      </c>
      <c r="DF21" s="99">
        <v>0</v>
      </c>
      <c r="DG21" s="99">
        <f t="shared" si="129"/>
        <v>0</v>
      </c>
      <c r="DH21" s="99">
        <v>0</v>
      </c>
      <c r="DI21" s="99">
        <v>0</v>
      </c>
      <c r="DJ21" s="99">
        <f t="shared" si="130"/>
        <v>0</v>
      </c>
      <c r="DK21" s="99">
        <v>0</v>
      </c>
      <c r="DL21" s="99">
        <v>0</v>
      </c>
      <c r="DM21" s="99">
        <f t="shared" si="131"/>
        <v>0</v>
      </c>
      <c r="DN21" s="99">
        <v>0</v>
      </c>
      <c r="DO21" s="99">
        <v>0</v>
      </c>
      <c r="DP21" s="99">
        <f t="shared" si="132"/>
        <v>0</v>
      </c>
      <c r="DQ21" s="99">
        <v>0</v>
      </c>
      <c r="DR21" s="99">
        <v>0</v>
      </c>
    </row>
    <row r="22" spans="1:122">
      <c r="A22" s="80" t="s">
        <v>30</v>
      </c>
      <c r="B22" s="81"/>
      <c r="C22" s="81" t="s">
        <v>59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8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</row>
    <row r="23" spans="1:122">
      <c r="A23" s="32"/>
      <c r="B23" s="32"/>
      <c r="C23" s="83" t="s">
        <v>60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 t="s">
        <v>32</v>
      </c>
      <c r="CT23" s="32"/>
      <c r="CU23" s="32"/>
      <c r="CV23" s="32"/>
      <c r="CW23" s="32" t="s">
        <v>175</v>
      </c>
      <c r="CX23" s="36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</row>
    <row r="24" spans="1:122" ht="18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7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1"/>
      <c r="CT24" s="1"/>
      <c r="CU24" s="1"/>
      <c r="CV24" s="32"/>
      <c r="CW24" s="106" t="s">
        <v>176</v>
      </c>
      <c r="CX24" s="36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2"/>
      <c r="DM24" s="32"/>
      <c r="DN24" s="32"/>
      <c r="DO24" s="32"/>
      <c r="DP24" s="32"/>
      <c r="DQ24" s="32"/>
      <c r="DR24" s="32"/>
    </row>
    <row r="25" spans="1:122" ht="18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84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5"/>
      <c r="CP25" s="35"/>
      <c r="CQ25" s="32"/>
      <c r="CR25" s="32"/>
      <c r="CS25" s="32" t="s">
        <v>33</v>
      </c>
      <c r="CT25" s="32"/>
      <c r="CU25" s="32"/>
      <c r="CV25" s="32"/>
      <c r="CW25" s="32" t="s">
        <v>177</v>
      </c>
      <c r="CX25" s="36"/>
      <c r="CY25" s="32"/>
      <c r="CZ25" s="32"/>
      <c r="DA25" s="32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32"/>
      <c r="DM25" s="32"/>
      <c r="DN25" s="32"/>
      <c r="DO25" s="32"/>
      <c r="DP25" s="32"/>
      <c r="DQ25" s="32"/>
      <c r="DR25" s="32"/>
    </row>
    <row r="26" spans="1:122" ht="18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84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13"/>
      <c r="CP26" s="13"/>
      <c r="CQ26" s="32"/>
      <c r="CR26" s="32"/>
      <c r="CS26" s="1"/>
      <c r="CT26" s="1"/>
      <c r="CU26" s="1"/>
      <c r="CV26" s="32"/>
      <c r="CW26" s="106" t="s">
        <v>176</v>
      </c>
      <c r="CX26" s="36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2"/>
      <c r="DM26" s="32"/>
      <c r="DN26" s="32"/>
      <c r="DO26" s="32"/>
      <c r="DP26" s="32"/>
      <c r="DQ26" s="32"/>
      <c r="DR26" s="35"/>
    </row>
    <row r="27" spans="1:122" ht="18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84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5"/>
      <c r="CP27" s="35"/>
      <c r="CQ27" s="32"/>
      <c r="CR27" s="32"/>
      <c r="CS27" s="1" t="s">
        <v>34</v>
      </c>
      <c r="CT27" s="1"/>
      <c r="CU27" s="1"/>
      <c r="CV27" s="32"/>
      <c r="CW27" s="32" t="s">
        <v>178</v>
      </c>
      <c r="CX27" s="36"/>
      <c r="CY27" s="32"/>
      <c r="CZ27" s="32"/>
      <c r="DA27" s="32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2"/>
      <c r="DM27" s="32"/>
      <c r="DN27" s="32"/>
      <c r="DO27" s="32"/>
      <c r="DP27" s="32"/>
      <c r="DQ27" s="32"/>
      <c r="DR27" s="13"/>
    </row>
    <row r="28" spans="1:122" ht="18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84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5"/>
      <c r="CP28" s="35"/>
      <c r="CQ28" s="32"/>
      <c r="CR28" s="32"/>
      <c r="CS28" s="32"/>
      <c r="CT28" s="32"/>
      <c r="CU28" s="32"/>
      <c r="CV28" s="32"/>
      <c r="CW28" s="106" t="s">
        <v>176</v>
      </c>
      <c r="CX28" s="37"/>
      <c r="CY28" s="35"/>
      <c r="CZ28" s="35"/>
      <c r="DA28" s="35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32"/>
      <c r="DM28" s="32"/>
      <c r="DN28" s="32"/>
      <c r="DO28" s="32"/>
      <c r="DP28" s="32"/>
      <c r="DQ28" s="32"/>
      <c r="DR28" s="35"/>
    </row>
    <row r="29" spans="1:122" ht="18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84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13"/>
      <c r="CP29" s="13"/>
      <c r="CQ29" s="32"/>
      <c r="CR29" s="32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32"/>
      <c r="DM29" s="32"/>
      <c r="DN29" s="32"/>
      <c r="DO29" s="32"/>
      <c r="DP29" s="32"/>
      <c r="DQ29" s="32"/>
      <c r="DR29" s="35"/>
    </row>
    <row r="30" spans="1:12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85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85"/>
      <c r="CP30" s="85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13"/>
    </row>
    <row r="31" spans="1:12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DM31" s="32"/>
      <c r="DN31" s="32"/>
      <c r="DO31" s="32"/>
      <c r="DP31" s="32"/>
      <c r="DQ31" s="32"/>
      <c r="DR31" s="85"/>
    </row>
    <row r="32" spans="1:12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172" t="s">
        <v>174</v>
      </c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</row>
    <row r="33" spans="1:12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</row>
    <row r="34" spans="1:12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</row>
  </sheetData>
  <mergeCells count="120">
    <mergeCell ref="CP32:DR32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DG15:DG16"/>
    <mergeCell ref="DJ15:DJ16"/>
    <mergeCell ref="DM15:DM16"/>
    <mergeCell ref="DP15:DP16"/>
    <mergeCell ref="C17:D17"/>
    <mergeCell ref="E17:F17"/>
    <mergeCell ref="G17:H17"/>
    <mergeCell ref="CM15:CM16"/>
    <mergeCell ref="CN15:CO15"/>
    <mergeCell ref="CU15:CU16"/>
    <mergeCell ref="CX15:CX16"/>
    <mergeCell ref="DA15:DA16"/>
    <mergeCell ref="DD15:DD16"/>
    <mergeCell ref="BU15:BU16"/>
    <mergeCell ref="BX15:BX16"/>
    <mergeCell ref="CA15:CA16"/>
    <mergeCell ref="CD15:CD16"/>
    <mergeCell ref="CG15:CG16"/>
    <mergeCell ref="CJ15:CJ16"/>
    <mergeCell ref="AX15:AX16"/>
    <mergeCell ref="BA15:BA16"/>
    <mergeCell ref="BD15:BD16"/>
    <mergeCell ref="BG15:BG16"/>
    <mergeCell ref="BJ15:BJ16"/>
    <mergeCell ref="BR15:BR16"/>
    <mergeCell ref="AD15:AD16"/>
    <mergeCell ref="AG15:AG16"/>
    <mergeCell ref="AH15:AI15"/>
    <mergeCell ref="AO15:AO16"/>
    <mergeCell ref="AR15:AR16"/>
    <mergeCell ref="AU15:AU16"/>
    <mergeCell ref="DG14:DI14"/>
    <mergeCell ref="DJ14:DL14"/>
    <mergeCell ref="BG14:BI14"/>
    <mergeCell ref="BJ14:BL14"/>
    <mergeCell ref="BO13:BO16"/>
    <mergeCell ref="BP13:CO13"/>
    <mergeCell ref="CP13:CP16"/>
    <mergeCell ref="CQ13:CQ16"/>
    <mergeCell ref="CR13:CR16"/>
    <mergeCell ref="CS13:DR13"/>
    <mergeCell ref="BP14:BP16"/>
    <mergeCell ref="BQ14:BQ16"/>
    <mergeCell ref="BR14:BT14"/>
    <mergeCell ref="BU14:BW14"/>
    <mergeCell ref="AJ13:AJ16"/>
    <mergeCell ref="AK13:AK16"/>
    <mergeCell ref="AL13:AL16"/>
    <mergeCell ref="DM14:DO14"/>
    <mergeCell ref="DP14:DR14"/>
    <mergeCell ref="L15:L16"/>
    <mergeCell ref="O15:O16"/>
    <mergeCell ref="R15:R16"/>
    <mergeCell ref="U15:U16"/>
    <mergeCell ref="X15:X16"/>
    <mergeCell ref="AA15:AA16"/>
    <mergeCell ref="CS14:CS16"/>
    <mergeCell ref="CT14:CT16"/>
    <mergeCell ref="CU14:CW14"/>
    <mergeCell ref="CX14:CZ14"/>
    <mergeCell ref="DA14:DC14"/>
    <mergeCell ref="DD14:DF14"/>
    <mergeCell ref="BX14:BZ14"/>
    <mergeCell ref="CA14:CC14"/>
    <mergeCell ref="CD14:CF14"/>
    <mergeCell ref="CG14:CI14"/>
    <mergeCell ref="CJ14:CL14"/>
    <mergeCell ref="CM14:CO14"/>
    <mergeCell ref="AU14:AW14"/>
    <mergeCell ref="AX14:AZ14"/>
    <mergeCell ref="BA14:BC14"/>
    <mergeCell ref="BD14:BF14"/>
    <mergeCell ref="U14:W14"/>
    <mergeCell ref="X14:Z14"/>
    <mergeCell ref="AA14:AC14"/>
    <mergeCell ref="AD14:AF14"/>
    <mergeCell ref="AG14:AI14"/>
    <mergeCell ref="E14:F16"/>
    <mergeCell ref="G14:H16"/>
    <mergeCell ref="J14:J16"/>
    <mergeCell ref="K14:K16"/>
    <mergeCell ref="L14:N14"/>
    <mergeCell ref="O14:Q14"/>
    <mergeCell ref="BI1:BL2"/>
    <mergeCell ref="CL1:CO2"/>
    <mergeCell ref="DN1:DR2"/>
    <mergeCell ref="A13:A16"/>
    <mergeCell ref="B13:B16"/>
    <mergeCell ref="C13:D16"/>
    <mergeCell ref="I13:I16"/>
    <mergeCell ref="J13:AI13"/>
    <mergeCell ref="B5:AD5"/>
    <mergeCell ref="A7:B7"/>
    <mergeCell ref="BM7:BN7"/>
    <mergeCell ref="AM13:BL13"/>
    <mergeCell ref="BM13:BM16"/>
    <mergeCell ref="BN13:BN16"/>
    <mergeCell ref="AM14:AM16"/>
    <mergeCell ref="AN14:AN16"/>
    <mergeCell ref="AO14:AQ14"/>
    <mergeCell ref="AR14:AT14"/>
    <mergeCell ref="BM8:BN8"/>
    <mergeCell ref="B9:H9"/>
    <mergeCell ref="BM9:BN9"/>
    <mergeCell ref="B10:H10"/>
    <mergeCell ref="BM10:BN10"/>
    <mergeCell ref="R14:T14"/>
  </mergeCells>
  <printOptions horizontalCentered="1"/>
  <pageMargins left="0.59055118110236227" right="0.31496062992125984" top="0.59055118110236227" bottom="0.59055118110236227" header="0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АЛБАН ЁСНЫ МЭДЭЭ</vt:lpstr>
      <vt:lpstr>A-ДБ-16</vt:lpstr>
      <vt:lpstr>А-ДБ-17</vt:lpstr>
      <vt:lpstr>А-ДБ-18</vt:lpstr>
      <vt:lpstr>'A-ДБ-16'!Print_Area</vt:lpstr>
      <vt:lpstr>'А-ДБ-17'!Print_Area</vt:lpstr>
      <vt:lpstr>'А-ДБ-18'!Print_Area</vt:lpstr>
      <vt:lpstr>'АЛБАН ЁСНЫ МЭДЭЭ'!Print_Area</vt:lpstr>
      <vt:lpstr>'A-ДБ-16'!Print_Titles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Болормаа Пүрэв</dc:creator>
  <cp:lastModifiedBy>Болормаа Пүрэв</cp:lastModifiedBy>
  <cp:lastPrinted>2023-08-01T11:28:08Z</cp:lastPrinted>
  <dcterms:created xsi:type="dcterms:W3CDTF">2023-07-19T01:52:30Z</dcterms:created>
  <dcterms:modified xsi:type="dcterms:W3CDTF">2023-08-08T03:27:33Z</dcterms:modified>
</cp:coreProperties>
</file>