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СТАТИСТИК-2026\2025-2026-STA\LAST-2025-2026\SUB\"/>
    </mc:Choice>
  </mc:AlternateContent>
  <xr:revisionPtr revIDLastSave="0" documentId="13_ncr:1_{EBF2AAC1-1EB8-41A8-B057-972FD67ECB34}" xr6:coauthVersionLast="47" xr6:coauthVersionMax="47" xr10:uidLastSave="{00000000-0000-0000-0000-000000000000}"/>
  <bookViews>
    <workbookView xWindow="-120" yWindow="-120" windowWidth="29040" windowHeight="15720" xr2:uid="{C87FE770-67DC-443B-96B1-FA3A4A9FAB2D}"/>
  </bookViews>
  <sheets>
    <sheet name="А-СӨБ-1" sheetId="3" r:id="rId1"/>
    <sheet name="А-СӨБ-1.1" sheetId="4" r:id="rId2"/>
    <sheet name="А-СӨБ-2" sheetId="1" r:id="rId3"/>
    <sheet name="А-СӨБ-2.1" sheetId="2" r:id="rId4"/>
  </sheets>
  <definedNames>
    <definedName name="_xlnm.Print_Area" localSheetId="0">'А-СӨБ-1'!$A$1:$U$51</definedName>
    <definedName name="_xlnm.Print_Area" localSheetId="1">'А-СӨБ-1.1'!$A$1:$AB$48</definedName>
    <definedName name="_xlnm.Print_Area" localSheetId="2">'А-СӨБ-2'!$A$1:$O$51</definedName>
    <definedName name="_xlnm.Print_Area" localSheetId="3">'А-СӨБ-2.1'!$A$1:$AA$46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4" l="1"/>
  <c r="S40" i="4"/>
  <c r="I40" i="4"/>
  <c r="H40" i="4"/>
  <c r="T39" i="4"/>
  <c r="S39" i="4"/>
  <c r="I39" i="4"/>
  <c r="H39" i="4"/>
  <c r="T38" i="4"/>
  <c r="S38" i="4"/>
  <c r="I38" i="4"/>
  <c r="H38" i="4"/>
  <c r="T37" i="4"/>
  <c r="T36" i="4" s="1"/>
  <c r="S37" i="4"/>
  <c r="S36" i="4" s="1"/>
  <c r="I37" i="4"/>
  <c r="I36" i="4" s="1"/>
  <c r="H37" i="4"/>
  <c r="H36" i="4" s="1"/>
  <c r="AB36" i="4"/>
  <c r="AA36" i="4"/>
  <c r="Z36" i="4"/>
  <c r="Y36" i="4"/>
  <c r="X36" i="4"/>
  <c r="W36" i="4"/>
  <c r="V36" i="4"/>
  <c r="U36" i="4"/>
  <c r="R36" i="4"/>
  <c r="Q36" i="4"/>
  <c r="O36" i="4"/>
  <c r="N36" i="4"/>
  <c r="M36" i="4"/>
  <c r="L36" i="4"/>
  <c r="K36" i="4"/>
  <c r="J36" i="4"/>
  <c r="G36" i="4"/>
  <c r="F36" i="4"/>
  <c r="E36" i="4"/>
  <c r="D36" i="4"/>
  <c r="C36" i="4"/>
  <c r="T35" i="4"/>
  <c r="S35" i="4"/>
  <c r="I35" i="4"/>
  <c r="H35" i="4"/>
  <c r="T34" i="4"/>
  <c r="S34" i="4"/>
  <c r="I34" i="4"/>
  <c r="H34" i="4"/>
  <c r="T33" i="4"/>
  <c r="S33" i="4"/>
  <c r="I33" i="4"/>
  <c r="H33" i="4"/>
  <c r="T32" i="4"/>
  <c r="S32" i="4"/>
  <c r="I32" i="4"/>
  <c r="H32" i="4"/>
  <c r="T31" i="4"/>
  <c r="S31" i="4"/>
  <c r="I31" i="4"/>
  <c r="H31" i="4"/>
  <c r="T30" i="4"/>
  <c r="T28" i="4" s="1"/>
  <c r="S30" i="4"/>
  <c r="I30" i="4"/>
  <c r="H30" i="4"/>
  <c r="T29" i="4"/>
  <c r="S29" i="4"/>
  <c r="I29" i="4"/>
  <c r="H29" i="4"/>
  <c r="AB28" i="4"/>
  <c r="AA28" i="4"/>
  <c r="Z28" i="4"/>
  <c r="Y28" i="4"/>
  <c r="X28" i="4"/>
  <c r="W28" i="4"/>
  <c r="V28" i="4"/>
  <c r="U28" i="4"/>
  <c r="R28" i="4"/>
  <c r="Q28" i="4"/>
  <c r="O28" i="4"/>
  <c r="N28" i="4"/>
  <c r="M28" i="4"/>
  <c r="L28" i="4"/>
  <c r="K28" i="4"/>
  <c r="J28" i="4"/>
  <c r="G28" i="4"/>
  <c r="F28" i="4"/>
  <c r="E28" i="4"/>
  <c r="D28" i="4"/>
  <c r="C28" i="4"/>
  <c r="T27" i="4"/>
  <c r="S27" i="4"/>
  <c r="I27" i="4"/>
  <c r="H27" i="4"/>
  <c r="T26" i="4"/>
  <c r="S26" i="4"/>
  <c r="I26" i="4"/>
  <c r="H26" i="4"/>
  <c r="T25" i="4"/>
  <c r="S25" i="4"/>
  <c r="I25" i="4"/>
  <c r="H25" i="4"/>
  <c r="T24" i="4"/>
  <c r="S24" i="4"/>
  <c r="I24" i="4"/>
  <c r="H24" i="4"/>
  <c r="T23" i="4"/>
  <c r="S23" i="4"/>
  <c r="I23" i="4"/>
  <c r="H23" i="4"/>
  <c r="T22" i="4"/>
  <c r="S22" i="4"/>
  <c r="I22" i="4"/>
  <c r="H22" i="4"/>
  <c r="AB21" i="4"/>
  <c r="AA21" i="4"/>
  <c r="Z21" i="4"/>
  <c r="Y21" i="4"/>
  <c r="X21" i="4"/>
  <c r="W21" i="4"/>
  <c r="V21" i="4"/>
  <c r="U21" i="4"/>
  <c r="R21" i="4"/>
  <c r="Q21" i="4"/>
  <c r="O21" i="4"/>
  <c r="N21" i="4"/>
  <c r="M21" i="4"/>
  <c r="L21" i="4"/>
  <c r="K21" i="4"/>
  <c r="J21" i="4"/>
  <c r="G21" i="4"/>
  <c r="F21" i="4"/>
  <c r="E21" i="4"/>
  <c r="D21" i="4"/>
  <c r="C21" i="4"/>
  <c r="T20" i="4"/>
  <c r="S20" i="4"/>
  <c r="I20" i="4"/>
  <c r="H20" i="4"/>
  <c r="T19" i="4"/>
  <c r="S19" i="4"/>
  <c r="I19" i="4"/>
  <c r="H19" i="4"/>
  <c r="T18" i="4"/>
  <c r="S18" i="4"/>
  <c r="I18" i="4"/>
  <c r="H18" i="4"/>
  <c r="T17" i="4"/>
  <c r="S17" i="4"/>
  <c r="I17" i="4"/>
  <c r="H17" i="4"/>
  <c r="T16" i="4"/>
  <c r="S16" i="4"/>
  <c r="I16" i="4"/>
  <c r="H16" i="4"/>
  <c r="AB15" i="4"/>
  <c r="AA15" i="4"/>
  <c r="Z15" i="4"/>
  <c r="Y15" i="4"/>
  <c r="Y14" i="4" s="1"/>
  <c r="X15" i="4"/>
  <c r="W15" i="4"/>
  <c r="V15" i="4"/>
  <c r="U15" i="4"/>
  <c r="U14" i="4" s="1"/>
  <c r="R15" i="4"/>
  <c r="Q15" i="4"/>
  <c r="O15" i="4"/>
  <c r="N15" i="4"/>
  <c r="M15" i="4"/>
  <c r="L15" i="4"/>
  <c r="K15" i="4"/>
  <c r="J15" i="4"/>
  <c r="G15" i="4"/>
  <c r="F15" i="4"/>
  <c r="E15" i="4"/>
  <c r="D15" i="4"/>
  <c r="C15" i="4"/>
  <c r="D14" i="4" l="1"/>
  <c r="H15" i="4"/>
  <c r="C14" i="4"/>
  <c r="S15" i="4"/>
  <c r="T21" i="4"/>
  <c r="L14" i="4"/>
  <c r="Z14" i="4"/>
  <c r="W14" i="4"/>
  <c r="I15" i="4"/>
  <c r="T15" i="4"/>
  <c r="K14" i="4"/>
  <c r="R14" i="4"/>
  <c r="H21" i="4"/>
  <c r="AA14" i="4"/>
  <c r="I28" i="4"/>
  <c r="E14" i="4"/>
  <c r="G14" i="4"/>
  <c r="M14" i="4"/>
  <c r="Q14" i="4"/>
  <c r="H28" i="4"/>
  <c r="S28" i="4"/>
  <c r="F14" i="4"/>
  <c r="V14" i="4"/>
  <c r="X14" i="4"/>
  <c r="AB14" i="4"/>
  <c r="I21" i="4"/>
  <c r="S21" i="4"/>
  <c r="S14" i="4" s="1"/>
  <c r="N14" i="4"/>
  <c r="O14" i="4"/>
  <c r="J14" i="4"/>
  <c r="T14" i="4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F30" i="3" s="1"/>
  <c r="T30" i="3"/>
  <c r="S30" i="3"/>
  <c r="R30" i="3"/>
  <c r="Q30" i="3"/>
  <c r="P30" i="3"/>
  <c r="O30" i="3"/>
  <c r="N30" i="3"/>
  <c r="M30" i="3"/>
  <c r="K30" i="3"/>
  <c r="J30" i="3"/>
  <c r="I30" i="3"/>
  <c r="H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G21" i="3" s="1"/>
  <c r="F22" i="3"/>
  <c r="U21" i="3"/>
  <c r="T21" i="3"/>
  <c r="S21" i="3"/>
  <c r="R21" i="3"/>
  <c r="Q21" i="3"/>
  <c r="P21" i="3"/>
  <c r="O21" i="3"/>
  <c r="N21" i="3"/>
  <c r="M21" i="3"/>
  <c r="K21" i="3"/>
  <c r="J21" i="3"/>
  <c r="I21" i="3"/>
  <c r="H21" i="3"/>
  <c r="G20" i="3"/>
  <c r="F20" i="3"/>
  <c r="G19" i="3"/>
  <c r="F19" i="3"/>
  <c r="G18" i="3"/>
  <c r="F18" i="3"/>
  <c r="G17" i="3"/>
  <c r="F17" i="3"/>
  <c r="G16" i="3"/>
  <c r="F16" i="3"/>
  <c r="U15" i="3"/>
  <c r="U14" i="3" s="1"/>
  <c r="T15" i="3"/>
  <c r="T14" i="3" s="1"/>
  <c r="S15" i="3"/>
  <c r="S14" i="3" s="1"/>
  <c r="R15" i="3"/>
  <c r="R14" i="3" s="1"/>
  <c r="Q15" i="3"/>
  <c r="Q14" i="3" s="1"/>
  <c r="P15" i="3"/>
  <c r="P14" i="3" s="1"/>
  <c r="O15" i="3"/>
  <c r="N15" i="3"/>
  <c r="M15" i="3"/>
  <c r="K15" i="3"/>
  <c r="K14" i="3" s="1"/>
  <c r="J15" i="3"/>
  <c r="I15" i="3"/>
  <c r="I14" i="3" s="1"/>
  <c r="H15" i="3"/>
  <c r="H14" i="3" s="1"/>
  <c r="J14" i="3"/>
  <c r="F21" i="3" l="1"/>
  <c r="F15" i="3"/>
  <c r="G15" i="3"/>
  <c r="H14" i="4"/>
  <c r="I14" i="4"/>
  <c r="M14" i="3"/>
  <c r="N14" i="3"/>
  <c r="G30" i="3"/>
  <c r="O14" i="3"/>
  <c r="G14" i="3"/>
  <c r="F14" i="3" l="1"/>
  <c r="H39" i="2"/>
  <c r="G39" i="2"/>
  <c r="H38" i="2"/>
  <c r="G38" i="2"/>
  <c r="H37" i="2"/>
  <c r="G37" i="2"/>
  <c r="H36" i="2"/>
  <c r="H35" i="2" s="1"/>
  <c r="G36" i="2"/>
  <c r="AA35" i="2"/>
  <c r="Z35" i="2"/>
  <c r="Y35" i="2"/>
  <c r="X35" i="2"/>
  <c r="W35" i="2"/>
  <c r="V35" i="2"/>
  <c r="U35" i="2"/>
  <c r="T35" i="2"/>
  <c r="S35" i="2"/>
  <c r="R35" i="2"/>
  <c r="N35" i="2"/>
  <c r="M35" i="2"/>
  <c r="L35" i="2"/>
  <c r="K35" i="2"/>
  <c r="J35" i="2"/>
  <c r="I35" i="2"/>
  <c r="F35" i="2"/>
  <c r="E35" i="2"/>
  <c r="D35" i="2"/>
  <c r="C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AA27" i="2"/>
  <c r="Z27" i="2"/>
  <c r="Y27" i="2"/>
  <c r="X27" i="2"/>
  <c r="W27" i="2"/>
  <c r="V27" i="2"/>
  <c r="U27" i="2"/>
  <c r="T27" i="2"/>
  <c r="S27" i="2"/>
  <c r="R27" i="2"/>
  <c r="N27" i="2"/>
  <c r="M27" i="2"/>
  <c r="L27" i="2"/>
  <c r="K27" i="2"/>
  <c r="J27" i="2"/>
  <c r="I27" i="2"/>
  <c r="G27" i="2"/>
  <c r="F27" i="2"/>
  <c r="E27" i="2"/>
  <c r="D27" i="2"/>
  <c r="C27" i="2"/>
  <c r="H26" i="2"/>
  <c r="G26" i="2"/>
  <c r="H25" i="2"/>
  <c r="G25" i="2"/>
  <c r="H24" i="2"/>
  <c r="G24" i="2"/>
  <c r="H23" i="2"/>
  <c r="G23" i="2"/>
  <c r="H22" i="2"/>
  <c r="G22" i="2"/>
  <c r="H21" i="2"/>
  <c r="G21" i="2"/>
  <c r="G20" i="2" s="1"/>
  <c r="AA20" i="2"/>
  <c r="Z20" i="2"/>
  <c r="Y20" i="2"/>
  <c r="X20" i="2"/>
  <c r="W20" i="2"/>
  <c r="V20" i="2"/>
  <c r="U20" i="2"/>
  <c r="T20" i="2"/>
  <c r="S20" i="2"/>
  <c r="R20" i="2"/>
  <c r="N20" i="2"/>
  <c r="M20" i="2"/>
  <c r="L20" i="2"/>
  <c r="K20" i="2"/>
  <c r="J20" i="2"/>
  <c r="I20" i="2"/>
  <c r="F20" i="2"/>
  <c r="F13" i="2" s="1"/>
  <c r="E20" i="2"/>
  <c r="D20" i="2"/>
  <c r="C20" i="2"/>
  <c r="H19" i="2"/>
  <c r="G19" i="2"/>
  <c r="H18" i="2"/>
  <c r="H14" i="2" s="1"/>
  <c r="G18" i="2"/>
  <c r="H17" i="2"/>
  <c r="G17" i="2"/>
  <c r="H16" i="2"/>
  <c r="G16" i="2"/>
  <c r="H15" i="2"/>
  <c r="G15" i="2"/>
  <c r="AA14" i="2"/>
  <c r="Z14" i="2"/>
  <c r="Z13" i="2" s="1"/>
  <c r="Y14" i="2"/>
  <c r="Y13" i="2" s="1"/>
  <c r="X14" i="2"/>
  <c r="W14" i="2"/>
  <c r="V14" i="2"/>
  <c r="U14" i="2"/>
  <c r="T14" i="2"/>
  <c r="S14" i="2"/>
  <c r="R14" i="2"/>
  <c r="R13" i="2" s="1"/>
  <c r="N14" i="2"/>
  <c r="N13" i="2" s="1"/>
  <c r="M14" i="2"/>
  <c r="M13" i="2" s="1"/>
  <c r="L14" i="2"/>
  <c r="L13" i="2" s="1"/>
  <c r="K14" i="2"/>
  <c r="K13" i="2" s="1"/>
  <c r="J14" i="2"/>
  <c r="I14" i="2"/>
  <c r="F14" i="2"/>
  <c r="E14" i="2"/>
  <c r="D14" i="2"/>
  <c r="C14" i="2"/>
  <c r="H27" i="2" l="1"/>
  <c r="U13" i="2"/>
  <c r="G14" i="2"/>
  <c r="H20" i="2"/>
  <c r="G35" i="2"/>
  <c r="E13" i="2"/>
  <c r="I13" i="2"/>
  <c r="S13" i="2"/>
  <c r="T13" i="2"/>
  <c r="V13" i="2"/>
  <c r="W13" i="2"/>
  <c r="X13" i="2"/>
  <c r="AA13" i="2"/>
  <c r="C13" i="2"/>
  <c r="D13" i="2"/>
  <c r="J13" i="2"/>
  <c r="H13" i="2"/>
  <c r="G13" i="2"/>
  <c r="L15" i="1" l="1"/>
  <c r="L12" i="1" s="1"/>
  <c r="M15" i="1"/>
  <c r="M12" i="1" s="1"/>
  <c r="K15" i="1"/>
  <c r="K12" i="1" s="1"/>
  <c r="F15" i="1"/>
  <c r="F12" i="1" s="1"/>
  <c r="G15" i="1"/>
  <c r="G12" i="1" s="1"/>
  <c r="H15" i="1"/>
  <c r="H12" i="1" s="1"/>
  <c r="I15" i="1"/>
  <c r="I12" i="1" s="1"/>
  <c r="J15" i="1"/>
  <c r="J12" i="1" s="1"/>
  <c r="D13" i="1"/>
  <c r="E13" i="1"/>
  <c r="D14" i="1"/>
  <c r="E14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O15" i="1"/>
  <c r="O12" i="1" s="1"/>
  <c r="N15" i="1"/>
  <c r="N12" i="1" s="1"/>
  <c r="D15" i="1" l="1"/>
  <c r="D12" i="1" s="1"/>
  <c r="E15" i="1"/>
  <c r="E12" i="1" s="1"/>
</calcChain>
</file>

<file path=xl/sharedStrings.xml><?xml version="1.0" encoding="utf-8"?>
<sst xmlns="http://schemas.openxmlformats.org/spreadsheetml/2006/main" count="461" uniqueCount="143">
  <si>
    <t>А-СӨБ-2</t>
  </si>
  <si>
    <t>Yзүүлэлт</t>
  </si>
  <si>
    <t>МД</t>
  </si>
  <si>
    <t>БYГД</t>
  </si>
  <si>
    <t>Өмчийн хэлбэрээр</t>
  </si>
  <si>
    <t>Гэрээгээр ажиллаж      байгаа*</t>
  </si>
  <si>
    <t>Тэтгэвэрээ тогтоолгоод ажиллаж байгаа</t>
  </si>
  <si>
    <t xml:space="preserve">Төрийн өмчийн </t>
  </si>
  <si>
    <t xml:space="preserve">Орон нутгийн өмчийн </t>
  </si>
  <si>
    <t xml:space="preserve">Хувийн өмчийн </t>
  </si>
  <si>
    <t>Бүгд</t>
  </si>
  <si>
    <t>Эм</t>
  </si>
  <si>
    <t>А</t>
  </si>
  <si>
    <t>Б</t>
  </si>
  <si>
    <t xml:space="preserve">БҮГД </t>
  </si>
  <si>
    <t>1</t>
  </si>
  <si>
    <t>Эрхлэгч</t>
  </si>
  <si>
    <t>2</t>
  </si>
  <si>
    <t>Арга зүйч</t>
  </si>
  <si>
    <t>3</t>
  </si>
  <si>
    <r>
      <t xml:space="preserve">Үндсэн багш </t>
    </r>
    <r>
      <rPr>
        <b/>
        <i/>
        <sz val="10"/>
        <rFont val="Arial"/>
        <family val="2"/>
      </rPr>
      <t/>
    </r>
  </si>
  <si>
    <t>4</t>
  </si>
  <si>
    <t>Бүлгийн</t>
  </si>
  <si>
    <t>5</t>
  </si>
  <si>
    <t xml:space="preserve">Дуу хөгжмийн </t>
  </si>
  <si>
    <t>6</t>
  </si>
  <si>
    <t>Биеийн тамирын</t>
  </si>
  <si>
    <t>7</t>
  </si>
  <si>
    <t>Тусгай мэргэжлийн багш</t>
  </si>
  <si>
    <t>8</t>
  </si>
  <si>
    <t>Ээлжийн бүлгийн</t>
  </si>
  <si>
    <t>9</t>
  </si>
  <si>
    <t>Нүүдлийн бүлгийн</t>
  </si>
  <si>
    <t>10</t>
  </si>
  <si>
    <t>Явуулын багш</t>
  </si>
  <si>
    <t>11</t>
  </si>
  <si>
    <t>Туслах багш</t>
  </si>
  <si>
    <t>12</t>
  </si>
  <si>
    <t>Ээлжийн багш</t>
  </si>
  <si>
    <t>13</t>
  </si>
  <si>
    <t>Сэргээн засалч</t>
  </si>
  <si>
    <t>14</t>
  </si>
  <si>
    <t>Нийгмийн ажилтан</t>
  </si>
  <si>
    <t>15</t>
  </si>
  <si>
    <t>Нягтлан бодогч</t>
  </si>
  <si>
    <t>16</t>
  </si>
  <si>
    <t>Нярав</t>
  </si>
  <si>
    <t>17</t>
  </si>
  <si>
    <t>Эмч</t>
  </si>
  <si>
    <t>18</t>
  </si>
  <si>
    <t>Тогооч</t>
  </si>
  <si>
    <t>19</t>
  </si>
  <si>
    <t>Сантехникч</t>
  </si>
  <si>
    <t>20</t>
  </si>
  <si>
    <t>Цахилгаанчин</t>
  </si>
  <si>
    <t>21</t>
  </si>
  <si>
    <t>Мужаан</t>
  </si>
  <si>
    <t>22</t>
  </si>
  <si>
    <t>Үйлчлэгч</t>
  </si>
  <si>
    <t>23</t>
  </si>
  <si>
    <t>Манаач, жижүүр</t>
  </si>
  <si>
    <t>24</t>
  </si>
  <si>
    <t>Уурын зуухны галч</t>
  </si>
  <si>
    <t>25</t>
  </si>
  <si>
    <t>Бусад</t>
  </si>
  <si>
    <t>26</t>
  </si>
  <si>
    <t>Аймаг,нийслэл</t>
  </si>
  <si>
    <t>Үндсэн багш</t>
  </si>
  <si>
    <t>Тусгай мэргэжлийн</t>
  </si>
  <si>
    <t xml:space="preserve">Улсын дүн </t>
  </si>
  <si>
    <r>
      <t xml:space="preserve">Баруун бүс </t>
    </r>
    <r>
      <rPr>
        <b/>
        <i/>
        <sz val="10"/>
        <rFont val="Arial"/>
        <family val="2"/>
      </rPr>
      <t/>
    </r>
  </si>
  <si>
    <t>Баян-Өлгий</t>
  </si>
  <si>
    <t>Говь-Алтай</t>
  </si>
  <si>
    <t>Завхан</t>
  </si>
  <si>
    <t>Увс</t>
  </si>
  <si>
    <t>Ховд</t>
  </si>
  <si>
    <t xml:space="preserve">Хангайн бүс </t>
  </si>
  <si>
    <t>Архангай</t>
  </si>
  <si>
    <t>Баянхонгор</t>
  </si>
  <si>
    <t>Булган</t>
  </si>
  <si>
    <t xml:space="preserve">Орхон </t>
  </si>
  <si>
    <t>Өвөрхангай</t>
  </si>
  <si>
    <t>Хөвсгөл</t>
  </si>
  <si>
    <t xml:space="preserve">Төвийн бүс 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</si>
  <si>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</si>
  <si>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</si>
  <si>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</si>
  <si>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</si>
  <si>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</si>
  <si>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</si>
  <si>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</si>
  <si>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 xml:space="preserve">Зүүн бүс </t>
  </si>
  <si>
    <t>Дорнод</t>
  </si>
  <si>
    <t>Сүхбаатар</t>
  </si>
  <si>
    <t>Хэнтий</t>
  </si>
  <si>
    <t>Улаанбаатар</t>
  </si>
  <si>
    <t>27</t>
  </si>
  <si>
    <t>Насаар</t>
  </si>
  <si>
    <t>Бүлэг</t>
  </si>
  <si>
    <t>2 хүртэлх</t>
  </si>
  <si>
    <t>1. СӨБ-д хамрагдаж байгаа хүүхэд</t>
  </si>
  <si>
    <t xml:space="preserve">1.1 Үндсэн сургалтад хамрагдаж байгаа хүүхэд  </t>
  </si>
  <si>
    <t>Бага</t>
  </si>
  <si>
    <t>Дунд</t>
  </si>
  <si>
    <t>Ахлах</t>
  </si>
  <si>
    <t>Бэлтгэл</t>
  </si>
  <si>
    <t>Холимог</t>
  </si>
  <si>
    <t>1.2  Хувилбарт  сургалтад хамрагдаж байгаа хүүхэд</t>
  </si>
  <si>
    <t>Ээлжийн</t>
  </si>
  <si>
    <t>Нүүдлийн</t>
  </si>
  <si>
    <t>Явуулын багшийн сургалтанд хамрагдагчид</t>
  </si>
  <si>
    <t>х</t>
  </si>
  <si>
    <t>1.3 Малчдын хүүхэд</t>
  </si>
  <si>
    <t>1.4 Шинээр элссэн хүүхэд</t>
  </si>
  <si>
    <t>1.5 Халамж эдэлдэг хүүхэд</t>
  </si>
  <si>
    <t>1.6 Бүтэн өнчин хүүхэд</t>
  </si>
  <si>
    <t>1.7 Хагас өнчин</t>
  </si>
  <si>
    <t>1.8 Хөгжлийн бэршээлтэй хүүхэд</t>
  </si>
  <si>
    <t>Төрөл</t>
  </si>
  <si>
    <t>Төрөлхийн</t>
  </si>
  <si>
    <t>Олдмол</t>
  </si>
  <si>
    <t>Хэлбэр</t>
  </si>
  <si>
    <t>Харааны</t>
  </si>
  <si>
    <t>Ярианы</t>
  </si>
  <si>
    <t>Сонсголын</t>
  </si>
  <si>
    <t>Хөдөлгөөний</t>
  </si>
  <si>
    <t>Сэтгэцийн</t>
  </si>
  <si>
    <t>Оюуны</t>
  </si>
  <si>
    <t>Аутизм</t>
  </si>
  <si>
    <t>Дауны хам шинж</t>
  </si>
  <si>
    <t>Хавсарсан</t>
  </si>
  <si>
    <t>Цэцэрлэгийн тоо</t>
  </si>
  <si>
    <t>Бүлгийн тоо</t>
  </si>
  <si>
    <t>СӨБ-д хамрагдагчид</t>
  </si>
  <si>
    <t>насны бүлгээр</t>
  </si>
  <si>
    <t>Малчдын хүүхэд</t>
  </si>
  <si>
    <t>Төрийн өмчийн</t>
  </si>
  <si>
    <t>Орон нутгийн өмчийн</t>
  </si>
  <si>
    <t>Хувийн өмчийн</t>
  </si>
  <si>
    <t>Үндсэн</t>
  </si>
  <si>
    <t>Хувил-барт</t>
  </si>
  <si>
    <t>3-5</t>
  </si>
  <si>
    <t>Төвийн бүс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</si>
</sst>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Mon"/>
      <family val="2"/>
    </font>
    <font>
      <sz val="9"/>
      <color indexed="10"/>
      <name val="Arial Mon"/>
      <family val="2"/>
    </font>
    <font>
      <b/>
      <sz val="9"/>
      <name val="Arial Mon"/>
      <family val="2"/>
    </font>
    <font>
      <sz val="10"/>
      <name val="Arial Mon"/>
      <family val="2"/>
    </font>
    <font>
      <b/>
      <sz val="11"/>
      <name val="Arial Mon"/>
      <family val="2"/>
    </font>
    <font>
      <sz val="10"/>
      <color indexed="10"/>
      <name val="Arial Mon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 Mon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1" fillId="0" borderId="0"/>
  </cellStyleXfs>
  <cellXfs count="234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/>
    <xf numFmtId="0" fontId="2" fillId="0" borderId="0" xfId="2" applyFont="1"/>
    <xf numFmtId="0" fontId="6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7" fillId="0" borderId="0" xfId="1" applyFont="1"/>
    <xf numFmtId="0" fontId="9" fillId="0" borderId="0" xfId="1" applyFont="1"/>
    <xf numFmtId="0" fontId="1" fillId="0" borderId="0" xfId="1"/>
    <xf numFmtId="0" fontId="1" fillId="0" borderId="0" xfId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" fillId="0" borderId="0" xfId="1" applyAlignment="1">
      <alignment horizontal="center"/>
    </xf>
    <xf numFmtId="0" fontId="1" fillId="0" borderId="6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49" fontId="1" fillId="0" borderId="1" xfId="1" quotePrefix="1" applyNumberFormat="1" applyBorder="1" applyAlignment="1">
      <alignment horizontal="center" vertical="center"/>
    </xf>
    <xf numFmtId="0" fontId="5" fillId="0" borderId="13" xfId="1" applyFont="1" applyBorder="1"/>
    <xf numFmtId="0" fontId="1" fillId="0" borderId="6" xfId="4" applyFont="1" applyBorder="1" applyAlignment="1">
      <alignment vertical="center"/>
    </xf>
    <xf numFmtId="0" fontId="5" fillId="0" borderId="9" xfId="1" applyFont="1" applyBorder="1"/>
    <xf numFmtId="0" fontId="1" fillId="0" borderId="1" xfId="1" applyBorder="1" applyAlignment="1">
      <alignment vertical="center" wrapText="1"/>
    </xf>
    <xf numFmtId="0" fontId="1" fillId="0" borderId="14" xfId="3" applyBorder="1"/>
    <xf numFmtId="0" fontId="1" fillId="0" borderId="1" xfId="3" applyBorder="1" applyAlignment="1">
      <alignment horizontal="left" vertical="center" wrapText="1"/>
    </xf>
    <xf numFmtId="0" fontId="13" fillId="0" borderId="0" xfId="3" applyFont="1"/>
    <xf numFmtId="0" fontId="1" fillId="0" borderId="0" xfId="4" applyFont="1" applyAlignment="1">
      <alignment horizontal="left" vertical="center"/>
    </xf>
    <xf numFmtId="0" fontId="1" fillId="0" borderId="0" xfId="1" quotePrefix="1" applyAlignment="1">
      <alignment horizontal="center"/>
    </xf>
    <xf numFmtId="0" fontId="10" fillId="0" borderId="0" xfId="1" applyFont="1" applyAlignment="1">
      <alignment horizontal="center"/>
    </xf>
    <xf numFmtId="0" fontId="14" fillId="2" borderId="0" xfId="3" applyFont="1" applyFill="1"/>
    <xf numFmtId="0" fontId="14" fillId="2" borderId="0" xfId="3" applyFont="1" applyFill="1" applyAlignment="1">
      <alignment horizontal="center"/>
    </xf>
    <xf numFmtId="0" fontId="1" fillId="2" borderId="0" xfId="3" applyFill="1"/>
    <xf numFmtId="0" fontId="1" fillId="0" borderId="0" xfId="3"/>
    <xf numFmtId="0" fontId="13" fillId="2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11" fillId="0" borderId="4" xfId="6" applyNumberFormat="1" applyFont="1" applyBorder="1" applyAlignment="1">
      <alignment horizontal="center"/>
    </xf>
    <xf numFmtId="164" fontId="11" fillId="0" borderId="1" xfId="6" applyNumberFormat="1" applyFont="1" applyBorder="1" applyAlignment="1">
      <alignment horizontal="center"/>
    </xf>
    <xf numFmtId="164" fontId="1" fillId="0" borderId="4" xfId="6" applyNumberFormat="1" applyFont="1" applyBorder="1" applyAlignment="1">
      <alignment horizontal="center"/>
    </xf>
    <xf numFmtId="164" fontId="1" fillId="0" borderId="1" xfId="6" applyNumberFormat="1" applyFont="1" applyBorder="1" applyAlignment="1">
      <alignment horizontal="center"/>
    </xf>
    <xf numFmtId="49" fontId="11" fillId="0" borderId="1" xfId="1" quotePrefix="1" applyNumberFormat="1" applyFont="1" applyBorder="1" applyAlignment="1">
      <alignment horizontal="center" vertical="center"/>
    </xf>
    <xf numFmtId="0" fontId="16" fillId="0" borderId="0" xfId="1" applyFont="1"/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11" fillId="0" borderId="0" xfId="1" applyFont="1"/>
    <xf numFmtId="0" fontId="1" fillId="0" borderId="1" xfId="7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0" fontId="1" fillId="0" borderId="0" xfId="7" applyAlignment="1">
      <alignment vertical="center"/>
    </xf>
    <xf numFmtId="0" fontId="1" fillId="0" borderId="9" xfId="7" applyBorder="1" applyAlignment="1">
      <alignment horizontal="center" vertical="center"/>
    </xf>
    <xf numFmtId="0" fontId="1" fillId="0" borderId="0" xfId="7" applyAlignment="1">
      <alignment horizontal="center" vertical="center" wrapText="1"/>
    </xf>
    <xf numFmtId="0" fontId="1" fillId="0" borderId="0" xfId="7" applyAlignment="1">
      <alignment horizontal="center" vertical="center"/>
    </xf>
    <xf numFmtId="0" fontId="1" fillId="0" borderId="12" xfId="1" applyBorder="1" applyAlignment="1">
      <alignment horizontal="center" vertical="center"/>
    </xf>
    <xf numFmtId="49" fontId="1" fillId="0" borderId="1" xfId="7" applyNumberFormat="1" applyBorder="1" applyAlignment="1">
      <alignment horizontal="center"/>
    </xf>
    <xf numFmtId="49" fontId="1" fillId="0" borderId="0" xfId="7" applyNumberFormat="1" applyAlignment="1">
      <alignment horizontal="center"/>
    </xf>
    <xf numFmtId="0" fontId="11" fillId="0" borderId="1" xfId="7" applyFont="1" applyBorder="1" applyAlignment="1">
      <alignment horizontal="left" vertical="center" wrapText="1"/>
    </xf>
    <xf numFmtId="49" fontId="1" fillId="0" borderId="1" xfId="1" applyNumberFormat="1" applyBorder="1" applyAlignment="1">
      <alignment horizontal="center"/>
    </xf>
    <xf numFmtId="49" fontId="1" fillId="0" borderId="0" xfId="1" applyNumberFormat="1" applyAlignment="1">
      <alignment horizontal="center"/>
    </xf>
    <xf numFmtId="0" fontId="11" fillId="0" borderId="1" xfId="7" applyFont="1" applyBorder="1" applyAlignment="1">
      <alignment wrapText="1"/>
    </xf>
    <xf numFmtId="0" fontId="1" fillId="0" borderId="1" xfId="7" applyBorder="1" applyAlignment="1">
      <alignment horizontal="left" indent="1"/>
    </xf>
    <xf numFmtId="164" fontId="1" fillId="0" borderId="1" xfId="6" applyNumberFormat="1" applyFont="1" applyBorder="1"/>
    <xf numFmtId="164" fontId="11" fillId="0" borderId="1" xfId="6" applyNumberFormat="1" applyFont="1" applyBorder="1"/>
    <xf numFmtId="0" fontId="5" fillId="0" borderId="0" xfId="7" applyFont="1"/>
    <xf numFmtId="0" fontId="17" fillId="0" borderId="0" xfId="7" applyFont="1"/>
    <xf numFmtId="0" fontId="13" fillId="0" borderId="0" xfId="7" applyFont="1"/>
    <xf numFmtId="0" fontId="11" fillId="0" borderId="11" xfId="7" applyFont="1" applyBorder="1"/>
    <xf numFmtId="49" fontId="1" fillId="0" borderId="11" xfId="1" applyNumberFormat="1" applyBorder="1" applyAlignment="1">
      <alignment horizontal="center"/>
    </xf>
    <xf numFmtId="164" fontId="1" fillId="0" borderId="11" xfId="6" applyNumberFormat="1" applyFont="1" applyBorder="1"/>
    <xf numFmtId="0" fontId="11" fillId="0" borderId="1" xfId="7" applyFont="1" applyBorder="1"/>
    <xf numFmtId="0" fontId="9" fillId="0" borderId="2" xfId="7" applyFont="1" applyBorder="1"/>
    <xf numFmtId="49" fontId="1" fillId="0" borderId="2" xfId="1" applyNumberFormat="1" applyBorder="1" applyAlignment="1">
      <alignment horizontal="center"/>
    </xf>
    <xf numFmtId="0" fontId="1" fillId="0" borderId="2" xfId="1" applyBorder="1"/>
    <xf numFmtId="0" fontId="1" fillId="0" borderId="0" xfId="7"/>
    <xf numFmtId="0" fontId="13" fillId="0" borderId="0" xfId="7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0" xfId="1" applyFont="1"/>
    <xf numFmtId="0" fontId="9" fillId="0" borderId="0" xfId="1" applyFont="1" applyAlignment="1">
      <alignment horizontal="left" vertical="center"/>
    </xf>
    <xf numFmtId="0" fontId="13" fillId="0" borderId="0" xfId="2" applyFont="1"/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64" fontId="1" fillId="0" borderId="4" xfId="6" quotePrefix="1" applyNumberFormat="1" applyFont="1" applyBorder="1" applyAlignment="1">
      <alignment horizontal="center" vertical="center"/>
    </xf>
    <xf numFmtId="0" fontId="8" fillId="0" borderId="0" xfId="1" applyFont="1"/>
    <xf numFmtId="0" fontId="1" fillId="0" borderId="9" xfId="7" applyBorder="1" applyAlignment="1">
      <alignment vertical="center"/>
    </xf>
    <xf numFmtId="49" fontId="1" fillId="0" borderId="1" xfId="1" applyNumberFormat="1" applyBorder="1" applyAlignment="1">
      <alignment horizontal="center" vertical="center" wrapText="1"/>
    </xf>
    <xf numFmtId="0" fontId="11" fillId="0" borderId="1" xfId="7" applyFont="1" applyBorder="1" applyAlignment="1">
      <alignment horizontal="left" vertical="center"/>
    </xf>
    <xf numFmtId="164" fontId="11" fillId="0" borderId="1" xfId="6" applyNumberFormat="1" applyFont="1" applyBorder="1" applyAlignment="1">
      <alignment horizontal="center" vertical="center" wrapText="1"/>
    </xf>
    <xf numFmtId="164" fontId="1" fillId="0" borderId="1" xfId="6" applyNumberFormat="1" applyFont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1" fillId="0" borderId="0" xfId="1" applyAlignment="1">
      <alignment wrapText="1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9" fillId="0" borderId="0" xfId="1" applyFont="1"/>
    <xf numFmtId="0" fontId="18" fillId="0" borderId="0" xfId="2" applyFont="1"/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vertical="center"/>
    </xf>
    <xf numFmtId="0" fontId="18" fillId="0" borderId="9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1" xfId="1" quotePrefix="1" applyFont="1" applyBorder="1" applyAlignment="1">
      <alignment horizontal="center" vertical="center"/>
    </xf>
    <xf numFmtId="0" fontId="19" fillId="0" borderId="6" xfId="1" applyFont="1" applyBorder="1" applyAlignment="1">
      <alignment horizontal="left" vertical="center" wrapText="1"/>
    </xf>
    <xf numFmtId="0" fontId="18" fillId="0" borderId="4" xfId="1" quotePrefix="1" applyFont="1" applyBorder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0" fontId="19" fillId="0" borderId="4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8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/>
    <xf numFmtId="164" fontId="9" fillId="0" borderId="4" xfId="6" quotePrefix="1" applyNumberFormat="1" applyFont="1" applyBorder="1" applyAlignment="1">
      <alignment horizontal="center" vertical="center"/>
    </xf>
    <xf numFmtId="0" fontId="13" fillId="0" borderId="4" xfId="1" quotePrefix="1" applyFont="1" applyBorder="1" applyAlignment="1">
      <alignment horizontal="center" vertical="center"/>
    </xf>
    <xf numFmtId="164" fontId="9" fillId="0" borderId="1" xfId="6" quotePrefix="1" applyNumberFormat="1" applyFont="1" applyBorder="1" applyAlignment="1">
      <alignment horizontal="center" vertical="center"/>
    </xf>
    <xf numFmtId="164" fontId="13" fillId="0" borderId="1" xfId="6" applyNumberFormat="1" applyFont="1" applyBorder="1" applyAlignment="1">
      <alignment horizontal="center" vertical="center"/>
    </xf>
    <xf numFmtId="164" fontId="13" fillId="0" borderId="4" xfId="6" quotePrefix="1" applyNumberFormat="1" applyFont="1" applyBorder="1" applyAlignment="1">
      <alignment horizontal="center" vertical="center"/>
    </xf>
    <xf numFmtId="164" fontId="13" fillId="0" borderId="1" xfId="6" quotePrefix="1" applyNumberFormat="1" applyFont="1" applyBorder="1" applyAlignment="1">
      <alignment horizontal="center" vertical="center"/>
    </xf>
    <xf numFmtId="164" fontId="17" fillId="0" borderId="1" xfId="6" applyNumberFormat="1" applyFont="1" applyBorder="1" applyAlignment="1">
      <alignment vertical="center" wrapText="1"/>
    </xf>
    <xf numFmtId="164" fontId="13" fillId="2" borderId="1" xfId="6" applyNumberFormat="1" applyFont="1" applyFill="1" applyBorder="1"/>
    <xf numFmtId="164" fontId="13" fillId="2" borderId="1" xfId="6" applyNumberFormat="1" applyFont="1" applyFill="1" applyBorder="1" applyAlignment="1">
      <alignment horizontal="center"/>
    </xf>
    <xf numFmtId="0" fontId="11" fillId="0" borderId="2" xfId="7" applyFont="1" applyBorder="1"/>
    <xf numFmtId="164" fontId="11" fillId="0" borderId="2" xfId="6" applyNumberFormat="1" applyFont="1" applyBorder="1"/>
    <xf numFmtId="164" fontId="1" fillId="0" borderId="2" xfId="6" quotePrefix="1" applyNumberFormat="1" applyFont="1" applyBorder="1" applyAlignment="1">
      <alignment horizontal="center" vertical="center"/>
    </xf>
    <xf numFmtId="164" fontId="1" fillId="0" borderId="2" xfId="6" applyNumberFormat="1" applyFont="1" applyBorder="1" applyAlignment="1">
      <alignment horizontal="center" vertical="center" wrapText="1"/>
    </xf>
    <xf numFmtId="164" fontId="11" fillId="0" borderId="0" xfId="6" applyNumberFormat="1" applyFont="1" applyBorder="1"/>
    <xf numFmtId="164" fontId="11" fillId="0" borderId="0" xfId="6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left" vertical="center" wrapText="1"/>
    </xf>
    <xf numFmtId="0" fontId="19" fillId="0" borderId="5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left" vertical="center" wrapText="1"/>
    </xf>
    <xf numFmtId="49" fontId="18" fillId="0" borderId="4" xfId="1" applyNumberFormat="1" applyFont="1" applyBorder="1" applyAlignment="1">
      <alignment horizontal="center" vertical="center"/>
    </xf>
    <xf numFmtId="49" fontId="18" fillId="0" borderId="5" xfId="1" applyNumberFormat="1" applyFont="1" applyBorder="1" applyAlignment="1">
      <alignment horizontal="center" vertical="center"/>
    </xf>
    <xf numFmtId="49" fontId="18" fillId="0" borderId="6" xfId="1" applyNumberFormat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textRotation="90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9" fillId="0" borderId="14" xfId="1" applyFont="1" applyBorder="1" applyAlignment="1">
      <alignment horizontal="left" vertical="center" wrapText="1"/>
    </xf>
    <xf numFmtId="2" fontId="18" fillId="0" borderId="1" xfId="1" applyNumberFormat="1" applyFont="1" applyBorder="1" applyAlignment="1">
      <alignment horizontal="center" vertical="center" textRotation="90" wrapText="1"/>
    </xf>
    <xf numFmtId="0" fontId="18" fillId="0" borderId="1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6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 textRotation="90"/>
    </xf>
    <xf numFmtId="0" fontId="18" fillId="0" borderId="1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8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7" applyBorder="1" applyAlignment="1">
      <alignment horizontal="center" vertical="center" wrapText="1"/>
    </xf>
    <xf numFmtId="0" fontId="1" fillId="0" borderId="3" xfId="7" applyBorder="1" applyAlignment="1">
      <alignment horizontal="center" vertical="center" wrapText="1"/>
    </xf>
    <xf numFmtId="0" fontId="1" fillId="0" borderId="14" xfId="7" applyBorder="1" applyAlignment="1">
      <alignment horizontal="center" vertical="center" wrapText="1"/>
    </xf>
    <xf numFmtId="0" fontId="1" fillId="0" borderId="8" xfId="7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7" applyBorder="1" applyAlignment="1">
      <alignment horizontal="center" vertical="center"/>
    </xf>
    <xf numFmtId="49" fontId="1" fillId="0" borderId="1" xfId="7" applyNumberFormat="1" applyBorder="1" applyAlignment="1">
      <alignment horizontal="center" vertical="center"/>
    </xf>
    <xf numFmtId="0" fontId="1" fillId="0" borderId="7" xfId="7" applyBorder="1" applyAlignment="1">
      <alignment horizontal="center" vertical="center"/>
    </xf>
    <xf numFmtId="0" fontId="1" fillId="0" borderId="3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8" xfId="7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" xfId="7" applyBorder="1" applyAlignment="1">
      <alignment horizontal="center" vertical="center" wrapText="1"/>
    </xf>
    <xf numFmtId="0" fontId="1" fillId="0" borderId="4" xfId="7" applyBorder="1" applyAlignment="1">
      <alignment horizontal="center" vertical="center" wrapText="1"/>
    </xf>
    <xf numFmtId="0" fontId="1" fillId="0" borderId="9" xfId="7" applyBorder="1" applyAlignment="1">
      <alignment horizontal="center" vertical="center"/>
    </xf>
    <xf numFmtId="0" fontId="1" fillId="0" borderId="0" xfId="1" applyAlignment="1">
      <alignment horizontal="left" wrapText="1"/>
    </xf>
    <xf numFmtId="0" fontId="1" fillId="0" borderId="4" xfId="7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49" fontId="1" fillId="0" borderId="4" xfId="7" applyNumberFormat="1" applyBorder="1" applyAlignment="1">
      <alignment horizontal="center" vertical="center"/>
    </xf>
    <xf numFmtId="49" fontId="1" fillId="0" borderId="6" xfId="7" applyNumberFormat="1" applyBorder="1" applyAlignment="1">
      <alignment horizontal="center" vertical="center"/>
    </xf>
    <xf numFmtId="0" fontId="1" fillId="0" borderId="12" xfId="7" applyBorder="1" applyAlignment="1">
      <alignment horizontal="center" vertical="center"/>
    </xf>
    <xf numFmtId="0" fontId="11" fillId="0" borderId="15" xfId="1" applyFont="1" applyBorder="1" applyAlignment="1">
      <alignment horizontal="right" vertical="top"/>
    </xf>
    <xf numFmtId="0" fontId="1" fillId="0" borderId="4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0" fontId="1" fillId="0" borderId="7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1" fillId="0" borderId="7" xfId="4" applyFont="1" applyBorder="1" applyAlignment="1">
      <alignment horizontal="left" vertical="center" wrapText="1"/>
    </xf>
    <xf numFmtId="0" fontId="11" fillId="0" borderId="6" xfId="4" applyFont="1" applyBorder="1" applyAlignment="1">
      <alignment horizontal="left" vertical="center" wrapText="1"/>
    </xf>
    <xf numFmtId="0" fontId="11" fillId="0" borderId="7" xfId="5" applyFont="1" applyBorder="1" applyAlignment="1">
      <alignment horizontal="left" vertical="center"/>
    </xf>
    <xf numFmtId="0" fontId="11" fillId="0" borderId="3" xfId="5" applyFont="1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" fillId="0" borderId="6" xfId="3" applyBorder="1" applyAlignment="1">
      <alignment horizontal="left" vertical="center"/>
    </xf>
    <xf numFmtId="0" fontId="1" fillId="0" borderId="2" xfId="3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1" xfId="3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1" fillId="0" borderId="10" xfId="7" applyBorder="1" applyAlignment="1">
      <alignment horizontal="center" vertical="center"/>
    </xf>
    <xf numFmtId="0" fontId="1" fillId="0" borderId="5" xfId="7" applyBorder="1" applyAlignment="1">
      <alignment horizontal="center" vertical="center"/>
    </xf>
    <xf numFmtId="0" fontId="1" fillId="0" borderId="9" xfId="7" applyBorder="1" applyAlignment="1">
      <alignment horizontal="center" vertical="center" wrapText="1"/>
    </xf>
    <xf numFmtId="0" fontId="1" fillId="0" borderId="10" xfId="7" applyBorder="1" applyAlignment="1">
      <alignment horizontal="center" vertical="center" wrapText="1"/>
    </xf>
    <xf numFmtId="0" fontId="1" fillId="0" borderId="12" xfId="7" applyBorder="1" applyAlignment="1">
      <alignment horizontal="center" vertical="center" wrapText="1"/>
    </xf>
    <xf numFmtId="0" fontId="1" fillId="0" borderId="11" xfId="7" applyBorder="1" applyAlignment="1">
      <alignment horizontal="center" vertical="center"/>
    </xf>
  </cellXfs>
  <cellStyles count="8">
    <cellStyle name="Comma" xfId="6" builtinId="3"/>
    <cellStyle name="Normal" xfId="0" builtinId="0"/>
    <cellStyle name="Normal 2" xfId="1" xr:uid="{56163F71-75BD-4575-B17D-E219C2D58317}"/>
    <cellStyle name="Normal 2 2" xfId="3" xr:uid="{B3BE7102-1A25-4D96-BB29-055C8D002177}"/>
    <cellStyle name="Normal 3" xfId="7" xr:uid="{5AC28D5D-05B2-45F1-B7DA-8722024AA314}"/>
    <cellStyle name="Normal_000" xfId="5" xr:uid="{501F0168-EBA3-48D2-8444-71A77A910796}"/>
    <cellStyle name="Normal_000_SUB_ques" xfId="4" xr:uid="{85E2DB18-297C-4E8C-A99B-AA455C8F5A39}"/>
    <cellStyle name="Normal_Copy of EBS-mayagt" xfId="2" xr:uid="{F26AABC2-937A-4BE2-9C69-061048383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136961</xdr:colOff>
      <xdr:row>7</xdr:row>
      <xdr:rowOff>0</xdr:rowOff>
    </xdr:from>
    <xdr:to>
      <xdr:col>20</xdr:col>
      <xdr:colOff>152400</xdr:colOff>
      <xdr:row>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AC08C57-3656-42C2-BC12-2FE264164945}"/>
            </a:ext>
          </a:extLst>
        </xdr:cNvPr>
        <xdr:cNvSpPr/>
      </xdr:nvSpPr>
      <xdr:spPr>
        <a:xfrm>
          <a:off x="8633261" y="1704975"/>
          <a:ext cx="872689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9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А-СӨБ-1</a:t>
          </a:r>
          <a:endParaRPr lang="en-US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247650</xdr:colOff>
      <xdr:row>4</xdr:row>
      <xdr:rowOff>19050</xdr:rowOff>
    </xdr:from>
    <xdr:to>
      <xdr:col>19</xdr:col>
      <xdr:colOff>349250</xdr:colOff>
      <xdr:row>7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FA20189-1C79-4E16-99F0-14752253C494}"/>
            </a:ext>
          </a:extLst>
        </xdr:cNvPr>
        <xdr:cNvSpPr/>
      </xdr:nvSpPr>
      <xdr:spPr>
        <a:xfrm>
          <a:off x="596900" y="590550"/>
          <a:ext cx="9070975" cy="631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СУРГУУЛИЙН ӨМНӨХ БОЛОВСРОЛЫН БАЙГУУЛЛАГЫН БҮЛГИЙН ТОО, ХАМРАГДАГЧДЫН </a:t>
          </a:r>
          <a:r>
            <a:rPr lang="en-US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2025-2026 </a:t>
          </a:r>
          <a:r>
            <a:rPr lang="mn-MN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ХИЧЭЭЛИЙН ЖИЛИЙН ТАЙЛАН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47626</xdr:colOff>
      <xdr:row>1</xdr:row>
      <xdr:rowOff>85724</xdr:rowOff>
    </xdr:from>
    <xdr:to>
      <xdr:col>5</xdr:col>
      <xdr:colOff>419100</xdr:colOff>
      <xdr:row>4</xdr:row>
      <xdr:rowOff>47624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ED6711-EEE4-49B0-B6D5-62E3FD841145}"/>
            </a:ext>
          </a:extLst>
        </xdr:cNvPr>
        <xdr:cNvSpPr/>
      </xdr:nvSpPr>
      <xdr:spPr>
        <a:xfrm>
          <a:off x="47626" y="228599"/>
          <a:ext cx="2752724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466478</xdr:colOff>
      <xdr:row>7</xdr:row>
      <xdr:rowOff>15875</xdr:rowOff>
    </xdr:from>
    <xdr:to>
      <xdr:col>15</xdr:col>
      <xdr:colOff>56173</xdr:colOff>
      <xdr:row>8</xdr:row>
      <xdr:rowOff>92807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BBC3ABB-C51B-4561-BC54-AAE124C857B0}"/>
            </a:ext>
          </a:extLst>
        </xdr:cNvPr>
        <xdr:cNvSpPr/>
      </xdr:nvSpPr>
      <xdr:spPr>
        <a:xfrm>
          <a:off x="8546853" y="1571625"/>
          <a:ext cx="812070" cy="3785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9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А-СӨБ-1.1</a:t>
          </a:r>
          <a:endParaRPr lang="en-US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486020</xdr:colOff>
      <xdr:row>7</xdr:row>
      <xdr:rowOff>0</xdr:rowOff>
    </xdr:from>
    <xdr:to>
      <xdr:col>27</xdr:col>
      <xdr:colOff>574675</xdr:colOff>
      <xdr:row>8</xdr:row>
      <xdr:rowOff>139584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C0A60C4-8808-4C0C-96C7-4EA8D5E4DB08}"/>
            </a:ext>
          </a:extLst>
        </xdr:cNvPr>
        <xdr:cNvSpPr/>
      </xdr:nvSpPr>
      <xdr:spPr>
        <a:xfrm>
          <a:off x="14979895" y="1555750"/>
          <a:ext cx="1977780" cy="4412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9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А-СӨБ-1.1-ИЙН ҮРГЭЛЖЛЭЛ</a:t>
          </a:r>
          <a:endParaRPr lang="en-US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7327</xdr:colOff>
      <xdr:row>3</xdr:row>
      <xdr:rowOff>142875</xdr:rowOff>
    </xdr:from>
    <xdr:to>
      <xdr:col>13</xdr:col>
      <xdr:colOff>396875</xdr:colOff>
      <xdr:row>6</xdr:row>
      <xdr:rowOff>158749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15E957D-0160-4C43-9646-12B6EA5E2C2A}"/>
            </a:ext>
          </a:extLst>
        </xdr:cNvPr>
        <xdr:cNvSpPr/>
      </xdr:nvSpPr>
      <xdr:spPr>
        <a:xfrm>
          <a:off x="1753577" y="619125"/>
          <a:ext cx="6358548" cy="6984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СУРГУУЛИЙН ӨМНӨХ БОЛОВСРОЛЫН БАЙГУУЛЛАГЫН </a:t>
          </a:r>
          <a:r>
            <a:rPr lang="en-US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2025-2026 </a:t>
          </a:r>
          <a:r>
            <a:rPr lang="mn-MN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ХИЧЭЭЛИЙН ЖИЛИЙН ТАЙЛАН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1</xdr:row>
      <xdr:rowOff>101600</xdr:rowOff>
    </xdr:from>
    <xdr:to>
      <xdr:col>4</xdr:col>
      <xdr:colOff>447675</xdr:colOff>
      <xdr:row>4</xdr:row>
      <xdr:rowOff>15875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DF38138-ED20-4410-BD03-F3B4C1FA4804}"/>
            </a:ext>
          </a:extLst>
        </xdr:cNvPr>
        <xdr:cNvSpPr/>
      </xdr:nvSpPr>
      <xdr:spPr>
        <a:xfrm>
          <a:off x="19050" y="263525"/>
          <a:ext cx="3095625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9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9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3</xdr:row>
      <xdr:rowOff>19050</xdr:rowOff>
    </xdr:from>
    <xdr:to>
      <xdr:col>12</xdr:col>
      <xdr:colOff>457201</xdr:colOff>
      <xdr:row>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4BA873E-1E46-4369-B9CA-BDAD4E15B500}"/>
            </a:ext>
          </a:extLst>
        </xdr:cNvPr>
        <xdr:cNvSpPr/>
      </xdr:nvSpPr>
      <xdr:spPr>
        <a:xfrm>
          <a:off x="1009650" y="495300"/>
          <a:ext cx="5867401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СУРГУУЛИЙН ӨМНӨХ БОЛОВСРОЛЫН БАЙГУУЛЛАГЫН АЖИЛЛАГЧДЫН </a:t>
          </a:r>
          <a:r>
            <a:rPr lang="en-US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2025-2026 </a:t>
          </a:r>
          <a:r>
            <a:rPr lang="mn-MN" sz="12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ХИЧЭЭЛИЙН ЖИЛИЙН ТАЙЛАН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31750</xdr:colOff>
      <xdr:row>0</xdr:row>
      <xdr:rowOff>47625</xdr:rowOff>
    </xdr:from>
    <xdr:to>
      <xdr:col>5</xdr:col>
      <xdr:colOff>31749</xdr:colOff>
      <xdr:row>3</xdr:row>
      <xdr:rowOff>66675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CFDE6D2C-6FA5-46E2-AEB1-02DC7B95D215}"/>
            </a:ext>
          </a:extLst>
        </xdr:cNvPr>
        <xdr:cNvSpPr/>
      </xdr:nvSpPr>
      <xdr:spPr>
        <a:xfrm>
          <a:off x="31750" y="365125"/>
          <a:ext cx="2762249" cy="511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9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9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130738</xdr:colOff>
      <xdr:row>6</xdr:row>
      <xdr:rowOff>0</xdr:rowOff>
    </xdr:from>
    <xdr:to>
      <xdr:col>13</xdr:col>
      <xdr:colOff>312127</xdr:colOff>
      <xdr:row>6</xdr:row>
      <xdr:rowOff>168456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241EF70-8B29-41F8-AA1D-ECF4CFBC48AD}"/>
            </a:ext>
          </a:extLst>
        </xdr:cNvPr>
        <xdr:cNvSpPr/>
      </xdr:nvSpPr>
      <xdr:spPr>
        <a:xfrm>
          <a:off x="8046013" y="1476375"/>
          <a:ext cx="829089" cy="23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9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А-СӨБ-2.1</a:t>
          </a:r>
          <a:endParaRPr lang="en-US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21981</xdr:colOff>
      <xdr:row>4</xdr:row>
      <xdr:rowOff>109905</xdr:rowOff>
    </xdr:from>
    <xdr:to>
      <xdr:col>12</xdr:col>
      <xdr:colOff>175847</xdr:colOff>
      <xdr:row>6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A15CCB-8465-41F1-A555-2D6EAB74850C}"/>
            </a:ext>
          </a:extLst>
        </xdr:cNvPr>
        <xdr:cNvSpPr/>
      </xdr:nvSpPr>
      <xdr:spPr>
        <a:xfrm>
          <a:off x="1460256" y="643305"/>
          <a:ext cx="6630866" cy="5385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mn-MN" sz="11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СУРГУУЛИЙН ӨМНӨХ БОЛОВСРОЛЫН БАЙГУУЛЛАГЫН  УДИРДАХ АЖИЛТАН, БАГШ НАРЫН </a:t>
          </a:r>
          <a:r>
            <a:rPr lang="en-US" sz="11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2025-2026 </a:t>
          </a:r>
          <a:r>
            <a:rPr lang="mn-MN" sz="11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ХИЧЭЭЛИЙН ЖИЛИЙН ТАЙЛАН</a:t>
          </a:r>
          <a:endParaRPr lang="en-US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130175</xdr:colOff>
      <xdr:row>0</xdr:row>
      <xdr:rowOff>50800</xdr:rowOff>
    </xdr:from>
    <xdr:to>
      <xdr:col>4</xdr:col>
      <xdr:colOff>149224</xdr:colOff>
      <xdr:row>3</xdr:row>
      <xdr:rowOff>22225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8B64115-0FFD-44F1-8128-746FE0B95306}"/>
            </a:ext>
          </a:extLst>
        </xdr:cNvPr>
        <xdr:cNvSpPr/>
      </xdr:nvSpPr>
      <xdr:spPr>
        <a:xfrm>
          <a:off x="130175" y="50800"/>
          <a:ext cx="3143249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9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</a:t>
          </a: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6349-FB77-49BF-B718-AEDC2F2E5622}">
  <dimension ref="A1:Z46"/>
  <sheetViews>
    <sheetView tabSelected="1" topLeftCell="A15" zoomScaleNormal="100" workbookViewId="0">
      <selection activeCell="I45" sqref="I45"/>
    </sheetView>
  </sheetViews>
  <sheetFormatPr defaultColWidth="4.140625" defaultRowHeight="11.25" x14ac:dyDescent="0.25"/>
  <cols>
    <col min="1" max="3" width="5.140625" style="93" customWidth="1"/>
    <col min="4" max="4" width="15.7109375" style="93" customWidth="1"/>
    <col min="5" max="5" width="4.5703125" style="93" customWidth="1"/>
    <col min="6" max="6" width="8.5703125" style="93" customWidth="1"/>
    <col min="7" max="7" width="8.42578125" style="93" customWidth="1"/>
    <col min="8" max="9" width="5.140625" style="93" customWidth="1"/>
    <col min="10" max="11" width="7.42578125" style="93" customWidth="1"/>
    <col min="12" max="12" width="4.140625" style="93" customWidth="1"/>
    <col min="13" max="18" width="7.5703125" style="93" customWidth="1"/>
    <col min="19" max="20" width="6.42578125" style="93" customWidth="1"/>
    <col min="21" max="21" width="7.140625" style="93" customWidth="1"/>
    <col min="22" max="22" width="7.28515625" style="93" customWidth="1"/>
    <col min="23" max="24" width="4.140625" style="93"/>
    <col min="25" max="25" width="4.7109375" style="93" bestFit="1" customWidth="1"/>
    <col min="26" max="26" width="5.85546875" style="93" customWidth="1"/>
    <col min="27" max="224" width="4.140625" style="93"/>
    <col min="225" max="227" width="5.140625" style="93" customWidth="1"/>
    <col min="228" max="228" width="29.5703125" style="93" customWidth="1"/>
    <col min="229" max="229" width="4.5703125" style="93" customWidth="1"/>
    <col min="230" max="235" width="9.5703125" style="93" customWidth="1"/>
    <col min="236" max="236" width="4.7109375" style="93" customWidth="1"/>
    <col min="237" max="244" width="9.7109375" style="93" customWidth="1"/>
    <col min="245" max="245" width="10.42578125" style="93" customWidth="1"/>
    <col min="246" max="246" width="11.7109375" style="93" customWidth="1"/>
    <col min="247" max="252" width="4.140625" style="93"/>
    <col min="253" max="253" width="8.140625" style="93" customWidth="1"/>
    <col min="254" max="254" width="26.140625" style="93" customWidth="1"/>
    <col min="255" max="255" width="3.85546875" style="93" customWidth="1"/>
    <col min="256" max="256" width="13.7109375" style="93" customWidth="1"/>
    <col min="257" max="480" width="4.140625" style="93"/>
    <col min="481" max="483" width="5.140625" style="93" customWidth="1"/>
    <col min="484" max="484" width="29.5703125" style="93" customWidth="1"/>
    <col min="485" max="485" width="4.5703125" style="93" customWidth="1"/>
    <col min="486" max="491" width="9.5703125" style="93" customWidth="1"/>
    <col min="492" max="492" width="4.7109375" style="93" customWidth="1"/>
    <col min="493" max="500" width="9.7109375" style="93" customWidth="1"/>
    <col min="501" max="501" width="10.42578125" style="93" customWidth="1"/>
    <col min="502" max="502" width="11.7109375" style="93" customWidth="1"/>
    <col min="503" max="508" width="4.140625" style="93"/>
    <col min="509" max="509" width="8.140625" style="93" customWidth="1"/>
    <col min="510" max="510" width="26.140625" style="93" customWidth="1"/>
    <col min="511" max="511" width="3.85546875" style="93" customWidth="1"/>
    <col min="512" max="512" width="13.7109375" style="93" customWidth="1"/>
    <col min="513" max="736" width="4.140625" style="93"/>
    <col min="737" max="739" width="5.140625" style="93" customWidth="1"/>
    <col min="740" max="740" width="29.5703125" style="93" customWidth="1"/>
    <col min="741" max="741" width="4.5703125" style="93" customWidth="1"/>
    <col min="742" max="747" width="9.5703125" style="93" customWidth="1"/>
    <col min="748" max="748" width="4.7109375" style="93" customWidth="1"/>
    <col min="749" max="756" width="9.7109375" style="93" customWidth="1"/>
    <col min="757" max="757" width="10.42578125" style="93" customWidth="1"/>
    <col min="758" max="758" width="11.7109375" style="93" customWidth="1"/>
    <col min="759" max="764" width="4.140625" style="93"/>
    <col min="765" max="765" width="8.140625" style="93" customWidth="1"/>
    <col min="766" max="766" width="26.140625" style="93" customWidth="1"/>
    <col min="767" max="767" width="3.85546875" style="93" customWidth="1"/>
    <col min="768" max="768" width="13.7109375" style="93" customWidth="1"/>
    <col min="769" max="992" width="4.140625" style="93"/>
    <col min="993" max="995" width="5.140625" style="93" customWidth="1"/>
    <col min="996" max="996" width="29.5703125" style="93" customWidth="1"/>
    <col min="997" max="997" width="4.5703125" style="93" customWidth="1"/>
    <col min="998" max="1003" width="9.5703125" style="93" customWidth="1"/>
    <col min="1004" max="1004" width="4.7109375" style="93" customWidth="1"/>
    <col min="1005" max="1012" width="9.7109375" style="93" customWidth="1"/>
    <col min="1013" max="1013" width="10.42578125" style="93" customWidth="1"/>
    <col min="1014" max="1014" width="11.7109375" style="93" customWidth="1"/>
    <col min="1015" max="1020" width="4.140625" style="93"/>
    <col min="1021" max="1021" width="8.140625" style="93" customWidth="1"/>
    <col min="1022" max="1022" width="26.140625" style="93" customWidth="1"/>
    <col min="1023" max="1023" width="3.85546875" style="93" customWidth="1"/>
    <col min="1024" max="1024" width="13.7109375" style="93" customWidth="1"/>
    <col min="1025" max="1248" width="4.140625" style="93"/>
    <col min="1249" max="1251" width="5.140625" style="93" customWidth="1"/>
    <col min="1252" max="1252" width="29.5703125" style="93" customWidth="1"/>
    <col min="1253" max="1253" width="4.5703125" style="93" customWidth="1"/>
    <col min="1254" max="1259" width="9.5703125" style="93" customWidth="1"/>
    <col min="1260" max="1260" width="4.7109375" style="93" customWidth="1"/>
    <col min="1261" max="1268" width="9.7109375" style="93" customWidth="1"/>
    <col min="1269" max="1269" width="10.42578125" style="93" customWidth="1"/>
    <col min="1270" max="1270" width="11.7109375" style="93" customWidth="1"/>
    <col min="1271" max="1276" width="4.140625" style="93"/>
    <col min="1277" max="1277" width="8.140625" style="93" customWidth="1"/>
    <col min="1278" max="1278" width="26.140625" style="93" customWidth="1"/>
    <col min="1279" max="1279" width="3.85546875" style="93" customWidth="1"/>
    <col min="1280" max="1280" width="13.7109375" style="93" customWidth="1"/>
    <col min="1281" max="1504" width="4.140625" style="93"/>
    <col min="1505" max="1507" width="5.140625" style="93" customWidth="1"/>
    <col min="1508" max="1508" width="29.5703125" style="93" customWidth="1"/>
    <col min="1509" max="1509" width="4.5703125" style="93" customWidth="1"/>
    <col min="1510" max="1515" width="9.5703125" style="93" customWidth="1"/>
    <col min="1516" max="1516" width="4.7109375" style="93" customWidth="1"/>
    <col min="1517" max="1524" width="9.7109375" style="93" customWidth="1"/>
    <col min="1525" max="1525" width="10.42578125" style="93" customWidth="1"/>
    <col min="1526" max="1526" width="11.7109375" style="93" customWidth="1"/>
    <col min="1527" max="1532" width="4.140625" style="93"/>
    <col min="1533" max="1533" width="8.140625" style="93" customWidth="1"/>
    <col min="1534" max="1534" width="26.140625" style="93" customWidth="1"/>
    <col min="1535" max="1535" width="3.85546875" style="93" customWidth="1"/>
    <col min="1536" max="1536" width="13.7109375" style="93" customWidth="1"/>
    <col min="1537" max="1760" width="4.140625" style="93"/>
    <col min="1761" max="1763" width="5.140625" style="93" customWidth="1"/>
    <col min="1764" max="1764" width="29.5703125" style="93" customWidth="1"/>
    <col min="1765" max="1765" width="4.5703125" style="93" customWidth="1"/>
    <col min="1766" max="1771" width="9.5703125" style="93" customWidth="1"/>
    <col min="1772" max="1772" width="4.7109375" style="93" customWidth="1"/>
    <col min="1773" max="1780" width="9.7109375" style="93" customWidth="1"/>
    <col min="1781" max="1781" width="10.42578125" style="93" customWidth="1"/>
    <col min="1782" max="1782" width="11.7109375" style="93" customWidth="1"/>
    <col min="1783" max="1788" width="4.140625" style="93"/>
    <col min="1789" max="1789" width="8.140625" style="93" customWidth="1"/>
    <col min="1790" max="1790" width="26.140625" style="93" customWidth="1"/>
    <col min="1791" max="1791" width="3.85546875" style="93" customWidth="1"/>
    <col min="1792" max="1792" width="13.7109375" style="93" customWidth="1"/>
    <col min="1793" max="2016" width="4.140625" style="93"/>
    <col min="2017" max="2019" width="5.140625" style="93" customWidth="1"/>
    <col min="2020" max="2020" width="29.5703125" style="93" customWidth="1"/>
    <col min="2021" max="2021" width="4.5703125" style="93" customWidth="1"/>
    <col min="2022" max="2027" width="9.5703125" style="93" customWidth="1"/>
    <col min="2028" max="2028" width="4.7109375" style="93" customWidth="1"/>
    <col min="2029" max="2036" width="9.7109375" style="93" customWidth="1"/>
    <col min="2037" max="2037" width="10.42578125" style="93" customWidth="1"/>
    <col min="2038" max="2038" width="11.7109375" style="93" customWidth="1"/>
    <col min="2039" max="2044" width="4.140625" style="93"/>
    <col min="2045" max="2045" width="8.140625" style="93" customWidth="1"/>
    <col min="2046" max="2046" width="26.140625" style="93" customWidth="1"/>
    <col min="2047" max="2047" width="3.85546875" style="93" customWidth="1"/>
    <col min="2048" max="2048" width="13.7109375" style="93" customWidth="1"/>
    <col min="2049" max="2272" width="4.140625" style="93"/>
    <col min="2273" max="2275" width="5.140625" style="93" customWidth="1"/>
    <col min="2276" max="2276" width="29.5703125" style="93" customWidth="1"/>
    <col min="2277" max="2277" width="4.5703125" style="93" customWidth="1"/>
    <col min="2278" max="2283" width="9.5703125" style="93" customWidth="1"/>
    <col min="2284" max="2284" width="4.7109375" style="93" customWidth="1"/>
    <col min="2285" max="2292" width="9.7109375" style="93" customWidth="1"/>
    <col min="2293" max="2293" width="10.42578125" style="93" customWidth="1"/>
    <col min="2294" max="2294" width="11.7109375" style="93" customWidth="1"/>
    <col min="2295" max="2300" width="4.140625" style="93"/>
    <col min="2301" max="2301" width="8.140625" style="93" customWidth="1"/>
    <col min="2302" max="2302" width="26.140625" style="93" customWidth="1"/>
    <col min="2303" max="2303" width="3.85546875" style="93" customWidth="1"/>
    <col min="2304" max="2304" width="13.7109375" style="93" customWidth="1"/>
    <col min="2305" max="2528" width="4.140625" style="93"/>
    <col min="2529" max="2531" width="5.140625" style="93" customWidth="1"/>
    <col min="2532" max="2532" width="29.5703125" style="93" customWidth="1"/>
    <col min="2533" max="2533" width="4.5703125" style="93" customWidth="1"/>
    <col min="2534" max="2539" width="9.5703125" style="93" customWidth="1"/>
    <col min="2540" max="2540" width="4.7109375" style="93" customWidth="1"/>
    <col min="2541" max="2548" width="9.7109375" style="93" customWidth="1"/>
    <col min="2549" max="2549" width="10.42578125" style="93" customWidth="1"/>
    <col min="2550" max="2550" width="11.7109375" style="93" customWidth="1"/>
    <col min="2551" max="2556" width="4.140625" style="93"/>
    <col min="2557" max="2557" width="8.140625" style="93" customWidth="1"/>
    <col min="2558" max="2558" width="26.140625" style="93" customWidth="1"/>
    <col min="2559" max="2559" width="3.85546875" style="93" customWidth="1"/>
    <col min="2560" max="2560" width="13.7109375" style="93" customWidth="1"/>
    <col min="2561" max="2784" width="4.140625" style="93"/>
    <col min="2785" max="2787" width="5.140625" style="93" customWidth="1"/>
    <col min="2788" max="2788" width="29.5703125" style="93" customWidth="1"/>
    <col min="2789" max="2789" width="4.5703125" style="93" customWidth="1"/>
    <col min="2790" max="2795" width="9.5703125" style="93" customWidth="1"/>
    <col min="2796" max="2796" width="4.7109375" style="93" customWidth="1"/>
    <col min="2797" max="2804" width="9.7109375" style="93" customWidth="1"/>
    <col min="2805" max="2805" width="10.42578125" style="93" customWidth="1"/>
    <col min="2806" max="2806" width="11.7109375" style="93" customWidth="1"/>
    <col min="2807" max="2812" width="4.140625" style="93"/>
    <col min="2813" max="2813" width="8.140625" style="93" customWidth="1"/>
    <col min="2814" max="2814" width="26.140625" style="93" customWidth="1"/>
    <col min="2815" max="2815" width="3.85546875" style="93" customWidth="1"/>
    <col min="2816" max="2816" width="13.7109375" style="93" customWidth="1"/>
    <col min="2817" max="3040" width="4.140625" style="93"/>
    <col min="3041" max="3043" width="5.140625" style="93" customWidth="1"/>
    <col min="3044" max="3044" width="29.5703125" style="93" customWidth="1"/>
    <col min="3045" max="3045" width="4.5703125" style="93" customWidth="1"/>
    <col min="3046" max="3051" width="9.5703125" style="93" customWidth="1"/>
    <col min="3052" max="3052" width="4.7109375" style="93" customWidth="1"/>
    <col min="3053" max="3060" width="9.7109375" style="93" customWidth="1"/>
    <col min="3061" max="3061" width="10.42578125" style="93" customWidth="1"/>
    <col min="3062" max="3062" width="11.7109375" style="93" customWidth="1"/>
    <col min="3063" max="3068" width="4.140625" style="93"/>
    <col min="3069" max="3069" width="8.140625" style="93" customWidth="1"/>
    <col min="3070" max="3070" width="26.140625" style="93" customWidth="1"/>
    <col min="3071" max="3071" width="3.85546875" style="93" customWidth="1"/>
    <col min="3072" max="3072" width="13.7109375" style="93" customWidth="1"/>
    <col min="3073" max="3296" width="4.140625" style="93"/>
    <col min="3297" max="3299" width="5.140625" style="93" customWidth="1"/>
    <col min="3300" max="3300" width="29.5703125" style="93" customWidth="1"/>
    <col min="3301" max="3301" width="4.5703125" style="93" customWidth="1"/>
    <col min="3302" max="3307" width="9.5703125" style="93" customWidth="1"/>
    <col min="3308" max="3308" width="4.7109375" style="93" customWidth="1"/>
    <col min="3309" max="3316" width="9.7109375" style="93" customWidth="1"/>
    <col min="3317" max="3317" width="10.42578125" style="93" customWidth="1"/>
    <col min="3318" max="3318" width="11.7109375" style="93" customWidth="1"/>
    <col min="3319" max="3324" width="4.140625" style="93"/>
    <col min="3325" max="3325" width="8.140625" style="93" customWidth="1"/>
    <col min="3326" max="3326" width="26.140625" style="93" customWidth="1"/>
    <col min="3327" max="3327" width="3.85546875" style="93" customWidth="1"/>
    <col min="3328" max="3328" width="13.7109375" style="93" customWidth="1"/>
    <col min="3329" max="3552" width="4.140625" style="93"/>
    <col min="3553" max="3555" width="5.140625" style="93" customWidth="1"/>
    <col min="3556" max="3556" width="29.5703125" style="93" customWidth="1"/>
    <col min="3557" max="3557" width="4.5703125" style="93" customWidth="1"/>
    <col min="3558" max="3563" width="9.5703125" style="93" customWidth="1"/>
    <col min="3564" max="3564" width="4.7109375" style="93" customWidth="1"/>
    <col min="3565" max="3572" width="9.7109375" style="93" customWidth="1"/>
    <col min="3573" max="3573" width="10.42578125" style="93" customWidth="1"/>
    <col min="3574" max="3574" width="11.7109375" style="93" customWidth="1"/>
    <col min="3575" max="3580" width="4.140625" style="93"/>
    <col min="3581" max="3581" width="8.140625" style="93" customWidth="1"/>
    <col min="3582" max="3582" width="26.140625" style="93" customWidth="1"/>
    <col min="3583" max="3583" width="3.85546875" style="93" customWidth="1"/>
    <col min="3584" max="3584" width="13.7109375" style="93" customWidth="1"/>
    <col min="3585" max="3808" width="4.140625" style="93"/>
    <col min="3809" max="3811" width="5.140625" style="93" customWidth="1"/>
    <col min="3812" max="3812" width="29.5703125" style="93" customWidth="1"/>
    <col min="3813" max="3813" width="4.5703125" style="93" customWidth="1"/>
    <col min="3814" max="3819" width="9.5703125" style="93" customWidth="1"/>
    <col min="3820" max="3820" width="4.7109375" style="93" customWidth="1"/>
    <col min="3821" max="3828" width="9.7109375" style="93" customWidth="1"/>
    <col min="3829" max="3829" width="10.42578125" style="93" customWidth="1"/>
    <col min="3830" max="3830" width="11.7109375" style="93" customWidth="1"/>
    <col min="3831" max="3836" width="4.140625" style="93"/>
    <col min="3837" max="3837" width="8.140625" style="93" customWidth="1"/>
    <col min="3838" max="3838" width="26.140625" style="93" customWidth="1"/>
    <col min="3839" max="3839" width="3.85546875" style="93" customWidth="1"/>
    <col min="3840" max="3840" width="13.7109375" style="93" customWidth="1"/>
    <col min="3841" max="4064" width="4.140625" style="93"/>
    <col min="4065" max="4067" width="5.140625" style="93" customWidth="1"/>
    <col min="4068" max="4068" width="29.5703125" style="93" customWidth="1"/>
    <col min="4069" max="4069" width="4.5703125" style="93" customWidth="1"/>
    <col min="4070" max="4075" width="9.5703125" style="93" customWidth="1"/>
    <col min="4076" max="4076" width="4.7109375" style="93" customWidth="1"/>
    <col min="4077" max="4084" width="9.7109375" style="93" customWidth="1"/>
    <col min="4085" max="4085" width="10.42578125" style="93" customWidth="1"/>
    <col min="4086" max="4086" width="11.7109375" style="93" customWidth="1"/>
    <col min="4087" max="4092" width="4.140625" style="93"/>
    <col min="4093" max="4093" width="8.140625" style="93" customWidth="1"/>
    <col min="4094" max="4094" width="26.140625" style="93" customWidth="1"/>
    <col min="4095" max="4095" width="3.85546875" style="93" customWidth="1"/>
    <col min="4096" max="4096" width="13.7109375" style="93" customWidth="1"/>
    <col min="4097" max="4320" width="4.140625" style="93"/>
    <col min="4321" max="4323" width="5.140625" style="93" customWidth="1"/>
    <col min="4324" max="4324" width="29.5703125" style="93" customWidth="1"/>
    <col min="4325" max="4325" width="4.5703125" style="93" customWidth="1"/>
    <col min="4326" max="4331" width="9.5703125" style="93" customWidth="1"/>
    <col min="4332" max="4332" width="4.7109375" style="93" customWidth="1"/>
    <col min="4333" max="4340" width="9.7109375" style="93" customWidth="1"/>
    <col min="4341" max="4341" width="10.42578125" style="93" customWidth="1"/>
    <col min="4342" max="4342" width="11.7109375" style="93" customWidth="1"/>
    <col min="4343" max="4348" width="4.140625" style="93"/>
    <col min="4349" max="4349" width="8.140625" style="93" customWidth="1"/>
    <col min="4350" max="4350" width="26.140625" style="93" customWidth="1"/>
    <col min="4351" max="4351" width="3.85546875" style="93" customWidth="1"/>
    <col min="4352" max="4352" width="13.7109375" style="93" customWidth="1"/>
    <col min="4353" max="4576" width="4.140625" style="93"/>
    <col min="4577" max="4579" width="5.140625" style="93" customWidth="1"/>
    <col min="4580" max="4580" width="29.5703125" style="93" customWidth="1"/>
    <col min="4581" max="4581" width="4.5703125" style="93" customWidth="1"/>
    <col min="4582" max="4587" width="9.5703125" style="93" customWidth="1"/>
    <col min="4588" max="4588" width="4.7109375" style="93" customWidth="1"/>
    <col min="4589" max="4596" width="9.7109375" style="93" customWidth="1"/>
    <col min="4597" max="4597" width="10.42578125" style="93" customWidth="1"/>
    <col min="4598" max="4598" width="11.7109375" style="93" customWidth="1"/>
    <col min="4599" max="4604" width="4.140625" style="93"/>
    <col min="4605" max="4605" width="8.140625" style="93" customWidth="1"/>
    <col min="4606" max="4606" width="26.140625" style="93" customWidth="1"/>
    <col min="4607" max="4607" width="3.85546875" style="93" customWidth="1"/>
    <col min="4608" max="4608" width="13.7109375" style="93" customWidth="1"/>
    <col min="4609" max="4832" width="4.140625" style="93"/>
    <col min="4833" max="4835" width="5.140625" style="93" customWidth="1"/>
    <col min="4836" max="4836" width="29.5703125" style="93" customWidth="1"/>
    <col min="4837" max="4837" width="4.5703125" style="93" customWidth="1"/>
    <col min="4838" max="4843" width="9.5703125" style="93" customWidth="1"/>
    <col min="4844" max="4844" width="4.7109375" style="93" customWidth="1"/>
    <col min="4845" max="4852" width="9.7109375" style="93" customWidth="1"/>
    <col min="4853" max="4853" width="10.42578125" style="93" customWidth="1"/>
    <col min="4854" max="4854" width="11.7109375" style="93" customWidth="1"/>
    <col min="4855" max="4860" width="4.140625" style="93"/>
    <col min="4861" max="4861" width="8.140625" style="93" customWidth="1"/>
    <col min="4862" max="4862" width="26.140625" style="93" customWidth="1"/>
    <col min="4863" max="4863" width="3.85546875" style="93" customWidth="1"/>
    <col min="4864" max="4864" width="13.7109375" style="93" customWidth="1"/>
    <col min="4865" max="5088" width="4.140625" style="93"/>
    <col min="5089" max="5091" width="5.140625" style="93" customWidth="1"/>
    <col min="5092" max="5092" width="29.5703125" style="93" customWidth="1"/>
    <col min="5093" max="5093" width="4.5703125" style="93" customWidth="1"/>
    <col min="5094" max="5099" width="9.5703125" style="93" customWidth="1"/>
    <col min="5100" max="5100" width="4.7109375" style="93" customWidth="1"/>
    <col min="5101" max="5108" width="9.7109375" style="93" customWidth="1"/>
    <col min="5109" max="5109" width="10.42578125" style="93" customWidth="1"/>
    <col min="5110" max="5110" width="11.7109375" style="93" customWidth="1"/>
    <col min="5111" max="5116" width="4.140625" style="93"/>
    <col min="5117" max="5117" width="8.140625" style="93" customWidth="1"/>
    <col min="5118" max="5118" width="26.140625" style="93" customWidth="1"/>
    <col min="5119" max="5119" width="3.85546875" style="93" customWidth="1"/>
    <col min="5120" max="5120" width="13.7109375" style="93" customWidth="1"/>
    <col min="5121" max="5344" width="4.140625" style="93"/>
    <col min="5345" max="5347" width="5.140625" style="93" customWidth="1"/>
    <col min="5348" max="5348" width="29.5703125" style="93" customWidth="1"/>
    <col min="5349" max="5349" width="4.5703125" style="93" customWidth="1"/>
    <col min="5350" max="5355" width="9.5703125" style="93" customWidth="1"/>
    <col min="5356" max="5356" width="4.7109375" style="93" customWidth="1"/>
    <col min="5357" max="5364" width="9.7109375" style="93" customWidth="1"/>
    <col min="5365" max="5365" width="10.42578125" style="93" customWidth="1"/>
    <col min="5366" max="5366" width="11.7109375" style="93" customWidth="1"/>
    <col min="5367" max="5372" width="4.140625" style="93"/>
    <col min="5373" max="5373" width="8.140625" style="93" customWidth="1"/>
    <col min="5374" max="5374" width="26.140625" style="93" customWidth="1"/>
    <col min="5375" max="5375" width="3.85546875" style="93" customWidth="1"/>
    <col min="5376" max="5376" width="13.7109375" style="93" customWidth="1"/>
    <col min="5377" max="5600" width="4.140625" style="93"/>
    <col min="5601" max="5603" width="5.140625" style="93" customWidth="1"/>
    <col min="5604" max="5604" width="29.5703125" style="93" customWidth="1"/>
    <col min="5605" max="5605" width="4.5703125" style="93" customWidth="1"/>
    <col min="5606" max="5611" width="9.5703125" style="93" customWidth="1"/>
    <col min="5612" max="5612" width="4.7109375" style="93" customWidth="1"/>
    <col min="5613" max="5620" width="9.7109375" style="93" customWidth="1"/>
    <col min="5621" max="5621" width="10.42578125" style="93" customWidth="1"/>
    <col min="5622" max="5622" width="11.7109375" style="93" customWidth="1"/>
    <col min="5623" max="5628" width="4.140625" style="93"/>
    <col min="5629" max="5629" width="8.140625" style="93" customWidth="1"/>
    <col min="5630" max="5630" width="26.140625" style="93" customWidth="1"/>
    <col min="5631" max="5631" width="3.85546875" style="93" customWidth="1"/>
    <col min="5632" max="5632" width="13.7109375" style="93" customWidth="1"/>
    <col min="5633" max="5856" width="4.140625" style="93"/>
    <col min="5857" max="5859" width="5.140625" style="93" customWidth="1"/>
    <col min="5860" max="5860" width="29.5703125" style="93" customWidth="1"/>
    <col min="5861" max="5861" width="4.5703125" style="93" customWidth="1"/>
    <col min="5862" max="5867" width="9.5703125" style="93" customWidth="1"/>
    <col min="5868" max="5868" width="4.7109375" style="93" customWidth="1"/>
    <col min="5869" max="5876" width="9.7109375" style="93" customWidth="1"/>
    <col min="5877" max="5877" width="10.42578125" style="93" customWidth="1"/>
    <col min="5878" max="5878" width="11.7109375" style="93" customWidth="1"/>
    <col min="5879" max="5884" width="4.140625" style="93"/>
    <col min="5885" max="5885" width="8.140625" style="93" customWidth="1"/>
    <col min="5886" max="5886" width="26.140625" style="93" customWidth="1"/>
    <col min="5887" max="5887" width="3.85546875" style="93" customWidth="1"/>
    <col min="5888" max="5888" width="13.7109375" style="93" customWidth="1"/>
    <col min="5889" max="6112" width="4.140625" style="93"/>
    <col min="6113" max="6115" width="5.140625" style="93" customWidth="1"/>
    <col min="6116" max="6116" width="29.5703125" style="93" customWidth="1"/>
    <col min="6117" max="6117" width="4.5703125" style="93" customWidth="1"/>
    <col min="6118" max="6123" width="9.5703125" style="93" customWidth="1"/>
    <col min="6124" max="6124" width="4.7109375" style="93" customWidth="1"/>
    <col min="6125" max="6132" width="9.7109375" style="93" customWidth="1"/>
    <col min="6133" max="6133" width="10.42578125" style="93" customWidth="1"/>
    <col min="6134" max="6134" width="11.7109375" style="93" customWidth="1"/>
    <col min="6135" max="6140" width="4.140625" style="93"/>
    <col min="6141" max="6141" width="8.140625" style="93" customWidth="1"/>
    <col min="6142" max="6142" width="26.140625" style="93" customWidth="1"/>
    <col min="6143" max="6143" width="3.85546875" style="93" customWidth="1"/>
    <col min="6144" max="6144" width="13.7109375" style="93" customWidth="1"/>
    <col min="6145" max="6368" width="4.140625" style="93"/>
    <col min="6369" max="6371" width="5.140625" style="93" customWidth="1"/>
    <col min="6372" max="6372" width="29.5703125" style="93" customWidth="1"/>
    <col min="6373" max="6373" width="4.5703125" style="93" customWidth="1"/>
    <col min="6374" max="6379" width="9.5703125" style="93" customWidth="1"/>
    <col min="6380" max="6380" width="4.7109375" style="93" customWidth="1"/>
    <col min="6381" max="6388" width="9.7109375" style="93" customWidth="1"/>
    <col min="6389" max="6389" width="10.42578125" style="93" customWidth="1"/>
    <col min="6390" max="6390" width="11.7109375" style="93" customWidth="1"/>
    <col min="6391" max="6396" width="4.140625" style="93"/>
    <col min="6397" max="6397" width="8.140625" style="93" customWidth="1"/>
    <col min="6398" max="6398" width="26.140625" style="93" customWidth="1"/>
    <col min="6399" max="6399" width="3.85546875" style="93" customWidth="1"/>
    <col min="6400" max="6400" width="13.7109375" style="93" customWidth="1"/>
    <col min="6401" max="6624" width="4.140625" style="93"/>
    <col min="6625" max="6627" width="5.140625" style="93" customWidth="1"/>
    <col min="6628" max="6628" width="29.5703125" style="93" customWidth="1"/>
    <col min="6629" max="6629" width="4.5703125" style="93" customWidth="1"/>
    <col min="6630" max="6635" width="9.5703125" style="93" customWidth="1"/>
    <col min="6636" max="6636" width="4.7109375" style="93" customWidth="1"/>
    <col min="6637" max="6644" width="9.7109375" style="93" customWidth="1"/>
    <col min="6645" max="6645" width="10.42578125" style="93" customWidth="1"/>
    <col min="6646" max="6646" width="11.7109375" style="93" customWidth="1"/>
    <col min="6647" max="6652" width="4.140625" style="93"/>
    <col min="6653" max="6653" width="8.140625" style="93" customWidth="1"/>
    <col min="6654" max="6654" width="26.140625" style="93" customWidth="1"/>
    <col min="6655" max="6655" width="3.85546875" style="93" customWidth="1"/>
    <col min="6656" max="6656" width="13.7109375" style="93" customWidth="1"/>
    <col min="6657" max="6880" width="4.140625" style="93"/>
    <col min="6881" max="6883" width="5.140625" style="93" customWidth="1"/>
    <col min="6884" max="6884" width="29.5703125" style="93" customWidth="1"/>
    <col min="6885" max="6885" width="4.5703125" style="93" customWidth="1"/>
    <col min="6886" max="6891" width="9.5703125" style="93" customWidth="1"/>
    <col min="6892" max="6892" width="4.7109375" style="93" customWidth="1"/>
    <col min="6893" max="6900" width="9.7109375" style="93" customWidth="1"/>
    <col min="6901" max="6901" width="10.42578125" style="93" customWidth="1"/>
    <col min="6902" max="6902" width="11.7109375" style="93" customWidth="1"/>
    <col min="6903" max="6908" width="4.140625" style="93"/>
    <col min="6909" max="6909" width="8.140625" style="93" customWidth="1"/>
    <col min="6910" max="6910" width="26.140625" style="93" customWidth="1"/>
    <col min="6911" max="6911" width="3.85546875" style="93" customWidth="1"/>
    <col min="6912" max="6912" width="13.7109375" style="93" customWidth="1"/>
    <col min="6913" max="7136" width="4.140625" style="93"/>
    <col min="7137" max="7139" width="5.140625" style="93" customWidth="1"/>
    <col min="7140" max="7140" width="29.5703125" style="93" customWidth="1"/>
    <col min="7141" max="7141" width="4.5703125" style="93" customWidth="1"/>
    <col min="7142" max="7147" width="9.5703125" style="93" customWidth="1"/>
    <col min="7148" max="7148" width="4.7109375" style="93" customWidth="1"/>
    <col min="7149" max="7156" width="9.7109375" style="93" customWidth="1"/>
    <col min="7157" max="7157" width="10.42578125" style="93" customWidth="1"/>
    <col min="7158" max="7158" width="11.7109375" style="93" customWidth="1"/>
    <col min="7159" max="7164" width="4.140625" style="93"/>
    <col min="7165" max="7165" width="8.140625" style="93" customWidth="1"/>
    <col min="7166" max="7166" width="26.140625" style="93" customWidth="1"/>
    <col min="7167" max="7167" width="3.85546875" style="93" customWidth="1"/>
    <col min="7168" max="7168" width="13.7109375" style="93" customWidth="1"/>
    <col min="7169" max="7392" width="4.140625" style="93"/>
    <col min="7393" max="7395" width="5.140625" style="93" customWidth="1"/>
    <col min="7396" max="7396" width="29.5703125" style="93" customWidth="1"/>
    <col min="7397" max="7397" width="4.5703125" style="93" customWidth="1"/>
    <col min="7398" max="7403" width="9.5703125" style="93" customWidth="1"/>
    <col min="7404" max="7404" width="4.7109375" style="93" customWidth="1"/>
    <col min="7405" max="7412" width="9.7109375" style="93" customWidth="1"/>
    <col min="7413" max="7413" width="10.42578125" style="93" customWidth="1"/>
    <col min="7414" max="7414" width="11.7109375" style="93" customWidth="1"/>
    <col min="7415" max="7420" width="4.140625" style="93"/>
    <col min="7421" max="7421" width="8.140625" style="93" customWidth="1"/>
    <col min="7422" max="7422" width="26.140625" style="93" customWidth="1"/>
    <col min="7423" max="7423" width="3.85546875" style="93" customWidth="1"/>
    <col min="7424" max="7424" width="13.7109375" style="93" customWidth="1"/>
    <col min="7425" max="7648" width="4.140625" style="93"/>
    <col min="7649" max="7651" width="5.140625" style="93" customWidth="1"/>
    <col min="7652" max="7652" width="29.5703125" style="93" customWidth="1"/>
    <col min="7653" max="7653" width="4.5703125" style="93" customWidth="1"/>
    <col min="7654" max="7659" width="9.5703125" style="93" customWidth="1"/>
    <col min="7660" max="7660" width="4.7109375" style="93" customWidth="1"/>
    <col min="7661" max="7668" width="9.7109375" style="93" customWidth="1"/>
    <col min="7669" max="7669" width="10.42578125" style="93" customWidth="1"/>
    <col min="7670" max="7670" width="11.7109375" style="93" customWidth="1"/>
    <col min="7671" max="7676" width="4.140625" style="93"/>
    <col min="7677" max="7677" width="8.140625" style="93" customWidth="1"/>
    <col min="7678" max="7678" width="26.140625" style="93" customWidth="1"/>
    <col min="7679" max="7679" width="3.85546875" style="93" customWidth="1"/>
    <col min="7680" max="7680" width="13.7109375" style="93" customWidth="1"/>
    <col min="7681" max="7904" width="4.140625" style="93"/>
    <col min="7905" max="7907" width="5.140625" style="93" customWidth="1"/>
    <col min="7908" max="7908" width="29.5703125" style="93" customWidth="1"/>
    <col min="7909" max="7909" width="4.5703125" style="93" customWidth="1"/>
    <col min="7910" max="7915" width="9.5703125" style="93" customWidth="1"/>
    <col min="7916" max="7916" width="4.7109375" style="93" customWidth="1"/>
    <col min="7917" max="7924" width="9.7109375" style="93" customWidth="1"/>
    <col min="7925" max="7925" width="10.42578125" style="93" customWidth="1"/>
    <col min="7926" max="7926" width="11.7109375" style="93" customWidth="1"/>
    <col min="7927" max="7932" width="4.140625" style="93"/>
    <col min="7933" max="7933" width="8.140625" style="93" customWidth="1"/>
    <col min="7934" max="7934" width="26.140625" style="93" customWidth="1"/>
    <col min="7935" max="7935" width="3.85546875" style="93" customWidth="1"/>
    <col min="7936" max="7936" width="13.7109375" style="93" customWidth="1"/>
    <col min="7937" max="8160" width="4.140625" style="93"/>
    <col min="8161" max="8163" width="5.140625" style="93" customWidth="1"/>
    <col min="8164" max="8164" width="29.5703125" style="93" customWidth="1"/>
    <col min="8165" max="8165" width="4.5703125" style="93" customWidth="1"/>
    <col min="8166" max="8171" width="9.5703125" style="93" customWidth="1"/>
    <col min="8172" max="8172" width="4.7109375" style="93" customWidth="1"/>
    <col min="8173" max="8180" width="9.7109375" style="93" customWidth="1"/>
    <col min="8181" max="8181" width="10.42578125" style="93" customWidth="1"/>
    <col min="8182" max="8182" width="11.7109375" style="93" customWidth="1"/>
    <col min="8183" max="8188" width="4.140625" style="93"/>
    <col min="8189" max="8189" width="8.140625" style="93" customWidth="1"/>
    <col min="8190" max="8190" width="26.140625" style="93" customWidth="1"/>
    <col min="8191" max="8191" width="3.85546875" style="93" customWidth="1"/>
    <col min="8192" max="8192" width="13.7109375" style="93" customWidth="1"/>
    <col min="8193" max="8416" width="4.140625" style="93"/>
    <col min="8417" max="8419" width="5.140625" style="93" customWidth="1"/>
    <col min="8420" max="8420" width="29.5703125" style="93" customWidth="1"/>
    <col min="8421" max="8421" width="4.5703125" style="93" customWidth="1"/>
    <col min="8422" max="8427" width="9.5703125" style="93" customWidth="1"/>
    <col min="8428" max="8428" width="4.7109375" style="93" customWidth="1"/>
    <col min="8429" max="8436" width="9.7109375" style="93" customWidth="1"/>
    <col min="8437" max="8437" width="10.42578125" style="93" customWidth="1"/>
    <col min="8438" max="8438" width="11.7109375" style="93" customWidth="1"/>
    <col min="8439" max="8444" width="4.140625" style="93"/>
    <col min="8445" max="8445" width="8.140625" style="93" customWidth="1"/>
    <col min="8446" max="8446" width="26.140625" style="93" customWidth="1"/>
    <col min="8447" max="8447" width="3.85546875" style="93" customWidth="1"/>
    <col min="8448" max="8448" width="13.7109375" style="93" customWidth="1"/>
    <col min="8449" max="8672" width="4.140625" style="93"/>
    <col min="8673" max="8675" width="5.140625" style="93" customWidth="1"/>
    <col min="8676" max="8676" width="29.5703125" style="93" customWidth="1"/>
    <col min="8677" max="8677" width="4.5703125" style="93" customWidth="1"/>
    <col min="8678" max="8683" width="9.5703125" style="93" customWidth="1"/>
    <col min="8684" max="8684" width="4.7109375" style="93" customWidth="1"/>
    <col min="8685" max="8692" width="9.7109375" style="93" customWidth="1"/>
    <col min="8693" max="8693" width="10.42578125" style="93" customWidth="1"/>
    <col min="8694" max="8694" width="11.7109375" style="93" customWidth="1"/>
    <col min="8695" max="8700" width="4.140625" style="93"/>
    <col min="8701" max="8701" width="8.140625" style="93" customWidth="1"/>
    <col min="8702" max="8702" width="26.140625" style="93" customWidth="1"/>
    <col min="8703" max="8703" width="3.85546875" style="93" customWidth="1"/>
    <col min="8704" max="8704" width="13.7109375" style="93" customWidth="1"/>
    <col min="8705" max="8928" width="4.140625" style="93"/>
    <col min="8929" max="8931" width="5.140625" style="93" customWidth="1"/>
    <col min="8932" max="8932" width="29.5703125" style="93" customWidth="1"/>
    <col min="8933" max="8933" width="4.5703125" style="93" customWidth="1"/>
    <col min="8934" max="8939" width="9.5703125" style="93" customWidth="1"/>
    <col min="8940" max="8940" width="4.7109375" style="93" customWidth="1"/>
    <col min="8941" max="8948" width="9.7109375" style="93" customWidth="1"/>
    <col min="8949" max="8949" width="10.42578125" style="93" customWidth="1"/>
    <col min="8950" max="8950" width="11.7109375" style="93" customWidth="1"/>
    <col min="8951" max="8956" width="4.140625" style="93"/>
    <col min="8957" max="8957" width="8.140625" style="93" customWidth="1"/>
    <col min="8958" max="8958" width="26.140625" style="93" customWidth="1"/>
    <col min="8959" max="8959" width="3.85546875" style="93" customWidth="1"/>
    <col min="8960" max="8960" width="13.7109375" style="93" customWidth="1"/>
    <col min="8961" max="9184" width="4.140625" style="93"/>
    <col min="9185" max="9187" width="5.140625" style="93" customWidth="1"/>
    <col min="9188" max="9188" width="29.5703125" style="93" customWidth="1"/>
    <col min="9189" max="9189" width="4.5703125" style="93" customWidth="1"/>
    <col min="9190" max="9195" width="9.5703125" style="93" customWidth="1"/>
    <col min="9196" max="9196" width="4.7109375" style="93" customWidth="1"/>
    <col min="9197" max="9204" width="9.7109375" style="93" customWidth="1"/>
    <col min="9205" max="9205" width="10.42578125" style="93" customWidth="1"/>
    <col min="9206" max="9206" width="11.7109375" style="93" customWidth="1"/>
    <col min="9207" max="9212" width="4.140625" style="93"/>
    <col min="9213" max="9213" width="8.140625" style="93" customWidth="1"/>
    <col min="9214" max="9214" width="26.140625" style="93" customWidth="1"/>
    <col min="9215" max="9215" width="3.85546875" style="93" customWidth="1"/>
    <col min="9216" max="9216" width="13.7109375" style="93" customWidth="1"/>
    <col min="9217" max="9440" width="4.140625" style="93"/>
    <col min="9441" max="9443" width="5.140625" style="93" customWidth="1"/>
    <col min="9444" max="9444" width="29.5703125" style="93" customWidth="1"/>
    <col min="9445" max="9445" width="4.5703125" style="93" customWidth="1"/>
    <col min="9446" max="9451" width="9.5703125" style="93" customWidth="1"/>
    <col min="9452" max="9452" width="4.7109375" style="93" customWidth="1"/>
    <col min="9453" max="9460" width="9.7109375" style="93" customWidth="1"/>
    <col min="9461" max="9461" width="10.42578125" style="93" customWidth="1"/>
    <col min="9462" max="9462" width="11.7109375" style="93" customWidth="1"/>
    <col min="9463" max="9468" width="4.140625" style="93"/>
    <col min="9469" max="9469" width="8.140625" style="93" customWidth="1"/>
    <col min="9470" max="9470" width="26.140625" style="93" customWidth="1"/>
    <col min="9471" max="9471" width="3.85546875" style="93" customWidth="1"/>
    <col min="9472" max="9472" width="13.7109375" style="93" customWidth="1"/>
    <col min="9473" max="9696" width="4.140625" style="93"/>
    <col min="9697" max="9699" width="5.140625" style="93" customWidth="1"/>
    <col min="9700" max="9700" width="29.5703125" style="93" customWidth="1"/>
    <col min="9701" max="9701" width="4.5703125" style="93" customWidth="1"/>
    <col min="9702" max="9707" width="9.5703125" style="93" customWidth="1"/>
    <col min="9708" max="9708" width="4.7109375" style="93" customWidth="1"/>
    <col min="9709" max="9716" width="9.7109375" style="93" customWidth="1"/>
    <col min="9717" max="9717" width="10.42578125" style="93" customWidth="1"/>
    <col min="9718" max="9718" width="11.7109375" style="93" customWidth="1"/>
    <col min="9719" max="9724" width="4.140625" style="93"/>
    <col min="9725" max="9725" width="8.140625" style="93" customWidth="1"/>
    <col min="9726" max="9726" width="26.140625" style="93" customWidth="1"/>
    <col min="9727" max="9727" width="3.85546875" style="93" customWidth="1"/>
    <col min="9728" max="9728" width="13.7109375" style="93" customWidth="1"/>
    <col min="9729" max="9952" width="4.140625" style="93"/>
    <col min="9953" max="9955" width="5.140625" style="93" customWidth="1"/>
    <col min="9956" max="9956" width="29.5703125" style="93" customWidth="1"/>
    <col min="9957" max="9957" width="4.5703125" style="93" customWidth="1"/>
    <col min="9958" max="9963" width="9.5703125" style="93" customWidth="1"/>
    <col min="9964" max="9964" width="4.7109375" style="93" customWidth="1"/>
    <col min="9965" max="9972" width="9.7109375" style="93" customWidth="1"/>
    <col min="9973" max="9973" width="10.42578125" style="93" customWidth="1"/>
    <col min="9974" max="9974" width="11.7109375" style="93" customWidth="1"/>
    <col min="9975" max="9980" width="4.140625" style="93"/>
    <col min="9981" max="9981" width="8.140625" style="93" customWidth="1"/>
    <col min="9982" max="9982" width="26.140625" style="93" customWidth="1"/>
    <col min="9983" max="9983" width="3.85546875" style="93" customWidth="1"/>
    <col min="9984" max="9984" width="13.7109375" style="93" customWidth="1"/>
    <col min="9985" max="10208" width="4.140625" style="93"/>
    <col min="10209" max="10211" width="5.140625" style="93" customWidth="1"/>
    <col min="10212" max="10212" width="29.5703125" style="93" customWidth="1"/>
    <col min="10213" max="10213" width="4.5703125" style="93" customWidth="1"/>
    <col min="10214" max="10219" width="9.5703125" style="93" customWidth="1"/>
    <col min="10220" max="10220" width="4.7109375" style="93" customWidth="1"/>
    <col min="10221" max="10228" width="9.7109375" style="93" customWidth="1"/>
    <col min="10229" max="10229" width="10.42578125" style="93" customWidth="1"/>
    <col min="10230" max="10230" width="11.7109375" style="93" customWidth="1"/>
    <col min="10231" max="10236" width="4.140625" style="93"/>
    <col min="10237" max="10237" width="8.140625" style="93" customWidth="1"/>
    <col min="10238" max="10238" width="26.140625" style="93" customWidth="1"/>
    <col min="10239" max="10239" width="3.85546875" style="93" customWidth="1"/>
    <col min="10240" max="10240" width="13.7109375" style="93" customWidth="1"/>
    <col min="10241" max="10464" width="4.140625" style="93"/>
    <col min="10465" max="10467" width="5.140625" style="93" customWidth="1"/>
    <col min="10468" max="10468" width="29.5703125" style="93" customWidth="1"/>
    <col min="10469" max="10469" width="4.5703125" style="93" customWidth="1"/>
    <col min="10470" max="10475" width="9.5703125" style="93" customWidth="1"/>
    <col min="10476" max="10476" width="4.7109375" style="93" customWidth="1"/>
    <col min="10477" max="10484" width="9.7109375" style="93" customWidth="1"/>
    <col min="10485" max="10485" width="10.42578125" style="93" customWidth="1"/>
    <col min="10486" max="10486" width="11.7109375" style="93" customWidth="1"/>
    <col min="10487" max="10492" width="4.140625" style="93"/>
    <col min="10493" max="10493" width="8.140625" style="93" customWidth="1"/>
    <col min="10494" max="10494" width="26.140625" style="93" customWidth="1"/>
    <col min="10495" max="10495" width="3.85546875" style="93" customWidth="1"/>
    <col min="10496" max="10496" width="13.7109375" style="93" customWidth="1"/>
    <col min="10497" max="10720" width="4.140625" style="93"/>
    <col min="10721" max="10723" width="5.140625" style="93" customWidth="1"/>
    <col min="10724" max="10724" width="29.5703125" style="93" customWidth="1"/>
    <col min="10725" max="10725" width="4.5703125" style="93" customWidth="1"/>
    <col min="10726" max="10731" width="9.5703125" style="93" customWidth="1"/>
    <col min="10732" max="10732" width="4.7109375" style="93" customWidth="1"/>
    <col min="10733" max="10740" width="9.7109375" style="93" customWidth="1"/>
    <col min="10741" max="10741" width="10.42578125" style="93" customWidth="1"/>
    <col min="10742" max="10742" width="11.7109375" style="93" customWidth="1"/>
    <col min="10743" max="10748" width="4.140625" style="93"/>
    <col min="10749" max="10749" width="8.140625" style="93" customWidth="1"/>
    <col min="10750" max="10750" width="26.140625" style="93" customWidth="1"/>
    <col min="10751" max="10751" width="3.85546875" style="93" customWidth="1"/>
    <col min="10752" max="10752" width="13.7109375" style="93" customWidth="1"/>
    <col min="10753" max="10976" width="4.140625" style="93"/>
    <col min="10977" max="10979" width="5.140625" style="93" customWidth="1"/>
    <col min="10980" max="10980" width="29.5703125" style="93" customWidth="1"/>
    <col min="10981" max="10981" width="4.5703125" style="93" customWidth="1"/>
    <col min="10982" max="10987" width="9.5703125" style="93" customWidth="1"/>
    <col min="10988" max="10988" width="4.7109375" style="93" customWidth="1"/>
    <col min="10989" max="10996" width="9.7109375" style="93" customWidth="1"/>
    <col min="10997" max="10997" width="10.42578125" style="93" customWidth="1"/>
    <col min="10998" max="10998" width="11.7109375" style="93" customWidth="1"/>
    <col min="10999" max="11004" width="4.140625" style="93"/>
    <col min="11005" max="11005" width="8.140625" style="93" customWidth="1"/>
    <col min="11006" max="11006" width="26.140625" style="93" customWidth="1"/>
    <col min="11007" max="11007" width="3.85546875" style="93" customWidth="1"/>
    <col min="11008" max="11008" width="13.7109375" style="93" customWidth="1"/>
    <col min="11009" max="11232" width="4.140625" style="93"/>
    <col min="11233" max="11235" width="5.140625" style="93" customWidth="1"/>
    <col min="11236" max="11236" width="29.5703125" style="93" customWidth="1"/>
    <col min="11237" max="11237" width="4.5703125" style="93" customWidth="1"/>
    <col min="11238" max="11243" width="9.5703125" style="93" customWidth="1"/>
    <col min="11244" max="11244" width="4.7109375" style="93" customWidth="1"/>
    <col min="11245" max="11252" width="9.7109375" style="93" customWidth="1"/>
    <col min="11253" max="11253" width="10.42578125" style="93" customWidth="1"/>
    <col min="11254" max="11254" width="11.7109375" style="93" customWidth="1"/>
    <col min="11255" max="11260" width="4.140625" style="93"/>
    <col min="11261" max="11261" width="8.140625" style="93" customWidth="1"/>
    <col min="11262" max="11262" width="26.140625" style="93" customWidth="1"/>
    <col min="11263" max="11263" width="3.85546875" style="93" customWidth="1"/>
    <col min="11264" max="11264" width="13.7109375" style="93" customWidth="1"/>
    <col min="11265" max="11488" width="4.140625" style="93"/>
    <col min="11489" max="11491" width="5.140625" style="93" customWidth="1"/>
    <col min="11492" max="11492" width="29.5703125" style="93" customWidth="1"/>
    <col min="11493" max="11493" width="4.5703125" style="93" customWidth="1"/>
    <col min="11494" max="11499" width="9.5703125" style="93" customWidth="1"/>
    <col min="11500" max="11500" width="4.7109375" style="93" customWidth="1"/>
    <col min="11501" max="11508" width="9.7109375" style="93" customWidth="1"/>
    <col min="11509" max="11509" width="10.42578125" style="93" customWidth="1"/>
    <col min="11510" max="11510" width="11.7109375" style="93" customWidth="1"/>
    <col min="11511" max="11516" width="4.140625" style="93"/>
    <col min="11517" max="11517" width="8.140625" style="93" customWidth="1"/>
    <col min="11518" max="11518" width="26.140625" style="93" customWidth="1"/>
    <col min="11519" max="11519" width="3.85546875" style="93" customWidth="1"/>
    <col min="11520" max="11520" width="13.7109375" style="93" customWidth="1"/>
    <col min="11521" max="11744" width="4.140625" style="93"/>
    <col min="11745" max="11747" width="5.140625" style="93" customWidth="1"/>
    <col min="11748" max="11748" width="29.5703125" style="93" customWidth="1"/>
    <col min="11749" max="11749" width="4.5703125" style="93" customWidth="1"/>
    <col min="11750" max="11755" width="9.5703125" style="93" customWidth="1"/>
    <col min="11756" max="11756" width="4.7109375" style="93" customWidth="1"/>
    <col min="11757" max="11764" width="9.7109375" style="93" customWidth="1"/>
    <col min="11765" max="11765" width="10.42578125" style="93" customWidth="1"/>
    <col min="11766" max="11766" width="11.7109375" style="93" customWidth="1"/>
    <col min="11767" max="11772" width="4.140625" style="93"/>
    <col min="11773" max="11773" width="8.140625" style="93" customWidth="1"/>
    <col min="11774" max="11774" width="26.140625" style="93" customWidth="1"/>
    <col min="11775" max="11775" width="3.85546875" style="93" customWidth="1"/>
    <col min="11776" max="11776" width="13.7109375" style="93" customWidth="1"/>
    <col min="11777" max="12000" width="4.140625" style="93"/>
    <col min="12001" max="12003" width="5.140625" style="93" customWidth="1"/>
    <col min="12004" max="12004" width="29.5703125" style="93" customWidth="1"/>
    <col min="12005" max="12005" width="4.5703125" style="93" customWidth="1"/>
    <col min="12006" max="12011" width="9.5703125" style="93" customWidth="1"/>
    <col min="12012" max="12012" width="4.7109375" style="93" customWidth="1"/>
    <col min="12013" max="12020" width="9.7109375" style="93" customWidth="1"/>
    <col min="12021" max="12021" width="10.42578125" style="93" customWidth="1"/>
    <col min="12022" max="12022" width="11.7109375" style="93" customWidth="1"/>
    <col min="12023" max="12028" width="4.140625" style="93"/>
    <col min="12029" max="12029" width="8.140625" style="93" customWidth="1"/>
    <col min="12030" max="12030" width="26.140625" style="93" customWidth="1"/>
    <col min="12031" max="12031" width="3.85546875" style="93" customWidth="1"/>
    <col min="12032" max="12032" width="13.7109375" style="93" customWidth="1"/>
    <col min="12033" max="12256" width="4.140625" style="93"/>
    <col min="12257" max="12259" width="5.140625" style="93" customWidth="1"/>
    <col min="12260" max="12260" width="29.5703125" style="93" customWidth="1"/>
    <col min="12261" max="12261" width="4.5703125" style="93" customWidth="1"/>
    <col min="12262" max="12267" width="9.5703125" style="93" customWidth="1"/>
    <col min="12268" max="12268" width="4.7109375" style="93" customWidth="1"/>
    <col min="12269" max="12276" width="9.7109375" style="93" customWidth="1"/>
    <col min="12277" max="12277" width="10.42578125" style="93" customWidth="1"/>
    <col min="12278" max="12278" width="11.7109375" style="93" customWidth="1"/>
    <col min="12279" max="12284" width="4.140625" style="93"/>
    <col min="12285" max="12285" width="8.140625" style="93" customWidth="1"/>
    <col min="12286" max="12286" width="26.140625" style="93" customWidth="1"/>
    <col min="12287" max="12287" width="3.85546875" style="93" customWidth="1"/>
    <col min="12288" max="12288" width="13.7109375" style="93" customWidth="1"/>
    <col min="12289" max="12512" width="4.140625" style="93"/>
    <col min="12513" max="12515" width="5.140625" style="93" customWidth="1"/>
    <col min="12516" max="12516" width="29.5703125" style="93" customWidth="1"/>
    <col min="12517" max="12517" width="4.5703125" style="93" customWidth="1"/>
    <col min="12518" max="12523" width="9.5703125" style="93" customWidth="1"/>
    <col min="12524" max="12524" width="4.7109375" style="93" customWidth="1"/>
    <col min="12525" max="12532" width="9.7109375" style="93" customWidth="1"/>
    <col min="12533" max="12533" width="10.42578125" style="93" customWidth="1"/>
    <col min="12534" max="12534" width="11.7109375" style="93" customWidth="1"/>
    <col min="12535" max="12540" width="4.140625" style="93"/>
    <col min="12541" max="12541" width="8.140625" style="93" customWidth="1"/>
    <col min="12542" max="12542" width="26.140625" style="93" customWidth="1"/>
    <col min="12543" max="12543" width="3.85546875" style="93" customWidth="1"/>
    <col min="12544" max="12544" width="13.7109375" style="93" customWidth="1"/>
    <col min="12545" max="12768" width="4.140625" style="93"/>
    <col min="12769" max="12771" width="5.140625" style="93" customWidth="1"/>
    <col min="12772" max="12772" width="29.5703125" style="93" customWidth="1"/>
    <col min="12773" max="12773" width="4.5703125" style="93" customWidth="1"/>
    <col min="12774" max="12779" width="9.5703125" style="93" customWidth="1"/>
    <col min="12780" max="12780" width="4.7109375" style="93" customWidth="1"/>
    <col min="12781" max="12788" width="9.7109375" style="93" customWidth="1"/>
    <col min="12789" max="12789" width="10.42578125" style="93" customWidth="1"/>
    <col min="12790" max="12790" width="11.7109375" style="93" customWidth="1"/>
    <col min="12791" max="12796" width="4.140625" style="93"/>
    <col min="12797" max="12797" width="8.140625" style="93" customWidth="1"/>
    <col min="12798" max="12798" width="26.140625" style="93" customWidth="1"/>
    <col min="12799" max="12799" width="3.85546875" style="93" customWidth="1"/>
    <col min="12800" max="12800" width="13.7109375" style="93" customWidth="1"/>
    <col min="12801" max="13024" width="4.140625" style="93"/>
    <col min="13025" max="13027" width="5.140625" style="93" customWidth="1"/>
    <col min="13028" max="13028" width="29.5703125" style="93" customWidth="1"/>
    <col min="13029" max="13029" width="4.5703125" style="93" customWidth="1"/>
    <col min="13030" max="13035" width="9.5703125" style="93" customWidth="1"/>
    <col min="13036" max="13036" width="4.7109375" style="93" customWidth="1"/>
    <col min="13037" max="13044" width="9.7109375" style="93" customWidth="1"/>
    <col min="13045" max="13045" width="10.42578125" style="93" customWidth="1"/>
    <col min="13046" max="13046" width="11.7109375" style="93" customWidth="1"/>
    <col min="13047" max="13052" width="4.140625" style="93"/>
    <col min="13053" max="13053" width="8.140625" style="93" customWidth="1"/>
    <col min="13054" max="13054" width="26.140625" style="93" customWidth="1"/>
    <col min="13055" max="13055" width="3.85546875" style="93" customWidth="1"/>
    <col min="13056" max="13056" width="13.7109375" style="93" customWidth="1"/>
    <col min="13057" max="13280" width="4.140625" style="93"/>
    <col min="13281" max="13283" width="5.140625" style="93" customWidth="1"/>
    <col min="13284" max="13284" width="29.5703125" style="93" customWidth="1"/>
    <col min="13285" max="13285" width="4.5703125" style="93" customWidth="1"/>
    <col min="13286" max="13291" width="9.5703125" style="93" customWidth="1"/>
    <col min="13292" max="13292" width="4.7109375" style="93" customWidth="1"/>
    <col min="13293" max="13300" width="9.7109375" style="93" customWidth="1"/>
    <col min="13301" max="13301" width="10.42578125" style="93" customWidth="1"/>
    <col min="13302" max="13302" width="11.7109375" style="93" customWidth="1"/>
    <col min="13303" max="13308" width="4.140625" style="93"/>
    <col min="13309" max="13309" width="8.140625" style="93" customWidth="1"/>
    <col min="13310" max="13310" width="26.140625" style="93" customWidth="1"/>
    <col min="13311" max="13311" width="3.85546875" style="93" customWidth="1"/>
    <col min="13312" max="13312" width="13.7109375" style="93" customWidth="1"/>
    <col min="13313" max="13536" width="4.140625" style="93"/>
    <col min="13537" max="13539" width="5.140625" style="93" customWidth="1"/>
    <col min="13540" max="13540" width="29.5703125" style="93" customWidth="1"/>
    <col min="13541" max="13541" width="4.5703125" style="93" customWidth="1"/>
    <col min="13542" max="13547" width="9.5703125" style="93" customWidth="1"/>
    <col min="13548" max="13548" width="4.7109375" style="93" customWidth="1"/>
    <col min="13549" max="13556" width="9.7109375" style="93" customWidth="1"/>
    <col min="13557" max="13557" width="10.42578125" style="93" customWidth="1"/>
    <col min="13558" max="13558" width="11.7109375" style="93" customWidth="1"/>
    <col min="13559" max="13564" width="4.140625" style="93"/>
    <col min="13565" max="13565" width="8.140625" style="93" customWidth="1"/>
    <col min="13566" max="13566" width="26.140625" style="93" customWidth="1"/>
    <col min="13567" max="13567" width="3.85546875" style="93" customWidth="1"/>
    <col min="13568" max="13568" width="13.7109375" style="93" customWidth="1"/>
    <col min="13569" max="13792" width="4.140625" style="93"/>
    <col min="13793" max="13795" width="5.140625" style="93" customWidth="1"/>
    <col min="13796" max="13796" width="29.5703125" style="93" customWidth="1"/>
    <col min="13797" max="13797" width="4.5703125" style="93" customWidth="1"/>
    <col min="13798" max="13803" width="9.5703125" style="93" customWidth="1"/>
    <col min="13804" max="13804" width="4.7109375" style="93" customWidth="1"/>
    <col min="13805" max="13812" width="9.7109375" style="93" customWidth="1"/>
    <col min="13813" max="13813" width="10.42578125" style="93" customWidth="1"/>
    <col min="13814" max="13814" width="11.7109375" style="93" customWidth="1"/>
    <col min="13815" max="13820" width="4.140625" style="93"/>
    <col min="13821" max="13821" width="8.140625" style="93" customWidth="1"/>
    <col min="13822" max="13822" width="26.140625" style="93" customWidth="1"/>
    <col min="13823" max="13823" width="3.85546875" style="93" customWidth="1"/>
    <col min="13824" max="13824" width="13.7109375" style="93" customWidth="1"/>
    <col min="13825" max="14048" width="4.140625" style="93"/>
    <col min="14049" max="14051" width="5.140625" style="93" customWidth="1"/>
    <col min="14052" max="14052" width="29.5703125" style="93" customWidth="1"/>
    <col min="14053" max="14053" width="4.5703125" style="93" customWidth="1"/>
    <col min="14054" max="14059" width="9.5703125" style="93" customWidth="1"/>
    <col min="14060" max="14060" width="4.7109375" style="93" customWidth="1"/>
    <col min="14061" max="14068" width="9.7109375" style="93" customWidth="1"/>
    <col min="14069" max="14069" width="10.42578125" style="93" customWidth="1"/>
    <col min="14070" max="14070" width="11.7109375" style="93" customWidth="1"/>
    <col min="14071" max="14076" width="4.140625" style="93"/>
    <col min="14077" max="14077" width="8.140625" style="93" customWidth="1"/>
    <col min="14078" max="14078" width="26.140625" style="93" customWidth="1"/>
    <col min="14079" max="14079" width="3.85546875" style="93" customWidth="1"/>
    <col min="14080" max="14080" width="13.7109375" style="93" customWidth="1"/>
    <col min="14081" max="14304" width="4.140625" style="93"/>
    <col min="14305" max="14307" width="5.140625" style="93" customWidth="1"/>
    <col min="14308" max="14308" width="29.5703125" style="93" customWidth="1"/>
    <col min="14309" max="14309" width="4.5703125" style="93" customWidth="1"/>
    <col min="14310" max="14315" width="9.5703125" style="93" customWidth="1"/>
    <col min="14316" max="14316" width="4.7109375" style="93" customWidth="1"/>
    <col min="14317" max="14324" width="9.7109375" style="93" customWidth="1"/>
    <col min="14325" max="14325" width="10.42578125" style="93" customWidth="1"/>
    <col min="14326" max="14326" width="11.7109375" style="93" customWidth="1"/>
    <col min="14327" max="14332" width="4.140625" style="93"/>
    <col min="14333" max="14333" width="8.140625" style="93" customWidth="1"/>
    <col min="14334" max="14334" width="26.140625" style="93" customWidth="1"/>
    <col min="14335" max="14335" width="3.85546875" style="93" customWidth="1"/>
    <col min="14336" max="14336" width="13.7109375" style="93" customWidth="1"/>
    <col min="14337" max="14560" width="4.140625" style="93"/>
    <col min="14561" max="14563" width="5.140625" style="93" customWidth="1"/>
    <col min="14564" max="14564" width="29.5703125" style="93" customWidth="1"/>
    <col min="14565" max="14565" width="4.5703125" style="93" customWidth="1"/>
    <col min="14566" max="14571" width="9.5703125" style="93" customWidth="1"/>
    <col min="14572" max="14572" width="4.7109375" style="93" customWidth="1"/>
    <col min="14573" max="14580" width="9.7109375" style="93" customWidth="1"/>
    <col min="14581" max="14581" width="10.42578125" style="93" customWidth="1"/>
    <col min="14582" max="14582" width="11.7109375" style="93" customWidth="1"/>
    <col min="14583" max="14588" width="4.140625" style="93"/>
    <col min="14589" max="14589" width="8.140625" style="93" customWidth="1"/>
    <col min="14590" max="14590" width="26.140625" style="93" customWidth="1"/>
    <col min="14591" max="14591" width="3.85546875" style="93" customWidth="1"/>
    <col min="14592" max="14592" width="13.7109375" style="93" customWidth="1"/>
    <col min="14593" max="14816" width="4.140625" style="93"/>
    <col min="14817" max="14819" width="5.140625" style="93" customWidth="1"/>
    <col min="14820" max="14820" width="29.5703125" style="93" customWidth="1"/>
    <col min="14821" max="14821" width="4.5703125" style="93" customWidth="1"/>
    <col min="14822" max="14827" width="9.5703125" style="93" customWidth="1"/>
    <col min="14828" max="14828" width="4.7109375" style="93" customWidth="1"/>
    <col min="14829" max="14836" width="9.7109375" style="93" customWidth="1"/>
    <col min="14837" max="14837" width="10.42578125" style="93" customWidth="1"/>
    <col min="14838" max="14838" width="11.7109375" style="93" customWidth="1"/>
    <col min="14839" max="14844" width="4.140625" style="93"/>
    <col min="14845" max="14845" width="8.140625" style="93" customWidth="1"/>
    <col min="14846" max="14846" width="26.140625" style="93" customWidth="1"/>
    <col min="14847" max="14847" width="3.85546875" style="93" customWidth="1"/>
    <col min="14848" max="14848" width="13.7109375" style="93" customWidth="1"/>
    <col min="14849" max="15072" width="4.140625" style="93"/>
    <col min="15073" max="15075" width="5.140625" style="93" customWidth="1"/>
    <col min="15076" max="15076" width="29.5703125" style="93" customWidth="1"/>
    <col min="15077" max="15077" width="4.5703125" style="93" customWidth="1"/>
    <col min="15078" max="15083" width="9.5703125" style="93" customWidth="1"/>
    <col min="15084" max="15084" width="4.7109375" style="93" customWidth="1"/>
    <col min="15085" max="15092" width="9.7109375" style="93" customWidth="1"/>
    <col min="15093" max="15093" width="10.42578125" style="93" customWidth="1"/>
    <col min="15094" max="15094" width="11.7109375" style="93" customWidth="1"/>
    <col min="15095" max="15100" width="4.140625" style="93"/>
    <col min="15101" max="15101" width="8.140625" style="93" customWidth="1"/>
    <col min="15102" max="15102" width="26.140625" style="93" customWidth="1"/>
    <col min="15103" max="15103" width="3.85546875" style="93" customWidth="1"/>
    <col min="15104" max="15104" width="13.7109375" style="93" customWidth="1"/>
    <col min="15105" max="15328" width="4.140625" style="93"/>
    <col min="15329" max="15331" width="5.140625" style="93" customWidth="1"/>
    <col min="15332" max="15332" width="29.5703125" style="93" customWidth="1"/>
    <col min="15333" max="15333" width="4.5703125" style="93" customWidth="1"/>
    <col min="15334" max="15339" width="9.5703125" style="93" customWidth="1"/>
    <col min="15340" max="15340" width="4.7109375" style="93" customWidth="1"/>
    <col min="15341" max="15348" width="9.7109375" style="93" customWidth="1"/>
    <col min="15349" max="15349" width="10.42578125" style="93" customWidth="1"/>
    <col min="15350" max="15350" width="11.7109375" style="93" customWidth="1"/>
    <col min="15351" max="15356" width="4.140625" style="93"/>
    <col min="15357" max="15357" width="8.140625" style="93" customWidth="1"/>
    <col min="15358" max="15358" width="26.140625" style="93" customWidth="1"/>
    <col min="15359" max="15359" width="3.85546875" style="93" customWidth="1"/>
    <col min="15360" max="15360" width="13.7109375" style="93" customWidth="1"/>
    <col min="15361" max="15584" width="4.140625" style="93"/>
    <col min="15585" max="15587" width="5.140625" style="93" customWidth="1"/>
    <col min="15588" max="15588" width="29.5703125" style="93" customWidth="1"/>
    <col min="15589" max="15589" width="4.5703125" style="93" customWidth="1"/>
    <col min="15590" max="15595" width="9.5703125" style="93" customWidth="1"/>
    <col min="15596" max="15596" width="4.7109375" style="93" customWidth="1"/>
    <col min="15597" max="15604" width="9.7109375" style="93" customWidth="1"/>
    <col min="15605" max="15605" width="10.42578125" style="93" customWidth="1"/>
    <col min="15606" max="15606" width="11.7109375" style="93" customWidth="1"/>
    <col min="15607" max="15612" width="4.140625" style="93"/>
    <col min="15613" max="15613" width="8.140625" style="93" customWidth="1"/>
    <col min="15614" max="15614" width="26.140625" style="93" customWidth="1"/>
    <col min="15615" max="15615" width="3.85546875" style="93" customWidth="1"/>
    <col min="15616" max="15616" width="13.7109375" style="93" customWidth="1"/>
    <col min="15617" max="15840" width="4.140625" style="93"/>
    <col min="15841" max="15843" width="5.140625" style="93" customWidth="1"/>
    <col min="15844" max="15844" width="29.5703125" style="93" customWidth="1"/>
    <col min="15845" max="15845" width="4.5703125" style="93" customWidth="1"/>
    <col min="15846" max="15851" width="9.5703125" style="93" customWidth="1"/>
    <col min="15852" max="15852" width="4.7109375" style="93" customWidth="1"/>
    <col min="15853" max="15860" width="9.7109375" style="93" customWidth="1"/>
    <col min="15861" max="15861" width="10.42578125" style="93" customWidth="1"/>
    <col min="15862" max="15862" width="11.7109375" style="93" customWidth="1"/>
    <col min="15863" max="15868" width="4.140625" style="93"/>
    <col min="15869" max="15869" width="8.140625" style="93" customWidth="1"/>
    <col min="15870" max="15870" width="26.140625" style="93" customWidth="1"/>
    <col min="15871" max="15871" width="3.85546875" style="93" customWidth="1"/>
    <col min="15872" max="15872" width="13.7109375" style="93" customWidth="1"/>
    <col min="15873" max="16096" width="4.140625" style="93"/>
    <col min="16097" max="16099" width="5.140625" style="93" customWidth="1"/>
    <col min="16100" max="16100" width="29.5703125" style="93" customWidth="1"/>
    <col min="16101" max="16101" width="4.5703125" style="93" customWidth="1"/>
    <col min="16102" max="16107" width="9.5703125" style="93" customWidth="1"/>
    <col min="16108" max="16108" width="4.7109375" style="93" customWidth="1"/>
    <col min="16109" max="16116" width="9.7109375" style="93" customWidth="1"/>
    <col min="16117" max="16117" width="10.42578125" style="93" customWidth="1"/>
    <col min="16118" max="16118" width="11.7109375" style="93" customWidth="1"/>
    <col min="16119" max="16124" width="4.140625" style="93"/>
    <col min="16125" max="16125" width="8.140625" style="93" customWidth="1"/>
    <col min="16126" max="16126" width="26.140625" style="93" customWidth="1"/>
    <col min="16127" max="16127" width="3.85546875" style="93" customWidth="1"/>
    <col min="16128" max="16128" width="13.7109375" style="93" customWidth="1"/>
    <col min="16129" max="16384" width="4.140625" style="93"/>
  </cols>
  <sheetData>
    <row r="1" spans="1:26" x14ac:dyDescent="0.2">
      <c r="D1" s="82"/>
      <c r="E1" s="82"/>
      <c r="F1" s="82"/>
      <c r="G1" s="82"/>
      <c r="H1" s="82"/>
      <c r="I1" s="82"/>
      <c r="J1" s="94"/>
    </row>
    <row r="2" spans="1:26" x14ac:dyDescent="0.2">
      <c r="D2" s="82"/>
      <c r="E2" s="82"/>
      <c r="F2" s="82"/>
      <c r="G2" s="82"/>
      <c r="H2" s="82"/>
      <c r="I2" s="82"/>
      <c r="J2" s="94"/>
    </row>
    <row r="3" spans="1:26" x14ac:dyDescent="0.2">
      <c r="A3" s="94"/>
      <c r="B3" s="94"/>
      <c r="C3" s="94"/>
      <c r="E3" s="95"/>
      <c r="F3" s="95"/>
      <c r="G3" s="95"/>
      <c r="H3" s="82"/>
      <c r="I3" s="82"/>
      <c r="J3" s="83"/>
      <c r="K3" s="94"/>
    </row>
    <row r="4" spans="1:26" x14ac:dyDescent="0.2">
      <c r="A4" s="96"/>
      <c r="B4" s="96"/>
      <c r="C4" s="96"/>
      <c r="D4" s="82"/>
      <c r="E4" s="95"/>
      <c r="F4" s="95"/>
      <c r="G4" s="95"/>
      <c r="H4" s="82"/>
      <c r="I4" s="82"/>
      <c r="K4" s="94"/>
    </row>
    <row r="5" spans="1:26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82"/>
      <c r="M5" s="82"/>
      <c r="N5" s="82"/>
      <c r="O5" s="82"/>
      <c r="P5" s="82"/>
      <c r="Q5" s="82"/>
      <c r="R5" s="82"/>
      <c r="S5" s="82"/>
      <c r="T5" s="82"/>
    </row>
    <row r="6" spans="1:26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82"/>
      <c r="M6" s="82"/>
      <c r="N6" s="82"/>
      <c r="O6" s="82"/>
      <c r="P6" s="82"/>
      <c r="Q6" s="82"/>
      <c r="R6" s="82"/>
      <c r="S6" s="82"/>
      <c r="T6" s="82"/>
    </row>
    <row r="7" spans="1:26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82"/>
      <c r="M7" s="82"/>
      <c r="N7" s="82"/>
      <c r="O7" s="82"/>
      <c r="P7" s="82"/>
      <c r="Q7" s="82"/>
      <c r="R7" s="82"/>
      <c r="S7" s="82"/>
      <c r="T7" s="82"/>
    </row>
    <row r="8" spans="1:26" x14ac:dyDescent="0.25">
      <c r="L8" s="82"/>
      <c r="M8" s="83"/>
      <c r="N8" s="82"/>
      <c r="P8" s="82"/>
      <c r="Q8" s="82"/>
      <c r="R8" s="82"/>
      <c r="S8" s="82"/>
      <c r="T8" s="82"/>
    </row>
    <row r="9" spans="1:26" x14ac:dyDescent="0.25">
      <c r="A9" s="143" t="s">
        <v>1</v>
      </c>
      <c r="B9" s="143"/>
      <c r="C9" s="143"/>
      <c r="D9" s="143"/>
      <c r="E9" s="148" t="s">
        <v>2</v>
      </c>
      <c r="F9" s="149" t="s">
        <v>10</v>
      </c>
      <c r="G9" s="150"/>
      <c r="H9" s="145" t="s">
        <v>97</v>
      </c>
      <c r="I9" s="143"/>
      <c r="J9" s="143"/>
      <c r="K9" s="143"/>
      <c r="L9" s="153" t="s">
        <v>2</v>
      </c>
      <c r="M9" s="135" t="s">
        <v>97</v>
      </c>
      <c r="N9" s="136"/>
      <c r="O9" s="136"/>
      <c r="P9" s="136"/>
      <c r="Q9" s="136"/>
      <c r="R9" s="136"/>
      <c r="S9" s="136"/>
      <c r="T9" s="137"/>
      <c r="U9" s="138" t="s">
        <v>98</v>
      </c>
    </row>
    <row r="10" spans="1:26" x14ac:dyDescent="0.25">
      <c r="A10" s="143"/>
      <c r="B10" s="143"/>
      <c r="C10" s="143"/>
      <c r="D10" s="143"/>
      <c r="E10" s="148"/>
      <c r="F10" s="151"/>
      <c r="G10" s="152"/>
      <c r="H10" s="141" t="s">
        <v>99</v>
      </c>
      <c r="I10" s="142"/>
      <c r="J10" s="143">
        <v>2</v>
      </c>
      <c r="K10" s="143"/>
      <c r="L10" s="153"/>
      <c r="M10" s="143">
        <v>3</v>
      </c>
      <c r="N10" s="143"/>
      <c r="O10" s="144">
        <v>4</v>
      </c>
      <c r="P10" s="145"/>
      <c r="Q10" s="143">
        <v>5</v>
      </c>
      <c r="R10" s="143"/>
      <c r="S10" s="143">
        <v>6</v>
      </c>
      <c r="T10" s="143"/>
      <c r="U10" s="139"/>
    </row>
    <row r="11" spans="1:26" x14ac:dyDescent="0.25">
      <c r="A11" s="143"/>
      <c r="B11" s="143"/>
      <c r="C11" s="143"/>
      <c r="D11" s="143"/>
      <c r="E11" s="148"/>
      <c r="F11" s="151"/>
      <c r="G11" s="152"/>
      <c r="H11" s="146" t="s">
        <v>10</v>
      </c>
      <c r="I11" s="100"/>
      <c r="J11" s="146" t="s">
        <v>10</v>
      </c>
      <c r="K11" s="100"/>
      <c r="L11" s="153"/>
      <c r="M11" s="146" t="s">
        <v>10</v>
      </c>
      <c r="N11" s="100"/>
      <c r="O11" s="146" t="s">
        <v>10</v>
      </c>
      <c r="P11" s="100"/>
      <c r="Q11" s="146" t="s">
        <v>10</v>
      </c>
      <c r="R11" s="100"/>
      <c r="S11" s="146" t="s">
        <v>10</v>
      </c>
      <c r="T11" s="100"/>
      <c r="U11" s="139"/>
    </row>
    <row r="12" spans="1:26" x14ac:dyDescent="0.25">
      <c r="A12" s="143"/>
      <c r="B12" s="143"/>
      <c r="C12" s="143"/>
      <c r="D12" s="143"/>
      <c r="E12" s="148"/>
      <c r="F12" s="101"/>
      <c r="G12" s="98" t="s">
        <v>11</v>
      </c>
      <c r="H12" s="147"/>
      <c r="I12" s="97" t="s">
        <v>11</v>
      </c>
      <c r="J12" s="147"/>
      <c r="K12" s="97" t="s">
        <v>11</v>
      </c>
      <c r="L12" s="153"/>
      <c r="M12" s="147"/>
      <c r="N12" s="97" t="s">
        <v>11</v>
      </c>
      <c r="O12" s="147"/>
      <c r="P12" s="97" t="s">
        <v>11</v>
      </c>
      <c r="Q12" s="147"/>
      <c r="R12" s="97" t="s">
        <v>11</v>
      </c>
      <c r="S12" s="147"/>
      <c r="T12" s="97" t="s">
        <v>11</v>
      </c>
      <c r="U12" s="140"/>
    </row>
    <row r="13" spans="1:26" x14ac:dyDescent="0.25">
      <c r="A13" s="143" t="s">
        <v>12</v>
      </c>
      <c r="B13" s="143"/>
      <c r="C13" s="143"/>
      <c r="D13" s="143"/>
      <c r="E13" s="99" t="s">
        <v>13</v>
      </c>
      <c r="F13" s="102">
        <v>1</v>
      </c>
      <c r="G13" s="102">
        <v>2</v>
      </c>
      <c r="H13" s="103">
        <v>3</v>
      </c>
      <c r="I13" s="103">
        <v>4</v>
      </c>
      <c r="J13" s="103">
        <v>5</v>
      </c>
      <c r="K13" s="103">
        <v>6</v>
      </c>
      <c r="L13" s="97" t="s">
        <v>13</v>
      </c>
      <c r="M13" s="103">
        <v>7</v>
      </c>
      <c r="N13" s="103">
        <v>8</v>
      </c>
      <c r="O13" s="103">
        <v>9</v>
      </c>
      <c r="P13" s="103">
        <v>10</v>
      </c>
      <c r="Q13" s="103">
        <v>11</v>
      </c>
      <c r="R13" s="103">
        <v>12</v>
      </c>
      <c r="S13" s="103">
        <v>13</v>
      </c>
      <c r="T13" s="103">
        <v>14</v>
      </c>
      <c r="U13" s="97">
        <v>15</v>
      </c>
    </row>
    <row r="14" spans="1:26" ht="15.75" customHeight="1" x14ac:dyDescent="0.25">
      <c r="A14" s="132" t="s">
        <v>100</v>
      </c>
      <c r="B14" s="133"/>
      <c r="C14" s="133"/>
      <c r="D14" s="134"/>
      <c r="E14" s="105">
        <v>1</v>
      </c>
      <c r="F14" s="116">
        <f>+F15+F21</f>
        <v>258849</v>
      </c>
      <c r="G14" s="116">
        <f t="shared" ref="G14:U14" si="0">+G15+G21</f>
        <v>126396</v>
      </c>
      <c r="H14" s="116">
        <f t="shared" si="0"/>
        <v>235</v>
      </c>
      <c r="I14" s="116">
        <f t="shared" si="0"/>
        <v>119</v>
      </c>
      <c r="J14" s="116">
        <f t="shared" si="0"/>
        <v>55671</v>
      </c>
      <c r="K14" s="116">
        <f t="shared" si="0"/>
        <v>27105</v>
      </c>
      <c r="L14" s="117">
        <v>1</v>
      </c>
      <c r="M14" s="116">
        <f t="shared" si="0"/>
        <v>60912</v>
      </c>
      <c r="N14" s="116">
        <f t="shared" si="0"/>
        <v>29792</v>
      </c>
      <c r="O14" s="116">
        <f t="shared" si="0"/>
        <v>68196</v>
      </c>
      <c r="P14" s="116">
        <f t="shared" si="0"/>
        <v>33388</v>
      </c>
      <c r="Q14" s="116">
        <f t="shared" si="0"/>
        <v>73344</v>
      </c>
      <c r="R14" s="116">
        <f t="shared" si="0"/>
        <v>35812</v>
      </c>
      <c r="S14" s="116">
        <f t="shared" si="0"/>
        <v>491</v>
      </c>
      <c r="T14" s="116">
        <f t="shared" si="0"/>
        <v>180</v>
      </c>
      <c r="U14" s="118">
        <f t="shared" si="0"/>
        <v>9182</v>
      </c>
      <c r="Y14" s="106"/>
      <c r="Z14" s="106"/>
    </row>
    <row r="15" spans="1:26" ht="24.75" customHeight="1" x14ac:dyDescent="0.25">
      <c r="A15" s="155" t="s">
        <v>101</v>
      </c>
      <c r="B15" s="133"/>
      <c r="C15" s="133"/>
      <c r="D15" s="134"/>
      <c r="E15" s="105">
        <v>2</v>
      </c>
      <c r="F15" s="116">
        <f>SUM(F16:F20)</f>
        <v>248801</v>
      </c>
      <c r="G15" s="116">
        <f t="shared" ref="G15:U15" si="1">SUM(G16:G20)</f>
        <v>121831</v>
      </c>
      <c r="H15" s="116">
        <f t="shared" si="1"/>
        <v>235</v>
      </c>
      <c r="I15" s="116">
        <f t="shared" si="1"/>
        <v>119</v>
      </c>
      <c r="J15" s="116">
        <f t="shared" si="1"/>
        <v>52325</v>
      </c>
      <c r="K15" s="116">
        <f t="shared" si="1"/>
        <v>25525</v>
      </c>
      <c r="L15" s="117">
        <v>2</v>
      </c>
      <c r="M15" s="116">
        <f t="shared" si="1"/>
        <v>58231</v>
      </c>
      <c r="N15" s="116">
        <f t="shared" si="1"/>
        <v>28574</v>
      </c>
      <c r="O15" s="116">
        <f t="shared" si="1"/>
        <v>65732</v>
      </c>
      <c r="P15" s="116">
        <f t="shared" si="1"/>
        <v>32287</v>
      </c>
      <c r="Q15" s="116">
        <f t="shared" si="1"/>
        <v>71799</v>
      </c>
      <c r="R15" s="116">
        <f t="shared" si="1"/>
        <v>35150</v>
      </c>
      <c r="S15" s="116">
        <f t="shared" si="1"/>
        <v>479</v>
      </c>
      <c r="T15" s="116">
        <f t="shared" si="1"/>
        <v>176</v>
      </c>
      <c r="U15" s="118">
        <f t="shared" si="1"/>
        <v>8839</v>
      </c>
      <c r="Y15" s="106"/>
      <c r="Z15" s="106"/>
    </row>
    <row r="16" spans="1:26" ht="12" x14ac:dyDescent="0.25">
      <c r="A16" s="156" t="s">
        <v>98</v>
      </c>
      <c r="B16" s="157" t="s">
        <v>102</v>
      </c>
      <c r="C16" s="158"/>
      <c r="D16" s="159"/>
      <c r="E16" s="105">
        <v>3</v>
      </c>
      <c r="F16" s="116">
        <f t="shared" ref="F16:G20" si="2">+H16+J16+M16+O16+Q16+S16</f>
        <v>49085</v>
      </c>
      <c r="G16" s="116">
        <f t="shared" si="2"/>
        <v>23921</v>
      </c>
      <c r="H16" s="119">
        <v>160</v>
      </c>
      <c r="I16" s="119">
        <v>76</v>
      </c>
      <c r="J16" s="119">
        <v>47269</v>
      </c>
      <c r="K16" s="119">
        <v>23054</v>
      </c>
      <c r="L16" s="117">
        <v>3</v>
      </c>
      <c r="M16" s="120">
        <v>1480</v>
      </c>
      <c r="N16" s="120">
        <v>713</v>
      </c>
      <c r="O16" s="119">
        <v>134</v>
      </c>
      <c r="P16" s="119">
        <v>64</v>
      </c>
      <c r="Q16" s="119">
        <v>35</v>
      </c>
      <c r="R16" s="119">
        <v>13</v>
      </c>
      <c r="S16" s="119">
        <v>7</v>
      </c>
      <c r="T16" s="119">
        <v>1</v>
      </c>
      <c r="U16" s="119">
        <v>1960</v>
      </c>
      <c r="Y16" s="106"/>
      <c r="Z16" s="106"/>
    </row>
    <row r="17" spans="1:26" ht="12" x14ac:dyDescent="0.25">
      <c r="A17" s="156"/>
      <c r="B17" s="157" t="s">
        <v>103</v>
      </c>
      <c r="C17" s="158"/>
      <c r="D17" s="159"/>
      <c r="E17" s="105">
        <v>4</v>
      </c>
      <c r="F17" s="116">
        <f t="shared" si="2"/>
        <v>57687</v>
      </c>
      <c r="G17" s="116">
        <f t="shared" si="2"/>
        <v>28251</v>
      </c>
      <c r="H17" s="119">
        <v>21</v>
      </c>
      <c r="I17" s="119">
        <v>14</v>
      </c>
      <c r="J17" s="119">
        <v>3545</v>
      </c>
      <c r="K17" s="119">
        <v>1765</v>
      </c>
      <c r="L17" s="117">
        <v>4</v>
      </c>
      <c r="M17" s="120">
        <v>52427</v>
      </c>
      <c r="N17" s="120">
        <v>25687</v>
      </c>
      <c r="O17" s="119">
        <v>1415</v>
      </c>
      <c r="P17" s="119">
        <v>651</v>
      </c>
      <c r="Q17" s="119">
        <v>264</v>
      </c>
      <c r="R17" s="119">
        <v>126</v>
      </c>
      <c r="S17" s="119">
        <v>15</v>
      </c>
      <c r="T17" s="119">
        <v>8</v>
      </c>
      <c r="U17" s="119">
        <v>2079</v>
      </c>
      <c r="Y17" s="106"/>
      <c r="Z17" s="106"/>
    </row>
    <row r="18" spans="1:26" ht="12" x14ac:dyDescent="0.25">
      <c r="A18" s="156"/>
      <c r="B18" s="157" t="s">
        <v>104</v>
      </c>
      <c r="C18" s="158"/>
      <c r="D18" s="159"/>
      <c r="E18" s="105">
        <v>5</v>
      </c>
      <c r="F18" s="116">
        <f t="shared" si="2"/>
        <v>65454</v>
      </c>
      <c r="G18" s="116">
        <f t="shared" si="2"/>
        <v>32164</v>
      </c>
      <c r="H18" s="119">
        <v>17</v>
      </c>
      <c r="I18" s="119">
        <v>9</v>
      </c>
      <c r="J18" s="119">
        <v>466</v>
      </c>
      <c r="K18" s="119">
        <v>218</v>
      </c>
      <c r="L18" s="117">
        <v>5</v>
      </c>
      <c r="M18" s="120">
        <v>2853</v>
      </c>
      <c r="N18" s="120">
        <v>1456</v>
      </c>
      <c r="O18" s="119">
        <v>59745</v>
      </c>
      <c r="P18" s="119">
        <v>29360</v>
      </c>
      <c r="Q18" s="119">
        <v>2308</v>
      </c>
      <c r="R18" s="119">
        <v>1097</v>
      </c>
      <c r="S18" s="119">
        <v>65</v>
      </c>
      <c r="T18" s="119">
        <v>24</v>
      </c>
      <c r="U18" s="119">
        <v>2247</v>
      </c>
      <c r="Y18" s="106"/>
      <c r="Z18" s="106"/>
    </row>
    <row r="19" spans="1:26" ht="12" x14ac:dyDescent="0.25">
      <c r="A19" s="156"/>
      <c r="B19" s="157" t="s">
        <v>105</v>
      </c>
      <c r="C19" s="158"/>
      <c r="D19" s="159"/>
      <c r="E19" s="105">
        <v>6</v>
      </c>
      <c r="F19" s="116">
        <f t="shared" si="2"/>
        <v>72648</v>
      </c>
      <c r="G19" s="116">
        <f t="shared" si="2"/>
        <v>35624</v>
      </c>
      <c r="H19" s="119">
        <v>1</v>
      </c>
      <c r="I19" s="119"/>
      <c r="J19" s="119">
        <v>183</v>
      </c>
      <c r="K19" s="119">
        <v>83</v>
      </c>
      <c r="L19" s="117">
        <v>6</v>
      </c>
      <c r="M19" s="120">
        <v>333</v>
      </c>
      <c r="N19" s="120">
        <v>159</v>
      </c>
      <c r="O19" s="119">
        <v>3444</v>
      </c>
      <c r="P19" s="119">
        <v>1743</v>
      </c>
      <c r="Q19" s="119">
        <v>68314</v>
      </c>
      <c r="R19" s="119">
        <v>33502</v>
      </c>
      <c r="S19" s="119">
        <v>373</v>
      </c>
      <c r="T19" s="119">
        <v>137</v>
      </c>
      <c r="U19" s="119">
        <v>2372</v>
      </c>
      <c r="Y19" s="106"/>
      <c r="Z19" s="106"/>
    </row>
    <row r="20" spans="1:26" ht="12" x14ac:dyDescent="0.25">
      <c r="A20" s="156"/>
      <c r="B20" s="157" t="s">
        <v>106</v>
      </c>
      <c r="C20" s="158"/>
      <c r="D20" s="159"/>
      <c r="E20" s="105">
        <v>7</v>
      </c>
      <c r="F20" s="116">
        <f t="shared" si="2"/>
        <v>3927</v>
      </c>
      <c r="G20" s="116">
        <f t="shared" si="2"/>
        <v>1871</v>
      </c>
      <c r="H20" s="119">
        <v>36</v>
      </c>
      <c r="I20" s="119">
        <v>20</v>
      </c>
      <c r="J20" s="119">
        <v>862</v>
      </c>
      <c r="K20" s="119">
        <v>405</v>
      </c>
      <c r="L20" s="117">
        <v>7</v>
      </c>
      <c r="M20" s="120">
        <v>1138</v>
      </c>
      <c r="N20" s="120">
        <v>559</v>
      </c>
      <c r="O20" s="119">
        <v>994</v>
      </c>
      <c r="P20" s="119">
        <v>469</v>
      </c>
      <c r="Q20" s="119">
        <v>878</v>
      </c>
      <c r="R20" s="119">
        <v>412</v>
      </c>
      <c r="S20" s="119">
        <v>19</v>
      </c>
      <c r="T20" s="119">
        <v>6</v>
      </c>
      <c r="U20" s="119">
        <v>181</v>
      </c>
      <c r="Y20" s="106"/>
      <c r="Z20" s="106"/>
    </row>
    <row r="21" spans="1:26" ht="22.5" customHeight="1" x14ac:dyDescent="0.25">
      <c r="A21" s="160" t="s">
        <v>107</v>
      </c>
      <c r="B21" s="133"/>
      <c r="C21" s="133"/>
      <c r="D21" s="134"/>
      <c r="E21" s="105">
        <v>8</v>
      </c>
      <c r="F21" s="116">
        <f>SUM(F22:F24)</f>
        <v>10048</v>
      </c>
      <c r="G21" s="116">
        <f t="shared" ref="G21:U21" si="3">SUM(G22:G24)</f>
        <v>4565</v>
      </c>
      <c r="H21" s="116">
        <f t="shared" si="3"/>
        <v>0</v>
      </c>
      <c r="I21" s="116">
        <f t="shared" si="3"/>
        <v>0</v>
      </c>
      <c r="J21" s="116">
        <f t="shared" si="3"/>
        <v>3346</v>
      </c>
      <c r="K21" s="116">
        <f t="shared" si="3"/>
        <v>1580</v>
      </c>
      <c r="L21" s="117">
        <v>8</v>
      </c>
      <c r="M21" s="116">
        <f t="shared" si="3"/>
        <v>2681</v>
      </c>
      <c r="N21" s="116">
        <f t="shared" si="3"/>
        <v>1218</v>
      </c>
      <c r="O21" s="116">
        <f t="shared" si="3"/>
        <v>2464</v>
      </c>
      <c r="P21" s="116">
        <f t="shared" si="3"/>
        <v>1101</v>
      </c>
      <c r="Q21" s="116">
        <f t="shared" si="3"/>
        <v>1545</v>
      </c>
      <c r="R21" s="116">
        <f t="shared" si="3"/>
        <v>662</v>
      </c>
      <c r="S21" s="116">
        <f t="shared" si="3"/>
        <v>12</v>
      </c>
      <c r="T21" s="116">
        <f t="shared" si="3"/>
        <v>4</v>
      </c>
      <c r="U21" s="118">
        <f t="shared" si="3"/>
        <v>343</v>
      </c>
      <c r="Y21" s="106"/>
      <c r="Z21" s="106"/>
    </row>
    <row r="22" spans="1:26" ht="12" x14ac:dyDescent="0.25">
      <c r="A22" s="161" t="s">
        <v>98</v>
      </c>
      <c r="B22" s="162" t="s">
        <v>108</v>
      </c>
      <c r="C22" s="162"/>
      <c r="D22" s="162"/>
      <c r="E22" s="105">
        <v>9</v>
      </c>
      <c r="F22" s="116">
        <f t="shared" ref="F22:G41" si="4">+H22+J22+M22+O22+Q22+S22</f>
        <v>0</v>
      </c>
      <c r="G22" s="116">
        <f t="shared" si="4"/>
        <v>0</v>
      </c>
      <c r="H22" s="119"/>
      <c r="I22" s="119"/>
      <c r="J22" s="119"/>
      <c r="K22" s="119"/>
      <c r="L22" s="117">
        <v>9</v>
      </c>
      <c r="M22" s="120"/>
      <c r="N22" s="120"/>
      <c r="O22" s="119"/>
      <c r="P22" s="119"/>
      <c r="Q22" s="119"/>
      <c r="R22" s="119"/>
      <c r="S22" s="119"/>
      <c r="T22" s="119"/>
      <c r="U22" s="119"/>
      <c r="Y22" s="106"/>
      <c r="Z22" s="106"/>
    </row>
    <row r="23" spans="1:26" ht="12" x14ac:dyDescent="0.25">
      <c r="A23" s="161"/>
      <c r="B23" s="162" t="s">
        <v>109</v>
      </c>
      <c r="C23" s="162"/>
      <c r="D23" s="162"/>
      <c r="E23" s="105">
        <v>10</v>
      </c>
      <c r="F23" s="116">
        <f t="shared" si="4"/>
        <v>7098</v>
      </c>
      <c r="G23" s="116">
        <f t="shared" si="4"/>
        <v>3204</v>
      </c>
      <c r="H23" s="119"/>
      <c r="I23" s="119"/>
      <c r="J23" s="119">
        <v>2644</v>
      </c>
      <c r="K23" s="119">
        <v>1257</v>
      </c>
      <c r="L23" s="117">
        <v>10</v>
      </c>
      <c r="M23" s="120">
        <v>1955</v>
      </c>
      <c r="N23" s="120">
        <v>867</v>
      </c>
      <c r="O23" s="119">
        <v>1584</v>
      </c>
      <c r="P23" s="119">
        <v>699</v>
      </c>
      <c r="Q23" s="119">
        <v>906</v>
      </c>
      <c r="R23" s="119">
        <v>379</v>
      </c>
      <c r="S23" s="119">
        <v>9</v>
      </c>
      <c r="T23" s="119">
        <v>2</v>
      </c>
      <c r="U23" s="119">
        <v>343</v>
      </c>
      <c r="Y23" s="106"/>
      <c r="Z23" s="106"/>
    </row>
    <row r="24" spans="1:26" ht="12" x14ac:dyDescent="0.25">
      <c r="A24" s="161"/>
      <c r="B24" s="162" t="s">
        <v>110</v>
      </c>
      <c r="C24" s="162"/>
      <c r="D24" s="162"/>
      <c r="E24" s="105">
        <v>11</v>
      </c>
      <c r="F24" s="116">
        <f t="shared" si="4"/>
        <v>2950</v>
      </c>
      <c r="G24" s="116">
        <f t="shared" si="4"/>
        <v>1361</v>
      </c>
      <c r="H24" s="119"/>
      <c r="I24" s="119"/>
      <c r="J24" s="119">
        <v>702</v>
      </c>
      <c r="K24" s="119">
        <v>323</v>
      </c>
      <c r="L24" s="117">
        <v>11</v>
      </c>
      <c r="M24" s="120">
        <v>726</v>
      </c>
      <c r="N24" s="120">
        <v>351</v>
      </c>
      <c r="O24" s="119">
        <v>880</v>
      </c>
      <c r="P24" s="119">
        <v>402</v>
      </c>
      <c r="Q24" s="119">
        <v>639</v>
      </c>
      <c r="R24" s="119">
        <v>283</v>
      </c>
      <c r="S24" s="119">
        <v>3</v>
      </c>
      <c r="T24" s="119">
        <v>2</v>
      </c>
      <c r="U24" s="119" t="s">
        <v>111</v>
      </c>
      <c r="Y24" s="106"/>
      <c r="Z24" s="106"/>
    </row>
    <row r="25" spans="1:26" ht="12" x14ac:dyDescent="0.25">
      <c r="A25" s="154" t="s">
        <v>112</v>
      </c>
      <c r="B25" s="133"/>
      <c r="C25" s="133"/>
      <c r="D25" s="134"/>
      <c r="E25" s="105">
        <v>12</v>
      </c>
      <c r="F25" s="116">
        <f t="shared" si="4"/>
        <v>30312</v>
      </c>
      <c r="G25" s="116">
        <f t="shared" si="4"/>
        <v>14702</v>
      </c>
      <c r="H25" s="119">
        <v>7</v>
      </c>
      <c r="I25" s="119">
        <v>4</v>
      </c>
      <c r="J25" s="119">
        <v>5596</v>
      </c>
      <c r="K25" s="119">
        <v>2739</v>
      </c>
      <c r="L25" s="117">
        <v>12</v>
      </c>
      <c r="M25" s="120">
        <v>6665</v>
      </c>
      <c r="N25" s="120">
        <v>3255</v>
      </c>
      <c r="O25" s="119">
        <v>8252</v>
      </c>
      <c r="P25" s="119">
        <v>4016</v>
      </c>
      <c r="Q25" s="119">
        <v>9766</v>
      </c>
      <c r="R25" s="119">
        <v>4677</v>
      </c>
      <c r="S25" s="119">
        <v>26</v>
      </c>
      <c r="T25" s="119">
        <v>11</v>
      </c>
      <c r="U25" s="119" t="s">
        <v>111</v>
      </c>
      <c r="Y25" s="106"/>
      <c r="Z25" s="106"/>
    </row>
    <row r="26" spans="1:26" ht="12" x14ac:dyDescent="0.25">
      <c r="A26" s="132" t="s">
        <v>113</v>
      </c>
      <c r="B26" s="133"/>
      <c r="C26" s="133"/>
      <c r="D26" s="134"/>
      <c r="E26" s="105">
        <v>13</v>
      </c>
      <c r="F26" s="116">
        <f t="shared" si="4"/>
        <v>107515</v>
      </c>
      <c r="G26" s="116">
        <f t="shared" si="4"/>
        <v>52073</v>
      </c>
      <c r="H26" s="119">
        <v>231</v>
      </c>
      <c r="I26" s="119">
        <v>118</v>
      </c>
      <c r="J26" s="119">
        <v>51927</v>
      </c>
      <c r="K26" s="119">
        <v>25258</v>
      </c>
      <c r="L26" s="117">
        <v>13</v>
      </c>
      <c r="M26" s="120">
        <v>20369</v>
      </c>
      <c r="N26" s="120">
        <v>9925</v>
      </c>
      <c r="O26" s="119">
        <v>17744</v>
      </c>
      <c r="P26" s="119">
        <v>8574</v>
      </c>
      <c r="Q26" s="119">
        <v>16898</v>
      </c>
      <c r="R26" s="119">
        <v>8080</v>
      </c>
      <c r="S26" s="119">
        <v>346</v>
      </c>
      <c r="T26" s="119">
        <v>118</v>
      </c>
      <c r="U26" s="119" t="s">
        <v>111</v>
      </c>
      <c r="Y26" s="106"/>
      <c r="Z26" s="106"/>
    </row>
    <row r="27" spans="1:26" ht="12" x14ac:dyDescent="0.25">
      <c r="A27" s="132" t="s">
        <v>114</v>
      </c>
      <c r="B27" s="133"/>
      <c r="C27" s="133"/>
      <c r="D27" s="134"/>
      <c r="E27" s="105">
        <v>14</v>
      </c>
      <c r="F27" s="116">
        <f t="shared" si="4"/>
        <v>3661</v>
      </c>
      <c r="G27" s="116">
        <f t="shared" si="4"/>
        <v>1644</v>
      </c>
      <c r="H27" s="119">
        <v>2</v>
      </c>
      <c r="I27" s="119">
        <v>2</v>
      </c>
      <c r="J27" s="119">
        <v>410</v>
      </c>
      <c r="K27" s="119">
        <v>179</v>
      </c>
      <c r="L27" s="117">
        <v>14</v>
      </c>
      <c r="M27" s="120">
        <v>663</v>
      </c>
      <c r="N27" s="120">
        <v>315</v>
      </c>
      <c r="O27" s="119">
        <v>1104</v>
      </c>
      <c r="P27" s="119">
        <v>519</v>
      </c>
      <c r="Q27" s="119">
        <v>1315</v>
      </c>
      <c r="R27" s="119">
        <v>573</v>
      </c>
      <c r="S27" s="119">
        <v>167</v>
      </c>
      <c r="T27" s="119">
        <v>56</v>
      </c>
      <c r="U27" s="119" t="s">
        <v>111</v>
      </c>
      <c r="Y27" s="106"/>
      <c r="Z27" s="106"/>
    </row>
    <row r="28" spans="1:26" ht="12" x14ac:dyDescent="0.25">
      <c r="A28" s="107" t="s">
        <v>115</v>
      </c>
      <c r="B28" s="108"/>
      <c r="C28" s="108"/>
      <c r="D28" s="104"/>
      <c r="E28" s="105">
        <v>15</v>
      </c>
      <c r="F28" s="116">
        <f t="shared" si="4"/>
        <v>68</v>
      </c>
      <c r="G28" s="116">
        <f t="shared" si="4"/>
        <v>34</v>
      </c>
      <c r="H28" s="119"/>
      <c r="I28" s="119"/>
      <c r="J28" s="119">
        <v>10</v>
      </c>
      <c r="K28" s="119">
        <v>4</v>
      </c>
      <c r="L28" s="117">
        <v>15</v>
      </c>
      <c r="M28" s="120">
        <v>10</v>
      </c>
      <c r="N28" s="120">
        <v>6</v>
      </c>
      <c r="O28" s="119">
        <v>21</v>
      </c>
      <c r="P28" s="119">
        <v>10</v>
      </c>
      <c r="Q28" s="119">
        <v>27</v>
      </c>
      <c r="R28" s="119">
        <v>14</v>
      </c>
      <c r="S28" s="119"/>
      <c r="T28" s="119"/>
      <c r="U28" s="119" t="s">
        <v>111</v>
      </c>
      <c r="Y28" s="106"/>
      <c r="Z28" s="106"/>
    </row>
    <row r="29" spans="1:26" ht="12" x14ac:dyDescent="0.25">
      <c r="A29" s="163" t="s">
        <v>116</v>
      </c>
      <c r="B29" s="164"/>
      <c r="C29" s="164"/>
      <c r="D29" s="165"/>
      <c r="E29" s="105">
        <v>16</v>
      </c>
      <c r="F29" s="116">
        <f t="shared" si="4"/>
        <v>1701</v>
      </c>
      <c r="G29" s="116">
        <f t="shared" si="4"/>
        <v>789</v>
      </c>
      <c r="H29" s="119"/>
      <c r="I29" s="119"/>
      <c r="J29" s="119">
        <v>246</v>
      </c>
      <c r="K29" s="119">
        <v>101</v>
      </c>
      <c r="L29" s="117">
        <v>16</v>
      </c>
      <c r="M29" s="120">
        <v>402</v>
      </c>
      <c r="N29" s="120">
        <v>182</v>
      </c>
      <c r="O29" s="119">
        <v>430</v>
      </c>
      <c r="P29" s="119">
        <v>217</v>
      </c>
      <c r="Q29" s="119">
        <v>617</v>
      </c>
      <c r="R29" s="119">
        <v>286</v>
      </c>
      <c r="S29" s="119">
        <v>6</v>
      </c>
      <c r="T29" s="119">
        <v>3</v>
      </c>
      <c r="U29" s="119">
        <v>1274</v>
      </c>
      <c r="Y29" s="106"/>
      <c r="Z29" s="106"/>
    </row>
    <row r="30" spans="1:26" ht="12" x14ac:dyDescent="0.25">
      <c r="A30" s="107" t="s">
        <v>117</v>
      </c>
      <c r="B30" s="107"/>
      <c r="C30" s="107"/>
      <c r="D30" s="109"/>
      <c r="E30" s="105">
        <v>17</v>
      </c>
      <c r="F30" s="116">
        <f>+F31+F32</f>
        <v>2175</v>
      </c>
      <c r="G30" s="116">
        <f t="shared" ref="G30:T30" si="5">+G31+G32</f>
        <v>736</v>
      </c>
      <c r="H30" s="116">
        <f t="shared" si="5"/>
        <v>2</v>
      </c>
      <c r="I30" s="116">
        <f t="shared" si="5"/>
        <v>0</v>
      </c>
      <c r="J30" s="116">
        <f t="shared" si="5"/>
        <v>99</v>
      </c>
      <c r="K30" s="116">
        <f t="shared" si="5"/>
        <v>41</v>
      </c>
      <c r="L30" s="117">
        <v>17</v>
      </c>
      <c r="M30" s="116">
        <f t="shared" si="5"/>
        <v>323</v>
      </c>
      <c r="N30" s="116">
        <f t="shared" si="5"/>
        <v>98</v>
      </c>
      <c r="O30" s="116">
        <f t="shared" si="5"/>
        <v>609</v>
      </c>
      <c r="P30" s="116">
        <f t="shared" si="5"/>
        <v>216</v>
      </c>
      <c r="Q30" s="116">
        <f t="shared" si="5"/>
        <v>821</v>
      </c>
      <c r="R30" s="116">
        <f t="shared" si="5"/>
        <v>271</v>
      </c>
      <c r="S30" s="116">
        <f t="shared" si="5"/>
        <v>321</v>
      </c>
      <c r="T30" s="116">
        <f t="shared" si="5"/>
        <v>110</v>
      </c>
      <c r="U30" s="119" t="s">
        <v>111</v>
      </c>
      <c r="Y30" s="106"/>
      <c r="Z30" s="106"/>
    </row>
    <row r="31" spans="1:26" ht="12" x14ac:dyDescent="0.25">
      <c r="A31" s="166" t="s">
        <v>118</v>
      </c>
      <c r="B31" s="167" t="s">
        <v>119</v>
      </c>
      <c r="C31" s="167"/>
      <c r="D31" s="167"/>
      <c r="E31" s="105">
        <v>18</v>
      </c>
      <c r="F31" s="116">
        <f t="shared" si="4"/>
        <v>1748</v>
      </c>
      <c r="G31" s="116">
        <f t="shared" si="4"/>
        <v>587</v>
      </c>
      <c r="H31" s="119">
        <v>2</v>
      </c>
      <c r="I31" s="119"/>
      <c r="J31" s="119">
        <v>86</v>
      </c>
      <c r="K31" s="119">
        <v>36</v>
      </c>
      <c r="L31" s="117">
        <v>18</v>
      </c>
      <c r="M31" s="119">
        <v>261</v>
      </c>
      <c r="N31" s="119">
        <v>76</v>
      </c>
      <c r="O31" s="119">
        <v>486</v>
      </c>
      <c r="P31" s="119">
        <v>174</v>
      </c>
      <c r="Q31" s="119">
        <v>655</v>
      </c>
      <c r="R31" s="119">
        <v>215</v>
      </c>
      <c r="S31" s="119">
        <v>258</v>
      </c>
      <c r="T31" s="119">
        <v>86</v>
      </c>
      <c r="U31" s="119">
        <v>1278</v>
      </c>
      <c r="Y31" s="106"/>
      <c r="Z31" s="106"/>
    </row>
    <row r="32" spans="1:26" ht="12" x14ac:dyDescent="0.25">
      <c r="A32" s="166"/>
      <c r="B32" s="167" t="s">
        <v>120</v>
      </c>
      <c r="C32" s="167"/>
      <c r="D32" s="167"/>
      <c r="E32" s="105">
        <v>19</v>
      </c>
      <c r="F32" s="116">
        <f t="shared" si="4"/>
        <v>427</v>
      </c>
      <c r="G32" s="116">
        <f t="shared" si="4"/>
        <v>149</v>
      </c>
      <c r="H32" s="119"/>
      <c r="I32" s="119"/>
      <c r="J32" s="119">
        <v>13</v>
      </c>
      <c r="K32" s="119">
        <v>5</v>
      </c>
      <c r="L32" s="117">
        <v>19</v>
      </c>
      <c r="M32" s="119">
        <v>62</v>
      </c>
      <c r="N32" s="119">
        <v>22</v>
      </c>
      <c r="O32" s="119">
        <v>123</v>
      </c>
      <c r="P32" s="119">
        <v>42</v>
      </c>
      <c r="Q32" s="119">
        <v>166</v>
      </c>
      <c r="R32" s="119">
        <v>56</v>
      </c>
      <c r="S32" s="119">
        <v>63</v>
      </c>
      <c r="T32" s="119">
        <v>24</v>
      </c>
      <c r="U32" s="119">
        <v>356</v>
      </c>
      <c r="Y32" s="106"/>
      <c r="Z32" s="106"/>
    </row>
    <row r="33" spans="1:26" ht="12" x14ac:dyDescent="0.25">
      <c r="A33" s="166" t="s">
        <v>121</v>
      </c>
      <c r="B33" s="157" t="s">
        <v>122</v>
      </c>
      <c r="C33" s="158"/>
      <c r="D33" s="159"/>
      <c r="E33" s="105">
        <v>20</v>
      </c>
      <c r="F33" s="116">
        <f t="shared" si="4"/>
        <v>61</v>
      </c>
      <c r="G33" s="116">
        <f t="shared" si="4"/>
        <v>21</v>
      </c>
      <c r="H33" s="121"/>
      <c r="I33" s="121"/>
      <c r="J33" s="121">
        <v>7</v>
      </c>
      <c r="K33" s="121">
        <v>3</v>
      </c>
      <c r="L33" s="117">
        <v>20</v>
      </c>
      <c r="M33" s="120">
        <v>9</v>
      </c>
      <c r="N33" s="120">
        <v>2</v>
      </c>
      <c r="O33" s="121">
        <v>20</v>
      </c>
      <c r="P33" s="121">
        <v>8</v>
      </c>
      <c r="Q33" s="121">
        <v>20</v>
      </c>
      <c r="R33" s="121">
        <v>6</v>
      </c>
      <c r="S33" s="121">
        <v>5</v>
      </c>
      <c r="T33" s="121">
        <v>2</v>
      </c>
      <c r="U33" s="119" t="s">
        <v>111</v>
      </c>
      <c r="Y33" s="106"/>
      <c r="Z33" s="106"/>
    </row>
    <row r="34" spans="1:26" ht="12" x14ac:dyDescent="0.25">
      <c r="A34" s="166"/>
      <c r="B34" s="157" t="s">
        <v>123</v>
      </c>
      <c r="C34" s="158"/>
      <c r="D34" s="159"/>
      <c r="E34" s="105">
        <v>21</v>
      </c>
      <c r="F34" s="116">
        <f t="shared" si="4"/>
        <v>69</v>
      </c>
      <c r="G34" s="116">
        <f t="shared" si="4"/>
        <v>30</v>
      </c>
      <c r="H34" s="121"/>
      <c r="I34" s="121"/>
      <c r="J34" s="121">
        <v>4</v>
      </c>
      <c r="K34" s="121">
        <v>1</v>
      </c>
      <c r="L34" s="117">
        <v>21</v>
      </c>
      <c r="M34" s="120">
        <v>10</v>
      </c>
      <c r="N34" s="120">
        <v>5</v>
      </c>
      <c r="O34" s="121">
        <v>13</v>
      </c>
      <c r="P34" s="121">
        <v>5</v>
      </c>
      <c r="Q34" s="121">
        <v>28</v>
      </c>
      <c r="R34" s="121">
        <v>14</v>
      </c>
      <c r="S34" s="121">
        <v>14</v>
      </c>
      <c r="T34" s="121">
        <v>5</v>
      </c>
      <c r="U34" s="119" t="s">
        <v>111</v>
      </c>
      <c r="Y34" s="106"/>
      <c r="Z34" s="106"/>
    </row>
    <row r="35" spans="1:26" ht="12" x14ac:dyDescent="0.25">
      <c r="A35" s="166"/>
      <c r="B35" s="157" t="s">
        <v>124</v>
      </c>
      <c r="C35" s="158"/>
      <c r="D35" s="159"/>
      <c r="E35" s="105">
        <v>22</v>
      </c>
      <c r="F35" s="116">
        <f t="shared" si="4"/>
        <v>92</v>
      </c>
      <c r="G35" s="116">
        <f t="shared" si="4"/>
        <v>41</v>
      </c>
      <c r="H35" s="121"/>
      <c r="I35" s="121"/>
      <c r="J35" s="121">
        <v>7</v>
      </c>
      <c r="K35" s="121">
        <v>2</v>
      </c>
      <c r="L35" s="117">
        <v>22</v>
      </c>
      <c r="M35" s="120">
        <v>18</v>
      </c>
      <c r="N35" s="120">
        <v>10</v>
      </c>
      <c r="O35" s="121">
        <v>24</v>
      </c>
      <c r="P35" s="121">
        <v>11</v>
      </c>
      <c r="Q35" s="121">
        <v>40</v>
      </c>
      <c r="R35" s="121">
        <v>18</v>
      </c>
      <c r="S35" s="121">
        <v>3</v>
      </c>
      <c r="T35" s="121"/>
      <c r="U35" s="119" t="s">
        <v>111</v>
      </c>
      <c r="Y35" s="106"/>
      <c r="Z35" s="106"/>
    </row>
    <row r="36" spans="1:26" ht="12" x14ac:dyDescent="0.25">
      <c r="A36" s="166"/>
      <c r="B36" s="157" t="s">
        <v>125</v>
      </c>
      <c r="C36" s="158"/>
      <c r="D36" s="159"/>
      <c r="E36" s="105">
        <v>23</v>
      </c>
      <c r="F36" s="116">
        <f t="shared" si="4"/>
        <v>328</v>
      </c>
      <c r="G36" s="116">
        <f t="shared" si="4"/>
        <v>141</v>
      </c>
      <c r="H36" s="121">
        <v>1</v>
      </c>
      <c r="I36" s="121"/>
      <c r="J36" s="121">
        <v>25</v>
      </c>
      <c r="K36" s="121">
        <v>12</v>
      </c>
      <c r="L36" s="117">
        <v>23</v>
      </c>
      <c r="M36" s="120">
        <v>46</v>
      </c>
      <c r="N36" s="120">
        <v>19</v>
      </c>
      <c r="O36" s="121">
        <v>83</v>
      </c>
      <c r="P36" s="121">
        <v>39</v>
      </c>
      <c r="Q36" s="121">
        <v>118</v>
      </c>
      <c r="R36" s="121">
        <v>50</v>
      </c>
      <c r="S36" s="121">
        <v>55</v>
      </c>
      <c r="T36" s="121">
        <v>21</v>
      </c>
      <c r="U36" s="119" t="s">
        <v>111</v>
      </c>
      <c r="Y36" s="106"/>
      <c r="Z36" s="106"/>
    </row>
    <row r="37" spans="1:26" ht="12" x14ac:dyDescent="0.25">
      <c r="A37" s="166"/>
      <c r="B37" s="157" t="s">
        <v>126</v>
      </c>
      <c r="C37" s="158"/>
      <c r="D37" s="159"/>
      <c r="E37" s="105">
        <v>24</v>
      </c>
      <c r="F37" s="116">
        <f t="shared" si="4"/>
        <v>13</v>
      </c>
      <c r="G37" s="116">
        <f t="shared" si="4"/>
        <v>4</v>
      </c>
      <c r="H37" s="121"/>
      <c r="I37" s="121"/>
      <c r="J37" s="121"/>
      <c r="K37" s="121"/>
      <c r="L37" s="117">
        <v>24</v>
      </c>
      <c r="M37" s="120"/>
      <c r="N37" s="120"/>
      <c r="O37" s="121">
        <v>2</v>
      </c>
      <c r="P37" s="121"/>
      <c r="Q37" s="121">
        <v>6</v>
      </c>
      <c r="R37" s="121">
        <v>4</v>
      </c>
      <c r="S37" s="121">
        <v>5</v>
      </c>
      <c r="T37" s="121"/>
      <c r="U37" s="119" t="s">
        <v>111</v>
      </c>
      <c r="Y37" s="106"/>
      <c r="Z37" s="106"/>
    </row>
    <row r="38" spans="1:26" ht="12" x14ac:dyDescent="0.25">
      <c r="A38" s="166"/>
      <c r="B38" s="157" t="s">
        <v>127</v>
      </c>
      <c r="C38" s="158"/>
      <c r="D38" s="159"/>
      <c r="E38" s="105">
        <v>25</v>
      </c>
      <c r="F38" s="116">
        <f t="shared" si="4"/>
        <v>115</v>
      </c>
      <c r="G38" s="116">
        <f t="shared" si="4"/>
        <v>46</v>
      </c>
      <c r="H38" s="121"/>
      <c r="I38" s="121"/>
      <c r="J38" s="121">
        <v>6</v>
      </c>
      <c r="K38" s="121">
        <v>2</v>
      </c>
      <c r="L38" s="117">
        <v>25</v>
      </c>
      <c r="M38" s="120">
        <v>18</v>
      </c>
      <c r="N38" s="120">
        <v>8</v>
      </c>
      <c r="O38" s="121">
        <v>33</v>
      </c>
      <c r="P38" s="121">
        <v>14</v>
      </c>
      <c r="Q38" s="121">
        <v>44</v>
      </c>
      <c r="R38" s="121">
        <v>17</v>
      </c>
      <c r="S38" s="121">
        <v>14</v>
      </c>
      <c r="T38" s="121">
        <v>5</v>
      </c>
      <c r="U38" s="119" t="s">
        <v>111</v>
      </c>
      <c r="Y38" s="106"/>
      <c r="Z38" s="106"/>
    </row>
    <row r="39" spans="1:26" ht="12" x14ac:dyDescent="0.25">
      <c r="A39" s="166"/>
      <c r="B39" s="162" t="s">
        <v>128</v>
      </c>
      <c r="C39" s="162"/>
      <c r="D39" s="162"/>
      <c r="E39" s="105">
        <v>26</v>
      </c>
      <c r="F39" s="116">
        <f t="shared" si="4"/>
        <v>1008</v>
      </c>
      <c r="G39" s="116">
        <f t="shared" si="4"/>
        <v>257</v>
      </c>
      <c r="H39" s="122"/>
      <c r="I39" s="122"/>
      <c r="J39" s="122">
        <v>16</v>
      </c>
      <c r="K39" s="122">
        <v>4</v>
      </c>
      <c r="L39" s="117">
        <v>26</v>
      </c>
      <c r="M39" s="119">
        <v>127</v>
      </c>
      <c r="N39" s="119">
        <v>27</v>
      </c>
      <c r="O39" s="119">
        <v>314</v>
      </c>
      <c r="P39" s="119">
        <v>85</v>
      </c>
      <c r="Q39" s="119">
        <v>422</v>
      </c>
      <c r="R39" s="119">
        <v>102</v>
      </c>
      <c r="S39" s="119">
        <v>129</v>
      </c>
      <c r="T39" s="119">
        <v>39</v>
      </c>
      <c r="U39" s="119">
        <v>819</v>
      </c>
      <c r="Y39" s="106"/>
      <c r="Z39" s="106"/>
    </row>
    <row r="40" spans="1:26" ht="12" x14ac:dyDescent="0.25">
      <c r="A40" s="166"/>
      <c r="B40" s="170" t="s">
        <v>129</v>
      </c>
      <c r="C40" s="170"/>
      <c r="D40" s="170"/>
      <c r="E40" s="105">
        <v>27</v>
      </c>
      <c r="F40" s="116">
        <f t="shared" si="4"/>
        <v>134</v>
      </c>
      <c r="G40" s="116">
        <f t="shared" si="4"/>
        <v>60</v>
      </c>
      <c r="H40" s="122"/>
      <c r="I40" s="122"/>
      <c r="J40" s="122">
        <v>10</v>
      </c>
      <c r="K40" s="122">
        <v>7</v>
      </c>
      <c r="L40" s="117">
        <v>27</v>
      </c>
      <c r="M40" s="119">
        <v>24</v>
      </c>
      <c r="N40" s="119">
        <v>6</v>
      </c>
      <c r="O40" s="119">
        <v>36</v>
      </c>
      <c r="P40" s="119">
        <v>15</v>
      </c>
      <c r="Q40" s="119">
        <v>41</v>
      </c>
      <c r="R40" s="119">
        <v>19</v>
      </c>
      <c r="S40" s="119">
        <v>23</v>
      </c>
      <c r="T40" s="119">
        <v>13</v>
      </c>
      <c r="U40" s="119">
        <v>125</v>
      </c>
      <c r="Y40" s="106"/>
      <c r="Z40" s="106"/>
    </row>
    <row r="41" spans="1:26" ht="12" x14ac:dyDescent="0.2">
      <c r="A41" s="166"/>
      <c r="B41" s="170" t="s">
        <v>130</v>
      </c>
      <c r="C41" s="170"/>
      <c r="D41" s="170"/>
      <c r="E41" s="105">
        <v>28</v>
      </c>
      <c r="F41" s="116">
        <f t="shared" si="4"/>
        <v>355</v>
      </c>
      <c r="G41" s="116">
        <f t="shared" si="4"/>
        <v>136</v>
      </c>
      <c r="H41" s="119">
        <v>1</v>
      </c>
      <c r="I41" s="119"/>
      <c r="J41" s="119">
        <v>24</v>
      </c>
      <c r="K41" s="119">
        <v>10</v>
      </c>
      <c r="L41" s="117">
        <v>28</v>
      </c>
      <c r="M41" s="119">
        <v>71</v>
      </c>
      <c r="N41" s="123">
        <v>21</v>
      </c>
      <c r="O41" s="123">
        <v>84</v>
      </c>
      <c r="P41" s="123">
        <v>39</v>
      </c>
      <c r="Q41" s="123">
        <v>102</v>
      </c>
      <c r="R41" s="124">
        <v>41</v>
      </c>
      <c r="S41" s="123">
        <v>73</v>
      </c>
      <c r="T41" s="123">
        <v>25</v>
      </c>
      <c r="U41" s="119">
        <v>254</v>
      </c>
      <c r="Y41" s="106"/>
      <c r="Z41" s="106"/>
    </row>
    <row r="42" spans="1:26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N42" s="110"/>
      <c r="P42" s="110"/>
      <c r="Q42" s="110"/>
      <c r="R42" s="110"/>
      <c r="S42" s="111"/>
      <c r="T42" s="110"/>
      <c r="U42" s="112"/>
    </row>
    <row r="43" spans="1:26" x14ac:dyDescent="0.2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N43" s="110"/>
      <c r="O43" s="110"/>
      <c r="P43" s="110"/>
      <c r="Q43" s="110"/>
      <c r="R43" s="110"/>
      <c r="S43" s="111"/>
      <c r="T43" s="110"/>
      <c r="U43" s="113"/>
    </row>
    <row r="44" spans="1:26" x14ac:dyDescent="0.25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N44" s="114"/>
      <c r="O44" s="114"/>
      <c r="P44" s="114"/>
      <c r="Q44" s="114"/>
      <c r="R44" s="114"/>
      <c r="S44" s="114"/>
      <c r="T44" s="114"/>
      <c r="U44" s="114"/>
    </row>
    <row r="45" spans="1:26" x14ac:dyDescent="0.2">
      <c r="E45" s="82"/>
      <c r="F45" s="82"/>
      <c r="G45" s="82"/>
      <c r="H45" s="82"/>
      <c r="I45" s="82"/>
      <c r="J45" s="82"/>
      <c r="N45" s="114"/>
      <c r="O45" s="114"/>
      <c r="P45" s="114"/>
      <c r="Q45" s="114"/>
      <c r="R45" s="114"/>
      <c r="S45" s="115"/>
      <c r="T45" s="114"/>
      <c r="U45" s="114"/>
    </row>
    <row r="46" spans="1:26" x14ac:dyDescent="0.2">
      <c r="P46" s="94"/>
      <c r="Q46" s="94"/>
      <c r="R46" s="94"/>
      <c r="S46" s="94"/>
    </row>
  </sheetData>
  <mergeCells count="55">
    <mergeCell ref="A42:K42"/>
    <mergeCell ref="A43:K44"/>
    <mergeCell ref="A33:A4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A26:D26"/>
    <mergeCell ref="A27:D27"/>
    <mergeCell ref="A29:D29"/>
    <mergeCell ref="A31:A32"/>
    <mergeCell ref="B31:D31"/>
    <mergeCell ref="B32:D32"/>
    <mergeCell ref="A25:D25"/>
    <mergeCell ref="A15:D15"/>
    <mergeCell ref="A16:A20"/>
    <mergeCell ref="B16:D16"/>
    <mergeCell ref="B17:D17"/>
    <mergeCell ref="B18:D18"/>
    <mergeCell ref="B19:D19"/>
    <mergeCell ref="B20:D20"/>
    <mergeCell ref="A21:D21"/>
    <mergeCell ref="A22:A24"/>
    <mergeCell ref="B22:D22"/>
    <mergeCell ref="B23:D23"/>
    <mergeCell ref="B24:D24"/>
    <mergeCell ref="M11:M12"/>
    <mergeCell ref="O11:O12"/>
    <mergeCell ref="Q11:Q12"/>
    <mergeCell ref="S11:S12"/>
    <mergeCell ref="A13:D13"/>
    <mergeCell ref="A14:D14"/>
    <mergeCell ref="M9:T9"/>
    <mergeCell ref="U9:U12"/>
    <mergeCell ref="H10:I10"/>
    <mergeCell ref="J10:K10"/>
    <mergeCell ref="M10:N10"/>
    <mergeCell ref="O10:P10"/>
    <mergeCell ref="Q10:R10"/>
    <mergeCell ref="S10:T10"/>
    <mergeCell ref="H11:H12"/>
    <mergeCell ref="J11:J12"/>
    <mergeCell ref="A9:D12"/>
    <mergeCell ref="E9:E12"/>
    <mergeCell ref="F9:G11"/>
    <mergeCell ref="H9:K9"/>
    <mergeCell ref="L9:L12"/>
    <mergeCell ref="A5:K5"/>
    <mergeCell ref="A6:K6"/>
    <mergeCell ref="A7:K7"/>
  </mergeCells>
  <pageMargins left="0.84" right="0.25" top="1.21" bottom="0.37" header="0.3" footer="0.3"/>
  <pageSetup scale="74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C7AA-CE2D-4B78-885F-DE157141941E}">
  <dimension ref="A1:AB49"/>
  <sheetViews>
    <sheetView topLeftCell="A12" zoomScaleNormal="100" workbookViewId="0">
      <selection activeCell="W47" sqref="W47"/>
    </sheetView>
  </sheetViews>
  <sheetFormatPr defaultRowHeight="12.75" x14ac:dyDescent="0.2"/>
  <cols>
    <col min="1" max="1" width="20.28515625" style="9" customWidth="1"/>
    <col min="2" max="2" width="3.42578125" style="9" customWidth="1"/>
    <col min="3" max="7" width="8.140625" style="9" customWidth="1"/>
    <col min="8" max="14" width="9.42578125" style="9" customWidth="1"/>
    <col min="15" max="15" width="8.85546875" style="9" customWidth="1"/>
    <col min="16" max="16" width="4.5703125" style="9" customWidth="1"/>
    <col min="17" max="17" width="8.42578125" style="9" customWidth="1"/>
    <col min="18" max="18" width="7.42578125" style="9" customWidth="1"/>
    <col min="19" max="19" width="10.5703125" style="9" customWidth="1"/>
    <col min="20" max="20" width="10.140625" style="9" customWidth="1"/>
    <col min="21" max="22" width="9.140625" style="9"/>
    <col min="23" max="23" width="9.7109375" style="9" customWidth="1"/>
    <col min="24" max="24" width="9.140625" style="9"/>
    <col min="25" max="25" width="10.140625" style="9" customWidth="1"/>
    <col min="26" max="256" width="9.140625" style="9"/>
    <col min="257" max="257" width="14.7109375" style="9" customWidth="1"/>
    <col min="258" max="258" width="3.42578125" style="9" customWidth="1"/>
    <col min="259" max="263" width="8.140625" style="9" customWidth="1"/>
    <col min="264" max="270" width="9.42578125" style="9" customWidth="1"/>
    <col min="271" max="271" width="8.85546875" style="9" customWidth="1"/>
    <col min="272" max="272" width="4.5703125" style="9" customWidth="1"/>
    <col min="273" max="273" width="7" style="9" customWidth="1"/>
    <col min="274" max="274" width="3.42578125" style="9" customWidth="1"/>
    <col min="275" max="276" width="8.7109375" style="9" customWidth="1"/>
    <col min="277" max="512" width="9.140625" style="9"/>
    <col min="513" max="513" width="14.7109375" style="9" customWidth="1"/>
    <col min="514" max="514" width="3.42578125" style="9" customWidth="1"/>
    <col min="515" max="519" width="8.140625" style="9" customWidth="1"/>
    <col min="520" max="526" width="9.42578125" style="9" customWidth="1"/>
    <col min="527" max="527" width="8.85546875" style="9" customWidth="1"/>
    <col min="528" max="528" width="4.5703125" style="9" customWidth="1"/>
    <col min="529" max="529" width="7" style="9" customWidth="1"/>
    <col min="530" max="530" width="3.42578125" style="9" customWidth="1"/>
    <col min="531" max="532" width="8.7109375" style="9" customWidth="1"/>
    <col min="533" max="768" width="9.140625" style="9"/>
    <col min="769" max="769" width="14.7109375" style="9" customWidth="1"/>
    <col min="770" max="770" width="3.42578125" style="9" customWidth="1"/>
    <col min="771" max="775" width="8.140625" style="9" customWidth="1"/>
    <col min="776" max="782" width="9.42578125" style="9" customWidth="1"/>
    <col min="783" max="783" width="8.85546875" style="9" customWidth="1"/>
    <col min="784" max="784" width="4.5703125" style="9" customWidth="1"/>
    <col min="785" max="785" width="7" style="9" customWidth="1"/>
    <col min="786" max="786" width="3.42578125" style="9" customWidth="1"/>
    <col min="787" max="788" width="8.7109375" style="9" customWidth="1"/>
    <col min="789" max="1024" width="9.140625" style="9"/>
    <col min="1025" max="1025" width="14.7109375" style="9" customWidth="1"/>
    <col min="1026" max="1026" width="3.42578125" style="9" customWidth="1"/>
    <col min="1027" max="1031" width="8.140625" style="9" customWidth="1"/>
    <col min="1032" max="1038" width="9.42578125" style="9" customWidth="1"/>
    <col min="1039" max="1039" width="8.85546875" style="9" customWidth="1"/>
    <col min="1040" max="1040" width="4.5703125" style="9" customWidth="1"/>
    <col min="1041" max="1041" width="7" style="9" customWidth="1"/>
    <col min="1042" max="1042" width="3.42578125" style="9" customWidth="1"/>
    <col min="1043" max="1044" width="8.7109375" style="9" customWidth="1"/>
    <col min="1045" max="1280" width="9.140625" style="9"/>
    <col min="1281" max="1281" width="14.7109375" style="9" customWidth="1"/>
    <col min="1282" max="1282" width="3.42578125" style="9" customWidth="1"/>
    <col min="1283" max="1287" width="8.140625" style="9" customWidth="1"/>
    <col min="1288" max="1294" width="9.42578125" style="9" customWidth="1"/>
    <col min="1295" max="1295" width="8.85546875" style="9" customWidth="1"/>
    <col min="1296" max="1296" width="4.5703125" style="9" customWidth="1"/>
    <col min="1297" max="1297" width="7" style="9" customWidth="1"/>
    <col min="1298" max="1298" width="3.42578125" style="9" customWidth="1"/>
    <col min="1299" max="1300" width="8.7109375" style="9" customWidth="1"/>
    <col min="1301" max="1536" width="9.140625" style="9"/>
    <col min="1537" max="1537" width="14.7109375" style="9" customWidth="1"/>
    <col min="1538" max="1538" width="3.42578125" style="9" customWidth="1"/>
    <col min="1539" max="1543" width="8.140625" style="9" customWidth="1"/>
    <col min="1544" max="1550" width="9.42578125" style="9" customWidth="1"/>
    <col min="1551" max="1551" width="8.85546875" style="9" customWidth="1"/>
    <col min="1552" max="1552" width="4.5703125" style="9" customWidth="1"/>
    <col min="1553" max="1553" width="7" style="9" customWidth="1"/>
    <col min="1554" max="1554" width="3.42578125" style="9" customWidth="1"/>
    <col min="1555" max="1556" width="8.7109375" style="9" customWidth="1"/>
    <col min="1557" max="1792" width="9.140625" style="9"/>
    <col min="1793" max="1793" width="14.7109375" style="9" customWidth="1"/>
    <col min="1794" max="1794" width="3.42578125" style="9" customWidth="1"/>
    <col min="1795" max="1799" width="8.140625" style="9" customWidth="1"/>
    <col min="1800" max="1806" width="9.42578125" style="9" customWidth="1"/>
    <col min="1807" max="1807" width="8.85546875" style="9" customWidth="1"/>
    <col min="1808" max="1808" width="4.5703125" style="9" customWidth="1"/>
    <col min="1809" max="1809" width="7" style="9" customWidth="1"/>
    <col min="1810" max="1810" width="3.42578125" style="9" customWidth="1"/>
    <col min="1811" max="1812" width="8.7109375" style="9" customWidth="1"/>
    <col min="1813" max="2048" width="9.140625" style="9"/>
    <col min="2049" max="2049" width="14.7109375" style="9" customWidth="1"/>
    <col min="2050" max="2050" width="3.42578125" style="9" customWidth="1"/>
    <col min="2051" max="2055" width="8.140625" style="9" customWidth="1"/>
    <col min="2056" max="2062" width="9.42578125" style="9" customWidth="1"/>
    <col min="2063" max="2063" width="8.85546875" style="9" customWidth="1"/>
    <col min="2064" max="2064" width="4.5703125" style="9" customWidth="1"/>
    <col min="2065" max="2065" width="7" style="9" customWidth="1"/>
    <col min="2066" max="2066" width="3.42578125" style="9" customWidth="1"/>
    <col min="2067" max="2068" width="8.7109375" style="9" customWidth="1"/>
    <col min="2069" max="2304" width="9.140625" style="9"/>
    <col min="2305" max="2305" width="14.7109375" style="9" customWidth="1"/>
    <col min="2306" max="2306" width="3.42578125" style="9" customWidth="1"/>
    <col min="2307" max="2311" width="8.140625" style="9" customWidth="1"/>
    <col min="2312" max="2318" width="9.42578125" style="9" customWidth="1"/>
    <col min="2319" max="2319" width="8.85546875" style="9" customWidth="1"/>
    <col min="2320" max="2320" width="4.5703125" style="9" customWidth="1"/>
    <col min="2321" max="2321" width="7" style="9" customWidth="1"/>
    <col min="2322" max="2322" width="3.42578125" style="9" customWidth="1"/>
    <col min="2323" max="2324" width="8.7109375" style="9" customWidth="1"/>
    <col min="2325" max="2560" width="9.140625" style="9"/>
    <col min="2561" max="2561" width="14.7109375" style="9" customWidth="1"/>
    <col min="2562" max="2562" width="3.42578125" style="9" customWidth="1"/>
    <col min="2563" max="2567" width="8.140625" style="9" customWidth="1"/>
    <col min="2568" max="2574" width="9.42578125" style="9" customWidth="1"/>
    <col min="2575" max="2575" width="8.85546875" style="9" customWidth="1"/>
    <col min="2576" max="2576" width="4.5703125" style="9" customWidth="1"/>
    <col min="2577" max="2577" width="7" style="9" customWidth="1"/>
    <col min="2578" max="2578" width="3.42578125" style="9" customWidth="1"/>
    <col min="2579" max="2580" width="8.7109375" style="9" customWidth="1"/>
    <col min="2581" max="2816" width="9.140625" style="9"/>
    <col min="2817" max="2817" width="14.7109375" style="9" customWidth="1"/>
    <col min="2818" max="2818" width="3.42578125" style="9" customWidth="1"/>
    <col min="2819" max="2823" width="8.140625" style="9" customWidth="1"/>
    <col min="2824" max="2830" width="9.42578125" style="9" customWidth="1"/>
    <col min="2831" max="2831" width="8.85546875" style="9" customWidth="1"/>
    <col min="2832" max="2832" width="4.5703125" style="9" customWidth="1"/>
    <col min="2833" max="2833" width="7" style="9" customWidth="1"/>
    <col min="2834" max="2834" width="3.42578125" style="9" customWidth="1"/>
    <col min="2835" max="2836" width="8.7109375" style="9" customWidth="1"/>
    <col min="2837" max="3072" width="9.140625" style="9"/>
    <col min="3073" max="3073" width="14.7109375" style="9" customWidth="1"/>
    <col min="3074" max="3074" width="3.42578125" style="9" customWidth="1"/>
    <col min="3075" max="3079" width="8.140625" style="9" customWidth="1"/>
    <col min="3080" max="3086" width="9.42578125" style="9" customWidth="1"/>
    <col min="3087" max="3087" width="8.85546875" style="9" customWidth="1"/>
    <col min="3088" max="3088" width="4.5703125" style="9" customWidth="1"/>
    <col min="3089" max="3089" width="7" style="9" customWidth="1"/>
    <col min="3090" max="3090" width="3.42578125" style="9" customWidth="1"/>
    <col min="3091" max="3092" width="8.7109375" style="9" customWidth="1"/>
    <col min="3093" max="3328" width="9.140625" style="9"/>
    <col min="3329" max="3329" width="14.7109375" style="9" customWidth="1"/>
    <col min="3330" max="3330" width="3.42578125" style="9" customWidth="1"/>
    <col min="3331" max="3335" width="8.140625" style="9" customWidth="1"/>
    <col min="3336" max="3342" width="9.42578125" style="9" customWidth="1"/>
    <col min="3343" max="3343" width="8.85546875" style="9" customWidth="1"/>
    <col min="3344" max="3344" width="4.5703125" style="9" customWidth="1"/>
    <col min="3345" max="3345" width="7" style="9" customWidth="1"/>
    <col min="3346" max="3346" width="3.42578125" style="9" customWidth="1"/>
    <col min="3347" max="3348" width="8.7109375" style="9" customWidth="1"/>
    <col min="3349" max="3584" width="9.140625" style="9"/>
    <col min="3585" max="3585" width="14.7109375" style="9" customWidth="1"/>
    <col min="3586" max="3586" width="3.42578125" style="9" customWidth="1"/>
    <col min="3587" max="3591" width="8.140625" style="9" customWidth="1"/>
    <col min="3592" max="3598" width="9.42578125" style="9" customWidth="1"/>
    <col min="3599" max="3599" width="8.85546875" style="9" customWidth="1"/>
    <col min="3600" max="3600" width="4.5703125" style="9" customWidth="1"/>
    <col min="3601" max="3601" width="7" style="9" customWidth="1"/>
    <col min="3602" max="3602" width="3.42578125" style="9" customWidth="1"/>
    <col min="3603" max="3604" width="8.7109375" style="9" customWidth="1"/>
    <col min="3605" max="3840" width="9.140625" style="9"/>
    <col min="3841" max="3841" width="14.7109375" style="9" customWidth="1"/>
    <col min="3842" max="3842" width="3.42578125" style="9" customWidth="1"/>
    <col min="3843" max="3847" width="8.140625" style="9" customWidth="1"/>
    <col min="3848" max="3854" width="9.42578125" style="9" customWidth="1"/>
    <col min="3855" max="3855" width="8.85546875" style="9" customWidth="1"/>
    <col min="3856" max="3856" width="4.5703125" style="9" customWidth="1"/>
    <col min="3857" max="3857" width="7" style="9" customWidth="1"/>
    <col min="3858" max="3858" width="3.42578125" style="9" customWidth="1"/>
    <col min="3859" max="3860" width="8.7109375" style="9" customWidth="1"/>
    <col min="3861" max="4096" width="9.140625" style="9"/>
    <col min="4097" max="4097" width="14.7109375" style="9" customWidth="1"/>
    <col min="4098" max="4098" width="3.42578125" style="9" customWidth="1"/>
    <col min="4099" max="4103" width="8.140625" style="9" customWidth="1"/>
    <col min="4104" max="4110" width="9.42578125" style="9" customWidth="1"/>
    <col min="4111" max="4111" width="8.85546875" style="9" customWidth="1"/>
    <col min="4112" max="4112" width="4.5703125" style="9" customWidth="1"/>
    <col min="4113" max="4113" width="7" style="9" customWidth="1"/>
    <col min="4114" max="4114" width="3.42578125" style="9" customWidth="1"/>
    <col min="4115" max="4116" width="8.7109375" style="9" customWidth="1"/>
    <col min="4117" max="4352" width="9.140625" style="9"/>
    <col min="4353" max="4353" width="14.7109375" style="9" customWidth="1"/>
    <col min="4354" max="4354" width="3.42578125" style="9" customWidth="1"/>
    <col min="4355" max="4359" width="8.140625" style="9" customWidth="1"/>
    <col min="4360" max="4366" width="9.42578125" style="9" customWidth="1"/>
    <col min="4367" max="4367" width="8.85546875" style="9" customWidth="1"/>
    <col min="4368" max="4368" width="4.5703125" style="9" customWidth="1"/>
    <col min="4369" max="4369" width="7" style="9" customWidth="1"/>
    <col min="4370" max="4370" width="3.42578125" style="9" customWidth="1"/>
    <col min="4371" max="4372" width="8.7109375" style="9" customWidth="1"/>
    <col min="4373" max="4608" width="9.140625" style="9"/>
    <col min="4609" max="4609" width="14.7109375" style="9" customWidth="1"/>
    <col min="4610" max="4610" width="3.42578125" style="9" customWidth="1"/>
    <col min="4611" max="4615" width="8.140625" style="9" customWidth="1"/>
    <col min="4616" max="4622" width="9.42578125" style="9" customWidth="1"/>
    <col min="4623" max="4623" width="8.85546875" style="9" customWidth="1"/>
    <col min="4624" max="4624" width="4.5703125" style="9" customWidth="1"/>
    <col min="4625" max="4625" width="7" style="9" customWidth="1"/>
    <col min="4626" max="4626" width="3.42578125" style="9" customWidth="1"/>
    <col min="4627" max="4628" width="8.7109375" style="9" customWidth="1"/>
    <col min="4629" max="4864" width="9.140625" style="9"/>
    <col min="4865" max="4865" width="14.7109375" style="9" customWidth="1"/>
    <col min="4866" max="4866" width="3.42578125" style="9" customWidth="1"/>
    <col min="4867" max="4871" width="8.140625" style="9" customWidth="1"/>
    <col min="4872" max="4878" width="9.42578125" style="9" customWidth="1"/>
    <col min="4879" max="4879" width="8.85546875" style="9" customWidth="1"/>
    <col min="4880" max="4880" width="4.5703125" style="9" customWidth="1"/>
    <col min="4881" max="4881" width="7" style="9" customWidth="1"/>
    <col min="4882" max="4882" width="3.42578125" style="9" customWidth="1"/>
    <col min="4883" max="4884" width="8.7109375" style="9" customWidth="1"/>
    <col min="4885" max="5120" width="9.140625" style="9"/>
    <col min="5121" max="5121" width="14.7109375" style="9" customWidth="1"/>
    <col min="5122" max="5122" width="3.42578125" style="9" customWidth="1"/>
    <col min="5123" max="5127" width="8.140625" style="9" customWidth="1"/>
    <col min="5128" max="5134" width="9.42578125" style="9" customWidth="1"/>
    <col min="5135" max="5135" width="8.85546875" style="9" customWidth="1"/>
    <col min="5136" max="5136" width="4.5703125" style="9" customWidth="1"/>
    <col min="5137" max="5137" width="7" style="9" customWidth="1"/>
    <col min="5138" max="5138" width="3.42578125" style="9" customWidth="1"/>
    <col min="5139" max="5140" width="8.7109375" style="9" customWidth="1"/>
    <col min="5141" max="5376" width="9.140625" style="9"/>
    <col min="5377" max="5377" width="14.7109375" style="9" customWidth="1"/>
    <col min="5378" max="5378" width="3.42578125" style="9" customWidth="1"/>
    <col min="5379" max="5383" width="8.140625" style="9" customWidth="1"/>
    <col min="5384" max="5390" width="9.42578125" style="9" customWidth="1"/>
    <col min="5391" max="5391" width="8.85546875" style="9" customWidth="1"/>
    <col min="5392" max="5392" width="4.5703125" style="9" customWidth="1"/>
    <col min="5393" max="5393" width="7" style="9" customWidth="1"/>
    <col min="5394" max="5394" width="3.42578125" style="9" customWidth="1"/>
    <col min="5395" max="5396" width="8.7109375" style="9" customWidth="1"/>
    <col min="5397" max="5632" width="9.140625" style="9"/>
    <col min="5633" max="5633" width="14.7109375" style="9" customWidth="1"/>
    <col min="5634" max="5634" width="3.42578125" style="9" customWidth="1"/>
    <col min="5635" max="5639" width="8.140625" style="9" customWidth="1"/>
    <col min="5640" max="5646" width="9.42578125" style="9" customWidth="1"/>
    <col min="5647" max="5647" width="8.85546875" style="9" customWidth="1"/>
    <col min="5648" max="5648" width="4.5703125" style="9" customWidth="1"/>
    <col min="5649" max="5649" width="7" style="9" customWidth="1"/>
    <col min="5650" max="5650" width="3.42578125" style="9" customWidth="1"/>
    <col min="5651" max="5652" width="8.7109375" style="9" customWidth="1"/>
    <col min="5653" max="5888" width="9.140625" style="9"/>
    <col min="5889" max="5889" width="14.7109375" style="9" customWidth="1"/>
    <col min="5890" max="5890" width="3.42578125" style="9" customWidth="1"/>
    <col min="5891" max="5895" width="8.140625" style="9" customWidth="1"/>
    <col min="5896" max="5902" width="9.42578125" style="9" customWidth="1"/>
    <col min="5903" max="5903" width="8.85546875" style="9" customWidth="1"/>
    <col min="5904" max="5904" width="4.5703125" style="9" customWidth="1"/>
    <col min="5905" max="5905" width="7" style="9" customWidth="1"/>
    <col min="5906" max="5906" width="3.42578125" style="9" customWidth="1"/>
    <col min="5907" max="5908" width="8.7109375" style="9" customWidth="1"/>
    <col min="5909" max="6144" width="9.140625" style="9"/>
    <col min="6145" max="6145" width="14.7109375" style="9" customWidth="1"/>
    <col min="6146" max="6146" width="3.42578125" style="9" customWidth="1"/>
    <col min="6147" max="6151" width="8.140625" style="9" customWidth="1"/>
    <col min="6152" max="6158" width="9.42578125" style="9" customWidth="1"/>
    <col min="6159" max="6159" width="8.85546875" style="9" customWidth="1"/>
    <col min="6160" max="6160" width="4.5703125" style="9" customWidth="1"/>
    <col min="6161" max="6161" width="7" style="9" customWidth="1"/>
    <col min="6162" max="6162" width="3.42578125" style="9" customWidth="1"/>
    <col min="6163" max="6164" width="8.7109375" style="9" customWidth="1"/>
    <col min="6165" max="6400" width="9.140625" style="9"/>
    <col min="6401" max="6401" width="14.7109375" style="9" customWidth="1"/>
    <col min="6402" max="6402" width="3.42578125" style="9" customWidth="1"/>
    <col min="6403" max="6407" width="8.140625" style="9" customWidth="1"/>
    <col min="6408" max="6414" width="9.42578125" style="9" customWidth="1"/>
    <col min="6415" max="6415" width="8.85546875" style="9" customWidth="1"/>
    <col min="6416" max="6416" width="4.5703125" style="9" customWidth="1"/>
    <col min="6417" max="6417" width="7" style="9" customWidth="1"/>
    <col min="6418" max="6418" width="3.42578125" style="9" customWidth="1"/>
    <col min="6419" max="6420" width="8.7109375" style="9" customWidth="1"/>
    <col min="6421" max="6656" width="9.140625" style="9"/>
    <col min="6657" max="6657" width="14.7109375" style="9" customWidth="1"/>
    <col min="6658" max="6658" width="3.42578125" style="9" customWidth="1"/>
    <col min="6659" max="6663" width="8.140625" style="9" customWidth="1"/>
    <col min="6664" max="6670" width="9.42578125" style="9" customWidth="1"/>
    <col min="6671" max="6671" width="8.85546875" style="9" customWidth="1"/>
    <col min="6672" max="6672" width="4.5703125" style="9" customWidth="1"/>
    <col min="6673" max="6673" width="7" style="9" customWidth="1"/>
    <col min="6674" max="6674" width="3.42578125" style="9" customWidth="1"/>
    <col min="6675" max="6676" width="8.7109375" style="9" customWidth="1"/>
    <col min="6677" max="6912" width="9.140625" style="9"/>
    <col min="6913" max="6913" width="14.7109375" style="9" customWidth="1"/>
    <col min="6914" max="6914" width="3.42578125" style="9" customWidth="1"/>
    <col min="6915" max="6919" width="8.140625" style="9" customWidth="1"/>
    <col min="6920" max="6926" width="9.42578125" style="9" customWidth="1"/>
    <col min="6927" max="6927" width="8.85546875" style="9" customWidth="1"/>
    <col min="6928" max="6928" width="4.5703125" style="9" customWidth="1"/>
    <col min="6929" max="6929" width="7" style="9" customWidth="1"/>
    <col min="6930" max="6930" width="3.42578125" style="9" customWidth="1"/>
    <col min="6931" max="6932" width="8.7109375" style="9" customWidth="1"/>
    <col min="6933" max="7168" width="9.140625" style="9"/>
    <col min="7169" max="7169" width="14.7109375" style="9" customWidth="1"/>
    <col min="7170" max="7170" width="3.42578125" style="9" customWidth="1"/>
    <col min="7171" max="7175" width="8.140625" style="9" customWidth="1"/>
    <col min="7176" max="7182" width="9.42578125" style="9" customWidth="1"/>
    <col min="7183" max="7183" width="8.85546875" style="9" customWidth="1"/>
    <col min="7184" max="7184" width="4.5703125" style="9" customWidth="1"/>
    <col min="7185" max="7185" width="7" style="9" customWidth="1"/>
    <col min="7186" max="7186" width="3.42578125" style="9" customWidth="1"/>
    <col min="7187" max="7188" width="8.7109375" style="9" customWidth="1"/>
    <col min="7189" max="7424" width="9.140625" style="9"/>
    <col min="7425" max="7425" width="14.7109375" style="9" customWidth="1"/>
    <col min="7426" max="7426" width="3.42578125" style="9" customWidth="1"/>
    <col min="7427" max="7431" width="8.140625" style="9" customWidth="1"/>
    <col min="7432" max="7438" width="9.42578125" style="9" customWidth="1"/>
    <col min="7439" max="7439" width="8.85546875" style="9" customWidth="1"/>
    <col min="7440" max="7440" width="4.5703125" style="9" customWidth="1"/>
    <col min="7441" max="7441" width="7" style="9" customWidth="1"/>
    <col min="7442" max="7442" width="3.42578125" style="9" customWidth="1"/>
    <col min="7443" max="7444" width="8.7109375" style="9" customWidth="1"/>
    <col min="7445" max="7680" width="9.140625" style="9"/>
    <col min="7681" max="7681" width="14.7109375" style="9" customWidth="1"/>
    <col min="7682" max="7682" width="3.42578125" style="9" customWidth="1"/>
    <col min="7683" max="7687" width="8.140625" style="9" customWidth="1"/>
    <col min="7688" max="7694" width="9.42578125" style="9" customWidth="1"/>
    <col min="7695" max="7695" width="8.85546875" style="9" customWidth="1"/>
    <col min="7696" max="7696" width="4.5703125" style="9" customWidth="1"/>
    <col min="7697" max="7697" width="7" style="9" customWidth="1"/>
    <col min="7698" max="7698" width="3.42578125" style="9" customWidth="1"/>
    <col min="7699" max="7700" width="8.7109375" style="9" customWidth="1"/>
    <col min="7701" max="7936" width="9.140625" style="9"/>
    <col min="7937" max="7937" width="14.7109375" style="9" customWidth="1"/>
    <col min="7938" max="7938" width="3.42578125" style="9" customWidth="1"/>
    <col min="7939" max="7943" width="8.140625" style="9" customWidth="1"/>
    <col min="7944" max="7950" width="9.42578125" style="9" customWidth="1"/>
    <col min="7951" max="7951" width="8.85546875" style="9" customWidth="1"/>
    <col min="7952" max="7952" width="4.5703125" style="9" customWidth="1"/>
    <col min="7953" max="7953" width="7" style="9" customWidth="1"/>
    <col min="7954" max="7954" width="3.42578125" style="9" customWidth="1"/>
    <col min="7955" max="7956" width="8.7109375" style="9" customWidth="1"/>
    <col min="7957" max="8192" width="9.140625" style="9"/>
    <col min="8193" max="8193" width="14.7109375" style="9" customWidth="1"/>
    <col min="8194" max="8194" width="3.42578125" style="9" customWidth="1"/>
    <col min="8195" max="8199" width="8.140625" style="9" customWidth="1"/>
    <col min="8200" max="8206" width="9.42578125" style="9" customWidth="1"/>
    <col min="8207" max="8207" width="8.85546875" style="9" customWidth="1"/>
    <col min="8208" max="8208" width="4.5703125" style="9" customWidth="1"/>
    <col min="8209" max="8209" width="7" style="9" customWidth="1"/>
    <col min="8210" max="8210" width="3.42578125" style="9" customWidth="1"/>
    <col min="8211" max="8212" width="8.7109375" style="9" customWidth="1"/>
    <col min="8213" max="8448" width="9.140625" style="9"/>
    <col min="8449" max="8449" width="14.7109375" style="9" customWidth="1"/>
    <col min="8450" max="8450" width="3.42578125" style="9" customWidth="1"/>
    <col min="8451" max="8455" width="8.140625" style="9" customWidth="1"/>
    <col min="8456" max="8462" width="9.42578125" style="9" customWidth="1"/>
    <col min="8463" max="8463" width="8.85546875" style="9" customWidth="1"/>
    <col min="8464" max="8464" width="4.5703125" style="9" customWidth="1"/>
    <col min="8465" max="8465" width="7" style="9" customWidth="1"/>
    <col min="8466" max="8466" width="3.42578125" style="9" customWidth="1"/>
    <col min="8467" max="8468" width="8.7109375" style="9" customWidth="1"/>
    <col min="8469" max="8704" width="9.140625" style="9"/>
    <col min="8705" max="8705" width="14.7109375" style="9" customWidth="1"/>
    <col min="8706" max="8706" width="3.42578125" style="9" customWidth="1"/>
    <col min="8707" max="8711" width="8.140625" style="9" customWidth="1"/>
    <col min="8712" max="8718" width="9.42578125" style="9" customWidth="1"/>
    <col min="8719" max="8719" width="8.85546875" style="9" customWidth="1"/>
    <col min="8720" max="8720" width="4.5703125" style="9" customWidth="1"/>
    <col min="8721" max="8721" width="7" style="9" customWidth="1"/>
    <col min="8722" max="8722" width="3.42578125" style="9" customWidth="1"/>
    <col min="8723" max="8724" width="8.7109375" style="9" customWidth="1"/>
    <col min="8725" max="8960" width="9.140625" style="9"/>
    <col min="8961" max="8961" width="14.7109375" style="9" customWidth="1"/>
    <col min="8962" max="8962" width="3.42578125" style="9" customWidth="1"/>
    <col min="8963" max="8967" width="8.140625" style="9" customWidth="1"/>
    <col min="8968" max="8974" width="9.42578125" style="9" customWidth="1"/>
    <col min="8975" max="8975" width="8.85546875" style="9" customWidth="1"/>
    <col min="8976" max="8976" width="4.5703125" style="9" customWidth="1"/>
    <col min="8977" max="8977" width="7" style="9" customWidth="1"/>
    <col min="8978" max="8978" width="3.42578125" style="9" customWidth="1"/>
    <col min="8979" max="8980" width="8.7109375" style="9" customWidth="1"/>
    <col min="8981" max="9216" width="9.140625" style="9"/>
    <col min="9217" max="9217" width="14.7109375" style="9" customWidth="1"/>
    <col min="9218" max="9218" width="3.42578125" style="9" customWidth="1"/>
    <col min="9219" max="9223" width="8.140625" style="9" customWidth="1"/>
    <col min="9224" max="9230" width="9.42578125" style="9" customWidth="1"/>
    <col min="9231" max="9231" width="8.85546875" style="9" customWidth="1"/>
    <col min="9232" max="9232" width="4.5703125" style="9" customWidth="1"/>
    <col min="9233" max="9233" width="7" style="9" customWidth="1"/>
    <col min="9234" max="9234" width="3.42578125" style="9" customWidth="1"/>
    <col min="9235" max="9236" width="8.7109375" style="9" customWidth="1"/>
    <col min="9237" max="9472" width="9.140625" style="9"/>
    <col min="9473" max="9473" width="14.7109375" style="9" customWidth="1"/>
    <col min="9474" max="9474" width="3.42578125" style="9" customWidth="1"/>
    <col min="9475" max="9479" width="8.140625" style="9" customWidth="1"/>
    <col min="9480" max="9486" width="9.42578125" style="9" customWidth="1"/>
    <col min="9487" max="9487" width="8.85546875" style="9" customWidth="1"/>
    <col min="9488" max="9488" width="4.5703125" style="9" customWidth="1"/>
    <col min="9489" max="9489" width="7" style="9" customWidth="1"/>
    <col min="9490" max="9490" width="3.42578125" style="9" customWidth="1"/>
    <col min="9491" max="9492" width="8.7109375" style="9" customWidth="1"/>
    <col min="9493" max="9728" width="9.140625" style="9"/>
    <col min="9729" max="9729" width="14.7109375" style="9" customWidth="1"/>
    <col min="9730" max="9730" width="3.42578125" style="9" customWidth="1"/>
    <col min="9731" max="9735" width="8.140625" style="9" customWidth="1"/>
    <col min="9736" max="9742" width="9.42578125" style="9" customWidth="1"/>
    <col min="9743" max="9743" width="8.85546875" style="9" customWidth="1"/>
    <col min="9744" max="9744" width="4.5703125" style="9" customWidth="1"/>
    <col min="9745" max="9745" width="7" style="9" customWidth="1"/>
    <col min="9746" max="9746" width="3.42578125" style="9" customWidth="1"/>
    <col min="9747" max="9748" width="8.7109375" style="9" customWidth="1"/>
    <col min="9749" max="9984" width="9.140625" style="9"/>
    <col min="9985" max="9985" width="14.7109375" style="9" customWidth="1"/>
    <col min="9986" max="9986" width="3.42578125" style="9" customWidth="1"/>
    <col min="9987" max="9991" width="8.140625" style="9" customWidth="1"/>
    <col min="9992" max="9998" width="9.42578125" style="9" customWidth="1"/>
    <col min="9999" max="9999" width="8.85546875" style="9" customWidth="1"/>
    <col min="10000" max="10000" width="4.5703125" style="9" customWidth="1"/>
    <col min="10001" max="10001" width="7" style="9" customWidth="1"/>
    <col min="10002" max="10002" width="3.42578125" style="9" customWidth="1"/>
    <col min="10003" max="10004" width="8.7109375" style="9" customWidth="1"/>
    <col min="10005" max="10240" width="9.140625" style="9"/>
    <col min="10241" max="10241" width="14.7109375" style="9" customWidth="1"/>
    <col min="10242" max="10242" width="3.42578125" style="9" customWidth="1"/>
    <col min="10243" max="10247" width="8.140625" style="9" customWidth="1"/>
    <col min="10248" max="10254" width="9.42578125" style="9" customWidth="1"/>
    <col min="10255" max="10255" width="8.85546875" style="9" customWidth="1"/>
    <col min="10256" max="10256" width="4.5703125" style="9" customWidth="1"/>
    <col min="10257" max="10257" width="7" style="9" customWidth="1"/>
    <col min="10258" max="10258" width="3.42578125" style="9" customWidth="1"/>
    <col min="10259" max="10260" width="8.7109375" style="9" customWidth="1"/>
    <col min="10261" max="10496" width="9.140625" style="9"/>
    <col min="10497" max="10497" width="14.7109375" style="9" customWidth="1"/>
    <col min="10498" max="10498" width="3.42578125" style="9" customWidth="1"/>
    <col min="10499" max="10503" width="8.140625" style="9" customWidth="1"/>
    <col min="10504" max="10510" width="9.42578125" style="9" customWidth="1"/>
    <col min="10511" max="10511" width="8.85546875" style="9" customWidth="1"/>
    <col min="10512" max="10512" width="4.5703125" style="9" customWidth="1"/>
    <col min="10513" max="10513" width="7" style="9" customWidth="1"/>
    <col min="10514" max="10514" width="3.42578125" style="9" customWidth="1"/>
    <col min="10515" max="10516" width="8.7109375" style="9" customWidth="1"/>
    <col min="10517" max="10752" width="9.140625" style="9"/>
    <col min="10753" max="10753" width="14.7109375" style="9" customWidth="1"/>
    <col min="10754" max="10754" width="3.42578125" style="9" customWidth="1"/>
    <col min="10755" max="10759" width="8.140625" style="9" customWidth="1"/>
    <col min="10760" max="10766" width="9.42578125" style="9" customWidth="1"/>
    <col min="10767" max="10767" width="8.85546875" style="9" customWidth="1"/>
    <col min="10768" max="10768" width="4.5703125" style="9" customWidth="1"/>
    <col min="10769" max="10769" width="7" style="9" customWidth="1"/>
    <col min="10770" max="10770" width="3.42578125" style="9" customWidth="1"/>
    <col min="10771" max="10772" width="8.7109375" style="9" customWidth="1"/>
    <col min="10773" max="11008" width="9.140625" style="9"/>
    <col min="11009" max="11009" width="14.7109375" style="9" customWidth="1"/>
    <col min="11010" max="11010" width="3.42578125" style="9" customWidth="1"/>
    <col min="11011" max="11015" width="8.140625" style="9" customWidth="1"/>
    <col min="11016" max="11022" width="9.42578125" style="9" customWidth="1"/>
    <col min="11023" max="11023" width="8.85546875" style="9" customWidth="1"/>
    <col min="11024" max="11024" width="4.5703125" style="9" customWidth="1"/>
    <col min="11025" max="11025" width="7" style="9" customWidth="1"/>
    <col min="11026" max="11026" width="3.42578125" style="9" customWidth="1"/>
    <col min="11027" max="11028" width="8.7109375" style="9" customWidth="1"/>
    <col min="11029" max="11264" width="9.140625" style="9"/>
    <col min="11265" max="11265" width="14.7109375" style="9" customWidth="1"/>
    <col min="11266" max="11266" width="3.42578125" style="9" customWidth="1"/>
    <col min="11267" max="11271" width="8.140625" style="9" customWidth="1"/>
    <col min="11272" max="11278" width="9.42578125" style="9" customWidth="1"/>
    <col min="11279" max="11279" width="8.85546875" style="9" customWidth="1"/>
    <col min="11280" max="11280" width="4.5703125" style="9" customWidth="1"/>
    <col min="11281" max="11281" width="7" style="9" customWidth="1"/>
    <col min="11282" max="11282" width="3.42578125" style="9" customWidth="1"/>
    <col min="11283" max="11284" width="8.7109375" style="9" customWidth="1"/>
    <col min="11285" max="11520" width="9.140625" style="9"/>
    <col min="11521" max="11521" width="14.7109375" style="9" customWidth="1"/>
    <col min="11522" max="11522" width="3.42578125" style="9" customWidth="1"/>
    <col min="11523" max="11527" width="8.140625" style="9" customWidth="1"/>
    <col min="11528" max="11534" width="9.42578125" style="9" customWidth="1"/>
    <col min="11535" max="11535" width="8.85546875" style="9" customWidth="1"/>
    <col min="11536" max="11536" width="4.5703125" style="9" customWidth="1"/>
    <col min="11537" max="11537" width="7" style="9" customWidth="1"/>
    <col min="11538" max="11538" width="3.42578125" style="9" customWidth="1"/>
    <col min="11539" max="11540" width="8.7109375" style="9" customWidth="1"/>
    <col min="11541" max="11776" width="9.140625" style="9"/>
    <col min="11777" max="11777" width="14.7109375" style="9" customWidth="1"/>
    <col min="11778" max="11778" width="3.42578125" style="9" customWidth="1"/>
    <col min="11779" max="11783" width="8.140625" style="9" customWidth="1"/>
    <col min="11784" max="11790" width="9.42578125" style="9" customWidth="1"/>
    <col min="11791" max="11791" width="8.85546875" style="9" customWidth="1"/>
    <col min="11792" max="11792" width="4.5703125" style="9" customWidth="1"/>
    <col min="11793" max="11793" width="7" style="9" customWidth="1"/>
    <col min="11794" max="11794" width="3.42578125" style="9" customWidth="1"/>
    <col min="11795" max="11796" width="8.7109375" style="9" customWidth="1"/>
    <col min="11797" max="12032" width="9.140625" style="9"/>
    <col min="12033" max="12033" width="14.7109375" style="9" customWidth="1"/>
    <col min="12034" max="12034" width="3.42578125" style="9" customWidth="1"/>
    <col min="12035" max="12039" width="8.140625" style="9" customWidth="1"/>
    <col min="12040" max="12046" width="9.42578125" style="9" customWidth="1"/>
    <col min="12047" max="12047" width="8.85546875" style="9" customWidth="1"/>
    <col min="12048" max="12048" width="4.5703125" style="9" customWidth="1"/>
    <col min="12049" max="12049" width="7" style="9" customWidth="1"/>
    <col min="12050" max="12050" width="3.42578125" style="9" customWidth="1"/>
    <col min="12051" max="12052" width="8.7109375" style="9" customWidth="1"/>
    <col min="12053" max="12288" width="9.140625" style="9"/>
    <col min="12289" max="12289" width="14.7109375" style="9" customWidth="1"/>
    <col min="12290" max="12290" width="3.42578125" style="9" customWidth="1"/>
    <col min="12291" max="12295" width="8.140625" style="9" customWidth="1"/>
    <col min="12296" max="12302" width="9.42578125" style="9" customWidth="1"/>
    <col min="12303" max="12303" width="8.85546875" style="9" customWidth="1"/>
    <col min="12304" max="12304" width="4.5703125" style="9" customWidth="1"/>
    <col min="12305" max="12305" width="7" style="9" customWidth="1"/>
    <col min="12306" max="12306" width="3.42578125" style="9" customWidth="1"/>
    <col min="12307" max="12308" width="8.7109375" style="9" customWidth="1"/>
    <col min="12309" max="12544" width="9.140625" style="9"/>
    <col min="12545" max="12545" width="14.7109375" style="9" customWidth="1"/>
    <col min="12546" max="12546" width="3.42578125" style="9" customWidth="1"/>
    <col min="12547" max="12551" width="8.140625" style="9" customWidth="1"/>
    <col min="12552" max="12558" width="9.42578125" style="9" customWidth="1"/>
    <col min="12559" max="12559" width="8.85546875" style="9" customWidth="1"/>
    <col min="12560" max="12560" width="4.5703125" style="9" customWidth="1"/>
    <col min="12561" max="12561" width="7" style="9" customWidth="1"/>
    <col min="12562" max="12562" width="3.42578125" style="9" customWidth="1"/>
    <col min="12563" max="12564" width="8.7109375" style="9" customWidth="1"/>
    <col min="12565" max="12800" width="9.140625" style="9"/>
    <col min="12801" max="12801" width="14.7109375" style="9" customWidth="1"/>
    <col min="12802" max="12802" width="3.42578125" style="9" customWidth="1"/>
    <col min="12803" max="12807" width="8.140625" style="9" customWidth="1"/>
    <col min="12808" max="12814" width="9.42578125" style="9" customWidth="1"/>
    <col min="12815" max="12815" width="8.85546875" style="9" customWidth="1"/>
    <col min="12816" max="12816" width="4.5703125" style="9" customWidth="1"/>
    <col min="12817" max="12817" width="7" style="9" customWidth="1"/>
    <col min="12818" max="12818" width="3.42578125" style="9" customWidth="1"/>
    <col min="12819" max="12820" width="8.7109375" style="9" customWidth="1"/>
    <col min="12821" max="13056" width="9.140625" style="9"/>
    <col min="13057" max="13057" width="14.7109375" style="9" customWidth="1"/>
    <col min="13058" max="13058" width="3.42578125" style="9" customWidth="1"/>
    <col min="13059" max="13063" width="8.140625" style="9" customWidth="1"/>
    <col min="13064" max="13070" width="9.42578125" style="9" customWidth="1"/>
    <col min="13071" max="13071" width="8.85546875" style="9" customWidth="1"/>
    <col min="13072" max="13072" width="4.5703125" style="9" customWidth="1"/>
    <col min="13073" max="13073" width="7" style="9" customWidth="1"/>
    <col min="13074" max="13074" width="3.42578125" style="9" customWidth="1"/>
    <col min="13075" max="13076" width="8.7109375" style="9" customWidth="1"/>
    <col min="13077" max="13312" width="9.140625" style="9"/>
    <col min="13313" max="13313" width="14.7109375" style="9" customWidth="1"/>
    <col min="13314" max="13314" width="3.42578125" style="9" customWidth="1"/>
    <col min="13315" max="13319" width="8.140625" style="9" customWidth="1"/>
    <col min="13320" max="13326" width="9.42578125" style="9" customWidth="1"/>
    <col min="13327" max="13327" width="8.85546875" style="9" customWidth="1"/>
    <col min="13328" max="13328" width="4.5703125" style="9" customWidth="1"/>
    <col min="13329" max="13329" width="7" style="9" customWidth="1"/>
    <col min="13330" max="13330" width="3.42578125" style="9" customWidth="1"/>
    <col min="13331" max="13332" width="8.7109375" style="9" customWidth="1"/>
    <col min="13333" max="13568" width="9.140625" style="9"/>
    <col min="13569" max="13569" width="14.7109375" style="9" customWidth="1"/>
    <col min="13570" max="13570" width="3.42578125" style="9" customWidth="1"/>
    <col min="13571" max="13575" width="8.140625" style="9" customWidth="1"/>
    <col min="13576" max="13582" width="9.42578125" style="9" customWidth="1"/>
    <col min="13583" max="13583" width="8.85546875" style="9" customWidth="1"/>
    <col min="13584" max="13584" width="4.5703125" style="9" customWidth="1"/>
    <col min="13585" max="13585" width="7" style="9" customWidth="1"/>
    <col min="13586" max="13586" width="3.42578125" style="9" customWidth="1"/>
    <col min="13587" max="13588" width="8.7109375" style="9" customWidth="1"/>
    <col min="13589" max="13824" width="9.140625" style="9"/>
    <col min="13825" max="13825" width="14.7109375" style="9" customWidth="1"/>
    <col min="13826" max="13826" width="3.42578125" style="9" customWidth="1"/>
    <col min="13827" max="13831" width="8.140625" style="9" customWidth="1"/>
    <col min="13832" max="13838" width="9.42578125" style="9" customWidth="1"/>
    <col min="13839" max="13839" width="8.85546875" style="9" customWidth="1"/>
    <col min="13840" max="13840" width="4.5703125" style="9" customWidth="1"/>
    <col min="13841" max="13841" width="7" style="9" customWidth="1"/>
    <col min="13842" max="13842" width="3.42578125" style="9" customWidth="1"/>
    <col min="13843" max="13844" width="8.7109375" style="9" customWidth="1"/>
    <col min="13845" max="14080" width="9.140625" style="9"/>
    <col min="14081" max="14081" width="14.7109375" style="9" customWidth="1"/>
    <col min="14082" max="14082" width="3.42578125" style="9" customWidth="1"/>
    <col min="14083" max="14087" width="8.140625" style="9" customWidth="1"/>
    <col min="14088" max="14094" width="9.42578125" style="9" customWidth="1"/>
    <col min="14095" max="14095" width="8.85546875" style="9" customWidth="1"/>
    <col min="14096" max="14096" width="4.5703125" style="9" customWidth="1"/>
    <col min="14097" max="14097" width="7" style="9" customWidth="1"/>
    <col min="14098" max="14098" width="3.42578125" style="9" customWidth="1"/>
    <col min="14099" max="14100" width="8.7109375" style="9" customWidth="1"/>
    <col min="14101" max="14336" width="9.140625" style="9"/>
    <col min="14337" max="14337" width="14.7109375" style="9" customWidth="1"/>
    <col min="14338" max="14338" width="3.42578125" style="9" customWidth="1"/>
    <col min="14339" max="14343" width="8.140625" style="9" customWidth="1"/>
    <col min="14344" max="14350" width="9.42578125" style="9" customWidth="1"/>
    <col min="14351" max="14351" width="8.85546875" style="9" customWidth="1"/>
    <col min="14352" max="14352" width="4.5703125" style="9" customWidth="1"/>
    <col min="14353" max="14353" width="7" style="9" customWidth="1"/>
    <col min="14354" max="14354" width="3.42578125" style="9" customWidth="1"/>
    <col min="14355" max="14356" width="8.7109375" style="9" customWidth="1"/>
    <col min="14357" max="14592" width="9.140625" style="9"/>
    <col min="14593" max="14593" width="14.7109375" style="9" customWidth="1"/>
    <col min="14594" max="14594" width="3.42578125" style="9" customWidth="1"/>
    <col min="14595" max="14599" width="8.140625" style="9" customWidth="1"/>
    <col min="14600" max="14606" width="9.42578125" style="9" customWidth="1"/>
    <col min="14607" max="14607" width="8.85546875" style="9" customWidth="1"/>
    <col min="14608" max="14608" width="4.5703125" style="9" customWidth="1"/>
    <col min="14609" max="14609" width="7" style="9" customWidth="1"/>
    <col min="14610" max="14610" width="3.42578125" style="9" customWidth="1"/>
    <col min="14611" max="14612" width="8.7109375" style="9" customWidth="1"/>
    <col min="14613" max="14848" width="9.140625" style="9"/>
    <col min="14849" max="14849" width="14.7109375" style="9" customWidth="1"/>
    <col min="14850" max="14850" width="3.42578125" style="9" customWidth="1"/>
    <col min="14851" max="14855" width="8.140625" style="9" customWidth="1"/>
    <col min="14856" max="14862" width="9.42578125" style="9" customWidth="1"/>
    <col min="14863" max="14863" width="8.85546875" style="9" customWidth="1"/>
    <col min="14864" max="14864" width="4.5703125" style="9" customWidth="1"/>
    <col min="14865" max="14865" width="7" style="9" customWidth="1"/>
    <col min="14866" max="14866" width="3.42578125" style="9" customWidth="1"/>
    <col min="14867" max="14868" width="8.7109375" style="9" customWidth="1"/>
    <col min="14869" max="15104" width="9.140625" style="9"/>
    <col min="15105" max="15105" width="14.7109375" style="9" customWidth="1"/>
    <col min="15106" max="15106" width="3.42578125" style="9" customWidth="1"/>
    <col min="15107" max="15111" width="8.140625" style="9" customWidth="1"/>
    <col min="15112" max="15118" width="9.42578125" style="9" customWidth="1"/>
    <col min="15119" max="15119" width="8.85546875" style="9" customWidth="1"/>
    <col min="15120" max="15120" width="4.5703125" style="9" customWidth="1"/>
    <col min="15121" max="15121" width="7" style="9" customWidth="1"/>
    <col min="15122" max="15122" width="3.42578125" style="9" customWidth="1"/>
    <col min="15123" max="15124" width="8.7109375" style="9" customWidth="1"/>
    <col min="15125" max="15360" width="9.140625" style="9"/>
    <col min="15361" max="15361" width="14.7109375" style="9" customWidth="1"/>
    <col min="15362" max="15362" width="3.42578125" style="9" customWidth="1"/>
    <col min="15363" max="15367" width="8.140625" style="9" customWidth="1"/>
    <col min="15368" max="15374" width="9.42578125" style="9" customWidth="1"/>
    <col min="15375" max="15375" width="8.85546875" style="9" customWidth="1"/>
    <col min="15376" max="15376" width="4.5703125" style="9" customWidth="1"/>
    <col min="15377" max="15377" width="7" style="9" customWidth="1"/>
    <col min="15378" max="15378" width="3.42578125" style="9" customWidth="1"/>
    <col min="15379" max="15380" width="8.7109375" style="9" customWidth="1"/>
    <col min="15381" max="15616" width="9.140625" style="9"/>
    <col min="15617" max="15617" width="14.7109375" style="9" customWidth="1"/>
    <col min="15618" max="15618" width="3.42578125" style="9" customWidth="1"/>
    <col min="15619" max="15623" width="8.140625" style="9" customWidth="1"/>
    <col min="15624" max="15630" width="9.42578125" style="9" customWidth="1"/>
    <col min="15631" max="15631" width="8.85546875" style="9" customWidth="1"/>
    <col min="15632" max="15632" width="4.5703125" style="9" customWidth="1"/>
    <col min="15633" max="15633" width="7" style="9" customWidth="1"/>
    <col min="15634" max="15634" width="3.42578125" style="9" customWidth="1"/>
    <col min="15635" max="15636" width="8.7109375" style="9" customWidth="1"/>
    <col min="15637" max="15872" width="9.140625" style="9"/>
    <col min="15873" max="15873" width="14.7109375" style="9" customWidth="1"/>
    <col min="15874" max="15874" width="3.42578125" style="9" customWidth="1"/>
    <col min="15875" max="15879" width="8.140625" style="9" customWidth="1"/>
    <col min="15880" max="15886" width="9.42578125" style="9" customWidth="1"/>
    <col min="15887" max="15887" width="8.85546875" style="9" customWidth="1"/>
    <col min="15888" max="15888" width="4.5703125" style="9" customWidth="1"/>
    <col min="15889" max="15889" width="7" style="9" customWidth="1"/>
    <col min="15890" max="15890" width="3.42578125" style="9" customWidth="1"/>
    <col min="15891" max="15892" width="8.7109375" style="9" customWidth="1"/>
    <col min="15893" max="16128" width="9.140625" style="9"/>
    <col min="16129" max="16129" width="14.7109375" style="9" customWidth="1"/>
    <col min="16130" max="16130" width="3.42578125" style="9" customWidth="1"/>
    <col min="16131" max="16135" width="8.140625" style="9" customWidth="1"/>
    <col min="16136" max="16142" width="9.42578125" style="9" customWidth="1"/>
    <col min="16143" max="16143" width="8.85546875" style="9" customWidth="1"/>
    <col min="16144" max="16144" width="4.5703125" style="9" customWidth="1"/>
    <col min="16145" max="16145" width="7" style="9" customWidth="1"/>
    <col min="16146" max="16146" width="3.42578125" style="9" customWidth="1"/>
    <col min="16147" max="16148" width="8.7109375" style="9" customWidth="1"/>
    <col min="16149" max="16384" width="9.140625" style="9"/>
  </cols>
  <sheetData>
    <row r="1" spans="1:28" ht="26.25" customHeight="1" x14ac:dyDescent="0.2">
      <c r="B1" s="79"/>
      <c r="K1" s="80"/>
      <c r="M1" s="79"/>
    </row>
    <row r="2" spans="1:28" x14ac:dyDescent="0.2">
      <c r="B2" s="81"/>
    </row>
    <row r="3" spans="1:28" x14ac:dyDescent="0.2">
      <c r="A3" s="81"/>
      <c r="B3" s="81"/>
    </row>
    <row r="4" spans="1:28" x14ac:dyDescent="0.2">
      <c r="A4" s="79"/>
      <c r="B4" s="81"/>
      <c r="E4" s="8"/>
      <c r="F4" s="8"/>
      <c r="G4" s="8"/>
      <c r="L4" s="80"/>
    </row>
    <row r="5" spans="1:28" ht="29.25" customHeight="1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45"/>
      <c r="Q5" s="45"/>
    </row>
    <row r="7" spans="1:28" ht="18" x14ac:dyDescent="0.25">
      <c r="E7" s="85"/>
      <c r="F7" s="85"/>
      <c r="G7" s="85"/>
      <c r="I7" s="48"/>
    </row>
    <row r="8" spans="1:28" ht="24" customHeight="1" x14ac:dyDescent="0.2"/>
    <row r="9" spans="1:28" s="38" customFormat="1" ht="25.5" customHeight="1" x14ac:dyDescent="0.25">
      <c r="A9" s="172" t="s">
        <v>66</v>
      </c>
      <c r="B9" s="173" t="s">
        <v>2</v>
      </c>
      <c r="C9" s="172" t="s">
        <v>131</v>
      </c>
      <c r="D9" s="172"/>
      <c r="E9" s="172"/>
      <c r="F9" s="176" t="s">
        <v>132</v>
      </c>
      <c r="G9" s="177"/>
      <c r="H9" s="176" t="s">
        <v>133</v>
      </c>
      <c r="I9" s="177"/>
      <c r="J9" s="180" t="s">
        <v>134</v>
      </c>
      <c r="K9" s="181"/>
      <c r="L9" s="181"/>
      <c r="M9" s="181"/>
      <c r="N9" s="181"/>
      <c r="O9" s="182"/>
      <c r="P9" s="173" t="s">
        <v>2</v>
      </c>
      <c r="Q9" s="180" t="s">
        <v>134</v>
      </c>
      <c r="R9" s="182"/>
      <c r="S9" s="185" t="s">
        <v>135</v>
      </c>
      <c r="T9" s="186"/>
      <c r="U9" s="180" t="s">
        <v>134</v>
      </c>
      <c r="V9" s="181"/>
      <c r="W9" s="181"/>
      <c r="X9" s="181"/>
      <c r="Y9" s="181"/>
      <c r="Z9" s="181"/>
      <c r="AA9" s="181"/>
      <c r="AB9" s="182"/>
    </row>
    <row r="10" spans="1:28" s="38" customFormat="1" ht="28.5" customHeight="1" x14ac:dyDescent="0.25">
      <c r="A10" s="172"/>
      <c r="B10" s="174"/>
      <c r="C10" s="189" t="s">
        <v>136</v>
      </c>
      <c r="D10" s="189" t="s">
        <v>137</v>
      </c>
      <c r="E10" s="189" t="s">
        <v>138</v>
      </c>
      <c r="F10" s="192" t="s">
        <v>139</v>
      </c>
      <c r="G10" s="193" t="s">
        <v>140</v>
      </c>
      <c r="H10" s="178"/>
      <c r="I10" s="179"/>
      <c r="J10" s="183" t="s">
        <v>99</v>
      </c>
      <c r="K10" s="183"/>
      <c r="L10" s="183">
        <v>2</v>
      </c>
      <c r="M10" s="183"/>
      <c r="N10" s="184" t="s">
        <v>141</v>
      </c>
      <c r="O10" s="184"/>
      <c r="P10" s="174"/>
      <c r="Q10" s="196">
        <v>6</v>
      </c>
      <c r="R10" s="197"/>
      <c r="S10" s="187"/>
      <c r="T10" s="188"/>
      <c r="U10" s="196" t="s">
        <v>99</v>
      </c>
      <c r="V10" s="197"/>
      <c r="W10" s="196">
        <v>2</v>
      </c>
      <c r="X10" s="197"/>
      <c r="Y10" s="198" t="s">
        <v>141</v>
      </c>
      <c r="Z10" s="199"/>
      <c r="AA10" s="196">
        <v>6</v>
      </c>
      <c r="AB10" s="197"/>
    </row>
    <row r="11" spans="1:28" s="38" customFormat="1" x14ac:dyDescent="0.25">
      <c r="A11" s="172"/>
      <c r="B11" s="174"/>
      <c r="C11" s="190"/>
      <c r="D11" s="190"/>
      <c r="E11" s="190"/>
      <c r="F11" s="192"/>
      <c r="G11" s="193"/>
      <c r="H11" s="178"/>
      <c r="I11" s="179"/>
      <c r="J11" s="185" t="s">
        <v>10</v>
      </c>
      <c r="K11" s="50"/>
      <c r="L11" s="185" t="s">
        <v>10</v>
      </c>
      <c r="M11" s="50"/>
      <c r="N11" s="185" t="s">
        <v>10</v>
      </c>
      <c r="O11" s="50"/>
      <c r="P11" s="174"/>
      <c r="Q11" s="185" t="s">
        <v>10</v>
      </c>
      <c r="R11" s="50"/>
      <c r="S11" s="187"/>
      <c r="T11" s="188"/>
      <c r="U11" s="185" t="s">
        <v>10</v>
      </c>
      <c r="V11" s="50"/>
      <c r="W11" s="185" t="s">
        <v>10</v>
      </c>
      <c r="X11" s="50"/>
      <c r="Y11" s="185" t="s">
        <v>10</v>
      </c>
      <c r="Z11" s="50"/>
      <c r="AA11" s="185" t="s">
        <v>10</v>
      </c>
      <c r="AB11" s="50"/>
    </row>
    <row r="12" spans="1:28" s="38" customFormat="1" x14ac:dyDescent="0.25">
      <c r="A12" s="172"/>
      <c r="B12" s="175"/>
      <c r="C12" s="191"/>
      <c r="D12" s="191"/>
      <c r="E12" s="191"/>
      <c r="F12" s="192"/>
      <c r="G12" s="193"/>
      <c r="H12" s="52"/>
      <c r="I12" s="49" t="s">
        <v>11</v>
      </c>
      <c r="J12" s="200"/>
      <c r="K12" s="49" t="s">
        <v>11</v>
      </c>
      <c r="L12" s="200"/>
      <c r="M12" s="49" t="s">
        <v>11</v>
      </c>
      <c r="N12" s="194"/>
      <c r="O12" s="49" t="s">
        <v>11</v>
      </c>
      <c r="P12" s="175"/>
      <c r="Q12" s="194"/>
      <c r="R12" s="49" t="s">
        <v>11</v>
      </c>
      <c r="S12" s="86"/>
      <c r="T12" s="49" t="s">
        <v>11</v>
      </c>
      <c r="U12" s="194"/>
      <c r="V12" s="49" t="s">
        <v>11</v>
      </c>
      <c r="W12" s="194"/>
      <c r="X12" s="49" t="s">
        <v>11</v>
      </c>
      <c r="Y12" s="194"/>
      <c r="Z12" s="49" t="s">
        <v>11</v>
      </c>
      <c r="AA12" s="194"/>
      <c r="AB12" s="49" t="s">
        <v>11</v>
      </c>
    </row>
    <row r="13" spans="1:28" s="38" customFormat="1" x14ac:dyDescent="0.25">
      <c r="A13" s="18" t="s">
        <v>12</v>
      </c>
      <c r="B13" s="55" t="s">
        <v>13</v>
      </c>
      <c r="C13" s="87" t="s">
        <v>15</v>
      </c>
      <c r="D13" s="87" t="s">
        <v>17</v>
      </c>
      <c r="E13" s="87" t="s">
        <v>19</v>
      </c>
      <c r="F13" s="87" t="s">
        <v>21</v>
      </c>
      <c r="G13" s="87" t="s">
        <v>23</v>
      </c>
      <c r="H13" s="87" t="s">
        <v>25</v>
      </c>
      <c r="I13" s="87" t="s">
        <v>27</v>
      </c>
      <c r="J13" s="87" t="s">
        <v>29</v>
      </c>
      <c r="K13" s="87" t="s">
        <v>31</v>
      </c>
      <c r="L13" s="87" t="s">
        <v>33</v>
      </c>
      <c r="M13" s="87" t="s">
        <v>35</v>
      </c>
      <c r="N13" s="87" t="s">
        <v>37</v>
      </c>
      <c r="O13" s="87" t="s">
        <v>39</v>
      </c>
      <c r="P13" s="55" t="s">
        <v>13</v>
      </c>
      <c r="Q13" s="87" t="s">
        <v>41</v>
      </c>
      <c r="R13" s="87" t="s">
        <v>43</v>
      </c>
      <c r="S13" s="87" t="s">
        <v>45</v>
      </c>
      <c r="T13" s="87" t="s">
        <v>47</v>
      </c>
      <c r="U13" s="87" t="s">
        <v>49</v>
      </c>
      <c r="V13" s="87" t="s">
        <v>51</v>
      </c>
      <c r="W13" s="87" t="s">
        <v>53</v>
      </c>
      <c r="X13" s="87" t="s">
        <v>55</v>
      </c>
      <c r="Y13" s="87" t="s">
        <v>57</v>
      </c>
      <c r="Z13" s="87" t="s">
        <v>59</v>
      </c>
      <c r="AA13" s="87" t="s">
        <v>61</v>
      </c>
      <c r="AB13" s="87" t="s">
        <v>63</v>
      </c>
    </row>
    <row r="14" spans="1:28" s="38" customFormat="1" x14ac:dyDescent="0.2">
      <c r="A14" s="88" t="s">
        <v>69</v>
      </c>
      <c r="B14" s="59" t="s">
        <v>15</v>
      </c>
      <c r="C14" s="89">
        <f>C15+C21+C28+C36+C40</f>
        <v>1019</v>
      </c>
      <c r="D14" s="89">
        <f t="shared" ref="D14:AB14" si="0">D15+D21+D28+D36+D40</f>
        <v>27</v>
      </c>
      <c r="E14" s="89">
        <f t="shared" si="0"/>
        <v>353</v>
      </c>
      <c r="F14" s="89">
        <f t="shared" si="0"/>
        <v>8839</v>
      </c>
      <c r="G14" s="89">
        <f t="shared" si="0"/>
        <v>343</v>
      </c>
      <c r="H14" s="89">
        <f t="shared" si="0"/>
        <v>258849</v>
      </c>
      <c r="I14" s="89">
        <f t="shared" si="0"/>
        <v>126396</v>
      </c>
      <c r="J14" s="89">
        <f t="shared" si="0"/>
        <v>235</v>
      </c>
      <c r="K14" s="89">
        <f t="shared" si="0"/>
        <v>119</v>
      </c>
      <c r="L14" s="89">
        <f t="shared" si="0"/>
        <v>55671</v>
      </c>
      <c r="M14" s="89">
        <f t="shared" si="0"/>
        <v>27105</v>
      </c>
      <c r="N14" s="89">
        <f t="shared" si="0"/>
        <v>202452</v>
      </c>
      <c r="O14" s="89">
        <f t="shared" si="0"/>
        <v>98992</v>
      </c>
      <c r="P14" s="59" t="s">
        <v>15</v>
      </c>
      <c r="Q14" s="89">
        <f t="shared" si="0"/>
        <v>491</v>
      </c>
      <c r="R14" s="89">
        <f t="shared" si="0"/>
        <v>180</v>
      </c>
      <c r="S14" s="89">
        <f t="shared" si="0"/>
        <v>30312</v>
      </c>
      <c r="T14" s="89">
        <f t="shared" si="0"/>
        <v>14702</v>
      </c>
      <c r="U14" s="89">
        <f t="shared" si="0"/>
        <v>7</v>
      </c>
      <c r="V14" s="89">
        <f t="shared" si="0"/>
        <v>4</v>
      </c>
      <c r="W14" s="89">
        <f t="shared" si="0"/>
        <v>5596</v>
      </c>
      <c r="X14" s="89">
        <f t="shared" si="0"/>
        <v>2739</v>
      </c>
      <c r="Y14" s="89">
        <f t="shared" si="0"/>
        <v>24683</v>
      </c>
      <c r="Z14" s="89">
        <f t="shared" si="0"/>
        <v>11948</v>
      </c>
      <c r="AA14" s="89">
        <f t="shared" si="0"/>
        <v>26</v>
      </c>
      <c r="AB14" s="89">
        <f t="shared" si="0"/>
        <v>11</v>
      </c>
    </row>
    <row r="15" spans="1:28" s="38" customFormat="1" x14ac:dyDescent="0.2">
      <c r="A15" s="61" t="s">
        <v>70</v>
      </c>
      <c r="B15" s="59" t="s">
        <v>17</v>
      </c>
      <c r="C15" s="89">
        <f>SUM(C16:C20)</f>
        <v>177</v>
      </c>
      <c r="D15" s="89">
        <f t="shared" ref="D15:AB15" si="1">SUM(D16:D20)</f>
        <v>20</v>
      </c>
      <c r="E15" s="89">
        <f t="shared" si="1"/>
        <v>11</v>
      </c>
      <c r="F15" s="89">
        <f t="shared" si="1"/>
        <v>1168</v>
      </c>
      <c r="G15" s="89">
        <f t="shared" si="1"/>
        <v>103</v>
      </c>
      <c r="H15" s="89">
        <f t="shared" si="1"/>
        <v>33829</v>
      </c>
      <c r="I15" s="89">
        <f t="shared" si="1"/>
        <v>16514</v>
      </c>
      <c r="J15" s="89">
        <f t="shared" si="1"/>
        <v>45</v>
      </c>
      <c r="K15" s="89">
        <f t="shared" si="1"/>
        <v>31</v>
      </c>
      <c r="L15" s="89">
        <f t="shared" si="1"/>
        <v>7846</v>
      </c>
      <c r="M15" s="89">
        <f t="shared" si="1"/>
        <v>3875</v>
      </c>
      <c r="N15" s="89">
        <f t="shared" si="1"/>
        <v>25867</v>
      </c>
      <c r="O15" s="89">
        <f t="shared" si="1"/>
        <v>12580</v>
      </c>
      <c r="P15" s="59" t="s">
        <v>17</v>
      </c>
      <c r="Q15" s="89">
        <f t="shared" si="1"/>
        <v>71</v>
      </c>
      <c r="R15" s="89">
        <f t="shared" si="1"/>
        <v>28</v>
      </c>
      <c r="S15" s="89">
        <f t="shared" si="1"/>
        <v>7214</v>
      </c>
      <c r="T15" s="89">
        <f t="shared" si="1"/>
        <v>3534</v>
      </c>
      <c r="U15" s="89">
        <f t="shared" si="1"/>
        <v>5</v>
      </c>
      <c r="V15" s="89">
        <f t="shared" si="1"/>
        <v>4</v>
      </c>
      <c r="W15" s="89">
        <f t="shared" si="1"/>
        <v>1211</v>
      </c>
      <c r="X15" s="89">
        <f t="shared" si="1"/>
        <v>608</v>
      </c>
      <c r="Y15" s="89">
        <f t="shared" si="1"/>
        <v>5989</v>
      </c>
      <c r="Z15" s="89">
        <f t="shared" si="1"/>
        <v>2920</v>
      </c>
      <c r="AA15" s="89">
        <f t="shared" si="1"/>
        <v>9</v>
      </c>
      <c r="AB15" s="89">
        <f t="shared" si="1"/>
        <v>2</v>
      </c>
    </row>
    <row r="16" spans="1:28" s="38" customFormat="1" x14ac:dyDescent="0.2">
      <c r="A16" s="62" t="s">
        <v>71</v>
      </c>
      <c r="B16" s="59" t="s">
        <v>19</v>
      </c>
      <c r="C16" s="90">
        <v>45</v>
      </c>
      <c r="D16" s="90">
        <v>18</v>
      </c>
      <c r="E16" s="90">
        <v>5</v>
      </c>
      <c r="F16" s="90">
        <v>417</v>
      </c>
      <c r="G16" s="90">
        <v>12</v>
      </c>
      <c r="H16" s="84">
        <f t="shared" ref="H16:I40" si="2">J16+L16+N16+Q16</f>
        <v>10723</v>
      </c>
      <c r="I16" s="90">
        <f t="shared" si="2"/>
        <v>5311</v>
      </c>
      <c r="J16" s="90">
        <v>43</v>
      </c>
      <c r="K16" s="90">
        <v>30</v>
      </c>
      <c r="L16" s="90">
        <v>2498</v>
      </c>
      <c r="M16" s="90">
        <v>1208</v>
      </c>
      <c r="N16" s="90">
        <v>8160</v>
      </c>
      <c r="O16" s="90">
        <v>4065</v>
      </c>
      <c r="P16" s="59" t="s">
        <v>19</v>
      </c>
      <c r="Q16" s="90">
        <v>22</v>
      </c>
      <c r="R16" s="90">
        <v>8</v>
      </c>
      <c r="S16" s="89">
        <f t="shared" ref="S16:T40" si="3">U16+W16+Y16+AA16</f>
        <v>1493</v>
      </c>
      <c r="T16" s="89">
        <f t="shared" si="3"/>
        <v>738</v>
      </c>
      <c r="U16" s="90">
        <v>5</v>
      </c>
      <c r="V16" s="90">
        <v>4</v>
      </c>
      <c r="W16" s="90">
        <v>217</v>
      </c>
      <c r="X16" s="90">
        <v>98</v>
      </c>
      <c r="Y16" s="90">
        <v>1269</v>
      </c>
      <c r="Z16" s="90">
        <v>635</v>
      </c>
      <c r="AA16" s="90">
        <v>2</v>
      </c>
      <c r="AB16" s="90">
        <v>1</v>
      </c>
    </row>
    <row r="17" spans="1:28" s="38" customFormat="1" x14ac:dyDescent="0.2">
      <c r="A17" s="62" t="s">
        <v>72</v>
      </c>
      <c r="B17" s="59" t="s">
        <v>21</v>
      </c>
      <c r="C17" s="90">
        <v>31</v>
      </c>
      <c r="D17" s="90"/>
      <c r="E17" s="90"/>
      <c r="F17" s="90">
        <v>154</v>
      </c>
      <c r="G17" s="90">
        <v>18</v>
      </c>
      <c r="H17" s="84">
        <f t="shared" si="2"/>
        <v>4112</v>
      </c>
      <c r="I17" s="90">
        <f t="shared" si="2"/>
        <v>1924</v>
      </c>
      <c r="J17" s="90">
        <v>2</v>
      </c>
      <c r="K17" s="90">
        <v>1</v>
      </c>
      <c r="L17" s="90">
        <v>897</v>
      </c>
      <c r="M17" s="90">
        <v>410</v>
      </c>
      <c r="N17" s="90">
        <v>3209</v>
      </c>
      <c r="O17" s="90">
        <v>1511</v>
      </c>
      <c r="P17" s="59" t="s">
        <v>21</v>
      </c>
      <c r="Q17" s="90">
        <v>4</v>
      </c>
      <c r="R17" s="90">
        <v>2</v>
      </c>
      <c r="S17" s="89">
        <f t="shared" si="3"/>
        <v>1199</v>
      </c>
      <c r="T17" s="89">
        <f t="shared" si="3"/>
        <v>546</v>
      </c>
      <c r="U17" s="90"/>
      <c r="V17" s="90"/>
      <c r="W17" s="90">
        <v>151</v>
      </c>
      <c r="X17" s="90">
        <v>61</v>
      </c>
      <c r="Y17" s="90">
        <v>1047</v>
      </c>
      <c r="Z17" s="90">
        <v>485</v>
      </c>
      <c r="AA17" s="90">
        <v>1</v>
      </c>
      <c r="AB17" s="90"/>
    </row>
    <row r="18" spans="1:28" x14ac:dyDescent="0.2">
      <c r="A18" s="62" t="s">
        <v>73</v>
      </c>
      <c r="B18" s="59" t="s">
        <v>23</v>
      </c>
      <c r="C18" s="63">
        <v>38</v>
      </c>
      <c r="D18" s="63"/>
      <c r="E18" s="63">
        <v>1</v>
      </c>
      <c r="F18" s="63">
        <v>182</v>
      </c>
      <c r="G18" s="63">
        <v>7</v>
      </c>
      <c r="H18" s="84">
        <f t="shared" si="2"/>
        <v>4822</v>
      </c>
      <c r="I18" s="90">
        <f t="shared" si="2"/>
        <v>2468</v>
      </c>
      <c r="J18" s="63"/>
      <c r="K18" s="63"/>
      <c r="L18" s="63">
        <v>1126</v>
      </c>
      <c r="M18" s="63">
        <v>593</v>
      </c>
      <c r="N18" s="63">
        <v>3681</v>
      </c>
      <c r="O18" s="63">
        <v>1871</v>
      </c>
      <c r="P18" s="59" t="s">
        <v>23</v>
      </c>
      <c r="Q18" s="63">
        <v>15</v>
      </c>
      <c r="R18" s="63">
        <v>4</v>
      </c>
      <c r="S18" s="89">
        <f t="shared" si="3"/>
        <v>1071</v>
      </c>
      <c r="T18" s="89">
        <f t="shared" si="3"/>
        <v>553</v>
      </c>
      <c r="U18" s="63"/>
      <c r="V18" s="63"/>
      <c r="W18" s="63">
        <v>198</v>
      </c>
      <c r="X18" s="63">
        <v>111</v>
      </c>
      <c r="Y18" s="63">
        <v>871</v>
      </c>
      <c r="Z18" s="63">
        <v>442</v>
      </c>
      <c r="AA18" s="63">
        <v>2</v>
      </c>
      <c r="AB18" s="63"/>
    </row>
    <row r="19" spans="1:28" x14ac:dyDescent="0.2">
      <c r="A19" s="62" t="s">
        <v>74</v>
      </c>
      <c r="B19" s="59" t="s">
        <v>25</v>
      </c>
      <c r="C19" s="63">
        <v>31</v>
      </c>
      <c r="D19" s="63"/>
      <c r="E19" s="63">
        <v>1</v>
      </c>
      <c r="F19" s="63">
        <v>194</v>
      </c>
      <c r="G19" s="63">
        <v>38</v>
      </c>
      <c r="H19" s="84">
        <f t="shared" si="2"/>
        <v>6900</v>
      </c>
      <c r="I19" s="90">
        <f t="shared" si="2"/>
        <v>3268</v>
      </c>
      <c r="J19" s="63"/>
      <c r="K19" s="63"/>
      <c r="L19" s="63">
        <v>1637</v>
      </c>
      <c r="M19" s="63">
        <v>812</v>
      </c>
      <c r="N19" s="63">
        <v>5245</v>
      </c>
      <c r="O19" s="63">
        <v>2444</v>
      </c>
      <c r="P19" s="59" t="s">
        <v>25</v>
      </c>
      <c r="Q19" s="63">
        <v>18</v>
      </c>
      <c r="R19" s="63">
        <v>12</v>
      </c>
      <c r="S19" s="89">
        <f t="shared" si="3"/>
        <v>1922</v>
      </c>
      <c r="T19" s="89">
        <f t="shared" si="3"/>
        <v>929</v>
      </c>
      <c r="U19" s="63"/>
      <c r="V19" s="63"/>
      <c r="W19" s="63">
        <v>390</v>
      </c>
      <c r="X19" s="63">
        <v>199</v>
      </c>
      <c r="Y19" s="63">
        <v>1530</v>
      </c>
      <c r="Z19" s="63">
        <v>729</v>
      </c>
      <c r="AA19" s="63">
        <v>2</v>
      </c>
      <c r="AB19" s="63">
        <v>1</v>
      </c>
    </row>
    <row r="20" spans="1:28" x14ac:dyDescent="0.2">
      <c r="A20" s="62" t="s">
        <v>75</v>
      </c>
      <c r="B20" s="59" t="s">
        <v>27</v>
      </c>
      <c r="C20" s="63">
        <v>32</v>
      </c>
      <c r="D20" s="63">
        <v>2</v>
      </c>
      <c r="E20" s="63">
        <v>4</v>
      </c>
      <c r="F20" s="63">
        <v>221</v>
      </c>
      <c r="G20" s="63">
        <v>28</v>
      </c>
      <c r="H20" s="84">
        <f t="shared" si="2"/>
        <v>7272</v>
      </c>
      <c r="I20" s="90">
        <f t="shared" si="2"/>
        <v>3543</v>
      </c>
      <c r="J20" s="63"/>
      <c r="K20" s="63"/>
      <c r="L20" s="63">
        <v>1688</v>
      </c>
      <c r="M20" s="63">
        <v>852</v>
      </c>
      <c r="N20" s="63">
        <v>5572</v>
      </c>
      <c r="O20" s="63">
        <v>2689</v>
      </c>
      <c r="P20" s="59" t="s">
        <v>27</v>
      </c>
      <c r="Q20" s="63">
        <v>12</v>
      </c>
      <c r="R20" s="63">
        <v>2</v>
      </c>
      <c r="S20" s="89">
        <f t="shared" si="3"/>
        <v>1529</v>
      </c>
      <c r="T20" s="89">
        <f t="shared" si="3"/>
        <v>768</v>
      </c>
      <c r="U20" s="63"/>
      <c r="V20" s="63"/>
      <c r="W20" s="63">
        <v>255</v>
      </c>
      <c r="X20" s="63">
        <v>139</v>
      </c>
      <c r="Y20" s="63">
        <v>1272</v>
      </c>
      <c r="Z20" s="63">
        <v>629</v>
      </c>
      <c r="AA20" s="63">
        <v>2</v>
      </c>
      <c r="AB20" s="63"/>
    </row>
    <row r="21" spans="1:28" x14ac:dyDescent="0.2">
      <c r="A21" s="61" t="s">
        <v>76</v>
      </c>
      <c r="B21" s="59" t="s">
        <v>29</v>
      </c>
      <c r="C21" s="64">
        <f>SUM(C22:C27)</f>
        <v>214</v>
      </c>
      <c r="D21" s="64">
        <f t="shared" ref="D21:AB21" si="4">SUM(D22:D27)</f>
        <v>0</v>
      </c>
      <c r="E21" s="64">
        <f t="shared" si="4"/>
        <v>18</v>
      </c>
      <c r="F21" s="64">
        <f t="shared" si="4"/>
        <v>1335</v>
      </c>
      <c r="G21" s="64">
        <f t="shared" si="4"/>
        <v>151</v>
      </c>
      <c r="H21" s="64">
        <f t="shared" si="4"/>
        <v>43389</v>
      </c>
      <c r="I21" s="64">
        <f t="shared" si="4"/>
        <v>21085</v>
      </c>
      <c r="J21" s="64">
        <f t="shared" si="4"/>
        <v>41</v>
      </c>
      <c r="K21" s="64">
        <f t="shared" si="4"/>
        <v>16</v>
      </c>
      <c r="L21" s="64">
        <f t="shared" si="4"/>
        <v>9874</v>
      </c>
      <c r="M21" s="64">
        <f t="shared" si="4"/>
        <v>4774</v>
      </c>
      <c r="N21" s="64">
        <f t="shared" si="4"/>
        <v>33382</v>
      </c>
      <c r="O21" s="64">
        <f t="shared" si="4"/>
        <v>16265</v>
      </c>
      <c r="P21" s="59" t="s">
        <v>29</v>
      </c>
      <c r="Q21" s="64">
        <f t="shared" si="4"/>
        <v>92</v>
      </c>
      <c r="R21" s="64">
        <f t="shared" si="4"/>
        <v>30</v>
      </c>
      <c r="S21" s="64">
        <f t="shared" si="4"/>
        <v>11696</v>
      </c>
      <c r="T21" s="64">
        <f t="shared" si="4"/>
        <v>5695</v>
      </c>
      <c r="U21" s="64">
        <f t="shared" si="4"/>
        <v>0</v>
      </c>
      <c r="V21" s="64">
        <f t="shared" si="4"/>
        <v>0</v>
      </c>
      <c r="W21" s="64">
        <f t="shared" si="4"/>
        <v>2440</v>
      </c>
      <c r="X21" s="64">
        <f t="shared" si="4"/>
        <v>1189</v>
      </c>
      <c r="Y21" s="64">
        <f t="shared" si="4"/>
        <v>9243</v>
      </c>
      <c r="Z21" s="64">
        <f t="shared" si="4"/>
        <v>4498</v>
      </c>
      <c r="AA21" s="64">
        <f t="shared" si="4"/>
        <v>13</v>
      </c>
      <c r="AB21" s="64">
        <f t="shared" si="4"/>
        <v>8</v>
      </c>
    </row>
    <row r="22" spans="1:28" x14ac:dyDescent="0.2">
      <c r="A22" s="62" t="s">
        <v>77</v>
      </c>
      <c r="B22" s="59" t="s">
        <v>31</v>
      </c>
      <c r="C22" s="63">
        <v>35</v>
      </c>
      <c r="D22" s="63"/>
      <c r="E22" s="63"/>
      <c r="F22" s="63">
        <v>194</v>
      </c>
      <c r="G22" s="63">
        <v>28</v>
      </c>
      <c r="H22" s="84">
        <f t="shared" si="2"/>
        <v>6566</v>
      </c>
      <c r="I22" s="90">
        <f t="shared" si="2"/>
        <v>3205</v>
      </c>
      <c r="J22" s="63"/>
      <c r="K22" s="63"/>
      <c r="L22" s="63">
        <v>1581</v>
      </c>
      <c r="M22" s="63">
        <v>752</v>
      </c>
      <c r="N22" s="63">
        <v>4970</v>
      </c>
      <c r="O22" s="63">
        <v>2446</v>
      </c>
      <c r="P22" s="59" t="s">
        <v>31</v>
      </c>
      <c r="Q22" s="63">
        <v>15</v>
      </c>
      <c r="R22" s="63">
        <v>7</v>
      </c>
      <c r="S22" s="89">
        <f t="shared" si="3"/>
        <v>2903</v>
      </c>
      <c r="T22" s="89">
        <f t="shared" si="3"/>
        <v>1418</v>
      </c>
      <c r="U22" s="63"/>
      <c r="V22" s="63"/>
      <c r="W22" s="63">
        <v>552</v>
      </c>
      <c r="X22" s="63">
        <v>274</v>
      </c>
      <c r="Y22" s="63">
        <v>2349</v>
      </c>
      <c r="Z22" s="63">
        <v>1142</v>
      </c>
      <c r="AA22" s="63">
        <v>2</v>
      </c>
      <c r="AB22" s="63">
        <v>2</v>
      </c>
    </row>
    <row r="23" spans="1:28" x14ac:dyDescent="0.2">
      <c r="A23" s="62" t="s">
        <v>78</v>
      </c>
      <c r="B23" s="59" t="s">
        <v>33</v>
      </c>
      <c r="C23" s="63">
        <v>36</v>
      </c>
      <c r="D23" s="63"/>
      <c r="E23" s="63">
        <v>4</v>
      </c>
      <c r="F23" s="63">
        <v>218</v>
      </c>
      <c r="G23" s="63">
        <v>20</v>
      </c>
      <c r="H23" s="84">
        <f t="shared" si="2"/>
        <v>6683</v>
      </c>
      <c r="I23" s="90">
        <f t="shared" si="2"/>
        <v>3296</v>
      </c>
      <c r="J23" s="63"/>
      <c r="K23" s="63"/>
      <c r="L23" s="63">
        <v>1523</v>
      </c>
      <c r="M23" s="63">
        <v>727</v>
      </c>
      <c r="N23" s="63">
        <v>5149</v>
      </c>
      <c r="O23" s="63">
        <v>2564</v>
      </c>
      <c r="P23" s="59" t="s">
        <v>33</v>
      </c>
      <c r="Q23" s="63">
        <v>11</v>
      </c>
      <c r="R23" s="63">
        <v>5</v>
      </c>
      <c r="S23" s="89">
        <f t="shared" si="3"/>
        <v>2218</v>
      </c>
      <c r="T23" s="89">
        <f t="shared" si="3"/>
        <v>1111</v>
      </c>
      <c r="U23" s="63"/>
      <c r="V23" s="63"/>
      <c r="W23" s="63">
        <v>467</v>
      </c>
      <c r="X23" s="63">
        <v>224</v>
      </c>
      <c r="Y23" s="63">
        <v>1751</v>
      </c>
      <c r="Z23" s="63">
        <v>887</v>
      </c>
      <c r="AA23" s="63"/>
      <c r="AB23" s="63"/>
    </row>
    <row r="24" spans="1:28" x14ac:dyDescent="0.2">
      <c r="A24" s="62" t="s">
        <v>79</v>
      </c>
      <c r="B24" s="59" t="s">
        <v>35</v>
      </c>
      <c r="C24" s="63">
        <v>22</v>
      </c>
      <c r="D24" s="63"/>
      <c r="E24" s="63"/>
      <c r="F24" s="63">
        <v>125</v>
      </c>
      <c r="G24" s="63">
        <v>23</v>
      </c>
      <c r="H24" s="84">
        <f t="shared" si="2"/>
        <v>3760</v>
      </c>
      <c r="I24" s="90">
        <f t="shared" si="2"/>
        <v>1810</v>
      </c>
      <c r="J24" s="63"/>
      <c r="K24" s="63"/>
      <c r="L24" s="63">
        <v>877</v>
      </c>
      <c r="M24" s="63">
        <v>423</v>
      </c>
      <c r="N24" s="63">
        <v>2879</v>
      </c>
      <c r="O24" s="63">
        <v>1387</v>
      </c>
      <c r="P24" s="59" t="s">
        <v>35</v>
      </c>
      <c r="Q24" s="63">
        <v>4</v>
      </c>
      <c r="R24" s="63"/>
      <c r="S24" s="89">
        <f t="shared" si="3"/>
        <v>1388</v>
      </c>
      <c r="T24" s="89">
        <f t="shared" si="3"/>
        <v>675</v>
      </c>
      <c r="U24" s="63"/>
      <c r="V24" s="63"/>
      <c r="W24" s="63">
        <v>311</v>
      </c>
      <c r="X24" s="63">
        <v>150</v>
      </c>
      <c r="Y24" s="63">
        <v>1077</v>
      </c>
      <c r="Z24" s="63">
        <v>525</v>
      </c>
      <c r="AA24" s="63"/>
      <c r="AB24" s="63"/>
    </row>
    <row r="25" spans="1:28" x14ac:dyDescent="0.2">
      <c r="A25" s="62" t="s">
        <v>80</v>
      </c>
      <c r="B25" s="59" t="s">
        <v>37</v>
      </c>
      <c r="C25" s="63">
        <v>32</v>
      </c>
      <c r="D25" s="63"/>
      <c r="E25" s="63">
        <v>7</v>
      </c>
      <c r="F25" s="63">
        <v>310</v>
      </c>
      <c r="G25" s="63"/>
      <c r="H25" s="84">
        <f t="shared" si="2"/>
        <v>8653</v>
      </c>
      <c r="I25" s="90">
        <f t="shared" si="2"/>
        <v>4222</v>
      </c>
      <c r="J25" s="63">
        <v>21</v>
      </c>
      <c r="K25" s="63">
        <v>8</v>
      </c>
      <c r="L25" s="63">
        <v>1830</v>
      </c>
      <c r="M25" s="63">
        <v>889</v>
      </c>
      <c r="N25" s="63">
        <v>6782</v>
      </c>
      <c r="O25" s="63">
        <v>3318</v>
      </c>
      <c r="P25" s="59" t="s">
        <v>37</v>
      </c>
      <c r="Q25" s="63">
        <v>20</v>
      </c>
      <c r="R25" s="63">
        <v>7</v>
      </c>
      <c r="S25" s="89">
        <f t="shared" si="3"/>
        <v>308</v>
      </c>
      <c r="T25" s="89">
        <f t="shared" si="3"/>
        <v>151</v>
      </c>
      <c r="U25" s="63"/>
      <c r="V25" s="63"/>
      <c r="W25" s="63">
        <v>27</v>
      </c>
      <c r="X25" s="63">
        <v>12</v>
      </c>
      <c r="Y25" s="63">
        <v>281</v>
      </c>
      <c r="Z25" s="63">
        <v>139</v>
      </c>
      <c r="AA25" s="63"/>
      <c r="AB25" s="63"/>
    </row>
    <row r="26" spans="1:28" x14ac:dyDescent="0.2">
      <c r="A26" s="62" t="s">
        <v>81</v>
      </c>
      <c r="B26" s="59" t="s">
        <v>39</v>
      </c>
      <c r="C26" s="63">
        <v>46</v>
      </c>
      <c r="D26" s="63"/>
      <c r="E26" s="63">
        <v>4</v>
      </c>
      <c r="F26" s="63">
        <v>243</v>
      </c>
      <c r="G26" s="63">
        <v>36</v>
      </c>
      <c r="H26" s="84">
        <f t="shared" si="2"/>
        <v>8340</v>
      </c>
      <c r="I26" s="90">
        <f t="shared" si="2"/>
        <v>3987</v>
      </c>
      <c r="J26" s="63">
        <v>20</v>
      </c>
      <c r="K26" s="63">
        <v>8</v>
      </c>
      <c r="L26" s="63">
        <v>1911</v>
      </c>
      <c r="M26" s="63">
        <v>931</v>
      </c>
      <c r="N26" s="63">
        <v>6376</v>
      </c>
      <c r="O26" s="63">
        <v>3039</v>
      </c>
      <c r="P26" s="59" t="s">
        <v>39</v>
      </c>
      <c r="Q26" s="63">
        <v>33</v>
      </c>
      <c r="R26" s="63">
        <v>9</v>
      </c>
      <c r="S26" s="89">
        <f t="shared" si="3"/>
        <v>2028</v>
      </c>
      <c r="T26" s="89">
        <f t="shared" si="3"/>
        <v>978</v>
      </c>
      <c r="U26" s="63"/>
      <c r="V26" s="63"/>
      <c r="W26" s="63">
        <v>388</v>
      </c>
      <c r="X26" s="63">
        <v>187</v>
      </c>
      <c r="Y26" s="63">
        <v>1633</v>
      </c>
      <c r="Z26" s="63">
        <v>786</v>
      </c>
      <c r="AA26" s="63">
        <v>7</v>
      </c>
      <c r="AB26" s="63">
        <v>5</v>
      </c>
    </row>
    <row r="27" spans="1:28" x14ac:dyDescent="0.2">
      <c r="A27" s="62" t="s">
        <v>82</v>
      </c>
      <c r="B27" s="59" t="s">
        <v>41</v>
      </c>
      <c r="C27" s="63">
        <v>43</v>
      </c>
      <c r="D27" s="63"/>
      <c r="E27" s="63">
        <v>3</v>
      </c>
      <c r="F27" s="63">
        <v>245</v>
      </c>
      <c r="G27" s="63">
        <v>44</v>
      </c>
      <c r="H27" s="84">
        <f t="shared" si="2"/>
        <v>9387</v>
      </c>
      <c r="I27" s="90">
        <f t="shared" si="2"/>
        <v>4565</v>
      </c>
      <c r="J27" s="63"/>
      <c r="K27" s="63"/>
      <c r="L27" s="63">
        <v>2152</v>
      </c>
      <c r="M27" s="63">
        <v>1052</v>
      </c>
      <c r="N27" s="63">
        <v>7226</v>
      </c>
      <c r="O27" s="63">
        <v>3511</v>
      </c>
      <c r="P27" s="59" t="s">
        <v>41</v>
      </c>
      <c r="Q27" s="63">
        <v>9</v>
      </c>
      <c r="R27" s="63">
        <v>2</v>
      </c>
      <c r="S27" s="89">
        <f t="shared" si="3"/>
        <v>2851</v>
      </c>
      <c r="T27" s="89">
        <f t="shared" si="3"/>
        <v>1362</v>
      </c>
      <c r="U27" s="63"/>
      <c r="V27" s="63"/>
      <c r="W27" s="63">
        <v>695</v>
      </c>
      <c r="X27" s="63">
        <v>342</v>
      </c>
      <c r="Y27" s="63">
        <v>2152</v>
      </c>
      <c r="Z27" s="63">
        <v>1019</v>
      </c>
      <c r="AA27" s="63">
        <v>4</v>
      </c>
      <c r="AB27" s="63">
        <v>1</v>
      </c>
    </row>
    <row r="28" spans="1:28" x14ac:dyDescent="0.2">
      <c r="A28" s="61" t="s">
        <v>142</v>
      </c>
      <c r="B28" s="59" t="s">
        <v>43</v>
      </c>
      <c r="C28" s="64">
        <f>SUM(C29:C35)</f>
        <v>214</v>
      </c>
      <c r="D28" s="64">
        <f t="shared" ref="D28:AB28" si="5">SUM(D29:D35)</f>
        <v>4</v>
      </c>
      <c r="E28" s="64">
        <f t="shared" si="5"/>
        <v>11</v>
      </c>
      <c r="F28" s="64">
        <f t="shared" si="5"/>
        <v>1327</v>
      </c>
      <c r="G28" s="64">
        <f t="shared" si="5"/>
        <v>65</v>
      </c>
      <c r="H28" s="64">
        <f t="shared" si="5"/>
        <v>39359</v>
      </c>
      <c r="I28" s="64">
        <f t="shared" si="5"/>
        <v>19240</v>
      </c>
      <c r="J28" s="64">
        <f t="shared" si="5"/>
        <v>97</v>
      </c>
      <c r="K28" s="64">
        <f t="shared" si="5"/>
        <v>46</v>
      </c>
      <c r="L28" s="64">
        <f t="shared" si="5"/>
        <v>8417</v>
      </c>
      <c r="M28" s="64">
        <f t="shared" si="5"/>
        <v>4109</v>
      </c>
      <c r="N28" s="64">
        <f t="shared" si="5"/>
        <v>30777</v>
      </c>
      <c r="O28" s="64">
        <f t="shared" si="5"/>
        <v>15064</v>
      </c>
      <c r="P28" s="59" t="s">
        <v>43</v>
      </c>
      <c r="Q28" s="64">
        <f t="shared" si="5"/>
        <v>68</v>
      </c>
      <c r="R28" s="64">
        <f t="shared" si="5"/>
        <v>21</v>
      </c>
      <c r="S28" s="64">
        <f t="shared" si="5"/>
        <v>5635</v>
      </c>
      <c r="T28" s="64">
        <f t="shared" si="5"/>
        <v>2707</v>
      </c>
      <c r="U28" s="64">
        <f t="shared" si="5"/>
        <v>2</v>
      </c>
      <c r="V28" s="64">
        <f t="shared" si="5"/>
        <v>0</v>
      </c>
      <c r="W28" s="64">
        <f t="shared" si="5"/>
        <v>984</v>
      </c>
      <c r="X28" s="64">
        <f t="shared" si="5"/>
        <v>486</v>
      </c>
      <c r="Y28" s="64">
        <f t="shared" si="5"/>
        <v>4646</v>
      </c>
      <c r="Z28" s="64">
        <f t="shared" si="5"/>
        <v>2221</v>
      </c>
      <c r="AA28" s="64">
        <f t="shared" si="5"/>
        <v>3</v>
      </c>
      <c r="AB28" s="64">
        <f t="shared" si="5"/>
        <v>0</v>
      </c>
    </row>
    <row r="29" spans="1:28" x14ac:dyDescent="0.2">
      <c r="A29" s="62" t="s">
        <v>84</v>
      </c>
      <c r="B29" s="59" t="s">
        <v>45</v>
      </c>
      <c r="C29" s="63">
        <v>7</v>
      </c>
      <c r="D29" s="63"/>
      <c r="E29" s="63"/>
      <c r="F29" s="63">
        <v>49</v>
      </c>
      <c r="G29" s="63">
        <v>4</v>
      </c>
      <c r="H29" s="84">
        <f t="shared" si="2"/>
        <v>1588</v>
      </c>
      <c r="I29" s="90">
        <f t="shared" si="2"/>
        <v>774</v>
      </c>
      <c r="J29" s="63">
        <v>6</v>
      </c>
      <c r="K29" s="63">
        <v>3</v>
      </c>
      <c r="L29" s="63">
        <v>329</v>
      </c>
      <c r="M29" s="63">
        <v>152</v>
      </c>
      <c r="N29" s="63">
        <v>1252</v>
      </c>
      <c r="O29" s="63">
        <v>619</v>
      </c>
      <c r="P29" s="59" t="s">
        <v>45</v>
      </c>
      <c r="Q29" s="63">
        <v>1</v>
      </c>
      <c r="R29" s="63"/>
      <c r="S29" s="89">
        <f t="shared" si="3"/>
        <v>181</v>
      </c>
      <c r="T29" s="89">
        <f t="shared" si="3"/>
        <v>87</v>
      </c>
      <c r="U29" s="63"/>
      <c r="V29" s="63"/>
      <c r="W29" s="63">
        <v>32</v>
      </c>
      <c r="X29" s="63">
        <v>17</v>
      </c>
      <c r="Y29" s="63">
        <v>149</v>
      </c>
      <c r="Z29" s="63">
        <v>70</v>
      </c>
      <c r="AA29" s="63"/>
      <c r="AB29" s="63"/>
    </row>
    <row r="30" spans="1:28" x14ac:dyDescent="0.2">
      <c r="A30" s="62" t="s">
        <v>85</v>
      </c>
      <c r="B30" s="59" t="s">
        <v>47</v>
      </c>
      <c r="C30" s="63">
        <v>34</v>
      </c>
      <c r="D30" s="63"/>
      <c r="E30" s="63">
        <v>6</v>
      </c>
      <c r="F30" s="63">
        <v>289</v>
      </c>
      <c r="G30" s="63">
        <v>2</v>
      </c>
      <c r="H30" s="84">
        <f t="shared" si="2"/>
        <v>8536</v>
      </c>
      <c r="I30" s="90">
        <f t="shared" si="2"/>
        <v>4211</v>
      </c>
      <c r="J30" s="63">
        <v>21</v>
      </c>
      <c r="K30" s="63">
        <v>10</v>
      </c>
      <c r="L30" s="63">
        <v>1828</v>
      </c>
      <c r="M30" s="63">
        <v>896</v>
      </c>
      <c r="N30" s="63">
        <v>6655</v>
      </c>
      <c r="O30" s="63">
        <v>3294</v>
      </c>
      <c r="P30" s="59" t="s">
        <v>47</v>
      </c>
      <c r="Q30" s="63">
        <v>32</v>
      </c>
      <c r="R30" s="63">
        <v>11</v>
      </c>
      <c r="S30" s="89">
        <f t="shared" si="3"/>
        <v>337</v>
      </c>
      <c r="T30" s="89">
        <f t="shared" si="3"/>
        <v>170</v>
      </c>
      <c r="U30" s="63"/>
      <c r="V30" s="63"/>
      <c r="W30" s="63">
        <v>31</v>
      </c>
      <c r="X30" s="63">
        <v>17</v>
      </c>
      <c r="Y30" s="63">
        <v>306</v>
      </c>
      <c r="Z30" s="63">
        <v>153</v>
      </c>
      <c r="AA30" s="63"/>
      <c r="AB30" s="63"/>
    </row>
    <row r="31" spans="1:28" x14ac:dyDescent="0.2">
      <c r="A31" s="62" t="s">
        <v>86</v>
      </c>
      <c r="B31" s="59" t="s">
        <v>49</v>
      </c>
      <c r="C31" s="63">
        <v>38</v>
      </c>
      <c r="D31" s="63"/>
      <c r="E31" s="63">
        <v>1</v>
      </c>
      <c r="F31" s="63">
        <v>186</v>
      </c>
      <c r="G31" s="63">
        <v>9</v>
      </c>
      <c r="H31" s="84">
        <f t="shared" si="2"/>
        <v>5617</v>
      </c>
      <c r="I31" s="90">
        <f t="shared" si="2"/>
        <v>2737</v>
      </c>
      <c r="J31" s="63">
        <v>45</v>
      </c>
      <c r="K31" s="63">
        <v>23</v>
      </c>
      <c r="L31" s="63">
        <v>1138</v>
      </c>
      <c r="M31" s="63">
        <v>563</v>
      </c>
      <c r="N31" s="63">
        <v>4431</v>
      </c>
      <c r="O31" s="63">
        <v>2150</v>
      </c>
      <c r="P31" s="59" t="s">
        <v>49</v>
      </c>
      <c r="Q31" s="63">
        <v>3</v>
      </c>
      <c r="R31" s="63">
        <v>1</v>
      </c>
      <c r="S31" s="89">
        <f t="shared" si="3"/>
        <v>748</v>
      </c>
      <c r="T31" s="89">
        <f t="shared" si="3"/>
        <v>350</v>
      </c>
      <c r="U31" s="63"/>
      <c r="V31" s="63"/>
      <c r="W31" s="63">
        <v>112</v>
      </c>
      <c r="X31" s="63">
        <v>50</v>
      </c>
      <c r="Y31" s="63">
        <v>636</v>
      </c>
      <c r="Z31" s="63">
        <v>300</v>
      </c>
      <c r="AA31" s="63"/>
      <c r="AB31" s="63"/>
    </row>
    <row r="32" spans="1:28" x14ac:dyDescent="0.2">
      <c r="A32" s="62" t="s">
        <v>87</v>
      </c>
      <c r="B32" s="59" t="s">
        <v>51</v>
      </c>
      <c r="C32" s="63">
        <v>23</v>
      </c>
      <c r="D32" s="63"/>
      <c r="E32" s="63"/>
      <c r="F32" s="63">
        <v>108</v>
      </c>
      <c r="G32" s="63">
        <v>9</v>
      </c>
      <c r="H32" s="84">
        <f t="shared" si="2"/>
        <v>3335</v>
      </c>
      <c r="I32" s="90">
        <f t="shared" si="2"/>
        <v>1697</v>
      </c>
      <c r="J32" s="63"/>
      <c r="K32" s="63"/>
      <c r="L32" s="63">
        <v>737</v>
      </c>
      <c r="M32" s="63">
        <v>366</v>
      </c>
      <c r="N32" s="63">
        <v>2592</v>
      </c>
      <c r="O32" s="63">
        <v>1331</v>
      </c>
      <c r="P32" s="59" t="s">
        <v>51</v>
      </c>
      <c r="Q32" s="63">
        <v>6</v>
      </c>
      <c r="R32" s="63"/>
      <c r="S32" s="89">
        <f t="shared" si="3"/>
        <v>1244</v>
      </c>
      <c r="T32" s="89">
        <f t="shared" si="3"/>
        <v>653</v>
      </c>
      <c r="U32" s="63"/>
      <c r="V32" s="63"/>
      <c r="W32" s="63">
        <v>237</v>
      </c>
      <c r="X32" s="63">
        <v>123</v>
      </c>
      <c r="Y32" s="63">
        <v>1006</v>
      </c>
      <c r="Z32" s="63">
        <v>530</v>
      </c>
      <c r="AA32" s="63">
        <v>1</v>
      </c>
      <c r="AB32" s="63"/>
    </row>
    <row r="33" spans="1:28" x14ac:dyDescent="0.2">
      <c r="A33" s="62" t="s">
        <v>88</v>
      </c>
      <c r="B33" s="59" t="s">
        <v>53</v>
      </c>
      <c r="C33" s="63">
        <v>29</v>
      </c>
      <c r="D33" s="63">
        <v>4</v>
      </c>
      <c r="E33" s="63"/>
      <c r="F33" s="63">
        <v>200</v>
      </c>
      <c r="G33" s="63">
        <v>4</v>
      </c>
      <c r="H33" s="84">
        <f t="shared" si="2"/>
        <v>6554</v>
      </c>
      <c r="I33" s="90">
        <f t="shared" si="2"/>
        <v>3190</v>
      </c>
      <c r="J33" s="63"/>
      <c r="K33" s="63"/>
      <c r="L33" s="63">
        <v>1358</v>
      </c>
      <c r="M33" s="63">
        <v>691</v>
      </c>
      <c r="N33" s="63">
        <v>5186</v>
      </c>
      <c r="O33" s="63">
        <v>2495</v>
      </c>
      <c r="P33" s="59" t="s">
        <v>53</v>
      </c>
      <c r="Q33" s="63">
        <v>10</v>
      </c>
      <c r="R33" s="63">
        <v>4</v>
      </c>
      <c r="S33" s="89">
        <f t="shared" si="3"/>
        <v>651</v>
      </c>
      <c r="T33" s="89">
        <f t="shared" si="3"/>
        <v>308</v>
      </c>
      <c r="U33" s="63"/>
      <c r="V33" s="63"/>
      <c r="W33" s="63">
        <v>89</v>
      </c>
      <c r="X33" s="63">
        <v>49</v>
      </c>
      <c r="Y33" s="63">
        <v>562</v>
      </c>
      <c r="Z33" s="63">
        <v>259</v>
      </c>
      <c r="AA33" s="63"/>
      <c r="AB33" s="63"/>
    </row>
    <row r="34" spans="1:28" x14ac:dyDescent="0.2">
      <c r="A34" s="62" t="s">
        <v>89</v>
      </c>
      <c r="B34" s="59" t="s">
        <v>55</v>
      </c>
      <c r="C34" s="63">
        <v>42</v>
      </c>
      <c r="D34" s="63"/>
      <c r="E34" s="63">
        <v>1</v>
      </c>
      <c r="F34" s="63">
        <v>276</v>
      </c>
      <c r="G34" s="63">
        <v>8</v>
      </c>
      <c r="H34" s="84">
        <f t="shared" si="2"/>
        <v>7239</v>
      </c>
      <c r="I34" s="90">
        <f t="shared" si="2"/>
        <v>3509</v>
      </c>
      <c r="J34" s="63">
        <v>6</v>
      </c>
      <c r="K34" s="63">
        <v>4</v>
      </c>
      <c r="L34" s="63">
        <v>1615</v>
      </c>
      <c r="M34" s="63">
        <v>766</v>
      </c>
      <c r="N34" s="63">
        <v>5603</v>
      </c>
      <c r="O34" s="63">
        <v>2734</v>
      </c>
      <c r="P34" s="59" t="s">
        <v>55</v>
      </c>
      <c r="Q34" s="63">
        <v>15</v>
      </c>
      <c r="R34" s="63">
        <v>5</v>
      </c>
      <c r="S34" s="89">
        <f t="shared" si="3"/>
        <v>824</v>
      </c>
      <c r="T34" s="89">
        <f t="shared" si="3"/>
        <v>361</v>
      </c>
      <c r="U34" s="63"/>
      <c r="V34" s="63"/>
      <c r="W34" s="63">
        <v>174</v>
      </c>
      <c r="X34" s="63">
        <v>77</v>
      </c>
      <c r="Y34" s="63">
        <v>649</v>
      </c>
      <c r="Z34" s="63">
        <v>284</v>
      </c>
      <c r="AA34" s="63">
        <v>1</v>
      </c>
      <c r="AB34" s="63"/>
    </row>
    <row r="35" spans="1:28" x14ac:dyDescent="0.2">
      <c r="A35" s="62" t="s">
        <v>90</v>
      </c>
      <c r="B35" s="59" t="s">
        <v>57</v>
      </c>
      <c r="C35" s="63">
        <v>41</v>
      </c>
      <c r="D35" s="63"/>
      <c r="E35" s="63">
        <v>3</v>
      </c>
      <c r="F35" s="63">
        <v>219</v>
      </c>
      <c r="G35" s="63">
        <v>29</v>
      </c>
      <c r="H35" s="84">
        <f t="shared" si="2"/>
        <v>6490</v>
      </c>
      <c r="I35" s="90">
        <f t="shared" si="2"/>
        <v>3122</v>
      </c>
      <c r="J35" s="63">
        <v>19</v>
      </c>
      <c r="K35" s="63">
        <v>6</v>
      </c>
      <c r="L35" s="63">
        <v>1412</v>
      </c>
      <c r="M35" s="63">
        <v>675</v>
      </c>
      <c r="N35" s="63">
        <v>5058</v>
      </c>
      <c r="O35" s="63">
        <v>2441</v>
      </c>
      <c r="P35" s="59" t="s">
        <v>57</v>
      </c>
      <c r="Q35" s="63">
        <v>1</v>
      </c>
      <c r="R35" s="63"/>
      <c r="S35" s="89">
        <f t="shared" si="3"/>
        <v>1650</v>
      </c>
      <c r="T35" s="89">
        <f t="shared" si="3"/>
        <v>778</v>
      </c>
      <c r="U35" s="63">
        <v>2</v>
      </c>
      <c r="V35" s="63"/>
      <c r="W35" s="63">
        <v>309</v>
      </c>
      <c r="X35" s="63">
        <v>153</v>
      </c>
      <c r="Y35" s="63">
        <v>1338</v>
      </c>
      <c r="Z35" s="63">
        <v>625</v>
      </c>
      <c r="AA35" s="63">
        <v>1</v>
      </c>
      <c r="AB35" s="63"/>
    </row>
    <row r="36" spans="1:28" x14ac:dyDescent="0.2">
      <c r="A36" s="61" t="s">
        <v>91</v>
      </c>
      <c r="B36" s="59" t="s">
        <v>59</v>
      </c>
      <c r="C36" s="64">
        <f>SUM(C37:C39)</f>
        <v>90</v>
      </c>
      <c r="D36" s="64">
        <f t="shared" ref="D36:AB36" si="6">SUM(D37:D39)</f>
        <v>0</v>
      </c>
      <c r="E36" s="64">
        <f t="shared" si="6"/>
        <v>1</v>
      </c>
      <c r="F36" s="64">
        <f t="shared" si="6"/>
        <v>595</v>
      </c>
      <c r="G36" s="64">
        <f t="shared" si="6"/>
        <v>24</v>
      </c>
      <c r="H36" s="64">
        <f t="shared" si="6"/>
        <v>17769</v>
      </c>
      <c r="I36" s="64">
        <f t="shared" si="6"/>
        <v>8733</v>
      </c>
      <c r="J36" s="64">
        <f t="shared" si="6"/>
        <v>0</v>
      </c>
      <c r="K36" s="64">
        <f t="shared" si="6"/>
        <v>0</v>
      </c>
      <c r="L36" s="64">
        <f t="shared" si="6"/>
        <v>3815</v>
      </c>
      <c r="M36" s="64">
        <f t="shared" si="6"/>
        <v>1859</v>
      </c>
      <c r="N36" s="64">
        <f t="shared" si="6"/>
        <v>13942</v>
      </c>
      <c r="O36" s="64">
        <f t="shared" si="6"/>
        <v>6868</v>
      </c>
      <c r="P36" s="59" t="s">
        <v>59</v>
      </c>
      <c r="Q36" s="64">
        <f t="shared" si="6"/>
        <v>12</v>
      </c>
      <c r="R36" s="64">
        <f t="shared" si="6"/>
        <v>6</v>
      </c>
      <c r="S36" s="64">
        <f t="shared" si="6"/>
        <v>4584</v>
      </c>
      <c r="T36" s="64">
        <f t="shared" si="6"/>
        <v>2195</v>
      </c>
      <c r="U36" s="64">
        <f t="shared" si="6"/>
        <v>0</v>
      </c>
      <c r="V36" s="64">
        <f t="shared" si="6"/>
        <v>0</v>
      </c>
      <c r="W36" s="64">
        <f t="shared" si="6"/>
        <v>845</v>
      </c>
      <c r="X36" s="64">
        <f t="shared" si="6"/>
        <v>407</v>
      </c>
      <c r="Y36" s="64">
        <f t="shared" si="6"/>
        <v>3738</v>
      </c>
      <c r="Z36" s="64">
        <f t="shared" si="6"/>
        <v>1787</v>
      </c>
      <c r="AA36" s="64">
        <f t="shared" si="6"/>
        <v>1</v>
      </c>
      <c r="AB36" s="64">
        <f t="shared" si="6"/>
        <v>1</v>
      </c>
    </row>
    <row r="37" spans="1:28" x14ac:dyDescent="0.2">
      <c r="A37" s="62" t="s">
        <v>92</v>
      </c>
      <c r="B37" s="59" t="s">
        <v>61</v>
      </c>
      <c r="C37" s="63">
        <v>31</v>
      </c>
      <c r="D37" s="63"/>
      <c r="E37" s="63">
        <v>1</v>
      </c>
      <c r="F37" s="63">
        <v>228</v>
      </c>
      <c r="G37" s="63">
        <v>6</v>
      </c>
      <c r="H37" s="84">
        <f t="shared" si="2"/>
        <v>6495</v>
      </c>
      <c r="I37" s="90">
        <f t="shared" si="2"/>
        <v>3216</v>
      </c>
      <c r="J37" s="63"/>
      <c r="K37" s="63"/>
      <c r="L37" s="63">
        <v>1289</v>
      </c>
      <c r="M37" s="63">
        <v>624</v>
      </c>
      <c r="N37" s="63">
        <v>5195</v>
      </c>
      <c r="O37" s="63">
        <v>2587</v>
      </c>
      <c r="P37" s="59" t="s">
        <v>61</v>
      </c>
      <c r="Q37" s="63">
        <v>11</v>
      </c>
      <c r="R37" s="63">
        <v>5</v>
      </c>
      <c r="S37" s="89">
        <f t="shared" si="3"/>
        <v>1214</v>
      </c>
      <c r="T37" s="89">
        <f t="shared" si="3"/>
        <v>578</v>
      </c>
      <c r="U37" s="63"/>
      <c r="V37" s="63"/>
      <c r="W37" s="63">
        <v>188</v>
      </c>
      <c r="X37" s="63">
        <v>87</v>
      </c>
      <c r="Y37" s="63">
        <v>1026</v>
      </c>
      <c r="Z37" s="63">
        <v>491</v>
      </c>
      <c r="AA37" s="63"/>
      <c r="AB37" s="63"/>
    </row>
    <row r="38" spans="1:28" x14ac:dyDescent="0.2">
      <c r="A38" s="62" t="s">
        <v>93</v>
      </c>
      <c r="B38" s="59" t="s">
        <v>63</v>
      </c>
      <c r="C38" s="63">
        <v>24</v>
      </c>
      <c r="D38" s="63"/>
      <c r="E38" s="63"/>
      <c r="F38" s="63">
        <v>151</v>
      </c>
      <c r="G38" s="63">
        <v>12</v>
      </c>
      <c r="H38" s="84">
        <f t="shared" si="2"/>
        <v>5366</v>
      </c>
      <c r="I38" s="90">
        <f t="shared" si="2"/>
        <v>2628</v>
      </c>
      <c r="J38" s="63"/>
      <c r="K38" s="63"/>
      <c r="L38" s="63">
        <v>1241</v>
      </c>
      <c r="M38" s="63">
        <v>595</v>
      </c>
      <c r="N38" s="63">
        <v>4125</v>
      </c>
      <c r="O38" s="63">
        <v>2033</v>
      </c>
      <c r="P38" s="59" t="s">
        <v>63</v>
      </c>
      <c r="Q38" s="63"/>
      <c r="R38" s="63"/>
      <c r="S38" s="89">
        <f t="shared" si="3"/>
        <v>1944</v>
      </c>
      <c r="T38" s="89">
        <f t="shared" si="3"/>
        <v>930</v>
      </c>
      <c r="U38" s="63"/>
      <c r="V38" s="63"/>
      <c r="W38" s="63">
        <v>419</v>
      </c>
      <c r="X38" s="63">
        <v>207</v>
      </c>
      <c r="Y38" s="63">
        <v>1525</v>
      </c>
      <c r="Z38" s="63">
        <v>723</v>
      </c>
      <c r="AA38" s="63"/>
      <c r="AB38" s="63"/>
    </row>
    <row r="39" spans="1:28" x14ac:dyDescent="0.2">
      <c r="A39" s="62" t="s">
        <v>94</v>
      </c>
      <c r="B39" s="59" t="s">
        <v>65</v>
      </c>
      <c r="C39" s="63">
        <v>35</v>
      </c>
      <c r="D39" s="63"/>
      <c r="E39" s="63"/>
      <c r="F39" s="63">
        <v>216</v>
      </c>
      <c r="G39" s="63">
        <v>6</v>
      </c>
      <c r="H39" s="84">
        <f t="shared" si="2"/>
        <v>5908</v>
      </c>
      <c r="I39" s="90">
        <f t="shared" si="2"/>
        <v>2889</v>
      </c>
      <c r="J39" s="63"/>
      <c r="K39" s="63"/>
      <c r="L39" s="63">
        <v>1285</v>
      </c>
      <c r="M39" s="63">
        <v>640</v>
      </c>
      <c r="N39" s="63">
        <v>4622</v>
      </c>
      <c r="O39" s="63">
        <v>2248</v>
      </c>
      <c r="P39" s="59" t="s">
        <v>65</v>
      </c>
      <c r="Q39" s="63">
        <v>1</v>
      </c>
      <c r="R39" s="63">
        <v>1</v>
      </c>
      <c r="S39" s="89">
        <f t="shared" si="3"/>
        <v>1426</v>
      </c>
      <c r="T39" s="89">
        <f t="shared" si="3"/>
        <v>687</v>
      </c>
      <c r="U39" s="63"/>
      <c r="V39" s="63"/>
      <c r="W39" s="63">
        <v>238</v>
      </c>
      <c r="X39" s="63">
        <v>113</v>
      </c>
      <c r="Y39" s="63">
        <v>1187</v>
      </c>
      <c r="Z39" s="63">
        <v>573</v>
      </c>
      <c r="AA39" s="63">
        <v>1</v>
      </c>
      <c r="AB39" s="63">
        <v>1</v>
      </c>
    </row>
    <row r="40" spans="1:28" s="48" customFormat="1" x14ac:dyDescent="0.2">
      <c r="A40" s="71" t="s">
        <v>95</v>
      </c>
      <c r="B40" s="59" t="s">
        <v>96</v>
      </c>
      <c r="C40" s="64">
        <v>324</v>
      </c>
      <c r="D40" s="64">
        <v>3</v>
      </c>
      <c r="E40" s="64">
        <v>312</v>
      </c>
      <c r="F40" s="64">
        <v>4414</v>
      </c>
      <c r="G40" s="64"/>
      <c r="H40" s="84">
        <f t="shared" si="2"/>
        <v>124503</v>
      </c>
      <c r="I40" s="90">
        <f t="shared" si="2"/>
        <v>60824</v>
      </c>
      <c r="J40" s="64">
        <v>52</v>
      </c>
      <c r="K40" s="64">
        <v>26</v>
      </c>
      <c r="L40" s="64">
        <v>25719</v>
      </c>
      <c r="M40" s="64">
        <v>12488</v>
      </c>
      <c r="N40" s="64">
        <v>98484</v>
      </c>
      <c r="O40" s="64">
        <v>48215</v>
      </c>
      <c r="P40" s="59" t="s">
        <v>96</v>
      </c>
      <c r="Q40" s="64">
        <v>248</v>
      </c>
      <c r="R40" s="64">
        <v>95</v>
      </c>
      <c r="S40" s="89">
        <f t="shared" si="3"/>
        <v>1183</v>
      </c>
      <c r="T40" s="89">
        <f t="shared" si="3"/>
        <v>571</v>
      </c>
      <c r="U40" s="64"/>
      <c r="V40" s="64"/>
      <c r="W40" s="64">
        <v>116</v>
      </c>
      <c r="X40" s="64">
        <v>49</v>
      </c>
      <c r="Y40" s="64">
        <v>1067</v>
      </c>
      <c r="Z40" s="64">
        <v>522</v>
      </c>
      <c r="AA40" s="64"/>
      <c r="AB40" s="64"/>
    </row>
    <row r="41" spans="1:28" s="48" customFormat="1" x14ac:dyDescent="0.2">
      <c r="A41" s="125"/>
      <c r="B41" s="73"/>
      <c r="C41" s="126"/>
      <c r="D41" s="126"/>
      <c r="E41" s="126"/>
      <c r="F41" s="126"/>
      <c r="G41" s="126"/>
      <c r="H41" s="127"/>
      <c r="I41" s="128"/>
      <c r="J41" s="126"/>
      <c r="K41" s="126"/>
      <c r="L41" s="126"/>
      <c r="M41" s="126"/>
      <c r="N41" s="126"/>
      <c r="O41" s="126"/>
      <c r="P41" s="60"/>
      <c r="Q41" s="129"/>
      <c r="R41" s="129"/>
      <c r="S41" s="130"/>
      <c r="T41" s="130"/>
      <c r="U41" s="129"/>
      <c r="V41" s="129"/>
      <c r="W41" s="129"/>
      <c r="X41" s="129"/>
      <c r="Y41" s="129"/>
      <c r="Z41" s="129"/>
      <c r="AA41" s="129"/>
      <c r="AB41" s="129"/>
    </row>
    <row r="42" spans="1:28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3" spans="1:28" x14ac:dyDescent="0.2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1:28" x14ac:dyDescent="0.2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</row>
    <row r="45" spans="1:28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</row>
    <row r="48" spans="1:28" x14ac:dyDescent="0.2">
      <c r="U48" s="15"/>
      <c r="V48" s="15"/>
      <c r="W48" s="15"/>
      <c r="X48" s="15"/>
      <c r="Y48" s="15"/>
      <c r="Z48" s="35"/>
      <c r="AA48" s="15"/>
      <c r="AB48" s="15"/>
    </row>
    <row r="49" spans="21:28" x14ac:dyDescent="0.2">
      <c r="U49" s="38"/>
      <c r="V49" s="38"/>
      <c r="AA49" s="38"/>
      <c r="AB49" s="38"/>
    </row>
  </sheetData>
  <mergeCells count="33">
    <mergeCell ref="A43:O44"/>
    <mergeCell ref="Q10:R10"/>
    <mergeCell ref="U10:V10"/>
    <mergeCell ref="W10:X10"/>
    <mergeCell ref="Y10:Z10"/>
    <mergeCell ref="J11:J12"/>
    <mergeCell ref="L11:L12"/>
    <mergeCell ref="N11:N12"/>
    <mergeCell ref="Q11:Q12"/>
    <mergeCell ref="U11:U12"/>
    <mergeCell ref="P9:P12"/>
    <mergeCell ref="Q9:R9"/>
    <mergeCell ref="S9:T11"/>
    <mergeCell ref="U9:AB9"/>
    <mergeCell ref="C10:C12"/>
    <mergeCell ref="D10:D12"/>
    <mergeCell ref="E10:E12"/>
    <mergeCell ref="F10:F12"/>
    <mergeCell ref="G10:G12"/>
    <mergeCell ref="J10:K10"/>
    <mergeCell ref="W11:W12"/>
    <mergeCell ref="Y11:Y12"/>
    <mergeCell ref="AA11:AA12"/>
    <mergeCell ref="AA10:AB10"/>
    <mergeCell ref="A5:O5"/>
    <mergeCell ref="A9:A12"/>
    <mergeCell ref="B9:B12"/>
    <mergeCell ref="C9:E9"/>
    <mergeCell ref="F9:G9"/>
    <mergeCell ref="H9:I11"/>
    <mergeCell ref="J9:O9"/>
    <mergeCell ref="L10:M10"/>
    <mergeCell ref="N10:O10"/>
  </mergeCells>
  <pageMargins left="1.45" right="0.25" top="0.75" bottom="0.51" header="0.3" footer="0.3"/>
  <pageSetup scale="78" orientation="landscape" r:id="rId1"/>
  <rowBreaks count="1" manualBreakCount="1">
    <brk id="49" max="16383" man="1"/>
  </rowBreaks>
  <colBreaks count="1" manualBreakCount="1">
    <brk id="1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F3D4-E057-4376-AB98-277CC304125A}">
  <dimension ref="A1:O53"/>
  <sheetViews>
    <sheetView topLeftCell="A21" zoomScaleNormal="100" workbookViewId="0">
      <selection activeCell="F7" sqref="F7:K7"/>
    </sheetView>
  </sheetViews>
  <sheetFormatPr defaultColWidth="4" defaultRowHeight="12.75" x14ac:dyDescent="0.2"/>
  <cols>
    <col min="1" max="1" width="4" style="3"/>
    <col min="2" max="2" width="18.28515625" style="3" customWidth="1"/>
    <col min="3" max="3" width="3.28515625" style="3" customWidth="1"/>
    <col min="4" max="11" width="7.85546875" style="3" customWidth="1"/>
    <col min="12" max="13" width="7.85546875" style="7" customWidth="1"/>
    <col min="14" max="15" width="7.85546875" style="3" customWidth="1"/>
    <col min="16" max="211" width="4" style="3"/>
    <col min="212" max="212" width="18.28515625" style="3" customWidth="1"/>
    <col min="213" max="213" width="3.28515625" style="3" customWidth="1"/>
    <col min="214" max="225" width="7.85546875" style="3" customWidth="1"/>
    <col min="226" max="467" width="4" style="3"/>
    <col min="468" max="468" width="18.28515625" style="3" customWidth="1"/>
    <col min="469" max="469" width="3.28515625" style="3" customWidth="1"/>
    <col min="470" max="481" width="7.85546875" style="3" customWidth="1"/>
    <col min="482" max="723" width="4" style="3"/>
    <col min="724" max="724" width="18.28515625" style="3" customWidth="1"/>
    <col min="725" max="725" width="3.28515625" style="3" customWidth="1"/>
    <col min="726" max="737" width="7.85546875" style="3" customWidth="1"/>
    <col min="738" max="979" width="4" style="3"/>
    <col min="980" max="980" width="18.28515625" style="3" customWidth="1"/>
    <col min="981" max="981" width="3.28515625" style="3" customWidth="1"/>
    <col min="982" max="993" width="7.85546875" style="3" customWidth="1"/>
    <col min="994" max="1235" width="4" style="3"/>
    <col min="1236" max="1236" width="18.28515625" style="3" customWidth="1"/>
    <col min="1237" max="1237" width="3.28515625" style="3" customWidth="1"/>
    <col min="1238" max="1249" width="7.85546875" style="3" customWidth="1"/>
    <col min="1250" max="1491" width="4" style="3"/>
    <col min="1492" max="1492" width="18.28515625" style="3" customWidth="1"/>
    <col min="1493" max="1493" width="3.28515625" style="3" customWidth="1"/>
    <col min="1494" max="1505" width="7.85546875" style="3" customWidth="1"/>
    <col min="1506" max="1747" width="4" style="3"/>
    <col min="1748" max="1748" width="18.28515625" style="3" customWidth="1"/>
    <col min="1749" max="1749" width="3.28515625" style="3" customWidth="1"/>
    <col min="1750" max="1761" width="7.85546875" style="3" customWidth="1"/>
    <col min="1762" max="2003" width="4" style="3"/>
    <col min="2004" max="2004" width="18.28515625" style="3" customWidth="1"/>
    <col min="2005" max="2005" width="3.28515625" style="3" customWidth="1"/>
    <col min="2006" max="2017" width="7.85546875" style="3" customWidth="1"/>
    <col min="2018" max="2259" width="4" style="3"/>
    <col min="2260" max="2260" width="18.28515625" style="3" customWidth="1"/>
    <col min="2261" max="2261" width="3.28515625" style="3" customWidth="1"/>
    <col min="2262" max="2273" width="7.85546875" style="3" customWidth="1"/>
    <col min="2274" max="2515" width="4" style="3"/>
    <col min="2516" max="2516" width="18.28515625" style="3" customWidth="1"/>
    <col min="2517" max="2517" width="3.28515625" style="3" customWidth="1"/>
    <col min="2518" max="2529" width="7.85546875" style="3" customWidth="1"/>
    <col min="2530" max="2771" width="4" style="3"/>
    <col min="2772" max="2772" width="18.28515625" style="3" customWidth="1"/>
    <col min="2773" max="2773" width="3.28515625" style="3" customWidth="1"/>
    <col min="2774" max="2785" width="7.85546875" style="3" customWidth="1"/>
    <col min="2786" max="3027" width="4" style="3"/>
    <col min="3028" max="3028" width="18.28515625" style="3" customWidth="1"/>
    <col min="3029" max="3029" width="3.28515625" style="3" customWidth="1"/>
    <col min="3030" max="3041" width="7.85546875" style="3" customWidth="1"/>
    <col min="3042" max="3283" width="4" style="3"/>
    <col min="3284" max="3284" width="18.28515625" style="3" customWidth="1"/>
    <col min="3285" max="3285" width="3.28515625" style="3" customWidth="1"/>
    <col min="3286" max="3297" width="7.85546875" style="3" customWidth="1"/>
    <col min="3298" max="3539" width="4" style="3"/>
    <col min="3540" max="3540" width="18.28515625" style="3" customWidth="1"/>
    <col min="3541" max="3541" width="3.28515625" style="3" customWidth="1"/>
    <col min="3542" max="3553" width="7.85546875" style="3" customWidth="1"/>
    <col min="3554" max="3795" width="4" style="3"/>
    <col min="3796" max="3796" width="18.28515625" style="3" customWidth="1"/>
    <col min="3797" max="3797" width="3.28515625" style="3" customWidth="1"/>
    <col min="3798" max="3809" width="7.85546875" style="3" customWidth="1"/>
    <col min="3810" max="4051" width="4" style="3"/>
    <col min="4052" max="4052" width="18.28515625" style="3" customWidth="1"/>
    <col min="4053" max="4053" width="3.28515625" style="3" customWidth="1"/>
    <col min="4054" max="4065" width="7.85546875" style="3" customWidth="1"/>
    <col min="4066" max="4307" width="4" style="3"/>
    <col min="4308" max="4308" width="18.28515625" style="3" customWidth="1"/>
    <col min="4309" max="4309" width="3.28515625" style="3" customWidth="1"/>
    <col min="4310" max="4321" width="7.85546875" style="3" customWidth="1"/>
    <col min="4322" max="4563" width="4" style="3"/>
    <col min="4564" max="4564" width="18.28515625" style="3" customWidth="1"/>
    <col min="4565" max="4565" width="3.28515625" style="3" customWidth="1"/>
    <col min="4566" max="4577" width="7.85546875" style="3" customWidth="1"/>
    <col min="4578" max="4819" width="4" style="3"/>
    <col min="4820" max="4820" width="18.28515625" style="3" customWidth="1"/>
    <col min="4821" max="4821" width="3.28515625" style="3" customWidth="1"/>
    <col min="4822" max="4833" width="7.85546875" style="3" customWidth="1"/>
    <col min="4834" max="5075" width="4" style="3"/>
    <col min="5076" max="5076" width="18.28515625" style="3" customWidth="1"/>
    <col min="5077" max="5077" width="3.28515625" style="3" customWidth="1"/>
    <col min="5078" max="5089" width="7.85546875" style="3" customWidth="1"/>
    <col min="5090" max="5331" width="4" style="3"/>
    <col min="5332" max="5332" width="18.28515625" style="3" customWidth="1"/>
    <col min="5333" max="5333" width="3.28515625" style="3" customWidth="1"/>
    <col min="5334" max="5345" width="7.85546875" style="3" customWidth="1"/>
    <col min="5346" max="5587" width="4" style="3"/>
    <col min="5588" max="5588" width="18.28515625" style="3" customWidth="1"/>
    <col min="5589" max="5589" width="3.28515625" style="3" customWidth="1"/>
    <col min="5590" max="5601" width="7.85546875" style="3" customWidth="1"/>
    <col min="5602" max="5843" width="4" style="3"/>
    <col min="5844" max="5844" width="18.28515625" style="3" customWidth="1"/>
    <col min="5845" max="5845" width="3.28515625" style="3" customWidth="1"/>
    <col min="5846" max="5857" width="7.85546875" style="3" customWidth="1"/>
    <col min="5858" max="6099" width="4" style="3"/>
    <col min="6100" max="6100" width="18.28515625" style="3" customWidth="1"/>
    <col min="6101" max="6101" width="3.28515625" style="3" customWidth="1"/>
    <col min="6102" max="6113" width="7.85546875" style="3" customWidth="1"/>
    <col min="6114" max="6355" width="4" style="3"/>
    <col min="6356" max="6356" width="18.28515625" style="3" customWidth="1"/>
    <col min="6357" max="6357" width="3.28515625" style="3" customWidth="1"/>
    <col min="6358" max="6369" width="7.85546875" style="3" customWidth="1"/>
    <col min="6370" max="6611" width="4" style="3"/>
    <col min="6612" max="6612" width="18.28515625" style="3" customWidth="1"/>
    <col min="6613" max="6613" width="3.28515625" style="3" customWidth="1"/>
    <col min="6614" max="6625" width="7.85546875" style="3" customWidth="1"/>
    <col min="6626" max="6867" width="4" style="3"/>
    <col min="6868" max="6868" width="18.28515625" style="3" customWidth="1"/>
    <col min="6869" max="6869" width="3.28515625" style="3" customWidth="1"/>
    <col min="6870" max="6881" width="7.85546875" style="3" customWidth="1"/>
    <col min="6882" max="7123" width="4" style="3"/>
    <col min="7124" max="7124" width="18.28515625" style="3" customWidth="1"/>
    <col min="7125" max="7125" width="3.28515625" style="3" customWidth="1"/>
    <col min="7126" max="7137" width="7.85546875" style="3" customWidth="1"/>
    <col min="7138" max="7379" width="4" style="3"/>
    <col min="7380" max="7380" width="18.28515625" style="3" customWidth="1"/>
    <col min="7381" max="7381" width="3.28515625" style="3" customWidth="1"/>
    <col min="7382" max="7393" width="7.85546875" style="3" customWidth="1"/>
    <col min="7394" max="7635" width="4" style="3"/>
    <col min="7636" max="7636" width="18.28515625" style="3" customWidth="1"/>
    <col min="7637" max="7637" width="3.28515625" style="3" customWidth="1"/>
    <col min="7638" max="7649" width="7.85546875" style="3" customWidth="1"/>
    <col min="7650" max="7891" width="4" style="3"/>
    <col min="7892" max="7892" width="18.28515625" style="3" customWidth="1"/>
    <col min="7893" max="7893" width="3.28515625" style="3" customWidth="1"/>
    <col min="7894" max="7905" width="7.85546875" style="3" customWidth="1"/>
    <col min="7906" max="8147" width="4" style="3"/>
    <col min="8148" max="8148" width="18.28515625" style="3" customWidth="1"/>
    <col min="8149" max="8149" width="3.28515625" style="3" customWidth="1"/>
    <col min="8150" max="8161" width="7.85546875" style="3" customWidth="1"/>
    <col min="8162" max="8403" width="4" style="3"/>
    <col min="8404" max="8404" width="18.28515625" style="3" customWidth="1"/>
    <col min="8405" max="8405" width="3.28515625" style="3" customWidth="1"/>
    <col min="8406" max="8417" width="7.85546875" style="3" customWidth="1"/>
    <col min="8418" max="8659" width="4" style="3"/>
    <col min="8660" max="8660" width="18.28515625" style="3" customWidth="1"/>
    <col min="8661" max="8661" width="3.28515625" style="3" customWidth="1"/>
    <col min="8662" max="8673" width="7.85546875" style="3" customWidth="1"/>
    <col min="8674" max="8915" width="4" style="3"/>
    <col min="8916" max="8916" width="18.28515625" style="3" customWidth="1"/>
    <col min="8917" max="8917" width="3.28515625" style="3" customWidth="1"/>
    <col min="8918" max="8929" width="7.85546875" style="3" customWidth="1"/>
    <col min="8930" max="9171" width="4" style="3"/>
    <col min="9172" max="9172" width="18.28515625" style="3" customWidth="1"/>
    <col min="9173" max="9173" width="3.28515625" style="3" customWidth="1"/>
    <col min="9174" max="9185" width="7.85546875" style="3" customWidth="1"/>
    <col min="9186" max="9427" width="4" style="3"/>
    <col min="9428" max="9428" width="18.28515625" style="3" customWidth="1"/>
    <col min="9429" max="9429" width="3.28515625" style="3" customWidth="1"/>
    <col min="9430" max="9441" width="7.85546875" style="3" customWidth="1"/>
    <col min="9442" max="9683" width="4" style="3"/>
    <col min="9684" max="9684" width="18.28515625" style="3" customWidth="1"/>
    <col min="9685" max="9685" width="3.28515625" style="3" customWidth="1"/>
    <col min="9686" max="9697" width="7.85546875" style="3" customWidth="1"/>
    <col min="9698" max="9939" width="4" style="3"/>
    <col min="9940" max="9940" width="18.28515625" style="3" customWidth="1"/>
    <col min="9941" max="9941" width="3.28515625" style="3" customWidth="1"/>
    <col min="9942" max="9953" width="7.85546875" style="3" customWidth="1"/>
    <col min="9954" max="10195" width="4" style="3"/>
    <col min="10196" max="10196" width="18.28515625" style="3" customWidth="1"/>
    <col min="10197" max="10197" width="3.28515625" style="3" customWidth="1"/>
    <col min="10198" max="10209" width="7.85546875" style="3" customWidth="1"/>
    <col min="10210" max="10451" width="4" style="3"/>
    <col min="10452" max="10452" width="18.28515625" style="3" customWidth="1"/>
    <col min="10453" max="10453" width="3.28515625" style="3" customWidth="1"/>
    <col min="10454" max="10465" width="7.85546875" style="3" customWidth="1"/>
    <col min="10466" max="10707" width="4" style="3"/>
    <col min="10708" max="10708" width="18.28515625" style="3" customWidth="1"/>
    <col min="10709" max="10709" width="3.28515625" style="3" customWidth="1"/>
    <col min="10710" max="10721" width="7.85546875" style="3" customWidth="1"/>
    <col min="10722" max="10963" width="4" style="3"/>
    <col min="10964" max="10964" width="18.28515625" style="3" customWidth="1"/>
    <col min="10965" max="10965" width="3.28515625" style="3" customWidth="1"/>
    <col min="10966" max="10977" width="7.85546875" style="3" customWidth="1"/>
    <col min="10978" max="11219" width="4" style="3"/>
    <col min="11220" max="11220" width="18.28515625" style="3" customWidth="1"/>
    <col min="11221" max="11221" width="3.28515625" style="3" customWidth="1"/>
    <col min="11222" max="11233" width="7.85546875" style="3" customWidth="1"/>
    <col min="11234" max="11475" width="4" style="3"/>
    <col min="11476" max="11476" width="18.28515625" style="3" customWidth="1"/>
    <col min="11477" max="11477" width="3.28515625" style="3" customWidth="1"/>
    <col min="11478" max="11489" width="7.85546875" style="3" customWidth="1"/>
    <col min="11490" max="11731" width="4" style="3"/>
    <col min="11732" max="11732" width="18.28515625" style="3" customWidth="1"/>
    <col min="11733" max="11733" width="3.28515625" style="3" customWidth="1"/>
    <col min="11734" max="11745" width="7.85546875" style="3" customWidth="1"/>
    <col min="11746" max="11987" width="4" style="3"/>
    <col min="11988" max="11988" width="18.28515625" style="3" customWidth="1"/>
    <col min="11989" max="11989" width="3.28515625" style="3" customWidth="1"/>
    <col min="11990" max="12001" width="7.85546875" style="3" customWidth="1"/>
    <col min="12002" max="12243" width="4" style="3"/>
    <col min="12244" max="12244" width="18.28515625" style="3" customWidth="1"/>
    <col min="12245" max="12245" width="3.28515625" style="3" customWidth="1"/>
    <col min="12246" max="12257" width="7.85546875" style="3" customWidth="1"/>
    <col min="12258" max="12499" width="4" style="3"/>
    <col min="12500" max="12500" width="18.28515625" style="3" customWidth="1"/>
    <col min="12501" max="12501" width="3.28515625" style="3" customWidth="1"/>
    <col min="12502" max="12513" width="7.85546875" style="3" customWidth="1"/>
    <col min="12514" max="12755" width="4" style="3"/>
    <col min="12756" max="12756" width="18.28515625" style="3" customWidth="1"/>
    <col min="12757" max="12757" width="3.28515625" style="3" customWidth="1"/>
    <col min="12758" max="12769" width="7.85546875" style="3" customWidth="1"/>
    <col min="12770" max="13011" width="4" style="3"/>
    <col min="13012" max="13012" width="18.28515625" style="3" customWidth="1"/>
    <col min="13013" max="13013" width="3.28515625" style="3" customWidth="1"/>
    <col min="13014" max="13025" width="7.85546875" style="3" customWidth="1"/>
    <col min="13026" max="13267" width="4" style="3"/>
    <col min="13268" max="13268" width="18.28515625" style="3" customWidth="1"/>
    <col min="13269" max="13269" width="3.28515625" style="3" customWidth="1"/>
    <col min="13270" max="13281" width="7.85546875" style="3" customWidth="1"/>
    <col min="13282" max="13523" width="4" style="3"/>
    <col min="13524" max="13524" width="18.28515625" style="3" customWidth="1"/>
    <col min="13525" max="13525" width="3.28515625" style="3" customWidth="1"/>
    <col min="13526" max="13537" width="7.85546875" style="3" customWidth="1"/>
    <col min="13538" max="13779" width="4" style="3"/>
    <col min="13780" max="13780" width="18.28515625" style="3" customWidth="1"/>
    <col min="13781" max="13781" width="3.28515625" style="3" customWidth="1"/>
    <col min="13782" max="13793" width="7.85546875" style="3" customWidth="1"/>
    <col min="13794" max="14035" width="4" style="3"/>
    <col min="14036" max="14036" width="18.28515625" style="3" customWidth="1"/>
    <col min="14037" max="14037" width="3.28515625" style="3" customWidth="1"/>
    <col min="14038" max="14049" width="7.85546875" style="3" customWidth="1"/>
    <col min="14050" max="14291" width="4" style="3"/>
    <col min="14292" max="14292" width="18.28515625" style="3" customWidth="1"/>
    <col min="14293" max="14293" width="3.28515625" style="3" customWidth="1"/>
    <col min="14294" max="14305" width="7.85546875" style="3" customWidth="1"/>
    <col min="14306" max="14547" width="4" style="3"/>
    <col min="14548" max="14548" width="18.28515625" style="3" customWidth="1"/>
    <col min="14549" max="14549" width="3.28515625" style="3" customWidth="1"/>
    <col min="14550" max="14561" width="7.85546875" style="3" customWidth="1"/>
    <col min="14562" max="14803" width="4" style="3"/>
    <col min="14804" max="14804" width="18.28515625" style="3" customWidth="1"/>
    <col min="14805" max="14805" width="3.28515625" style="3" customWidth="1"/>
    <col min="14806" max="14817" width="7.85546875" style="3" customWidth="1"/>
    <col min="14818" max="15059" width="4" style="3"/>
    <col min="15060" max="15060" width="18.28515625" style="3" customWidth="1"/>
    <col min="15061" max="15061" width="3.28515625" style="3" customWidth="1"/>
    <col min="15062" max="15073" width="7.85546875" style="3" customWidth="1"/>
    <col min="15074" max="15315" width="4" style="3"/>
    <col min="15316" max="15316" width="18.28515625" style="3" customWidth="1"/>
    <col min="15317" max="15317" width="3.28515625" style="3" customWidth="1"/>
    <col min="15318" max="15329" width="7.85546875" style="3" customWidth="1"/>
    <col min="15330" max="15571" width="4" style="3"/>
    <col min="15572" max="15572" width="18.28515625" style="3" customWidth="1"/>
    <col min="15573" max="15573" width="3.28515625" style="3" customWidth="1"/>
    <col min="15574" max="15585" width="7.85546875" style="3" customWidth="1"/>
    <col min="15586" max="15827" width="4" style="3"/>
    <col min="15828" max="15828" width="18.28515625" style="3" customWidth="1"/>
    <col min="15829" max="15829" width="3.28515625" style="3" customWidth="1"/>
    <col min="15830" max="15841" width="7.85546875" style="3" customWidth="1"/>
    <col min="15842" max="16083" width="4" style="3"/>
    <col min="16084" max="16084" width="18.28515625" style="3" customWidth="1"/>
    <col min="16085" max="16085" width="3.28515625" style="3" customWidth="1"/>
    <col min="16086" max="16097" width="7.85546875" style="3" customWidth="1"/>
    <col min="16098" max="16384" width="4" style="3"/>
  </cols>
  <sheetData>
    <row r="1" spans="1:15" s="1" customFormat="1" ht="15.75" customHeight="1" x14ac:dyDescent="0.2">
      <c r="A1" s="4"/>
      <c r="L1" s="2"/>
      <c r="M1" s="2"/>
    </row>
    <row r="2" spans="1:15" ht="9.75" customHeight="1" x14ac:dyDescent="0.2">
      <c r="A2" s="1"/>
      <c r="E2" s="5"/>
      <c r="F2" s="5"/>
      <c r="J2" s="6"/>
      <c r="L2" s="5"/>
    </row>
    <row r="3" spans="1:15" ht="12" customHeight="1" x14ac:dyDescent="0.2">
      <c r="A3" s="4"/>
      <c r="E3" s="5"/>
      <c r="F3" s="5"/>
      <c r="G3" s="6"/>
      <c r="H3" s="6"/>
      <c r="I3" s="6"/>
      <c r="K3" s="5"/>
      <c r="L3" s="5"/>
    </row>
    <row r="4" spans="1:15" ht="39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ht="17.25" customHeight="1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5" ht="13.5" customHeight="1" x14ac:dyDescent="0.2">
      <c r="A6" s="10"/>
      <c r="B6" s="10"/>
      <c r="C6" s="13"/>
      <c r="D6" s="13"/>
      <c r="E6" s="13"/>
      <c r="F6" s="9"/>
      <c r="G6" s="9"/>
      <c r="H6" s="9"/>
      <c r="I6" s="9"/>
      <c r="J6" s="10"/>
      <c r="K6" s="10"/>
      <c r="L6" s="11"/>
      <c r="M6" s="11"/>
      <c r="N6" s="201" t="s">
        <v>0</v>
      </c>
      <c r="O6" s="201"/>
    </row>
    <row r="7" spans="1:15" ht="14.25" customHeight="1" x14ac:dyDescent="0.2">
      <c r="A7" s="172" t="s">
        <v>1</v>
      </c>
      <c r="B7" s="172"/>
      <c r="C7" s="172" t="s">
        <v>2</v>
      </c>
      <c r="D7" s="214" t="s">
        <v>3</v>
      </c>
      <c r="E7" s="215"/>
      <c r="F7" s="219" t="s">
        <v>4</v>
      </c>
      <c r="G7" s="220"/>
      <c r="H7" s="220"/>
      <c r="I7" s="220"/>
      <c r="J7" s="220"/>
      <c r="K7" s="221"/>
      <c r="L7" s="222" t="s">
        <v>5</v>
      </c>
      <c r="M7" s="215"/>
      <c r="N7" s="224" t="s">
        <v>6</v>
      </c>
      <c r="O7" s="224"/>
    </row>
    <row r="8" spans="1:15" ht="42" customHeight="1" x14ac:dyDescent="0.2">
      <c r="A8" s="172"/>
      <c r="B8" s="172"/>
      <c r="C8" s="172"/>
      <c r="D8" s="216"/>
      <c r="E8" s="217"/>
      <c r="F8" s="224" t="s">
        <v>7</v>
      </c>
      <c r="G8" s="224"/>
      <c r="H8" s="219" t="s">
        <v>8</v>
      </c>
      <c r="I8" s="221"/>
      <c r="J8" s="224" t="s">
        <v>9</v>
      </c>
      <c r="K8" s="224"/>
      <c r="L8" s="223"/>
      <c r="M8" s="218"/>
      <c r="N8" s="224"/>
      <c r="O8" s="225"/>
    </row>
    <row r="9" spans="1:15" x14ac:dyDescent="0.2">
      <c r="A9" s="172"/>
      <c r="B9" s="172"/>
      <c r="C9" s="172"/>
      <c r="D9" s="216"/>
      <c r="E9" s="218"/>
      <c r="F9" s="204" t="s">
        <v>10</v>
      </c>
      <c r="G9" s="14"/>
      <c r="H9" s="204" t="s">
        <v>10</v>
      </c>
      <c r="I9" s="14"/>
      <c r="J9" s="204" t="s">
        <v>10</v>
      </c>
      <c r="K9" s="14"/>
      <c r="L9" s="204" t="s">
        <v>10</v>
      </c>
      <c r="M9" s="14"/>
      <c r="N9" s="206" t="s">
        <v>10</v>
      </c>
      <c r="O9" s="14"/>
    </row>
    <row r="10" spans="1:15" x14ac:dyDescent="0.2">
      <c r="A10" s="172"/>
      <c r="B10" s="172"/>
      <c r="C10" s="172"/>
      <c r="D10" s="15"/>
      <c r="E10" s="16" t="s">
        <v>11</v>
      </c>
      <c r="F10" s="205"/>
      <c r="G10" s="16" t="s">
        <v>11</v>
      </c>
      <c r="H10" s="205"/>
      <c r="I10" s="16" t="s">
        <v>11</v>
      </c>
      <c r="J10" s="205"/>
      <c r="K10" s="16" t="s">
        <v>11</v>
      </c>
      <c r="L10" s="205"/>
      <c r="M10" s="16" t="s">
        <v>11</v>
      </c>
      <c r="N10" s="207"/>
      <c r="O10" s="17" t="s">
        <v>11</v>
      </c>
    </row>
    <row r="11" spans="1:15" ht="19.5" customHeight="1" x14ac:dyDescent="0.2">
      <c r="A11" s="172" t="s">
        <v>12</v>
      </c>
      <c r="B11" s="172"/>
      <c r="C11" s="18" t="s">
        <v>13</v>
      </c>
      <c r="D11" s="19">
        <v>1</v>
      </c>
      <c r="E11" s="19">
        <v>2</v>
      </c>
      <c r="F11" s="20">
        <v>3</v>
      </c>
      <c r="G11" s="20">
        <v>4</v>
      </c>
      <c r="H11" s="20">
        <v>5</v>
      </c>
      <c r="I11" s="20">
        <v>6</v>
      </c>
      <c r="J11" s="20">
        <v>7</v>
      </c>
      <c r="K11" s="20">
        <v>8</v>
      </c>
      <c r="L11" s="20">
        <v>9</v>
      </c>
      <c r="M11" s="20">
        <v>10</v>
      </c>
      <c r="N11" s="20">
        <v>11</v>
      </c>
      <c r="O11" s="20">
        <v>12</v>
      </c>
    </row>
    <row r="12" spans="1:15" s="44" customFormat="1" ht="15" customHeight="1" x14ac:dyDescent="0.2">
      <c r="A12" s="208" t="s">
        <v>14</v>
      </c>
      <c r="B12" s="209"/>
      <c r="C12" s="43" t="s">
        <v>15</v>
      </c>
      <c r="D12" s="39">
        <f>+D13+D14+D15+D23+D24+D25+D26+D27+D28+D29+D30+D31+D32+D33+D34+D35+D36+D37</f>
        <v>36464</v>
      </c>
      <c r="E12" s="39">
        <f t="shared" ref="E12:O12" si="0">+E13+E14+E15+E23+E24+E25+E26+E27+E28+E29+E30+E31+E32+E33+E34+E35+E36+E37</f>
        <v>30922</v>
      </c>
      <c r="F12" s="39">
        <f t="shared" si="0"/>
        <v>32096</v>
      </c>
      <c r="G12" s="39">
        <f t="shared" si="0"/>
        <v>26941</v>
      </c>
      <c r="H12" s="39">
        <f>+H13+H14+H15+H23+H24+H25+H26+H27+H28+H29+H30+H31+H32+H33+H34+H35+H36+H37</f>
        <v>825</v>
      </c>
      <c r="I12" s="39">
        <f t="shared" si="0"/>
        <v>624</v>
      </c>
      <c r="J12" s="39">
        <f t="shared" si="0"/>
        <v>3543</v>
      </c>
      <c r="K12" s="39">
        <f t="shared" si="0"/>
        <v>3357</v>
      </c>
      <c r="L12" s="40">
        <f t="shared" si="0"/>
        <v>231</v>
      </c>
      <c r="M12" s="40">
        <f t="shared" si="0"/>
        <v>170</v>
      </c>
      <c r="N12" s="40">
        <f t="shared" si="0"/>
        <v>731</v>
      </c>
      <c r="O12" s="40">
        <f t="shared" si="0"/>
        <v>627</v>
      </c>
    </row>
    <row r="13" spans="1:15" ht="15" customHeight="1" x14ac:dyDescent="0.2">
      <c r="A13" s="22"/>
      <c r="B13" s="23" t="s">
        <v>16</v>
      </c>
      <c r="C13" s="21" t="s">
        <v>17</v>
      </c>
      <c r="D13" s="41">
        <f t="shared" ref="D13:D37" si="1">F13+H13+J13</f>
        <v>1333</v>
      </c>
      <c r="E13" s="41">
        <f t="shared" ref="E13:E37" si="2">+G13+I13+K13</f>
        <v>1307</v>
      </c>
      <c r="F13" s="41">
        <v>964</v>
      </c>
      <c r="G13" s="42">
        <v>958</v>
      </c>
      <c r="H13" s="41">
        <v>25</v>
      </c>
      <c r="I13" s="41">
        <v>25</v>
      </c>
      <c r="J13" s="41">
        <v>344</v>
      </c>
      <c r="K13" s="41">
        <v>324</v>
      </c>
      <c r="L13" s="41">
        <v>2</v>
      </c>
      <c r="M13" s="42">
        <v>2</v>
      </c>
      <c r="N13" s="42">
        <v>34</v>
      </c>
      <c r="O13" s="42">
        <v>34</v>
      </c>
    </row>
    <row r="14" spans="1:15" ht="15" customHeight="1" x14ac:dyDescent="0.2">
      <c r="A14" s="24"/>
      <c r="B14" s="25" t="s">
        <v>18</v>
      </c>
      <c r="C14" s="21" t="s">
        <v>19</v>
      </c>
      <c r="D14" s="41">
        <f t="shared" si="1"/>
        <v>1121</v>
      </c>
      <c r="E14" s="41">
        <f t="shared" si="2"/>
        <v>1112</v>
      </c>
      <c r="F14" s="41">
        <v>1014</v>
      </c>
      <c r="G14" s="41">
        <v>1007</v>
      </c>
      <c r="H14" s="41">
        <v>25</v>
      </c>
      <c r="I14" s="41">
        <v>25</v>
      </c>
      <c r="J14" s="41">
        <v>82</v>
      </c>
      <c r="K14" s="41">
        <v>80</v>
      </c>
      <c r="L14" s="41">
        <v>2</v>
      </c>
      <c r="M14" s="42">
        <v>2</v>
      </c>
      <c r="N14" s="42">
        <v>28</v>
      </c>
      <c r="O14" s="42">
        <v>28</v>
      </c>
    </row>
    <row r="15" spans="1:15" s="44" customFormat="1" ht="15" customHeight="1" x14ac:dyDescent="0.2">
      <c r="A15" s="210" t="s">
        <v>20</v>
      </c>
      <c r="B15" s="211"/>
      <c r="C15" s="43" t="s">
        <v>21</v>
      </c>
      <c r="D15" s="39">
        <f>SUM(D16:D22)</f>
        <v>10298</v>
      </c>
      <c r="E15" s="39">
        <f t="shared" ref="E15:J15" si="3">SUM(E16:E22)</f>
        <v>9819</v>
      </c>
      <c r="F15" s="39">
        <f t="shared" si="3"/>
        <v>8931</v>
      </c>
      <c r="G15" s="39">
        <f t="shared" si="3"/>
        <v>8491</v>
      </c>
      <c r="H15" s="39">
        <f t="shared" si="3"/>
        <v>198</v>
      </c>
      <c r="I15" s="39">
        <f t="shared" si="3"/>
        <v>178</v>
      </c>
      <c r="J15" s="39">
        <f t="shared" si="3"/>
        <v>1169</v>
      </c>
      <c r="K15" s="39">
        <f>SUM(K16:K22)</f>
        <v>1150</v>
      </c>
      <c r="L15" s="39">
        <f t="shared" ref="L15:M15" si="4">SUM(L16:L22)</f>
        <v>27</v>
      </c>
      <c r="M15" s="39">
        <f t="shared" si="4"/>
        <v>19</v>
      </c>
      <c r="N15" s="40">
        <f t="shared" ref="N15" si="5">SUM(N16:N22)</f>
        <v>199</v>
      </c>
      <c r="O15" s="40">
        <f t="shared" ref="O15" si="6">SUM(O16:O22)</f>
        <v>189</v>
      </c>
    </row>
    <row r="16" spans="1:15" ht="15" customHeight="1" x14ac:dyDescent="0.2">
      <c r="A16" s="26"/>
      <c r="B16" s="27" t="s">
        <v>22</v>
      </c>
      <c r="C16" s="21" t="s">
        <v>23</v>
      </c>
      <c r="D16" s="41">
        <f t="shared" si="1"/>
        <v>8623</v>
      </c>
      <c r="E16" s="41">
        <f t="shared" si="2"/>
        <v>8606</v>
      </c>
      <c r="F16" s="42">
        <v>7363</v>
      </c>
      <c r="G16" s="42">
        <v>7352</v>
      </c>
      <c r="H16" s="42">
        <v>153</v>
      </c>
      <c r="I16" s="42">
        <v>152</v>
      </c>
      <c r="J16" s="42">
        <v>1107</v>
      </c>
      <c r="K16" s="42">
        <v>1102</v>
      </c>
      <c r="L16" s="41">
        <v>16</v>
      </c>
      <c r="M16" s="42">
        <v>16</v>
      </c>
      <c r="N16" s="42">
        <v>139</v>
      </c>
      <c r="O16" s="42">
        <v>139</v>
      </c>
    </row>
    <row r="17" spans="1:15" ht="15" customHeight="1" x14ac:dyDescent="0.2">
      <c r="A17" s="26"/>
      <c r="B17" s="27" t="s">
        <v>24</v>
      </c>
      <c r="C17" s="21" t="s">
        <v>25</v>
      </c>
      <c r="D17" s="41">
        <f t="shared" si="1"/>
        <v>898</v>
      </c>
      <c r="E17" s="41">
        <f t="shared" si="2"/>
        <v>719</v>
      </c>
      <c r="F17" s="42">
        <v>830</v>
      </c>
      <c r="G17" s="42">
        <v>665</v>
      </c>
      <c r="H17" s="42">
        <v>22</v>
      </c>
      <c r="I17" s="42">
        <v>15</v>
      </c>
      <c r="J17" s="42">
        <v>46</v>
      </c>
      <c r="K17" s="42">
        <v>39</v>
      </c>
      <c r="L17" s="41">
        <v>7</v>
      </c>
      <c r="M17" s="42">
        <v>1</v>
      </c>
      <c r="N17" s="42">
        <v>51</v>
      </c>
      <c r="O17" s="42">
        <v>41</v>
      </c>
    </row>
    <row r="18" spans="1:15" ht="15" customHeight="1" x14ac:dyDescent="0.2">
      <c r="A18" s="26"/>
      <c r="B18" s="27" t="s">
        <v>26</v>
      </c>
      <c r="C18" s="21" t="s">
        <v>27</v>
      </c>
      <c r="D18" s="41">
        <f t="shared" si="1"/>
        <v>623</v>
      </c>
      <c r="E18" s="41">
        <f t="shared" si="2"/>
        <v>341</v>
      </c>
      <c r="F18" s="42">
        <v>591</v>
      </c>
      <c r="G18" s="42">
        <v>328</v>
      </c>
      <c r="H18" s="42">
        <v>17</v>
      </c>
      <c r="I18" s="42">
        <v>5</v>
      </c>
      <c r="J18" s="42">
        <v>15</v>
      </c>
      <c r="K18" s="42">
        <v>8</v>
      </c>
      <c r="L18" s="41">
        <v>4</v>
      </c>
      <c r="M18" s="42">
        <v>2</v>
      </c>
      <c r="N18" s="42">
        <v>7</v>
      </c>
      <c r="O18" s="42">
        <v>7</v>
      </c>
    </row>
    <row r="19" spans="1:15" ht="15" customHeight="1" x14ac:dyDescent="0.2">
      <c r="A19" s="26"/>
      <c r="B19" s="27" t="s">
        <v>28</v>
      </c>
      <c r="C19" s="21" t="s">
        <v>29</v>
      </c>
      <c r="D19" s="41">
        <f t="shared" si="1"/>
        <v>8</v>
      </c>
      <c r="E19" s="41">
        <f t="shared" si="2"/>
        <v>7</v>
      </c>
      <c r="F19" s="42">
        <v>7</v>
      </c>
      <c r="G19" s="42">
        <v>6</v>
      </c>
      <c r="H19" s="42"/>
      <c r="I19" s="42"/>
      <c r="J19" s="42">
        <v>1</v>
      </c>
      <c r="K19" s="42">
        <v>1</v>
      </c>
      <c r="L19" s="41"/>
      <c r="M19" s="42"/>
      <c r="N19" s="42"/>
      <c r="O19" s="42"/>
    </row>
    <row r="20" spans="1:15" ht="15" customHeight="1" x14ac:dyDescent="0.2">
      <c r="A20" s="26"/>
      <c r="B20" s="27" t="s">
        <v>30</v>
      </c>
      <c r="C20" s="21" t="s">
        <v>31</v>
      </c>
      <c r="D20" s="41">
        <f t="shared" si="1"/>
        <v>0</v>
      </c>
      <c r="E20" s="41">
        <f t="shared" si="2"/>
        <v>0</v>
      </c>
      <c r="F20" s="42"/>
      <c r="G20" s="42"/>
      <c r="H20" s="42"/>
      <c r="I20" s="42"/>
      <c r="J20" s="42"/>
      <c r="K20" s="42"/>
      <c r="L20" s="41"/>
      <c r="M20" s="42"/>
      <c r="N20" s="42"/>
      <c r="O20" s="42"/>
    </row>
    <row r="21" spans="1:15" ht="15" customHeight="1" x14ac:dyDescent="0.2">
      <c r="A21" s="26"/>
      <c r="B21" s="27" t="s">
        <v>32</v>
      </c>
      <c r="C21" s="21" t="s">
        <v>33</v>
      </c>
      <c r="D21" s="41">
        <f t="shared" si="1"/>
        <v>37</v>
      </c>
      <c r="E21" s="41">
        <f t="shared" si="2"/>
        <v>37</v>
      </c>
      <c r="F21" s="42">
        <v>36</v>
      </c>
      <c r="G21" s="42">
        <v>36</v>
      </c>
      <c r="H21" s="42">
        <v>1</v>
      </c>
      <c r="I21" s="42">
        <v>1</v>
      </c>
      <c r="J21" s="42"/>
      <c r="K21" s="42"/>
      <c r="L21" s="41"/>
      <c r="M21" s="42"/>
      <c r="N21" s="42"/>
      <c r="O21" s="42"/>
    </row>
    <row r="22" spans="1:15" ht="15" customHeight="1" x14ac:dyDescent="0.2">
      <c r="A22" s="26"/>
      <c r="B22" s="27" t="s">
        <v>34</v>
      </c>
      <c r="C22" s="21" t="s">
        <v>35</v>
      </c>
      <c r="D22" s="41">
        <f t="shared" si="1"/>
        <v>109</v>
      </c>
      <c r="E22" s="41">
        <f t="shared" si="2"/>
        <v>109</v>
      </c>
      <c r="F22" s="42">
        <v>104</v>
      </c>
      <c r="G22" s="42">
        <v>104</v>
      </c>
      <c r="H22" s="42">
        <v>5</v>
      </c>
      <c r="I22" s="42">
        <v>5</v>
      </c>
      <c r="J22" s="42"/>
      <c r="K22" s="42"/>
      <c r="L22" s="41"/>
      <c r="M22" s="42"/>
      <c r="N22" s="42">
        <v>2</v>
      </c>
      <c r="O22" s="42">
        <v>2</v>
      </c>
    </row>
    <row r="23" spans="1:15" ht="15" customHeight="1" x14ac:dyDescent="0.2">
      <c r="A23" s="202" t="s">
        <v>36</v>
      </c>
      <c r="B23" s="203"/>
      <c r="C23" s="21" t="s">
        <v>37</v>
      </c>
      <c r="D23" s="41">
        <f t="shared" si="1"/>
        <v>8854</v>
      </c>
      <c r="E23" s="41">
        <f t="shared" si="2"/>
        <v>8840</v>
      </c>
      <c r="F23" s="42">
        <v>7557</v>
      </c>
      <c r="G23" s="42">
        <v>7550</v>
      </c>
      <c r="H23" s="42">
        <v>156</v>
      </c>
      <c r="I23" s="42">
        <v>156</v>
      </c>
      <c r="J23" s="42">
        <v>1141</v>
      </c>
      <c r="K23" s="42">
        <v>1134</v>
      </c>
      <c r="L23" s="41">
        <v>10</v>
      </c>
      <c r="M23" s="42">
        <v>10</v>
      </c>
      <c r="N23" s="42">
        <v>61</v>
      </c>
      <c r="O23" s="42">
        <v>61</v>
      </c>
    </row>
    <row r="24" spans="1:15" ht="15" customHeight="1" x14ac:dyDescent="0.2">
      <c r="A24" s="202" t="s">
        <v>38</v>
      </c>
      <c r="B24" s="203"/>
      <c r="C24" s="21" t="s">
        <v>39</v>
      </c>
      <c r="D24" s="41">
        <f t="shared" si="1"/>
        <v>0</v>
      </c>
      <c r="E24" s="41">
        <f t="shared" si="2"/>
        <v>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5" ht="15" customHeight="1" x14ac:dyDescent="0.2">
      <c r="A25" s="202" t="s">
        <v>40</v>
      </c>
      <c r="B25" s="203"/>
      <c r="C25" s="21" t="s">
        <v>41</v>
      </c>
      <c r="D25" s="41">
        <f t="shared" si="1"/>
        <v>28</v>
      </c>
      <c r="E25" s="41">
        <f t="shared" si="2"/>
        <v>26</v>
      </c>
      <c r="F25" s="42">
        <v>28</v>
      </c>
      <c r="G25" s="42">
        <v>26</v>
      </c>
      <c r="H25" s="42"/>
      <c r="I25" s="42"/>
      <c r="J25" s="42"/>
      <c r="K25" s="42"/>
      <c r="L25" s="41"/>
      <c r="M25" s="42"/>
      <c r="N25" s="42">
        <v>1</v>
      </c>
      <c r="O25" s="42">
        <v>1</v>
      </c>
    </row>
    <row r="26" spans="1:15" ht="15" customHeight="1" x14ac:dyDescent="0.2">
      <c r="A26" s="212" t="s">
        <v>42</v>
      </c>
      <c r="B26" s="213"/>
      <c r="C26" s="21" t="s">
        <v>43</v>
      </c>
      <c r="D26" s="41">
        <f t="shared" si="1"/>
        <v>6</v>
      </c>
      <c r="E26" s="41">
        <f t="shared" si="2"/>
        <v>5</v>
      </c>
      <c r="F26" s="42">
        <v>4</v>
      </c>
      <c r="G26" s="42">
        <v>4</v>
      </c>
      <c r="H26" s="42"/>
      <c r="I26" s="42"/>
      <c r="J26" s="42">
        <v>2</v>
      </c>
      <c r="K26" s="42">
        <v>1</v>
      </c>
      <c r="L26" s="41"/>
      <c r="M26" s="42"/>
      <c r="N26" s="42"/>
      <c r="O26" s="42"/>
    </row>
    <row r="27" spans="1:15" ht="15" customHeight="1" x14ac:dyDescent="0.2">
      <c r="A27" s="202" t="s">
        <v>44</v>
      </c>
      <c r="B27" s="203"/>
      <c r="C27" s="21" t="s">
        <v>45</v>
      </c>
      <c r="D27" s="41">
        <f t="shared" si="1"/>
        <v>1044</v>
      </c>
      <c r="E27" s="41">
        <f t="shared" si="2"/>
        <v>891</v>
      </c>
      <c r="F27" s="42">
        <v>941</v>
      </c>
      <c r="G27" s="42">
        <v>811</v>
      </c>
      <c r="H27" s="42">
        <v>26</v>
      </c>
      <c r="I27" s="42">
        <v>19</v>
      </c>
      <c r="J27" s="42">
        <v>77</v>
      </c>
      <c r="K27" s="42">
        <v>61</v>
      </c>
      <c r="L27" s="42">
        <v>42</v>
      </c>
      <c r="M27" s="42">
        <v>35</v>
      </c>
      <c r="N27" s="42">
        <v>19</v>
      </c>
      <c r="O27" s="42">
        <v>19</v>
      </c>
    </row>
    <row r="28" spans="1:15" ht="15" customHeight="1" x14ac:dyDescent="0.2">
      <c r="A28" s="202" t="s">
        <v>46</v>
      </c>
      <c r="B28" s="203"/>
      <c r="C28" s="21" t="s">
        <v>47</v>
      </c>
      <c r="D28" s="41">
        <f t="shared" si="1"/>
        <v>1082</v>
      </c>
      <c r="E28" s="41">
        <f t="shared" si="2"/>
        <v>891</v>
      </c>
      <c r="F28" s="42">
        <v>997</v>
      </c>
      <c r="G28" s="42">
        <v>843</v>
      </c>
      <c r="H28" s="42">
        <v>27</v>
      </c>
      <c r="I28" s="42">
        <v>15</v>
      </c>
      <c r="J28" s="42">
        <v>58</v>
      </c>
      <c r="K28" s="42">
        <v>33</v>
      </c>
      <c r="L28" s="42">
        <v>2</v>
      </c>
      <c r="M28" s="42">
        <v>2</v>
      </c>
      <c r="N28" s="42">
        <v>23</v>
      </c>
      <c r="O28" s="42">
        <v>19</v>
      </c>
    </row>
    <row r="29" spans="1:15" ht="15" customHeight="1" x14ac:dyDescent="0.2">
      <c r="A29" s="202" t="s">
        <v>48</v>
      </c>
      <c r="B29" s="203"/>
      <c r="C29" s="21" t="s">
        <v>49</v>
      </c>
      <c r="D29" s="41">
        <f t="shared" si="1"/>
        <v>801</v>
      </c>
      <c r="E29" s="41">
        <f t="shared" si="2"/>
        <v>746</v>
      </c>
      <c r="F29" s="42">
        <v>733</v>
      </c>
      <c r="G29" s="42">
        <v>686</v>
      </c>
      <c r="H29" s="42">
        <v>22</v>
      </c>
      <c r="I29" s="42">
        <v>21</v>
      </c>
      <c r="J29" s="42">
        <v>46</v>
      </c>
      <c r="K29" s="42">
        <v>39</v>
      </c>
      <c r="L29" s="42">
        <v>20</v>
      </c>
      <c r="M29" s="42">
        <v>14</v>
      </c>
      <c r="N29" s="42">
        <v>71</v>
      </c>
      <c r="O29" s="42">
        <v>71</v>
      </c>
    </row>
    <row r="30" spans="1:15" ht="15" customHeight="1" x14ac:dyDescent="0.2">
      <c r="A30" s="202" t="s">
        <v>50</v>
      </c>
      <c r="B30" s="203"/>
      <c r="C30" s="21" t="s">
        <v>51</v>
      </c>
      <c r="D30" s="41">
        <f t="shared" si="1"/>
        <v>3879</v>
      </c>
      <c r="E30" s="41">
        <f t="shared" si="2"/>
        <v>3826</v>
      </c>
      <c r="F30" s="42">
        <v>3363</v>
      </c>
      <c r="G30" s="42">
        <v>3325</v>
      </c>
      <c r="H30" s="42">
        <v>89</v>
      </c>
      <c r="I30" s="42">
        <v>89</v>
      </c>
      <c r="J30" s="42">
        <v>427</v>
      </c>
      <c r="K30" s="42">
        <v>412</v>
      </c>
      <c r="L30" s="42">
        <v>9</v>
      </c>
      <c r="M30" s="42">
        <v>8</v>
      </c>
      <c r="N30" s="42">
        <v>102</v>
      </c>
      <c r="O30" s="42">
        <v>101</v>
      </c>
    </row>
    <row r="31" spans="1:15" ht="15" customHeight="1" x14ac:dyDescent="0.2">
      <c r="A31" s="202" t="s">
        <v>52</v>
      </c>
      <c r="B31" s="203"/>
      <c r="C31" s="21" t="s">
        <v>53</v>
      </c>
      <c r="D31" s="41">
        <f t="shared" si="1"/>
        <v>568</v>
      </c>
      <c r="E31" s="41">
        <f t="shared" si="2"/>
        <v>6</v>
      </c>
      <c r="F31" s="42">
        <v>541</v>
      </c>
      <c r="G31" s="42">
        <v>6</v>
      </c>
      <c r="H31" s="42">
        <v>17</v>
      </c>
      <c r="I31" s="42"/>
      <c r="J31" s="42">
        <v>10</v>
      </c>
      <c r="K31" s="42"/>
      <c r="L31" s="42">
        <v>3</v>
      </c>
      <c r="M31" s="42"/>
      <c r="N31" s="42">
        <v>11</v>
      </c>
      <c r="O31" s="42"/>
    </row>
    <row r="32" spans="1:15" ht="15" customHeight="1" x14ac:dyDescent="0.2">
      <c r="A32" s="202" t="s">
        <v>54</v>
      </c>
      <c r="B32" s="203"/>
      <c r="C32" s="21" t="s">
        <v>55</v>
      </c>
      <c r="D32" s="41">
        <f t="shared" si="1"/>
        <v>122</v>
      </c>
      <c r="E32" s="41">
        <f t="shared" si="2"/>
        <v>1</v>
      </c>
      <c r="F32" s="42">
        <v>113</v>
      </c>
      <c r="G32" s="42">
        <v>1</v>
      </c>
      <c r="H32" s="42">
        <v>4</v>
      </c>
      <c r="I32" s="42"/>
      <c r="J32" s="42">
        <v>5</v>
      </c>
      <c r="K32" s="42"/>
      <c r="L32" s="42">
        <v>4</v>
      </c>
      <c r="M32" s="42"/>
      <c r="N32" s="42">
        <v>7</v>
      </c>
      <c r="O32" s="42"/>
    </row>
    <row r="33" spans="1:15" ht="15" customHeight="1" x14ac:dyDescent="0.2">
      <c r="A33" s="202" t="s">
        <v>56</v>
      </c>
      <c r="B33" s="203"/>
      <c r="C33" s="21" t="s">
        <v>57</v>
      </c>
      <c r="D33" s="41">
        <f t="shared" si="1"/>
        <v>35</v>
      </c>
      <c r="E33" s="41">
        <f t="shared" si="2"/>
        <v>1</v>
      </c>
      <c r="F33" s="42">
        <v>30</v>
      </c>
      <c r="G33" s="42">
        <v>1</v>
      </c>
      <c r="H33" s="42">
        <v>2</v>
      </c>
      <c r="I33" s="42"/>
      <c r="J33" s="42">
        <v>3</v>
      </c>
      <c r="K33" s="42"/>
      <c r="L33" s="42"/>
      <c r="M33" s="42"/>
      <c r="N33" s="42">
        <v>1</v>
      </c>
      <c r="O33" s="42"/>
    </row>
    <row r="34" spans="1:15" ht="15" customHeight="1" x14ac:dyDescent="0.2">
      <c r="A34" s="202" t="s">
        <v>58</v>
      </c>
      <c r="B34" s="203"/>
      <c r="C34" s="21" t="s">
        <v>59</v>
      </c>
      <c r="D34" s="41">
        <f t="shared" si="1"/>
        <v>1542</v>
      </c>
      <c r="E34" s="41">
        <f t="shared" si="2"/>
        <v>1516</v>
      </c>
      <c r="F34" s="42">
        <v>1439</v>
      </c>
      <c r="G34" s="42">
        <v>1413</v>
      </c>
      <c r="H34" s="42">
        <v>44</v>
      </c>
      <c r="I34" s="42">
        <v>44</v>
      </c>
      <c r="J34" s="42">
        <v>59</v>
      </c>
      <c r="K34" s="42">
        <v>59</v>
      </c>
      <c r="L34" s="42">
        <v>5</v>
      </c>
      <c r="M34" s="42">
        <v>5</v>
      </c>
      <c r="N34" s="42">
        <v>40</v>
      </c>
      <c r="O34" s="42">
        <v>40</v>
      </c>
    </row>
    <row r="35" spans="1:15" ht="15" customHeight="1" x14ac:dyDescent="0.2">
      <c r="A35" s="202" t="s">
        <v>60</v>
      </c>
      <c r="B35" s="203"/>
      <c r="C35" s="21" t="s">
        <v>61</v>
      </c>
      <c r="D35" s="41">
        <f t="shared" si="1"/>
        <v>3893</v>
      </c>
      <c r="E35" s="41">
        <f t="shared" si="2"/>
        <v>646</v>
      </c>
      <c r="F35" s="42">
        <v>3728</v>
      </c>
      <c r="G35" s="42">
        <v>616</v>
      </c>
      <c r="H35" s="42">
        <v>102</v>
      </c>
      <c r="I35" s="42">
        <v>15</v>
      </c>
      <c r="J35" s="42">
        <v>63</v>
      </c>
      <c r="K35" s="42">
        <v>15</v>
      </c>
      <c r="L35" s="42">
        <v>6</v>
      </c>
      <c r="M35" s="42">
        <v>3</v>
      </c>
      <c r="N35" s="42">
        <v>104</v>
      </c>
      <c r="O35" s="42">
        <v>35</v>
      </c>
    </row>
    <row r="36" spans="1:15" ht="15" customHeight="1" x14ac:dyDescent="0.2">
      <c r="A36" s="202" t="s">
        <v>62</v>
      </c>
      <c r="B36" s="203"/>
      <c r="C36" s="21" t="s">
        <v>63</v>
      </c>
      <c r="D36" s="41">
        <f t="shared" si="1"/>
        <v>540</v>
      </c>
      <c r="E36" s="41">
        <f t="shared" si="2"/>
        <v>8</v>
      </c>
      <c r="F36" s="42">
        <v>484</v>
      </c>
      <c r="G36" s="42">
        <v>7</v>
      </c>
      <c r="H36" s="42">
        <v>52</v>
      </c>
      <c r="I36" s="42">
        <v>1</v>
      </c>
      <c r="J36" s="42">
        <v>4</v>
      </c>
      <c r="K36" s="42"/>
      <c r="L36" s="42">
        <v>26</v>
      </c>
      <c r="M36" s="42"/>
      <c r="N36" s="42">
        <v>1</v>
      </c>
      <c r="O36" s="42"/>
    </row>
    <row r="37" spans="1:15" ht="19.5" customHeight="1" x14ac:dyDescent="0.2">
      <c r="A37" s="202" t="s">
        <v>64</v>
      </c>
      <c r="B37" s="203"/>
      <c r="C37" s="21" t="s">
        <v>65</v>
      </c>
      <c r="D37" s="41">
        <f t="shared" si="1"/>
        <v>1318</v>
      </c>
      <c r="E37" s="41">
        <f t="shared" si="2"/>
        <v>1281</v>
      </c>
      <c r="F37" s="42">
        <v>1229</v>
      </c>
      <c r="G37" s="42">
        <v>1196</v>
      </c>
      <c r="H37" s="42">
        <v>36</v>
      </c>
      <c r="I37" s="42">
        <v>36</v>
      </c>
      <c r="J37" s="42">
        <v>53</v>
      </c>
      <c r="K37" s="42">
        <v>49</v>
      </c>
      <c r="L37" s="42">
        <v>73</v>
      </c>
      <c r="M37" s="42">
        <v>70</v>
      </c>
      <c r="N37" s="42">
        <v>29</v>
      </c>
      <c r="O37" s="42">
        <v>29</v>
      </c>
    </row>
    <row r="38" spans="1:15" ht="9.75" customHeight="1" x14ac:dyDescent="0.2">
      <c r="A38" s="28"/>
      <c r="B38" s="29"/>
      <c r="C38" s="30"/>
      <c r="D38" s="13"/>
      <c r="E38" s="13"/>
      <c r="F38" s="13"/>
      <c r="G38" s="13"/>
      <c r="H38" s="13"/>
      <c r="I38" s="13"/>
      <c r="J38" s="13"/>
      <c r="K38" s="13"/>
      <c r="L38" s="31"/>
      <c r="M38" s="31"/>
      <c r="N38" s="13"/>
      <c r="O38" s="13"/>
    </row>
    <row r="39" spans="1:1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13"/>
      <c r="L39" s="31"/>
      <c r="M39" s="9"/>
      <c r="N39" s="9"/>
      <c r="O39" s="9"/>
    </row>
    <row r="40" spans="1:15" ht="36.75" customHeight="1" x14ac:dyDescent="0.2">
      <c r="B40" s="9"/>
      <c r="C40" s="9"/>
      <c r="D40" s="9"/>
      <c r="E40" s="9"/>
      <c r="F40" s="9"/>
      <c r="G40" s="9"/>
      <c r="H40" s="9"/>
      <c r="I40" s="9"/>
      <c r="J40" s="9"/>
      <c r="K40" s="13"/>
      <c r="L40" s="31"/>
      <c r="M40" s="9"/>
      <c r="N40" s="9"/>
      <c r="O40" s="9"/>
    </row>
    <row r="41" spans="1:15" x14ac:dyDescent="0.2">
      <c r="B41" s="9"/>
      <c r="C41" s="9"/>
      <c r="D41" s="9"/>
      <c r="E41" s="9"/>
      <c r="F41" s="9"/>
      <c r="G41" s="9"/>
      <c r="H41" s="9"/>
      <c r="I41" s="9"/>
      <c r="J41" s="9"/>
      <c r="K41" s="13"/>
      <c r="L41" s="31"/>
      <c r="M41" s="9"/>
      <c r="N41" s="9"/>
      <c r="O41" s="9"/>
    </row>
    <row r="42" spans="1:15" x14ac:dyDescent="0.2">
      <c r="B42" s="9"/>
      <c r="C42" s="9"/>
      <c r="D42" s="9"/>
      <c r="E42" s="9"/>
      <c r="F42" s="9"/>
      <c r="G42" s="9"/>
      <c r="H42" s="9"/>
      <c r="I42" s="9"/>
      <c r="J42" s="9"/>
      <c r="K42" s="13"/>
      <c r="L42" s="31"/>
      <c r="M42" s="9"/>
      <c r="N42" s="9"/>
      <c r="O42" s="9"/>
    </row>
    <row r="43" spans="1:1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0"/>
      <c r="L43" s="31"/>
      <c r="M43" s="12"/>
      <c r="N43" s="9"/>
      <c r="O43" s="9"/>
    </row>
    <row r="44" spans="1:1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10"/>
      <c r="L44" s="31"/>
      <c r="M44" s="12"/>
      <c r="N44" s="9"/>
      <c r="O44" s="9"/>
    </row>
    <row r="45" spans="1:15" x14ac:dyDescent="0.2">
      <c r="A45" s="9"/>
      <c r="B45" s="32"/>
      <c r="C45" s="28"/>
      <c r="D45" s="28"/>
      <c r="E45" s="28"/>
      <c r="F45" s="32"/>
      <c r="G45" s="33"/>
      <c r="H45" s="33"/>
      <c r="I45" s="33"/>
      <c r="J45" s="28"/>
      <c r="K45" s="34"/>
      <c r="L45" s="34"/>
      <c r="M45" s="35"/>
      <c r="N45" s="28"/>
      <c r="O45" s="28"/>
    </row>
    <row r="46" spans="1:15" x14ac:dyDescent="0.2">
      <c r="A46" s="9"/>
      <c r="B46" s="32"/>
      <c r="C46" s="28"/>
      <c r="D46" s="28"/>
      <c r="E46" s="32"/>
      <c r="F46" s="15"/>
      <c r="G46" s="28"/>
      <c r="H46" s="28"/>
      <c r="I46" s="28"/>
      <c r="J46" s="28"/>
      <c r="K46" s="36"/>
      <c r="L46" s="28"/>
      <c r="M46" s="35"/>
      <c r="N46" s="36"/>
      <c r="O46" s="28"/>
    </row>
    <row r="47" spans="1:15" x14ac:dyDescent="0.2">
      <c r="A47" s="9"/>
      <c r="B47" s="32"/>
      <c r="C47" s="28"/>
      <c r="D47" s="28"/>
      <c r="E47" s="28"/>
      <c r="F47" s="28"/>
      <c r="G47" s="28"/>
      <c r="H47" s="28"/>
      <c r="I47" s="28"/>
      <c r="J47" s="33"/>
      <c r="K47" s="34"/>
      <c r="L47" s="28"/>
      <c r="M47" s="34"/>
      <c r="N47" s="35"/>
      <c r="O47" s="28"/>
    </row>
    <row r="48" spans="1:15" x14ac:dyDescent="0.2">
      <c r="A48" s="9"/>
      <c r="B48" s="32"/>
      <c r="C48" s="28"/>
      <c r="D48" s="28"/>
      <c r="E48" s="32"/>
      <c r="F48" s="15"/>
      <c r="G48" s="28"/>
      <c r="H48" s="28"/>
      <c r="I48" s="28"/>
      <c r="J48" s="28"/>
      <c r="K48" s="36"/>
      <c r="L48" s="28"/>
      <c r="M48" s="28"/>
      <c r="N48" s="36"/>
      <c r="O48" s="28"/>
    </row>
    <row r="49" spans="1:15" x14ac:dyDescent="0.2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x14ac:dyDescent="0.2">
      <c r="A50" s="9"/>
      <c r="B50" s="15"/>
      <c r="C50" s="28"/>
      <c r="D50" s="28"/>
      <c r="E50" s="35"/>
      <c r="F50" s="28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9"/>
      <c r="B51" s="38"/>
      <c r="C51" s="9"/>
      <c r="D51" s="9"/>
      <c r="E51" s="9"/>
      <c r="F51" s="9"/>
      <c r="G51" s="38"/>
      <c r="H51" s="38"/>
      <c r="I51" s="38"/>
      <c r="J51" s="9"/>
      <c r="K51" s="9"/>
      <c r="L51" s="12"/>
      <c r="M51" s="12"/>
      <c r="N51" s="9"/>
      <c r="O51" s="9"/>
    </row>
    <row r="52" spans="1:15" x14ac:dyDescent="0.2">
      <c r="A52" s="9"/>
      <c r="B52" s="38"/>
      <c r="C52" s="38"/>
      <c r="D52" s="38"/>
      <c r="E52" s="9"/>
      <c r="F52" s="38"/>
      <c r="G52" s="38"/>
      <c r="H52" s="38"/>
      <c r="I52" s="38"/>
      <c r="J52" s="38"/>
      <c r="K52" s="38"/>
      <c r="L52" s="12"/>
      <c r="M52" s="12"/>
      <c r="N52" s="9"/>
      <c r="O52" s="9"/>
    </row>
    <row r="53" spans="1:15" x14ac:dyDescent="0.2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12"/>
      <c r="M53" s="12"/>
      <c r="N53" s="9"/>
      <c r="O53" s="9"/>
    </row>
  </sheetData>
  <mergeCells count="35">
    <mergeCell ref="A4:O4"/>
    <mergeCell ref="A5:O5"/>
    <mergeCell ref="A7:B10"/>
    <mergeCell ref="C7:C10"/>
    <mergeCell ref="D7:E9"/>
    <mergeCell ref="F7:K7"/>
    <mergeCell ref="L7:M8"/>
    <mergeCell ref="N7:O8"/>
    <mergeCell ref="F8:G8"/>
    <mergeCell ref="H8:I8"/>
    <mergeCell ref="J8:K8"/>
    <mergeCell ref="F9:F10"/>
    <mergeCell ref="H9:H10"/>
    <mergeCell ref="J9:J10"/>
    <mergeCell ref="A24:B24"/>
    <mergeCell ref="A25:B25"/>
    <mergeCell ref="A26:B26"/>
    <mergeCell ref="A27:B27"/>
    <mergeCell ref="A28:B28"/>
    <mergeCell ref="N6:O6"/>
    <mergeCell ref="A36:B36"/>
    <mergeCell ref="A37:B37"/>
    <mergeCell ref="A30:B30"/>
    <mergeCell ref="A31:B31"/>
    <mergeCell ref="A32:B32"/>
    <mergeCell ref="A33:B33"/>
    <mergeCell ref="A34:B34"/>
    <mergeCell ref="A35:B35"/>
    <mergeCell ref="A29:B29"/>
    <mergeCell ref="L9:L10"/>
    <mergeCell ref="N9:N10"/>
    <mergeCell ref="A11:B11"/>
    <mergeCell ref="A12:B12"/>
    <mergeCell ref="A15:B15"/>
    <mergeCell ref="A23:B23"/>
  </mergeCells>
  <pageMargins left="0.8" right="0.17" top="1.38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1CBF-21BC-467A-A20F-D056EF11DE8D}">
  <dimension ref="A1:AF51"/>
  <sheetViews>
    <sheetView zoomScaleNormal="100" workbookViewId="0">
      <selection activeCell="F20" sqref="F20:F21"/>
    </sheetView>
  </sheetViews>
  <sheetFormatPr defaultRowHeight="12.75" x14ac:dyDescent="0.2"/>
  <cols>
    <col min="1" max="1" width="22.5703125" style="3" customWidth="1"/>
    <col min="2" max="2" width="4.85546875" style="46" customWidth="1"/>
    <col min="3" max="14" width="9.7109375" style="3" customWidth="1"/>
    <col min="15" max="15" width="5.7109375" style="3" customWidth="1"/>
    <col min="16" max="16" width="20.42578125" style="3" customWidth="1"/>
    <col min="17" max="17" width="4.85546875" style="3" customWidth="1"/>
    <col min="18" max="27" width="9.7109375" style="3" customWidth="1"/>
    <col min="28" max="256" width="9.140625" style="3"/>
    <col min="257" max="257" width="16.7109375" style="3" customWidth="1"/>
    <col min="258" max="258" width="4.85546875" style="3" customWidth="1"/>
    <col min="259" max="270" width="9.7109375" style="3" customWidth="1"/>
    <col min="271" max="271" width="5.7109375" style="3" customWidth="1"/>
    <col min="272" max="272" width="16.7109375" style="3" customWidth="1"/>
    <col min="273" max="273" width="4.85546875" style="3" customWidth="1"/>
    <col min="274" max="283" width="9.7109375" style="3" customWidth="1"/>
    <col min="284" max="512" width="9.140625" style="3"/>
    <col min="513" max="513" width="16.7109375" style="3" customWidth="1"/>
    <col min="514" max="514" width="4.85546875" style="3" customWidth="1"/>
    <col min="515" max="526" width="9.7109375" style="3" customWidth="1"/>
    <col min="527" max="527" width="5.7109375" style="3" customWidth="1"/>
    <col min="528" max="528" width="16.7109375" style="3" customWidth="1"/>
    <col min="529" max="529" width="4.85546875" style="3" customWidth="1"/>
    <col min="530" max="539" width="9.7109375" style="3" customWidth="1"/>
    <col min="540" max="768" width="9.140625" style="3"/>
    <col min="769" max="769" width="16.7109375" style="3" customWidth="1"/>
    <col min="770" max="770" width="4.85546875" style="3" customWidth="1"/>
    <col min="771" max="782" width="9.7109375" style="3" customWidth="1"/>
    <col min="783" max="783" width="5.7109375" style="3" customWidth="1"/>
    <col min="784" max="784" width="16.7109375" style="3" customWidth="1"/>
    <col min="785" max="785" width="4.85546875" style="3" customWidth="1"/>
    <col min="786" max="795" width="9.7109375" style="3" customWidth="1"/>
    <col min="796" max="1024" width="9.140625" style="3"/>
    <col min="1025" max="1025" width="16.7109375" style="3" customWidth="1"/>
    <col min="1026" max="1026" width="4.85546875" style="3" customWidth="1"/>
    <col min="1027" max="1038" width="9.7109375" style="3" customWidth="1"/>
    <col min="1039" max="1039" width="5.7109375" style="3" customWidth="1"/>
    <col min="1040" max="1040" width="16.7109375" style="3" customWidth="1"/>
    <col min="1041" max="1041" width="4.85546875" style="3" customWidth="1"/>
    <col min="1042" max="1051" width="9.7109375" style="3" customWidth="1"/>
    <col min="1052" max="1280" width="9.140625" style="3"/>
    <col min="1281" max="1281" width="16.7109375" style="3" customWidth="1"/>
    <col min="1282" max="1282" width="4.85546875" style="3" customWidth="1"/>
    <col min="1283" max="1294" width="9.7109375" style="3" customWidth="1"/>
    <col min="1295" max="1295" width="5.7109375" style="3" customWidth="1"/>
    <col min="1296" max="1296" width="16.7109375" style="3" customWidth="1"/>
    <col min="1297" max="1297" width="4.85546875" style="3" customWidth="1"/>
    <col min="1298" max="1307" width="9.7109375" style="3" customWidth="1"/>
    <col min="1308" max="1536" width="9.140625" style="3"/>
    <col min="1537" max="1537" width="16.7109375" style="3" customWidth="1"/>
    <col min="1538" max="1538" width="4.85546875" style="3" customWidth="1"/>
    <col min="1539" max="1550" width="9.7109375" style="3" customWidth="1"/>
    <col min="1551" max="1551" width="5.7109375" style="3" customWidth="1"/>
    <col min="1552" max="1552" width="16.7109375" style="3" customWidth="1"/>
    <col min="1553" max="1553" width="4.85546875" style="3" customWidth="1"/>
    <col min="1554" max="1563" width="9.7109375" style="3" customWidth="1"/>
    <col min="1564" max="1792" width="9.140625" style="3"/>
    <col min="1793" max="1793" width="16.7109375" style="3" customWidth="1"/>
    <col min="1794" max="1794" width="4.85546875" style="3" customWidth="1"/>
    <col min="1795" max="1806" width="9.7109375" style="3" customWidth="1"/>
    <col min="1807" max="1807" width="5.7109375" style="3" customWidth="1"/>
    <col min="1808" max="1808" width="16.7109375" style="3" customWidth="1"/>
    <col min="1809" max="1809" width="4.85546875" style="3" customWidth="1"/>
    <col min="1810" max="1819" width="9.7109375" style="3" customWidth="1"/>
    <col min="1820" max="2048" width="9.140625" style="3"/>
    <col min="2049" max="2049" width="16.7109375" style="3" customWidth="1"/>
    <col min="2050" max="2050" width="4.85546875" style="3" customWidth="1"/>
    <col min="2051" max="2062" width="9.7109375" style="3" customWidth="1"/>
    <col min="2063" max="2063" width="5.7109375" style="3" customWidth="1"/>
    <col min="2064" max="2064" width="16.7109375" style="3" customWidth="1"/>
    <col min="2065" max="2065" width="4.85546875" style="3" customWidth="1"/>
    <col min="2066" max="2075" width="9.7109375" style="3" customWidth="1"/>
    <col min="2076" max="2304" width="9.140625" style="3"/>
    <col min="2305" max="2305" width="16.7109375" style="3" customWidth="1"/>
    <col min="2306" max="2306" width="4.85546875" style="3" customWidth="1"/>
    <col min="2307" max="2318" width="9.7109375" style="3" customWidth="1"/>
    <col min="2319" max="2319" width="5.7109375" style="3" customWidth="1"/>
    <col min="2320" max="2320" width="16.7109375" style="3" customWidth="1"/>
    <col min="2321" max="2321" width="4.85546875" style="3" customWidth="1"/>
    <col min="2322" max="2331" width="9.7109375" style="3" customWidth="1"/>
    <col min="2332" max="2560" width="9.140625" style="3"/>
    <col min="2561" max="2561" width="16.7109375" style="3" customWidth="1"/>
    <col min="2562" max="2562" width="4.85546875" style="3" customWidth="1"/>
    <col min="2563" max="2574" width="9.7109375" style="3" customWidth="1"/>
    <col min="2575" max="2575" width="5.7109375" style="3" customWidth="1"/>
    <col min="2576" max="2576" width="16.7109375" style="3" customWidth="1"/>
    <col min="2577" max="2577" width="4.85546875" style="3" customWidth="1"/>
    <col min="2578" max="2587" width="9.7109375" style="3" customWidth="1"/>
    <col min="2588" max="2816" width="9.140625" style="3"/>
    <col min="2817" max="2817" width="16.7109375" style="3" customWidth="1"/>
    <col min="2818" max="2818" width="4.85546875" style="3" customWidth="1"/>
    <col min="2819" max="2830" width="9.7109375" style="3" customWidth="1"/>
    <col min="2831" max="2831" width="5.7109375" style="3" customWidth="1"/>
    <col min="2832" max="2832" width="16.7109375" style="3" customWidth="1"/>
    <col min="2833" max="2833" width="4.85546875" style="3" customWidth="1"/>
    <col min="2834" max="2843" width="9.7109375" style="3" customWidth="1"/>
    <col min="2844" max="3072" width="9.140625" style="3"/>
    <col min="3073" max="3073" width="16.7109375" style="3" customWidth="1"/>
    <col min="3074" max="3074" width="4.85546875" style="3" customWidth="1"/>
    <col min="3075" max="3086" width="9.7109375" style="3" customWidth="1"/>
    <col min="3087" max="3087" width="5.7109375" style="3" customWidth="1"/>
    <col min="3088" max="3088" width="16.7109375" style="3" customWidth="1"/>
    <col min="3089" max="3089" width="4.85546875" style="3" customWidth="1"/>
    <col min="3090" max="3099" width="9.7109375" style="3" customWidth="1"/>
    <col min="3100" max="3328" width="9.140625" style="3"/>
    <col min="3329" max="3329" width="16.7109375" style="3" customWidth="1"/>
    <col min="3330" max="3330" width="4.85546875" style="3" customWidth="1"/>
    <col min="3331" max="3342" width="9.7109375" style="3" customWidth="1"/>
    <col min="3343" max="3343" width="5.7109375" style="3" customWidth="1"/>
    <col min="3344" max="3344" width="16.7109375" style="3" customWidth="1"/>
    <col min="3345" max="3345" width="4.85546875" style="3" customWidth="1"/>
    <col min="3346" max="3355" width="9.7109375" style="3" customWidth="1"/>
    <col min="3356" max="3584" width="9.140625" style="3"/>
    <col min="3585" max="3585" width="16.7109375" style="3" customWidth="1"/>
    <col min="3586" max="3586" width="4.85546875" style="3" customWidth="1"/>
    <col min="3587" max="3598" width="9.7109375" style="3" customWidth="1"/>
    <col min="3599" max="3599" width="5.7109375" style="3" customWidth="1"/>
    <col min="3600" max="3600" width="16.7109375" style="3" customWidth="1"/>
    <col min="3601" max="3601" width="4.85546875" style="3" customWidth="1"/>
    <col min="3602" max="3611" width="9.7109375" style="3" customWidth="1"/>
    <col min="3612" max="3840" width="9.140625" style="3"/>
    <col min="3841" max="3841" width="16.7109375" style="3" customWidth="1"/>
    <col min="3842" max="3842" width="4.85546875" style="3" customWidth="1"/>
    <col min="3843" max="3854" width="9.7109375" style="3" customWidth="1"/>
    <col min="3855" max="3855" width="5.7109375" style="3" customWidth="1"/>
    <col min="3856" max="3856" width="16.7109375" style="3" customWidth="1"/>
    <col min="3857" max="3857" width="4.85546875" style="3" customWidth="1"/>
    <col min="3858" max="3867" width="9.7109375" style="3" customWidth="1"/>
    <col min="3868" max="4096" width="9.140625" style="3"/>
    <col min="4097" max="4097" width="16.7109375" style="3" customWidth="1"/>
    <col min="4098" max="4098" width="4.85546875" style="3" customWidth="1"/>
    <col min="4099" max="4110" width="9.7109375" style="3" customWidth="1"/>
    <col min="4111" max="4111" width="5.7109375" style="3" customWidth="1"/>
    <col min="4112" max="4112" width="16.7109375" style="3" customWidth="1"/>
    <col min="4113" max="4113" width="4.85546875" style="3" customWidth="1"/>
    <col min="4114" max="4123" width="9.7109375" style="3" customWidth="1"/>
    <col min="4124" max="4352" width="9.140625" style="3"/>
    <col min="4353" max="4353" width="16.7109375" style="3" customWidth="1"/>
    <col min="4354" max="4354" width="4.85546875" style="3" customWidth="1"/>
    <col min="4355" max="4366" width="9.7109375" style="3" customWidth="1"/>
    <col min="4367" max="4367" width="5.7109375" style="3" customWidth="1"/>
    <col min="4368" max="4368" width="16.7109375" style="3" customWidth="1"/>
    <col min="4369" max="4369" width="4.85546875" style="3" customWidth="1"/>
    <col min="4370" max="4379" width="9.7109375" style="3" customWidth="1"/>
    <col min="4380" max="4608" width="9.140625" style="3"/>
    <col min="4609" max="4609" width="16.7109375" style="3" customWidth="1"/>
    <col min="4610" max="4610" width="4.85546875" style="3" customWidth="1"/>
    <col min="4611" max="4622" width="9.7109375" style="3" customWidth="1"/>
    <col min="4623" max="4623" width="5.7109375" style="3" customWidth="1"/>
    <col min="4624" max="4624" width="16.7109375" style="3" customWidth="1"/>
    <col min="4625" max="4625" width="4.85546875" style="3" customWidth="1"/>
    <col min="4626" max="4635" width="9.7109375" style="3" customWidth="1"/>
    <col min="4636" max="4864" width="9.140625" style="3"/>
    <col min="4865" max="4865" width="16.7109375" style="3" customWidth="1"/>
    <col min="4866" max="4866" width="4.85546875" style="3" customWidth="1"/>
    <col min="4867" max="4878" width="9.7109375" style="3" customWidth="1"/>
    <col min="4879" max="4879" width="5.7109375" style="3" customWidth="1"/>
    <col min="4880" max="4880" width="16.7109375" style="3" customWidth="1"/>
    <col min="4881" max="4881" width="4.85546875" style="3" customWidth="1"/>
    <col min="4882" max="4891" width="9.7109375" style="3" customWidth="1"/>
    <col min="4892" max="5120" width="9.140625" style="3"/>
    <col min="5121" max="5121" width="16.7109375" style="3" customWidth="1"/>
    <col min="5122" max="5122" width="4.85546875" style="3" customWidth="1"/>
    <col min="5123" max="5134" width="9.7109375" style="3" customWidth="1"/>
    <col min="5135" max="5135" width="5.7109375" style="3" customWidth="1"/>
    <col min="5136" max="5136" width="16.7109375" style="3" customWidth="1"/>
    <col min="5137" max="5137" width="4.85546875" style="3" customWidth="1"/>
    <col min="5138" max="5147" width="9.7109375" style="3" customWidth="1"/>
    <col min="5148" max="5376" width="9.140625" style="3"/>
    <col min="5377" max="5377" width="16.7109375" style="3" customWidth="1"/>
    <col min="5378" max="5378" width="4.85546875" style="3" customWidth="1"/>
    <col min="5379" max="5390" width="9.7109375" style="3" customWidth="1"/>
    <col min="5391" max="5391" width="5.7109375" style="3" customWidth="1"/>
    <col min="5392" max="5392" width="16.7109375" style="3" customWidth="1"/>
    <col min="5393" max="5393" width="4.85546875" style="3" customWidth="1"/>
    <col min="5394" max="5403" width="9.7109375" style="3" customWidth="1"/>
    <col min="5404" max="5632" width="9.140625" style="3"/>
    <col min="5633" max="5633" width="16.7109375" style="3" customWidth="1"/>
    <col min="5634" max="5634" width="4.85546875" style="3" customWidth="1"/>
    <col min="5635" max="5646" width="9.7109375" style="3" customWidth="1"/>
    <col min="5647" max="5647" width="5.7109375" style="3" customWidth="1"/>
    <col min="5648" max="5648" width="16.7109375" style="3" customWidth="1"/>
    <col min="5649" max="5649" width="4.85546875" style="3" customWidth="1"/>
    <col min="5650" max="5659" width="9.7109375" style="3" customWidth="1"/>
    <col min="5660" max="5888" width="9.140625" style="3"/>
    <col min="5889" max="5889" width="16.7109375" style="3" customWidth="1"/>
    <col min="5890" max="5890" width="4.85546875" style="3" customWidth="1"/>
    <col min="5891" max="5902" width="9.7109375" style="3" customWidth="1"/>
    <col min="5903" max="5903" width="5.7109375" style="3" customWidth="1"/>
    <col min="5904" max="5904" width="16.7109375" style="3" customWidth="1"/>
    <col min="5905" max="5905" width="4.85546875" style="3" customWidth="1"/>
    <col min="5906" max="5915" width="9.7109375" style="3" customWidth="1"/>
    <col min="5916" max="6144" width="9.140625" style="3"/>
    <col min="6145" max="6145" width="16.7109375" style="3" customWidth="1"/>
    <col min="6146" max="6146" width="4.85546875" style="3" customWidth="1"/>
    <col min="6147" max="6158" width="9.7109375" style="3" customWidth="1"/>
    <col min="6159" max="6159" width="5.7109375" style="3" customWidth="1"/>
    <col min="6160" max="6160" width="16.7109375" style="3" customWidth="1"/>
    <col min="6161" max="6161" width="4.85546875" style="3" customWidth="1"/>
    <col min="6162" max="6171" width="9.7109375" style="3" customWidth="1"/>
    <col min="6172" max="6400" width="9.140625" style="3"/>
    <col min="6401" max="6401" width="16.7109375" style="3" customWidth="1"/>
    <col min="6402" max="6402" width="4.85546875" style="3" customWidth="1"/>
    <col min="6403" max="6414" width="9.7109375" style="3" customWidth="1"/>
    <col min="6415" max="6415" width="5.7109375" style="3" customWidth="1"/>
    <col min="6416" max="6416" width="16.7109375" style="3" customWidth="1"/>
    <col min="6417" max="6417" width="4.85546875" style="3" customWidth="1"/>
    <col min="6418" max="6427" width="9.7109375" style="3" customWidth="1"/>
    <col min="6428" max="6656" width="9.140625" style="3"/>
    <col min="6657" max="6657" width="16.7109375" style="3" customWidth="1"/>
    <col min="6658" max="6658" width="4.85546875" style="3" customWidth="1"/>
    <col min="6659" max="6670" width="9.7109375" style="3" customWidth="1"/>
    <col min="6671" max="6671" width="5.7109375" style="3" customWidth="1"/>
    <col min="6672" max="6672" width="16.7109375" style="3" customWidth="1"/>
    <col min="6673" max="6673" width="4.85546875" style="3" customWidth="1"/>
    <col min="6674" max="6683" width="9.7109375" style="3" customWidth="1"/>
    <col min="6684" max="6912" width="9.140625" style="3"/>
    <col min="6913" max="6913" width="16.7109375" style="3" customWidth="1"/>
    <col min="6914" max="6914" width="4.85546875" style="3" customWidth="1"/>
    <col min="6915" max="6926" width="9.7109375" style="3" customWidth="1"/>
    <col min="6927" max="6927" width="5.7109375" style="3" customWidth="1"/>
    <col min="6928" max="6928" width="16.7109375" style="3" customWidth="1"/>
    <col min="6929" max="6929" width="4.85546875" style="3" customWidth="1"/>
    <col min="6930" max="6939" width="9.7109375" style="3" customWidth="1"/>
    <col min="6940" max="7168" width="9.140625" style="3"/>
    <col min="7169" max="7169" width="16.7109375" style="3" customWidth="1"/>
    <col min="7170" max="7170" width="4.85546875" style="3" customWidth="1"/>
    <col min="7171" max="7182" width="9.7109375" style="3" customWidth="1"/>
    <col min="7183" max="7183" width="5.7109375" style="3" customWidth="1"/>
    <col min="7184" max="7184" width="16.7109375" style="3" customWidth="1"/>
    <col min="7185" max="7185" width="4.85546875" style="3" customWidth="1"/>
    <col min="7186" max="7195" width="9.7109375" style="3" customWidth="1"/>
    <col min="7196" max="7424" width="9.140625" style="3"/>
    <col min="7425" max="7425" width="16.7109375" style="3" customWidth="1"/>
    <col min="7426" max="7426" width="4.85546875" style="3" customWidth="1"/>
    <col min="7427" max="7438" width="9.7109375" style="3" customWidth="1"/>
    <col min="7439" max="7439" width="5.7109375" style="3" customWidth="1"/>
    <col min="7440" max="7440" width="16.7109375" style="3" customWidth="1"/>
    <col min="7441" max="7441" width="4.85546875" style="3" customWidth="1"/>
    <col min="7442" max="7451" width="9.7109375" style="3" customWidth="1"/>
    <col min="7452" max="7680" width="9.140625" style="3"/>
    <col min="7681" max="7681" width="16.7109375" style="3" customWidth="1"/>
    <col min="7682" max="7682" width="4.85546875" style="3" customWidth="1"/>
    <col min="7683" max="7694" width="9.7109375" style="3" customWidth="1"/>
    <col min="7695" max="7695" width="5.7109375" style="3" customWidth="1"/>
    <col min="7696" max="7696" width="16.7109375" style="3" customWidth="1"/>
    <col min="7697" max="7697" width="4.85546875" style="3" customWidth="1"/>
    <col min="7698" max="7707" width="9.7109375" style="3" customWidth="1"/>
    <col min="7708" max="7936" width="9.140625" style="3"/>
    <col min="7937" max="7937" width="16.7109375" style="3" customWidth="1"/>
    <col min="7938" max="7938" width="4.85546875" style="3" customWidth="1"/>
    <col min="7939" max="7950" width="9.7109375" style="3" customWidth="1"/>
    <col min="7951" max="7951" width="5.7109375" style="3" customWidth="1"/>
    <col min="7952" max="7952" width="16.7109375" style="3" customWidth="1"/>
    <col min="7953" max="7953" width="4.85546875" style="3" customWidth="1"/>
    <col min="7954" max="7963" width="9.7109375" style="3" customWidth="1"/>
    <col min="7964" max="8192" width="9.140625" style="3"/>
    <col min="8193" max="8193" width="16.7109375" style="3" customWidth="1"/>
    <col min="8194" max="8194" width="4.85546875" style="3" customWidth="1"/>
    <col min="8195" max="8206" width="9.7109375" style="3" customWidth="1"/>
    <col min="8207" max="8207" width="5.7109375" style="3" customWidth="1"/>
    <col min="8208" max="8208" width="16.7109375" style="3" customWidth="1"/>
    <col min="8209" max="8209" width="4.85546875" style="3" customWidth="1"/>
    <col min="8210" max="8219" width="9.7109375" style="3" customWidth="1"/>
    <col min="8220" max="8448" width="9.140625" style="3"/>
    <col min="8449" max="8449" width="16.7109375" style="3" customWidth="1"/>
    <col min="8450" max="8450" width="4.85546875" style="3" customWidth="1"/>
    <col min="8451" max="8462" width="9.7109375" style="3" customWidth="1"/>
    <col min="8463" max="8463" width="5.7109375" style="3" customWidth="1"/>
    <col min="8464" max="8464" width="16.7109375" style="3" customWidth="1"/>
    <col min="8465" max="8465" width="4.85546875" style="3" customWidth="1"/>
    <col min="8466" max="8475" width="9.7109375" style="3" customWidth="1"/>
    <col min="8476" max="8704" width="9.140625" style="3"/>
    <col min="8705" max="8705" width="16.7109375" style="3" customWidth="1"/>
    <col min="8706" max="8706" width="4.85546875" style="3" customWidth="1"/>
    <col min="8707" max="8718" width="9.7109375" style="3" customWidth="1"/>
    <col min="8719" max="8719" width="5.7109375" style="3" customWidth="1"/>
    <col min="8720" max="8720" width="16.7109375" style="3" customWidth="1"/>
    <col min="8721" max="8721" width="4.85546875" style="3" customWidth="1"/>
    <col min="8722" max="8731" width="9.7109375" style="3" customWidth="1"/>
    <col min="8732" max="8960" width="9.140625" style="3"/>
    <col min="8961" max="8961" width="16.7109375" style="3" customWidth="1"/>
    <col min="8962" max="8962" width="4.85546875" style="3" customWidth="1"/>
    <col min="8963" max="8974" width="9.7109375" style="3" customWidth="1"/>
    <col min="8975" max="8975" width="5.7109375" style="3" customWidth="1"/>
    <col min="8976" max="8976" width="16.7109375" style="3" customWidth="1"/>
    <col min="8977" max="8977" width="4.85546875" style="3" customWidth="1"/>
    <col min="8978" max="8987" width="9.7109375" style="3" customWidth="1"/>
    <col min="8988" max="9216" width="9.140625" style="3"/>
    <col min="9217" max="9217" width="16.7109375" style="3" customWidth="1"/>
    <col min="9218" max="9218" width="4.85546875" style="3" customWidth="1"/>
    <col min="9219" max="9230" width="9.7109375" style="3" customWidth="1"/>
    <col min="9231" max="9231" width="5.7109375" style="3" customWidth="1"/>
    <col min="9232" max="9232" width="16.7109375" style="3" customWidth="1"/>
    <col min="9233" max="9233" width="4.85546875" style="3" customWidth="1"/>
    <col min="9234" max="9243" width="9.7109375" style="3" customWidth="1"/>
    <col min="9244" max="9472" width="9.140625" style="3"/>
    <col min="9473" max="9473" width="16.7109375" style="3" customWidth="1"/>
    <col min="9474" max="9474" width="4.85546875" style="3" customWidth="1"/>
    <col min="9475" max="9486" width="9.7109375" style="3" customWidth="1"/>
    <col min="9487" max="9487" width="5.7109375" style="3" customWidth="1"/>
    <col min="9488" max="9488" width="16.7109375" style="3" customWidth="1"/>
    <col min="9489" max="9489" width="4.85546875" style="3" customWidth="1"/>
    <col min="9490" max="9499" width="9.7109375" style="3" customWidth="1"/>
    <col min="9500" max="9728" width="9.140625" style="3"/>
    <col min="9729" max="9729" width="16.7109375" style="3" customWidth="1"/>
    <col min="9730" max="9730" width="4.85546875" style="3" customWidth="1"/>
    <col min="9731" max="9742" width="9.7109375" style="3" customWidth="1"/>
    <col min="9743" max="9743" width="5.7109375" style="3" customWidth="1"/>
    <col min="9744" max="9744" width="16.7109375" style="3" customWidth="1"/>
    <col min="9745" max="9745" width="4.85546875" style="3" customWidth="1"/>
    <col min="9746" max="9755" width="9.7109375" style="3" customWidth="1"/>
    <col min="9756" max="9984" width="9.140625" style="3"/>
    <col min="9985" max="9985" width="16.7109375" style="3" customWidth="1"/>
    <col min="9986" max="9986" width="4.85546875" style="3" customWidth="1"/>
    <col min="9987" max="9998" width="9.7109375" style="3" customWidth="1"/>
    <col min="9999" max="9999" width="5.7109375" style="3" customWidth="1"/>
    <col min="10000" max="10000" width="16.7109375" style="3" customWidth="1"/>
    <col min="10001" max="10001" width="4.85546875" style="3" customWidth="1"/>
    <col min="10002" max="10011" width="9.7109375" style="3" customWidth="1"/>
    <col min="10012" max="10240" width="9.140625" style="3"/>
    <col min="10241" max="10241" width="16.7109375" style="3" customWidth="1"/>
    <col min="10242" max="10242" width="4.85546875" style="3" customWidth="1"/>
    <col min="10243" max="10254" width="9.7109375" style="3" customWidth="1"/>
    <col min="10255" max="10255" width="5.7109375" style="3" customWidth="1"/>
    <col min="10256" max="10256" width="16.7109375" style="3" customWidth="1"/>
    <col min="10257" max="10257" width="4.85546875" style="3" customWidth="1"/>
    <col min="10258" max="10267" width="9.7109375" style="3" customWidth="1"/>
    <col min="10268" max="10496" width="9.140625" style="3"/>
    <col min="10497" max="10497" width="16.7109375" style="3" customWidth="1"/>
    <col min="10498" max="10498" width="4.85546875" style="3" customWidth="1"/>
    <col min="10499" max="10510" width="9.7109375" style="3" customWidth="1"/>
    <col min="10511" max="10511" width="5.7109375" style="3" customWidth="1"/>
    <col min="10512" max="10512" width="16.7109375" style="3" customWidth="1"/>
    <col min="10513" max="10513" width="4.85546875" style="3" customWidth="1"/>
    <col min="10514" max="10523" width="9.7109375" style="3" customWidth="1"/>
    <col min="10524" max="10752" width="9.140625" style="3"/>
    <col min="10753" max="10753" width="16.7109375" style="3" customWidth="1"/>
    <col min="10754" max="10754" width="4.85546875" style="3" customWidth="1"/>
    <col min="10755" max="10766" width="9.7109375" style="3" customWidth="1"/>
    <col min="10767" max="10767" width="5.7109375" style="3" customWidth="1"/>
    <col min="10768" max="10768" width="16.7109375" style="3" customWidth="1"/>
    <col min="10769" max="10769" width="4.85546875" style="3" customWidth="1"/>
    <col min="10770" max="10779" width="9.7109375" style="3" customWidth="1"/>
    <col min="10780" max="11008" width="9.140625" style="3"/>
    <col min="11009" max="11009" width="16.7109375" style="3" customWidth="1"/>
    <col min="11010" max="11010" width="4.85546875" style="3" customWidth="1"/>
    <col min="11011" max="11022" width="9.7109375" style="3" customWidth="1"/>
    <col min="11023" max="11023" width="5.7109375" style="3" customWidth="1"/>
    <col min="11024" max="11024" width="16.7109375" style="3" customWidth="1"/>
    <col min="11025" max="11025" width="4.85546875" style="3" customWidth="1"/>
    <col min="11026" max="11035" width="9.7109375" style="3" customWidth="1"/>
    <col min="11036" max="11264" width="9.140625" style="3"/>
    <col min="11265" max="11265" width="16.7109375" style="3" customWidth="1"/>
    <col min="11266" max="11266" width="4.85546875" style="3" customWidth="1"/>
    <col min="11267" max="11278" width="9.7109375" style="3" customWidth="1"/>
    <col min="11279" max="11279" width="5.7109375" style="3" customWidth="1"/>
    <col min="11280" max="11280" width="16.7109375" style="3" customWidth="1"/>
    <col min="11281" max="11281" width="4.85546875" style="3" customWidth="1"/>
    <col min="11282" max="11291" width="9.7109375" style="3" customWidth="1"/>
    <col min="11292" max="11520" width="9.140625" style="3"/>
    <col min="11521" max="11521" width="16.7109375" style="3" customWidth="1"/>
    <col min="11522" max="11522" width="4.85546875" style="3" customWidth="1"/>
    <col min="11523" max="11534" width="9.7109375" style="3" customWidth="1"/>
    <col min="11535" max="11535" width="5.7109375" style="3" customWidth="1"/>
    <col min="11536" max="11536" width="16.7109375" style="3" customWidth="1"/>
    <col min="11537" max="11537" width="4.85546875" style="3" customWidth="1"/>
    <col min="11538" max="11547" width="9.7109375" style="3" customWidth="1"/>
    <col min="11548" max="11776" width="9.140625" style="3"/>
    <col min="11777" max="11777" width="16.7109375" style="3" customWidth="1"/>
    <col min="11778" max="11778" width="4.85546875" style="3" customWidth="1"/>
    <col min="11779" max="11790" width="9.7109375" style="3" customWidth="1"/>
    <col min="11791" max="11791" width="5.7109375" style="3" customWidth="1"/>
    <col min="11792" max="11792" width="16.7109375" style="3" customWidth="1"/>
    <col min="11793" max="11793" width="4.85546875" style="3" customWidth="1"/>
    <col min="11794" max="11803" width="9.7109375" style="3" customWidth="1"/>
    <col min="11804" max="12032" width="9.140625" style="3"/>
    <col min="12033" max="12033" width="16.7109375" style="3" customWidth="1"/>
    <col min="12034" max="12034" width="4.85546875" style="3" customWidth="1"/>
    <col min="12035" max="12046" width="9.7109375" style="3" customWidth="1"/>
    <col min="12047" max="12047" width="5.7109375" style="3" customWidth="1"/>
    <col min="12048" max="12048" width="16.7109375" style="3" customWidth="1"/>
    <col min="12049" max="12049" width="4.85546875" style="3" customWidth="1"/>
    <col min="12050" max="12059" width="9.7109375" style="3" customWidth="1"/>
    <col min="12060" max="12288" width="9.140625" style="3"/>
    <col min="12289" max="12289" width="16.7109375" style="3" customWidth="1"/>
    <col min="12290" max="12290" width="4.85546875" style="3" customWidth="1"/>
    <col min="12291" max="12302" width="9.7109375" style="3" customWidth="1"/>
    <col min="12303" max="12303" width="5.7109375" style="3" customWidth="1"/>
    <col min="12304" max="12304" width="16.7109375" style="3" customWidth="1"/>
    <col min="12305" max="12305" width="4.85546875" style="3" customWidth="1"/>
    <col min="12306" max="12315" width="9.7109375" style="3" customWidth="1"/>
    <col min="12316" max="12544" width="9.140625" style="3"/>
    <col min="12545" max="12545" width="16.7109375" style="3" customWidth="1"/>
    <col min="12546" max="12546" width="4.85546875" style="3" customWidth="1"/>
    <col min="12547" max="12558" width="9.7109375" style="3" customWidth="1"/>
    <col min="12559" max="12559" width="5.7109375" style="3" customWidth="1"/>
    <col min="12560" max="12560" width="16.7109375" style="3" customWidth="1"/>
    <col min="12561" max="12561" width="4.85546875" style="3" customWidth="1"/>
    <col min="12562" max="12571" width="9.7109375" style="3" customWidth="1"/>
    <col min="12572" max="12800" width="9.140625" style="3"/>
    <col min="12801" max="12801" width="16.7109375" style="3" customWidth="1"/>
    <col min="12802" max="12802" width="4.85546875" style="3" customWidth="1"/>
    <col min="12803" max="12814" width="9.7109375" style="3" customWidth="1"/>
    <col min="12815" max="12815" width="5.7109375" style="3" customWidth="1"/>
    <col min="12816" max="12816" width="16.7109375" style="3" customWidth="1"/>
    <col min="12817" max="12817" width="4.85546875" style="3" customWidth="1"/>
    <col min="12818" max="12827" width="9.7109375" style="3" customWidth="1"/>
    <col min="12828" max="13056" width="9.140625" style="3"/>
    <col min="13057" max="13057" width="16.7109375" style="3" customWidth="1"/>
    <col min="13058" max="13058" width="4.85546875" style="3" customWidth="1"/>
    <col min="13059" max="13070" width="9.7109375" style="3" customWidth="1"/>
    <col min="13071" max="13071" width="5.7109375" style="3" customWidth="1"/>
    <col min="13072" max="13072" width="16.7109375" style="3" customWidth="1"/>
    <col min="13073" max="13073" width="4.85546875" style="3" customWidth="1"/>
    <col min="13074" max="13083" width="9.7109375" style="3" customWidth="1"/>
    <col min="13084" max="13312" width="9.140625" style="3"/>
    <col min="13313" max="13313" width="16.7109375" style="3" customWidth="1"/>
    <col min="13314" max="13314" width="4.85546875" style="3" customWidth="1"/>
    <col min="13315" max="13326" width="9.7109375" style="3" customWidth="1"/>
    <col min="13327" max="13327" width="5.7109375" style="3" customWidth="1"/>
    <col min="13328" max="13328" width="16.7109375" style="3" customWidth="1"/>
    <col min="13329" max="13329" width="4.85546875" style="3" customWidth="1"/>
    <col min="13330" max="13339" width="9.7109375" style="3" customWidth="1"/>
    <col min="13340" max="13568" width="9.140625" style="3"/>
    <col min="13569" max="13569" width="16.7109375" style="3" customWidth="1"/>
    <col min="13570" max="13570" width="4.85546875" style="3" customWidth="1"/>
    <col min="13571" max="13582" width="9.7109375" style="3" customWidth="1"/>
    <col min="13583" max="13583" width="5.7109375" style="3" customWidth="1"/>
    <col min="13584" max="13584" width="16.7109375" style="3" customWidth="1"/>
    <col min="13585" max="13585" width="4.85546875" style="3" customWidth="1"/>
    <col min="13586" max="13595" width="9.7109375" style="3" customWidth="1"/>
    <col min="13596" max="13824" width="9.140625" style="3"/>
    <col min="13825" max="13825" width="16.7109375" style="3" customWidth="1"/>
    <col min="13826" max="13826" width="4.85546875" style="3" customWidth="1"/>
    <col min="13827" max="13838" width="9.7109375" style="3" customWidth="1"/>
    <col min="13839" max="13839" width="5.7109375" style="3" customWidth="1"/>
    <col min="13840" max="13840" width="16.7109375" style="3" customWidth="1"/>
    <col min="13841" max="13841" width="4.85546875" style="3" customWidth="1"/>
    <col min="13842" max="13851" width="9.7109375" style="3" customWidth="1"/>
    <col min="13852" max="14080" width="9.140625" style="3"/>
    <col min="14081" max="14081" width="16.7109375" style="3" customWidth="1"/>
    <col min="14082" max="14082" width="4.85546875" style="3" customWidth="1"/>
    <col min="14083" max="14094" width="9.7109375" style="3" customWidth="1"/>
    <col min="14095" max="14095" width="5.7109375" style="3" customWidth="1"/>
    <col min="14096" max="14096" width="16.7109375" style="3" customWidth="1"/>
    <col min="14097" max="14097" width="4.85546875" style="3" customWidth="1"/>
    <col min="14098" max="14107" width="9.7109375" style="3" customWidth="1"/>
    <col min="14108" max="14336" width="9.140625" style="3"/>
    <col min="14337" max="14337" width="16.7109375" style="3" customWidth="1"/>
    <col min="14338" max="14338" width="4.85546875" style="3" customWidth="1"/>
    <col min="14339" max="14350" width="9.7109375" style="3" customWidth="1"/>
    <col min="14351" max="14351" width="5.7109375" style="3" customWidth="1"/>
    <col min="14352" max="14352" width="16.7109375" style="3" customWidth="1"/>
    <col min="14353" max="14353" width="4.85546875" style="3" customWidth="1"/>
    <col min="14354" max="14363" width="9.7109375" style="3" customWidth="1"/>
    <col min="14364" max="14592" width="9.140625" style="3"/>
    <col min="14593" max="14593" width="16.7109375" style="3" customWidth="1"/>
    <col min="14594" max="14594" width="4.85546875" style="3" customWidth="1"/>
    <col min="14595" max="14606" width="9.7109375" style="3" customWidth="1"/>
    <col min="14607" max="14607" width="5.7109375" style="3" customWidth="1"/>
    <col min="14608" max="14608" width="16.7109375" style="3" customWidth="1"/>
    <col min="14609" max="14609" width="4.85546875" style="3" customWidth="1"/>
    <col min="14610" max="14619" width="9.7109375" style="3" customWidth="1"/>
    <col min="14620" max="14848" width="9.140625" style="3"/>
    <col min="14849" max="14849" width="16.7109375" style="3" customWidth="1"/>
    <col min="14850" max="14850" width="4.85546875" style="3" customWidth="1"/>
    <col min="14851" max="14862" width="9.7109375" style="3" customWidth="1"/>
    <col min="14863" max="14863" width="5.7109375" style="3" customWidth="1"/>
    <col min="14864" max="14864" width="16.7109375" style="3" customWidth="1"/>
    <col min="14865" max="14865" width="4.85546875" style="3" customWidth="1"/>
    <col min="14866" max="14875" width="9.7109375" style="3" customWidth="1"/>
    <col min="14876" max="15104" width="9.140625" style="3"/>
    <col min="15105" max="15105" width="16.7109375" style="3" customWidth="1"/>
    <col min="15106" max="15106" width="4.85546875" style="3" customWidth="1"/>
    <col min="15107" max="15118" width="9.7109375" style="3" customWidth="1"/>
    <col min="15119" max="15119" width="5.7109375" style="3" customWidth="1"/>
    <col min="15120" max="15120" width="16.7109375" style="3" customWidth="1"/>
    <col min="15121" max="15121" width="4.85546875" style="3" customWidth="1"/>
    <col min="15122" max="15131" width="9.7109375" style="3" customWidth="1"/>
    <col min="15132" max="15360" width="9.140625" style="3"/>
    <col min="15361" max="15361" width="16.7109375" style="3" customWidth="1"/>
    <col min="15362" max="15362" width="4.85546875" style="3" customWidth="1"/>
    <col min="15363" max="15374" width="9.7109375" style="3" customWidth="1"/>
    <col min="15375" max="15375" width="5.7109375" style="3" customWidth="1"/>
    <col min="15376" max="15376" width="16.7109375" style="3" customWidth="1"/>
    <col min="15377" max="15377" width="4.85546875" style="3" customWidth="1"/>
    <col min="15378" max="15387" width="9.7109375" style="3" customWidth="1"/>
    <col min="15388" max="15616" width="9.140625" style="3"/>
    <col min="15617" max="15617" width="16.7109375" style="3" customWidth="1"/>
    <col min="15618" max="15618" width="4.85546875" style="3" customWidth="1"/>
    <col min="15619" max="15630" width="9.7109375" style="3" customWidth="1"/>
    <col min="15631" max="15631" width="5.7109375" style="3" customWidth="1"/>
    <col min="15632" max="15632" width="16.7109375" style="3" customWidth="1"/>
    <col min="15633" max="15633" width="4.85546875" style="3" customWidth="1"/>
    <col min="15634" max="15643" width="9.7109375" style="3" customWidth="1"/>
    <col min="15644" max="15872" width="9.140625" style="3"/>
    <col min="15873" max="15873" width="16.7109375" style="3" customWidth="1"/>
    <col min="15874" max="15874" width="4.85546875" style="3" customWidth="1"/>
    <col min="15875" max="15886" width="9.7109375" style="3" customWidth="1"/>
    <col min="15887" max="15887" width="5.7109375" style="3" customWidth="1"/>
    <col min="15888" max="15888" width="16.7109375" style="3" customWidth="1"/>
    <col min="15889" max="15889" width="4.85546875" style="3" customWidth="1"/>
    <col min="15890" max="15899" width="9.7109375" style="3" customWidth="1"/>
    <col min="15900" max="16128" width="9.140625" style="3"/>
    <col min="16129" max="16129" width="16.7109375" style="3" customWidth="1"/>
    <col min="16130" max="16130" width="4.85546875" style="3" customWidth="1"/>
    <col min="16131" max="16142" width="9.7109375" style="3" customWidth="1"/>
    <col min="16143" max="16143" width="5.7109375" style="3" customWidth="1"/>
    <col min="16144" max="16144" width="16.7109375" style="3" customWidth="1"/>
    <col min="16145" max="16145" width="4.85546875" style="3" customWidth="1"/>
    <col min="16146" max="16155" width="9.7109375" style="3" customWidth="1"/>
    <col min="16156" max="16384" width="9.140625" style="3"/>
  </cols>
  <sheetData>
    <row r="1" spans="1:28" x14ac:dyDescent="0.2">
      <c r="W1" s="1"/>
    </row>
    <row r="2" spans="1:28" x14ac:dyDescent="0.2">
      <c r="P2" s="226"/>
      <c r="Q2" s="226"/>
      <c r="R2" s="226"/>
      <c r="S2" s="226"/>
      <c r="T2" s="226"/>
    </row>
    <row r="3" spans="1:28" ht="7.5" customHeight="1" x14ac:dyDescent="0.2">
      <c r="A3" s="4"/>
    </row>
    <row r="4" spans="1:28" ht="9" customHeight="1" x14ac:dyDescent="0.2">
      <c r="A4" s="1"/>
      <c r="V4" s="6"/>
    </row>
    <row r="5" spans="1:28" ht="18" x14ac:dyDescent="0.2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47"/>
    </row>
    <row r="6" spans="1:28" ht="18" x14ac:dyDescent="0.2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47"/>
    </row>
    <row r="7" spans="1:28" ht="14.25" customHeight="1" x14ac:dyDescent="0.2"/>
    <row r="8" spans="1:28" ht="12.75" customHeight="1" x14ac:dyDescent="0.2">
      <c r="A8" s="172" t="s">
        <v>66</v>
      </c>
      <c r="B8" s="173" t="s">
        <v>2</v>
      </c>
      <c r="C8" s="183" t="s">
        <v>16</v>
      </c>
      <c r="D8" s="183"/>
      <c r="E8" s="185" t="s">
        <v>18</v>
      </c>
      <c r="F8" s="186"/>
      <c r="G8" s="192" t="s">
        <v>67</v>
      </c>
      <c r="H8" s="193"/>
      <c r="I8" s="229"/>
      <c r="J8" s="229"/>
      <c r="K8" s="229"/>
      <c r="L8" s="229"/>
      <c r="M8" s="229"/>
      <c r="N8" s="197"/>
      <c r="O8" s="51"/>
      <c r="P8" s="173" t="s">
        <v>66</v>
      </c>
      <c r="Q8" s="173" t="s">
        <v>2</v>
      </c>
      <c r="R8" s="196" t="s">
        <v>67</v>
      </c>
      <c r="S8" s="229"/>
      <c r="T8" s="229"/>
      <c r="U8" s="229"/>
      <c r="V8" s="229"/>
      <c r="W8" s="229"/>
      <c r="X8" s="229"/>
      <c r="Y8" s="197"/>
      <c r="Z8" s="176" t="s">
        <v>36</v>
      </c>
      <c r="AA8" s="177"/>
    </row>
    <row r="9" spans="1:28" ht="12.75" customHeight="1" x14ac:dyDescent="0.2">
      <c r="A9" s="172"/>
      <c r="B9" s="174"/>
      <c r="C9" s="183"/>
      <c r="D9" s="183"/>
      <c r="E9" s="194"/>
      <c r="F9" s="228"/>
      <c r="G9" s="192"/>
      <c r="H9" s="192"/>
      <c r="I9" s="230" t="s">
        <v>22</v>
      </c>
      <c r="J9" s="231"/>
      <c r="K9" s="232" t="s">
        <v>24</v>
      </c>
      <c r="L9" s="232"/>
      <c r="M9" s="192" t="s">
        <v>26</v>
      </c>
      <c r="N9" s="192"/>
      <c r="O9" s="53"/>
      <c r="P9" s="174"/>
      <c r="Q9" s="174"/>
      <c r="R9" s="232" t="s">
        <v>68</v>
      </c>
      <c r="S9" s="232"/>
      <c r="T9" s="232" t="s">
        <v>30</v>
      </c>
      <c r="U9" s="232"/>
      <c r="V9" s="232" t="s">
        <v>32</v>
      </c>
      <c r="W9" s="232"/>
      <c r="X9" s="232" t="s">
        <v>34</v>
      </c>
      <c r="Y9" s="230"/>
      <c r="Z9" s="230"/>
      <c r="AA9" s="231"/>
    </row>
    <row r="10" spans="1:28" x14ac:dyDescent="0.2">
      <c r="A10" s="172"/>
      <c r="B10" s="174"/>
      <c r="C10" s="185" t="s">
        <v>10</v>
      </c>
      <c r="D10" s="50"/>
      <c r="E10" s="185" t="s">
        <v>10</v>
      </c>
      <c r="F10" s="50"/>
      <c r="G10" s="185" t="s">
        <v>10</v>
      </c>
      <c r="H10" s="50"/>
      <c r="I10" s="185" t="s">
        <v>10</v>
      </c>
      <c r="J10" s="50"/>
      <c r="K10" s="185" t="s">
        <v>10</v>
      </c>
      <c r="L10" s="50"/>
      <c r="M10" s="185" t="s">
        <v>10</v>
      </c>
      <c r="N10" s="50"/>
      <c r="O10" s="54"/>
      <c r="P10" s="174"/>
      <c r="Q10" s="174"/>
      <c r="R10" s="233" t="s">
        <v>10</v>
      </c>
      <c r="S10" s="233" t="s">
        <v>11</v>
      </c>
      <c r="T10" s="233" t="s">
        <v>10</v>
      </c>
      <c r="U10" s="233" t="s">
        <v>11</v>
      </c>
      <c r="V10" s="233" t="s">
        <v>10</v>
      </c>
      <c r="W10" s="233" t="s">
        <v>11</v>
      </c>
      <c r="X10" s="233" t="s">
        <v>10</v>
      </c>
      <c r="Y10" s="233" t="s">
        <v>11</v>
      </c>
      <c r="Z10" s="233" t="s">
        <v>10</v>
      </c>
      <c r="AA10" s="233" t="s">
        <v>11</v>
      </c>
    </row>
    <row r="11" spans="1:28" x14ac:dyDescent="0.2">
      <c r="A11" s="172"/>
      <c r="B11" s="175"/>
      <c r="C11" s="200"/>
      <c r="D11" s="49" t="s">
        <v>11</v>
      </c>
      <c r="E11" s="200"/>
      <c r="F11" s="49" t="s">
        <v>11</v>
      </c>
      <c r="G11" s="200"/>
      <c r="H11" s="49" t="s">
        <v>11</v>
      </c>
      <c r="I11" s="200"/>
      <c r="J11" s="49" t="s">
        <v>11</v>
      </c>
      <c r="K11" s="200"/>
      <c r="L11" s="49" t="s">
        <v>11</v>
      </c>
      <c r="M11" s="200"/>
      <c r="N11" s="49" t="s">
        <v>11</v>
      </c>
      <c r="O11" s="54"/>
      <c r="P11" s="175"/>
      <c r="Q11" s="175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46"/>
    </row>
    <row r="12" spans="1:28" s="46" customFormat="1" ht="12.75" customHeight="1" x14ac:dyDescent="0.2">
      <c r="A12" s="18" t="s">
        <v>12</v>
      </c>
      <c r="B12" s="55" t="s">
        <v>13</v>
      </c>
      <c r="C12" s="56" t="s">
        <v>15</v>
      </c>
      <c r="D12" s="56" t="s">
        <v>17</v>
      </c>
      <c r="E12" s="56" t="s">
        <v>19</v>
      </c>
      <c r="F12" s="56" t="s">
        <v>21</v>
      </c>
      <c r="G12" s="56" t="s">
        <v>23</v>
      </c>
      <c r="H12" s="56" t="s">
        <v>25</v>
      </c>
      <c r="I12" s="56" t="s">
        <v>27</v>
      </c>
      <c r="J12" s="56" t="s">
        <v>29</v>
      </c>
      <c r="K12" s="56" t="s">
        <v>31</v>
      </c>
      <c r="L12" s="56" t="s">
        <v>33</v>
      </c>
      <c r="M12" s="56" t="s">
        <v>35</v>
      </c>
      <c r="N12" s="56" t="s">
        <v>37</v>
      </c>
      <c r="O12" s="57"/>
      <c r="P12" s="18" t="s">
        <v>12</v>
      </c>
      <c r="Q12" s="55" t="s">
        <v>13</v>
      </c>
      <c r="R12" s="56" t="s">
        <v>39</v>
      </c>
      <c r="S12" s="56" t="s">
        <v>41</v>
      </c>
      <c r="T12" s="56" t="s">
        <v>43</v>
      </c>
      <c r="U12" s="56" t="s">
        <v>45</v>
      </c>
      <c r="V12" s="56" t="s">
        <v>47</v>
      </c>
      <c r="W12" s="56" t="s">
        <v>49</v>
      </c>
      <c r="X12" s="56" t="s">
        <v>51</v>
      </c>
      <c r="Y12" s="56" t="s">
        <v>53</v>
      </c>
      <c r="Z12" s="56" t="s">
        <v>55</v>
      </c>
      <c r="AA12" s="56" t="s">
        <v>57</v>
      </c>
    </row>
    <row r="13" spans="1:28" s="46" customFormat="1" ht="12.75" customHeight="1" x14ac:dyDescent="0.2">
      <c r="A13" s="58" t="s">
        <v>69</v>
      </c>
      <c r="B13" s="59" t="s">
        <v>15</v>
      </c>
      <c r="C13" s="40">
        <f>C14+C20+C27+C35+C39</f>
        <v>1333</v>
      </c>
      <c r="D13" s="40">
        <f t="shared" ref="D13:N13" si="0">D14+D20+D27+D35+D39</f>
        <v>1307</v>
      </c>
      <c r="E13" s="40">
        <f t="shared" si="0"/>
        <v>1121</v>
      </c>
      <c r="F13" s="40">
        <f t="shared" si="0"/>
        <v>1112</v>
      </c>
      <c r="G13" s="40">
        <f t="shared" si="0"/>
        <v>10298</v>
      </c>
      <c r="H13" s="40">
        <f t="shared" si="0"/>
        <v>9819</v>
      </c>
      <c r="I13" s="40">
        <f t="shared" si="0"/>
        <v>8623</v>
      </c>
      <c r="J13" s="40">
        <f t="shared" si="0"/>
        <v>8606</v>
      </c>
      <c r="K13" s="40">
        <f t="shared" si="0"/>
        <v>898</v>
      </c>
      <c r="L13" s="40">
        <f t="shared" si="0"/>
        <v>719</v>
      </c>
      <c r="M13" s="40">
        <f t="shared" si="0"/>
        <v>623</v>
      </c>
      <c r="N13" s="40">
        <f t="shared" si="0"/>
        <v>341</v>
      </c>
      <c r="O13" s="60"/>
      <c r="P13" s="58" t="s">
        <v>69</v>
      </c>
      <c r="Q13" s="59" t="s">
        <v>15</v>
      </c>
      <c r="R13" s="40">
        <f t="shared" ref="R13:AA13" si="1">R14+R20+R27+R35+R39</f>
        <v>8</v>
      </c>
      <c r="S13" s="40">
        <f t="shared" si="1"/>
        <v>7</v>
      </c>
      <c r="T13" s="40">
        <f t="shared" si="1"/>
        <v>0</v>
      </c>
      <c r="U13" s="40">
        <f t="shared" si="1"/>
        <v>0</v>
      </c>
      <c r="V13" s="40">
        <f t="shared" si="1"/>
        <v>37</v>
      </c>
      <c r="W13" s="40">
        <f t="shared" si="1"/>
        <v>37</v>
      </c>
      <c r="X13" s="40">
        <f t="shared" si="1"/>
        <v>109</v>
      </c>
      <c r="Y13" s="40">
        <f t="shared" si="1"/>
        <v>109</v>
      </c>
      <c r="Z13" s="40">
        <f t="shared" si="1"/>
        <v>8854</v>
      </c>
      <c r="AA13" s="40">
        <f t="shared" si="1"/>
        <v>8840</v>
      </c>
    </row>
    <row r="14" spans="1:28" s="46" customFormat="1" ht="12.75" customHeight="1" x14ac:dyDescent="0.2">
      <c r="A14" s="61" t="s">
        <v>70</v>
      </c>
      <c r="B14" s="59" t="s">
        <v>17</v>
      </c>
      <c r="C14" s="40">
        <f>SUM(C15:C19)</f>
        <v>203</v>
      </c>
      <c r="D14" s="40">
        <f t="shared" ref="D14:N14" si="2">SUM(D15:D19)</f>
        <v>203</v>
      </c>
      <c r="E14" s="40">
        <f t="shared" si="2"/>
        <v>176</v>
      </c>
      <c r="F14" s="40">
        <f t="shared" si="2"/>
        <v>172</v>
      </c>
      <c r="G14" s="40">
        <f t="shared" si="2"/>
        <v>1459</v>
      </c>
      <c r="H14" s="40">
        <f t="shared" si="2"/>
        <v>1359</v>
      </c>
      <c r="I14" s="40">
        <f t="shared" si="2"/>
        <v>1162</v>
      </c>
      <c r="J14" s="40">
        <f t="shared" si="2"/>
        <v>1160</v>
      </c>
      <c r="K14" s="40">
        <f t="shared" si="2"/>
        <v>153</v>
      </c>
      <c r="L14" s="40">
        <f t="shared" si="2"/>
        <v>118</v>
      </c>
      <c r="M14" s="40">
        <f t="shared" si="2"/>
        <v>89</v>
      </c>
      <c r="N14" s="40">
        <f t="shared" si="2"/>
        <v>26</v>
      </c>
      <c r="O14" s="60"/>
      <c r="P14" s="61" t="s">
        <v>70</v>
      </c>
      <c r="Q14" s="59" t="s">
        <v>17</v>
      </c>
      <c r="R14" s="40">
        <f t="shared" ref="R14:AA14" si="3">SUM(R15:R19)</f>
        <v>0</v>
      </c>
      <c r="S14" s="40">
        <f t="shared" si="3"/>
        <v>0</v>
      </c>
      <c r="T14" s="40">
        <f t="shared" si="3"/>
        <v>0</v>
      </c>
      <c r="U14" s="40">
        <f t="shared" si="3"/>
        <v>0</v>
      </c>
      <c r="V14" s="40">
        <f t="shared" si="3"/>
        <v>13</v>
      </c>
      <c r="W14" s="40">
        <f t="shared" si="3"/>
        <v>13</v>
      </c>
      <c r="X14" s="40">
        <f t="shared" si="3"/>
        <v>42</v>
      </c>
      <c r="Y14" s="40">
        <f t="shared" si="3"/>
        <v>42</v>
      </c>
      <c r="Z14" s="40">
        <f t="shared" si="3"/>
        <v>1161</v>
      </c>
      <c r="AA14" s="40">
        <f t="shared" si="3"/>
        <v>1161</v>
      </c>
    </row>
    <row r="15" spans="1:28" s="46" customFormat="1" ht="12.75" customHeight="1" x14ac:dyDescent="0.2">
      <c r="A15" s="62" t="s">
        <v>71</v>
      </c>
      <c r="B15" s="59" t="s">
        <v>19</v>
      </c>
      <c r="C15" s="42">
        <v>64</v>
      </c>
      <c r="D15" s="42">
        <v>64</v>
      </c>
      <c r="E15" s="42">
        <v>63</v>
      </c>
      <c r="F15" s="42">
        <v>62</v>
      </c>
      <c r="G15" s="40">
        <f>I15+K15+M15+R15+T15+V15+X15</f>
        <v>543</v>
      </c>
      <c r="H15" s="40">
        <f>+J15+L15+N15+S15+U15+W15+Y15</f>
        <v>485</v>
      </c>
      <c r="I15" s="42">
        <v>415</v>
      </c>
      <c r="J15" s="42">
        <v>414</v>
      </c>
      <c r="K15" s="42">
        <v>59</v>
      </c>
      <c r="L15" s="42">
        <v>43</v>
      </c>
      <c r="M15" s="42">
        <v>47</v>
      </c>
      <c r="N15" s="42">
        <v>6</v>
      </c>
      <c r="O15" s="60"/>
      <c r="P15" s="62" t="s">
        <v>71</v>
      </c>
      <c r="Q15" s="59" t="s">
        <v>19</v>
      </c>
      <c r="R15" s="42"/>
      <c r="S15" s="42"/>
      <c r="T15" s="42"/>
      <c r="U15" s="42"/>
      <c r="V15" s="42">
        <v>2</v>
      </c>
      <c r="W15" s="42">
        <v>2</v>
      </c>
      <c r="X15" s="42">
        <v>20</v>
      </c>
      <c r="Y15" s="42">
        <v>20</v>
      </c>
      <c r="Z15" s="42">
        <v>413</v>
      </c>
      <c r="AA15" s="42">
        <v>413</v>
      </c>
    </row>
    <row r="16" spans="1:28" s="46" customFormat="1" ht="12.75" customHeight="1" x14ac:dyDescent="0.2">
      <c r="A16" s="62" t="s">
        <v>72</v>
      </c>
      <c r="B16" s="59" t="s">
        <v>21</v>
      </c>
      <c r="C16" s="42">
        <v>30</v>
      </c>
      <c r="D16" s="42">
        <v>30</v>
      </c>
      <c r="E16" s="42">
        <v>23</v>
      </c>
      <c r="F16" s="42">
        <v>20</v>
      </c>
      <c r="G16" s="40">
        <f>I16+K16+M16+R16+T16+V16+X16</f>
        <v>192</v>
      </c>
      <c r="H16" s="40">
        <f>+J16+L16+N16+S16+U16+W16+Y16</f>
        <v>183</v>
      </c>
      <c r="I16" s="42">
        <v>154</v>
      </c>
      <c r="J16" s="42">
        <v>153</v>
      </c>
      <c r="K16" s="42">
        <v>13</v>
      </c>
      <c r="L16" s="42">
        <v>10</v>
      </c>
      <c r="M16" s="42">
        <v>7</v>
      </c>
      <c r="N16" s="42">
        <v>2</v>
      </c>
      <c r="O16" s="60"/>
      <c r="P16" s="62" t="s">
        <v>72</v>
      </c>
      <c r="Q16" s="59" t="s">
        <v>21</v>
      </c>
      <c r="R16" s="42"/>
      <c r="S16" s="42"/>
      <c r="T16" s="42"/>
      <c r="U16" s="42"/>
      <c r="V16" s="42">
        <v>4</v>
      </c>
      <c r="W16" s="42">
        <v>4</v>
      </c>
      <c r="X16" s="42">
        <v>14</v>
      </c>
      <c r="Y16" s="42">
        <v>14</v>
      </c>
      <c r="Z16" s="42">
        <v>155</v>
      </c>
      <c r="AA16" s="42">
        <v>155</v>
      </c>
      <c r="AB16" s="3"/>
    </row>
    <row r="17" spans="1:27" x14ac:dyDescent="0.2">
      <c r="A17" s="62" t="s">
        <v>73</v>
      </c>
      <c r="B17" s="59" t="s">
        <v>23</v>
      </c>
      <c r="C17" s="63">
        <v>39</v>
      </c>
      <c r="D17" s="63">
        <v>39</v>
      </c>
      <c r="E17" s="63">
        <v>26</v>
      </c>
      <c r="F17" s="63">
        <v>26</v>
      </c>
      <c r="G17" s="40">
        <f>I17+K17+M17+R17+T17+V17+X17</f>
        <v>216</v>
      </c>
      <c r="H17" s="40">
        <f>+J17+L17+N17+S17+U17+W17+Y17</f>
        <v>208</v>
      </c>
      <c r="I17" s="63">
        <v>181</v>
      </c>
      <c r="J17" s="63">
        <v>181</v>
      </c>
      <c r="K17" s="63">
        <v>26</v>
      </c>
      <c r="L17" s="63">
        <v>23</v>
      </c>
      <c r="M17" s="63">
        <v>9</v>
      </c>
      <c r="N17" s="63">
        <v>4</v>
      </c>
      <c r="O17" s="9"/>
      <c r="P17" s="62" t="s">
        <v>73</v>
      </c>
      <c r="Q17" s="59" t="s">
        <v>23</v>
      </c>
      <c r="R17" s="63"/>
      <c r="S17" s="63"/>
      <c r="T17" s="63"/>
      <c r="U17" s="63"/>
      <c r="V17" s="63"/>
      <c r="W17" s="63"/>
      <c r="X17" s="63"/>
      <c r="Y17" s="63"/>
      <c r="Z17" s="63">
        <v>182</v>
      </c>
      <c r="AA17" s="63">
        <v>182</v>
      </c>
    </row>
    <row r="18" spans="1:27" x14ac:dyDescent="0.2">
      <c r="A18" s="62" t="s">
        <v>74</v>
      </c>
      <c r="B18" s="59" t="s">
        <v>25</v>
      </c>
      <c r="C18" s="63">
        <v>32</v>
      </c>
      <c r="D18" s="63">
        <v>32</v>
      </c>
      <c r="E18" s="63">
        <v>31</v>
      </c>
      <c r="F18" s="63">
        <v>31</v>
      </c>
      <c r="G18" s="40">
        <f>I18+K18+M18+R18+T18+V18+X18</f>
        <v>234</v>
      </c>
      <c r="H18" s="40">
        <f>+J18+L18+N18+S18+U18+W18+Y18</f>
        <v>221</v>
      </c>
      <c r="I18" s="63">
        <v>191</v>
      </c>
      <c r="J18" s="63">
        <v>191</v>
      </c>
      <c r="K18" s="63">
        <v>21</v>
      </c>
      <c r="L18" s="63">
        <v>14</v>
      </c>
      <c r="M18" s="63">
        <v>9</v>
      </c>
      <c r="N18" s="63">
        <v>3</v>
      </c>
      <c r="O18" s="9"/>
      <c r="P18" s="62" t="s">
        <v>74</v>
      </c>
      <c r="Q18" s="59" t="s">
        <v>25</v>
      </c>
      <c r="R18" s="63"/>
      <c r="S18" s="63"/>
      <c r="T18" s="63"/>
      <c r="U18" s="63"/>
      <c r="V18" s="63">
        <v>5</v>
      </c>
      <c r="W18" s="63">
        <v>5</v>
      </c>
      <c r="X18" s="63">
        <v>8</v>
      </c>
      <c r="Y18" s="63">
        <v>8</v>
      </c>
      <c r="Z18" s="63">
        <v>190</v>
      </c>
      <c r="AA18" s="63">
        <v>190</v>
      </c>
    </row>
    <row r="19" spans="1:27" x14ac:dyDescent="0.2">
      <c r="A19" s="62" t="s">
        <v>75</v>
      </c>
      <c r="B19" s="59" t="s">
        <v>27</v>
      </c>
      <c r="C19" s="63">
        <v>38</v>
      </c>
      <c r="D19" s="63">
        <v>38</v>
      </c>
      <c r="E19" s="63">
        <v>33</v>
      </c>
      <c r="F19" s="63">
        <v>33</v>
      </c>
      <c r="G19" s="40">
        <f>I19+K19+M19+R19+T19+V19+X19</f>
        <v>274</v>
      </c>
      <c r="H19" s="40">
        <f>+J19+L19+N19+S19+U19+W19+Y19</f>
        <v>262</v>
      </c>
      <c r="I19" s="63">
        <v>221</v>
      </c>
      <c r="J19" s="63">
        <v>221</v>
      </c>
      <c r="K19" s="63">
        <v>34</v>
      </c>
      <c r="L19" s="63">
        <v>28</v>
      </c>
      <c r="M19" s="63">
        <v>17</v>
      </c>
      <c r="N19" s="63">
        <v>11</v>
      </c>
      <c r="O19" s="9"/>
      <c r="P19" s="62" t="s">
        <v>75</v>
      </c>
      <c r="Q19" s="59" t="s">
        <v>27</v>
      </c>
      <c r="R19" s="63"/>
      <c r="S19" s="63"/>
      <c r="T19" s="63"/>
      <c r="U19" s="63"/>
      <c r="V19" s="63">
        <v>2</v>
      </c>
      <c r="W19" s="63">
        <v>2</v>
      </c>
      <c r="X19" s="63"/>
      <c r="Y19" s="63"/>
      <c r="Z19" s="63">
        <v>221</v>
      </c>
      <c r="AA19" s="63">
        <v>221</v>
      </c>
    </row>
    <row r="20" spans="1:27" x14ac:dyDescent="0.2">
      <c r="A20" s="61" t="s">
        <v>76</v>
      </c>
      <c r="B20" s="59" t="s">
        <v>29</v>
      </c>
      <c r="C20" s="64">
        <f>SUM(C21:C26)</f>
        <v>218</v>
      </c>
      <c r="D20" s="64">
        <f t="shared" ref="D20:N20" si="4">SUM(D21:D26)</f>
        <v>215</v>
      </c>
      <c r="E20" s="64">
        <f t="shared" si="4"/>
        <v>194</v>
      </c>
      <c r="F20" s="64">
        <f t="shared" si="4"/>
        <v>192</v>
      </c>
      <c r="G20" s="64">
        <f t="shared" si="4"/>
        <v>1722</v>
      </c>
      <c r="H20" s="64">
        <f t="shared" si="4"/>
        <v>1643</v>
      </c>
      <c r="I20" s="64">
        <f t="shared" si="4"/>
        <v>1387</v>
      </c>
      <c r="J20" s="64">
        <f t="shared" si="4"/>
        <v>1385</v>
      </c>
      <c r="K20" s="64">
        <f t="shared" si="4"/>
        <v>180</v>
      </c>
      <c r="L20" s="64">
        <f t="shared" si="4"/>
        <v>148</v>
      </c>
      <c r="M20" s="64">
        <f t="shared" si="4"/>
        <v>106</v>
      </c>
      <c r="N20" s="64">
        <f t="shared" si="4"/>
        <v>61</v>
      </c>
      <c r="O20" s="9"/>
      <c r="P20" s="61" t="s">
        <v>76</v>
      </c>
      <c r="Q20" s="59" t="s">
        <v>29</v>
      </c>
      <c r="R20" s="64">
        <f t="shared" ref="R20:AA20" si="5">SUM(R21:R26)</f>
        <v>3</v>
      </c>
      <c r="S20" s="64">
        <f t="shared" si="5"/>
        <v>3</v>
      </c>
      <c r="T20" s="64">
        <f t="shared" si="5"/>
        <v>0</v>
      </c>
      <c r="U20" s="64">
        <f t="shared" si="5"/>
        <v>0</v>
      </c>
      <c r="V20" s="64">
        <f t="shared" si="5"/>
        <v>3</v>
      </c>
      <c r="W20" s="64">
        <f t="shared" si="5"/>
        <v>3</v>
      </c>
      <c r="X20" s="64">
        <f t="shared" si="5"/>
        <v>43</v>
      </c>
      <c r="Y20" s="64">
        <f t="shared" si="5"/>
        <v>43</v>
      </c>
      <c r="Z20" s="64">
        <f t="shared" si="5"/>
        <v>1347</v>
      </c>
      <c r="AA20" s="64">
        <f t="shared" si="5"/>
        <v>1347</v>
      </c>
    </row>
    <row r="21" spans="1:27" x14ac:dyDescent="0.2">
      <c r="A21" s="62" t="s">
        <v>77</v>
      </c>
      <c r="B21" s="59" t="s">
        <v>31</v>
      </c>
      <c r="C21" s="63">
        <v>34</v>
      </c>
      <c r="D21" s="63">
        <v>34</v>
      </c>
      <c r="E21" s="63">
        <v>33</v>
      </c>
      <c r="F21" s="63">
        <v>33</v>
      </c>
      <c r="G21" s="40">
        <f t="shared" ref="G21:G26" si="6">I21+K21+M21+R21+T21+V21+X21</f>
        <v>260</v>
      </c>
      <c r="H21" s="40">
        <f t="shared" ref="H21:H26" si="7">+J21+L21+N21+S21+U21+W21+Y21</f>
        <v>248</v>
      </c>
      <c r="I21" s="63">
        <v>194</v>
      </c>
      <c r="J21" s="63">
        <v>194</v>
      </c>
      <c r="K21" s="63">
        <v>31</v>
      </c>
      <c r="L21" s="63">
        <v>28</v>
      </c>
      <c r="M21" s="63">
        <v>20</v>
      </c>
      <c r="N21" s="63">
        <v>11</v>
      </c>
      <c r="O21" s="9"/>
      <c r="P21" s="62" t="s">
        <v>77</v>
      </c>
      <c r="Q21" s="59" t="s">
        <v>31</v>
      </c>
      <c r="R21" s="63"/>
      <c r="S21" s="63"/>
      <c r="T21" s="63"/>
      <c r="U21" s="63"/>
      <c r="V21" s="63"/>
      <c r="W21" s="63"/>
      <c r="X21" s="63">
        <v>15</v>
      </c>
      <c r="Y21" s="63">
        <v>15</v>
      </c>
      <c r="Z21" s="63">
        <v>193</v>
      </c>
      <c r="AA21" s="63">
        <v>193</v>
      </c>
    </row>
    <row r="22" spans="1:27" x14ac:dyDescent="0.2">
      <c r="A22" s="62" t="s">
        <v>78</v>
      </c>
      <c r="B22" s="59" t="s">
        <v>33</v>
      </c>
      <c r="C22" s="63">
        <v>39</v>
      </c>
      <c r="D22" s="63">
        <v>38</v>
      </c>
      <c r="E22" s="63">
        <v>36</v>
      </c>
      <c r="F22" s="63">
        <v>35</v>
      </c>
      <c r="G22" s="40">
        <f t="shared" si="6"/>
        <v>274</v>
      </c>
      <c r="H22" s="40">
        <f t="shared" si="7"/>
        <v>264</v>
      </c>
      <c r="I22" s="63">
        <v>218</v>
      </c>
      <c r="J22" s="63">
        <v>218</v>
      </c>
      <c r="K22" s="63">
        <v>29</v>
      </c>
      <c r="L22" s="63">
        <v>24</v>
      </c>
      <c r="M22" s="63">
        <v>13</v>
      </c>
      <c r="N22" s="63">
        <v>8</v>
      </c>
      <c r="O22" s="9"/>
      <c r="P22" s="62" t="s">
        <v>78</v>
      </c>
      <c r="Q22" s="59" t="s">
        <v>33</v>
      </c>
      <c r="R22" s="63"/>
      <c r="S22" s="63"/>
      <c r="T22" s="63"/>
      <c r="U22" s="63"/>
      <c r="V22" s="63">
        <v>2</v>
      </c>
      <c r="W22" s="63">
        <v>2</v>
      </c>
      <c r="X22" s="63">
        <v>12</v>
      </c>
      <c r="Y22" s="63">
        <v>12</v>
      </c>
      <c r="Z22" s="63">
        <v>218</v>
      </c>
      <c r="AA22" s="63">
        <v>218</v>
      </c>
    </row>
    <row r="23" spans="1:27" x14ac:dyDescent="0.2">
      <c r="A23" s="62" t="s">
        <v>79</v>
      </c>
      <c r="B23" s="59" t="s">
        <v>35</v>
      </c>
      <c r="C23" s="63">
        <v>20</v>
      </c>
      <c r="D23" s="63">
        <v>20</v>
      </c>
      <c r="E23" s="63">
        <v>17</v>
      </c>
      <c r="F23" s="63">
        <v>16</v>
      </c>
      <c r="G23" s="40">
        <f t="shared" si="6"/>
        <v>148</v>
      </c>
      <c r="H23" s="40">
        <f t="shared" si="7"/>
        <v>143</v>
      </c>
      <c r="I23" s="63">
        <v>124</v>
      </c>
      <c r="J23" s="63">
        <v>124</v>
      </c>
      <c r="K23" s="63">
        <v>16</v>
      </c>
      <c r="L23" s="63">
        <v>12</v>
      </c>
      <c r="M23" s="63">
        <v>4</v>
      </c>
      <c r="N23" s="63">
        <v>3</v>
      </c>
      <c r="O23" s="9"/>
      <c r="P23" s="62" t="s">
        <v>79</v>
      </c>
      <c r="Q23" s="59" t="s">
        <v>35</v>
      </c>
      <c r="R23" s="63"/>
      <c r="S23" s="63"/>
      <c r="T23" s="63"/>
      <c r="U23" s="63"/>
      <c r="V23" s="63"/>
      <c r="W23" s="63"/>
      <c r="X23" s="63">
        <v>4</v>
      </c>
      <c r="Y23" s="63">
        <v>4</v>
      </c>
      <c r="Z23" s="63">
        <v>127</v>
      </c>
      <c r="AA23" s="63">
        <v>127</v>
      </c>
    </row>
    <row r="24" spans="1:27" x14ac:dyDescent="0.2">
      <c r="A24" s="62" t="s">
        <v>80</v>
      </c>
      <c r="B24" s="59" t="s">
        <v>37</v>
      </c>
      <c r="C24" s="63">
        <v>37</v>
      </c>
      <c r="D24" s="63">
        <v>37</v>
      </c>
      <c r="E24" s="63">
        <v>35</v>
      </c>
      <c r="F24" s="63">
        <v>35</v>
      </c>
      <c r="G24" s="40">
        <f t="shared" si="6"/>
        <v>420</v>
      </c>
      <c r="H24" s="40">
        <f t="shared" si="7"/>
        <v>404</v>
      </c>
      <c r="I24" s="63">
        <v>355</v>
      </c>
      <c r="J24" s="63">
        <v>355</v>
      </c>
      <c r="K24" s="63">
        <v>32</v>
      </c>
      <c r="L24" s="63">
        <v>28</v>
      </c>
      <c r="M24" s="63">
        <v>32</v>
      </c>
      <c r="N24" s="63">
        <v>20</v>
      </c>
      <c r="O24" s="9"/>
      <c r="P24" s="62" t="s">
        <v>80</v>
      </c>
      <c r="Q24" s="59" t="s">
        <v>37</v>
      </c>
      <c r="R24" s="63">
        <v>1</v>
      </c>
      <c r="S24" s="63">
        <v>1</v>
      </c>
      <c r="T24" s="63"/>
      <c r="U24" s="63"/>
      <c r="V24" s="63"/>
      <c r="W24" s="63"/>
      <c r="X24" s="63"/>
      <c r="Y24" s="63"/>
      <c r="Z24" s="63">
        <v>310</v>
      </c>
      <c r="AA24" s="63">
        <v>310</v>
      </c>
    </row>
    <row r="25" spans="1:27" x14ac:dyDescent="0.2">
      <c r="A25" s="62" t="s">
        <v>81</v>
      </c>
      <c r="B25" s="59" t="s">
        <v>39</v>
      </c>
      <c r="C25" s="63">
        <v>45</v>
      </c>
      <c r="D25" s="63">
        <v>43</v>
      </c>
      <c r="E25" s="63">
        <v>35</v>
      </c>
      <c r="F25" s="63">
        <v>35</v>
      </c>
      <c r="G25" s="40">
        <f t="shared" si="6"/>
        <v>292</v>
      </c>
      <c r="H25" s="40">
        <f t="shared" si="7"/>
        <v>277</v>
      </c>
      <c r="I25" s="63">
        <v>243</v>
      </c>
      <c r="J25" s="63">
        <v>242</v>
      </c>
      <c r="K25" s="63">
        <v>34</v>
      </c>
      <c r="L25" s="63">
        <v>24</v>
      </c>
      <c r="M25" s="63">
        <v>10</v>
      </c>
      <c r="N25" s="63">
        <v>6</v>
      </c>
      <c r="O25" s="9"/>
      <c r="P25" s="62" t="s">
        <v>81</v>
      </c>
      <c r="Q25" s="59" t="s">
        <v>39</v>
      </c>
      <c r="R25" s="63">
        <v>2</v>
      </c>
      <c r="S25" s="63">
        <v>2</v>
      </c>
      <c r="T25" s="63"/>
      <c r="U25" s="63"/>
      <c r="V25" s="63">
        <v>1</v>
      </c>
      <c r="W25" s="63">
        <v>1</v>
      </c>
      <c r="X25" s="63">
        <v>2</v>
      </c>
      <c r="Y25" s="63">
        <v>2</v>
      </c>
      <c r="Z25" s="63">
        <v>246</v>
      </c>
      <c r="AA25" s="63">
        <v>246</v>
      </c>
    </row>
    <row r="26" spans="1:27" x14ac:dyDescent="0.2">
      <c r="A26" s="62" t="s">
        <v>82</v>
      </c>
      <c r="B26" s="59" t="s">
        <v>41</v>
      </c>
      <c r="C26" s="63">
        <v>43</v>
      </c>
      <c r="D26" s="63">
        <v>43</v>
      </c>
      <c r="E26" s="63">
        <v>38</v>
      </c>
      <c r="F26" s="63">
        <v>38</v>
      </c>
      <c r="G26" s="40">
        <f t="shared" si="6"/>
        <v>328</v>
      </c>
      <c r="H26" s="40">
        <f t="shared" si="7"/>
        <v>307</v>
      </c>
      <c r="I26" s="63">
        <v>253</v>
      </c>
      <c r="J26" s="63">
        <v>252</v>
      </c>
      <c r="K26" s="63">
        <v>38</v>
      </c>
      <c r="L26" s="63">
        <v>32</v>
      </c>
      <c r="M26" s="63">
        <v>27</v>
      </c>
      <c r="N26" s="63">
        <v>13</v>
      </c>
      <c r="O26" s="9"/>
      <c r="P26" s="62" t="s">
        <v>82</v>
      </c>
      <c r="Q26" s="59" t="s">
        <v>41</v>
      </c>
      <c r="R26" s="63"/>
      <c r="S26" s="63"/>
      <c r="T26" s="63"/>
      <c r="U26" s="63"/>
      <c r="V26" s="63"/>
      <c r="W26" s="63"/>
      <c r="X26" s="63">
        <v>10</v>
      </c>
      <c r="Y26" s="63">
        <v>10</v>
      </c>
      <c r="Z26" s="63">
        <v>253</v>
      </c>
      <c r="AA26" s="63">
        <v>253</v>
      </c>
    </row>
    <row r="27" spans="1:27" x14ac:dyDescent="0.2">
      <c r="A27" s="61" t="s">
        <v>83</v>
      </c>
      <c r="B27" s="59" t="s">
        <v>43</v>
      </c>
      <c r="C27" s="64">
        <f>SUM(C28:C34)</f>
        <v>215</v>
      </c>
      <c r="D27" s="64">
        <f t="shared" ref="D27:N27" si="8">SUM(D28:D34)</f>
        <v>213</v>
      </c>
      <c r="E27" s="64">
        <f t="shared" si="8"/>
        <v>181</v>
      </c>
      <c r="F27" s="64">
        <f t="shared" si="8"/>
        <v>179</v>
      </c>
      <c r="G27" s="64">
        <f t="shared" si="8"/>
        <v>1603</v>
      </c>
      <c r="H27" s="64">
        <f t="shared" si="8"/>
        <v>1557</v>
      </c>
      <c r="I27" s="64">
        <f t="shared" si="8"/>
        <v>1331</v>
      </c>
      <c r="J27" s="64">
        <f t="shared" si="8"/>
        <v>1331</v>
      </c>
      <c r="K27" s="64">
        <f t="shared" si="8"/>
        <v>161</v>
      </c>
      <c r="L27" s="64">
        <f t="shared" si="8"/>
        <v>136</v>
      </c>
      <c r="M27" s="64">
        <f t="shared" si="8"/>
        <v>90</v>
      </c>
      <c r="N27" s="64">
        <f t="shared" si="8"/>
        <v>69</v>
      </c>
      <c r="O27" s="9"/>
      <c r="P27" s="61" t="s">
        <v>83</v>
      </c>
      <c r="Q27" s="59" t="s">
        <v>43</v>
      </c>
      <c r="R27" s="64">
        <f t="shared" ref="R27:AA27" si="9">SUM(R28:R34)</f>
        <v>0</v>
      </c>
      <c r="S27" s="64">
        <f t="shared" si="9"/>
        <v>0</v>
      </c>
      <c r="T27" s="64">
        <f t="shared" si="9"/>
        <v>0</v>
      </c>
      <c r="U27" s="64">
        <f t="shared" si="9"/>
        <v>0</v>
      </c>
      <c r="V27" s="64">
        <f t="shared" si="9"/>
        <v>11</v>
      </c>
      <c r="W27" s="64">
        <f t="shared" si="9"/>
        <v>11</v>
      </c>
      <c r="X27" s="64">
        <f t="shared" si="9"/>
        <v>10</v>
      </c>
      <c r="Y27" s="64">
        <f t="shared" si="9"/>
        <v>10</v>
      </c>
      <c r="Z27" s="64">
        <f t="shared" si="9"/>
        <v>1356</v>
      </c>
      <c r="AA27" s="64">
        <f t="shared" si="9"/>
        <v>1355</v>
      </c>
    </row>
    <row r="28" spans="1:27" x14ac:dyDescent="0.2">
      <c r="A28" s="62" t="s">
        <v>84</v>
      </c>
      <c r="B28" s="59" t="s">
        <v>45</v>
      </c>
      <c r="C28" s="63">
        <v>6</v>
      </c>
      <c r="D28" s="63">
        <v>6</v>
      </c>
      <c r="E28" s="63">
        <v>5</v>
      </c>
      <c r="F28" s="63">
        <v>5</v>
      </c>
      <c r="G28" s="40">
        <f t="shared" ref="G28:G34" si="10">I28+K28+M28+R28+T28+V28+X28</f>
        <v>59</v>
      </c>
      <c r="H28" s="40">
        <f t="shared" ref="H28:H34" si="11">+J28+L28+N28+S28+U28+W28+Y28</f>
        <v>56</v>
      </c>
      <c r="I28" s="63">
        <v>49</v>
      </c>
      <c r="J28" s="63">
        <v>49</v>
      </c>
      <c r="K28" s="63">
        <v>6</v>
      </c>
      <c r="L28" s="63">
        <v>4</v>
      </c>
      <c r="M28" s="63">
        <v>4</v>
      </c>
      <c r="N28" s="63">
        <v>3</v>
      </c>
      <c r="O28" s="9"/>
      <c r="P28" s="62" t="s">
        <v>84</v>
      </c>
      <c r="Q28" s="59" t="s">
        <v>45</v>
      </c>
      <c r="R28" s="63"/>
      <c r="S28" s="63"/>
      <c r="T28" s="63"/>
      <c r="U28" s="63"/>
      <c r="V28" s="63"/>
      <c r="W28" s="63"/>
      <c r="X28" s="63"/>
      <c r="Y28" s="63"/>
      <c r="Z28" s="63">
        <v>49</v>
      </c>
      <c r="AA28" s="63">
        <v>49</v>
      </c>
    </row>
    <row r="29" spans="1:27" x14ac:dyDescent="0.2">
      <c r="A29" s="62" t="s">
        <v>85</v>
      </c>
      <c r="B29" s="59" t="s">
        <v>47</v>
      </c>
      <c r="C29" s="63">
        <v>39</v>
      </c>
      <c r="D29" s="63">
        <v>39</v>
      </c>
      <c r="E29" s="63">
        <v>33</v>
      </c>
      <c r="F29" s="63">
        <v>32</v>
      </c>
      <c r="G29" s="40">
        <f t="shared" si="10"/>
        <v>341</v>
      </c>
      <c r="H29" s="40">
        <f t="shared" si="11"/>
        <v>337</v>
      </c>
      <c r="I29" s="63">
        <v>290</v>
      </c>
      <c r="J29" s="63">
        <v>290</v>
      </c>
      <c r="K29" s="63">
        <v>31</v>
      </c>
      <c r="L29" s="63">
        <v>29</v>
      </c>
      <c r="M29" s="63">
        <v>19</v>
      </c>
      <c r="N29" s="63">
        <v>17</v>
      </c>
      <c r="O29" s="9"/>
      <c r="P29" s="62" t="s">
        <v>85</v>
      </c>
      <c r="Q29" s="59" t="s">
        <v>47</v>
      </c>
      <c r="R29" s="63"/>
      <c r="S29" s="63"/>
      <c r="T29" s="63"/>
      <c r="U29" s="63"/>
      <c r="V29" s="63"/>
      <c r="W29" s="63"/>
      <c r="X29" s="63">
        <v>1</v>
      </c>
      <c r="Y29" s="63">
        <v>1</v>
      </c>
      <c r="Z29" s="63">
        <v>295</v>
      </c>
      <c r="AA29" s="63">
        <v>295</v>
      </c>
    </row>
    <row r="30" spans="1:27" x14ac:dyDescent="0.2">
      <c r="A30" s="62" t="s">
        <v>86</v>
      </c>
      <c r="B30" s="59" t="s">
        <v>49</v>
      </c>
      <c r="C30" s="63">
        <v>39</v>
      </c>
      <c r="D30" s="63">
        <v>39</v>
      </c>
      <c r="E30" s="63">
        <v>26</v>
      </c>
      <c r="F30" s="63">
        <v>26</v>
      </c>
      <c r="G30" s="40">
        <f t="shared" si="10"/>
        <v>219</v>
      </c>
      <c r="H30" s="40">
        <f t="shared" si="11"/>
        <v>212</v>
      </c>
      <c r="I30" s="63">
        <v>182</v>
      </c>
      <c r="J30" s="63">
        <v>182</v>
      </c>
      <c r="K30" s="63">
        <v>24</v>
      </c>
      <c r="L30" s="63">
        <v>19</v>
      </c>
      <c r="M30" s="63">
        <v>12</v>
      </c>
      <c r="N30" s="63">
        <v>10</v>
      </c>
      <c r="O30" s="9"/>
      <c r="P30" s="62" t="s">
        <v>86</v>
      </c>
      <c r="Q30" s="59" t="s">
        <v>49</v>
      </c>
      <c r="R30" s="63"/>
      <c r="S30" s="63"/>
      <c r="T30" s="63"/>
      <c r="U30" s="63"/>
      <c r="V30" s="63"/>
      <c r="W30" s="63"/>
      <c r="X30" s="63">
        <v>1</v>
      </c>
      <c r="Y30" s="63">
        <v>1</v>
      </c>
      <c r="Z30" s="63">
        <v>186</v>
      </c>
      <c r="AA30" s="63">
        <v>186</v>
      </c>
    </row>
    <row r="31" spans="1:27" x14ac:dyDescent="0.2">
      <c r="A31" s="62" t="s">
        <v>87</v>
      </c>
      <c r="B31" s="59" t="s">
        <v>51</v>
      </c>
      <c r="C31" s="63">
        <v>21</v>
      </c>
      <c r="D31" s="63">
        <v>21</v>
      </c>
      <c r="E31" s="63">
        <v>21</v>
      </c>
      <c r="F31" s="63">
        <v>21</v>
      </c>
      <c r="G31" s="40">
        <f t="shared" si="10"/>
        <v>133</v>
      </c>
      <c r="H31" s="40">
        <f t="shared" si="11"/>
        <v>131</v>
      </c>
      <c r="I31" s="63">
        <v>108</v>
      </c>
      <c r="J31" s="63">
        <v>108</v>
      </c>
      <c r="K31" s="63">
        <v>17</v>
      </c>
      <c r="L31" s="63">
        <v>17</v>
      </c>
      <c r="M31" s="63">
        <v>6</v>
      </c>
      <c r="N31" s="63">
        <v>4</v>
      </c>
      <c r="O31" s="9"/>
      <c r="P31" s="62" t="s">
        <v>87</v>
      </c>
      <c r="Q31" s="59" t="s">
        <v>51</v>
      </c>
      <c r="R31" s="63"/>
      <c r="S31" s="63"/>
      <c r="T31" s="63"/>
      <c r="U31" s="63"/>
      <c r="V31" s="63">
        <v>1</v>
      </c>
      <c r="W31" s="63">
        <v>1</v>
      </c>
      <c r="X31" s="63">
        <v>1</v>
      </c>
      <c r="Y31" s="63">
        <v>1</v>
      </c>
      <c r="Z31" s="63">
        <v>108</v>
      </c>
      <c r="AA31" s="63">
        <v>108</v>
      </c>
    </row>
    <row r="32" spans="1:27" x14ac:dyDescent="0.2">
      <c r="A32" s="62" t="s">
        <v>88</v>
      </c>
      <c r="B32" s="59" t="s">
        <v>53</v>
      </c>
      <c r="C32" s="63">
        <v>31</v>
      </c>
      <c r="D32" s="63">
        <v>29</v>
      </c>
      <c r="E32" s="63">
        <v>26</v>
      </c>
      <c r="F32" s="63">
        <v>26</v>
      </c>
      <c r="G32" s="40">
        <f t="shared" si="10"/>
        <v>244</v>
      </c>
      <c r="H32" s="40">
        <f t="shared" si="11"/>
        <v>238</v>
      </c>
      <c r="I32" s="63">
        <v>198</v>
      </c>
      <c r="J32" s="63">
        <v>198</v>
      </c>
      <c r="K32" s="63">
        <v>26</v>
      </c>
      <c r="L32" s="63">
        <v>24</v>
      </c>
      <c r="M32" s="63">
        <v>18</v>
      </c>
      <c r="N32" s="63">
        <v>14</v>
      </c>
      <c r="O32" s="9"/>
      <c r="P32" s="62" t="s">
        <v>88</v>
      </c>
      <c r="Q32" s="59" t="s">
        <v>53</v>
      </c>
      <c r="R32" s="63"/>
      <c r="S32" s="63"/>
      <c r="T32" s="63"/>
      <c r="U32" s="63"/>
      <c r="V32" s="63">
        <v>2</v>
      </c>
      <c r="W32" s="63">
        <v>2</v>
      </c>
      <c r="X32" s="63"/>
      <c r="Y32" s="63"/>
      <c r="Z32" s="63">
        <v>200</v>
      </c>
      <c r="AA32" s="63">
        <v>199</v>
      </c>
    </row>
    <row r="33" spans="1:32" x14ac:dyDescent="0.2">
      <c r="A33" s="62" t="s">
        <v>89</v>
      </c>
      <c r="B33" s="59" t="s">
        <v>55</v>
      </c>
      <c r="C33" s="63">
        <v>39</v>
      </c>
      <c r="D33" s="63">
        <v>39</v>
      </c>
      <c r="E33" s="63">
        <v>41</v>
      </c>
      <c r="F33" s="63">
        <v>40</v>
      </c>
      <c r="G33" s="40">
        <f t="shared" si="10"/>
        <v>356</v>
      </c>
      <c r="H33" s="40">
        <f t="shared" si="11"/>
        <v>339</v>
      </c>
      <c r="I33" s="63">
        <v>287</v>
      </c>
      <c r="J33" s="63">
        <v>287</v>
      </c>
      <c r="K33" s="63">
        <v>37</v>
      </c>
      <c r="L33" s="63">
        <v>27</v>
      </c>
      <c r="M33" s="63">
        <v>21</v>
      </c>
      <c r="N33" s="63">
        <v>14</v>
      </c>
      <c r="O33" s="9"/>
      <c r="P33" s="62" t="s">
        <v>89</v>
      </c>
      <c r="Q33" s="59" t="s">
        <v>55</v>
      </c>
      <c r="R33" s="63"/>
      <c r="S33" s="63"/>
      <c r="T33" s="63"/>
      <c r="U33" s="63"/>
      <c r="V33" s="63">
        <v>5</v>
      </c>
      <c r="W33" s="63">
        <v>5</v>
      </c>
      <c r="X33" s="63">
        <v>6</v>
      </c>
      <c r="Y33" s="63">
        <v>6</v>
      </c>
      <c r="Z33" s="63">
        <v>304</v>
      </c>
      <c r="AA33" s="63">
        <v>304</v>
      </c>
    </row>
    <row r="34" spans="1:32" x14ac:dyDescent="0.2">
      <c r="A34" s="62" t="s">
        <v>90</v>
      </c>
      <c r="B34" s="59" t="s">
        <v>57</v>
      </c>
      <c r="C34" s="63">
        <v>40</v>
      </c>
      <c r="D34" s="63">
        <v>40</v>
      </c>
      <c r="E34" s="63">
        <v>29</v>
      </c>
      <c r="F34" s="63">
        <v>29</v>
      </c>
      <c r="G34" s="40">
        <f t="shared" si="10"/>
        <v>251</v>
      </c>
      <c r="H34" s="40">
        <f t="shared" si="11"/>
        <v>244</v>
      </c>
      <c r="I34" s="63">
        <v>217</v>
      </c>
      <c r="J34" s="63">
        <v>217</v>
      </c>
      <c r="K34" s="63">
        <v>20</v>
      </c>
      <c r="L34" s="63">
        <v>16</v>
      </c>
      <c r="M34" s="63">
        <v>10</v>
      </c>
      <c r="N34" s="63">
        <v>7</v>
      </c>
      <c r="O34" s="9"/>
      <c r="P34" s="62" t="s">
        <v>90</v>
      </c>
      <c r="Q34" s="59" t="s">
        <v>57</v>
      </c>
      <c r="R34" s="63"/>
      <c r="S34" s="63"/>
      <c r="T34" s="63"/>
      <c r="U34" s="63"/>
      <c r="V34" s="63">
        <v>3</v>
      </c>
      <c r="W34" s="63">
        <v>3</v>
      </c>
      <c r="X34" s="63">
        <v>1</v>
      </c>
      <c r="Y34" s="63">
        <v>1</v>
      </c>
      <c r="Z34" s="63">
        <v>214</v>
      </c>
      <c r="AA34" s="63">
        <v>214</v>
      </c>
      <c r="AB34" s="65"/>
    </row>
    <row r="35" spans="1:32" x14ac:dyDescent="0.2">
      <c r="A35" s="61" t="s">
        <v>91</v>
      </c>
      <c r="B35" s="59" t="s">
        <v>59</v>
      </c>
      <c r="C35" s="64">
        <f>SUM(C36:C38)</f>
        <v>85</v>
      </c>
      <c r="D35" s="64">
        <f t="shared" ref="D35:N35" si="12">SUM(D36:D38)</f>
        <v>85</v>
      </c>
      <c r="E35" s="64">
        <f t="shared" si="12"/>
        <v>82</v>
      </c>
      <c r="F35" s="64">
        <f t="shared" si="12"/>
        <v>82</v>
      </c>
      <c r="G35" s="64">
        <f t="shared" si="12"/>
        <v>728</v>
      </c>
      <c r="H35" s="64">
        <f t="shared" si="12"/>
        <v>688</v>
      </c>
      <c r="I35" s="64">
        <f t="shared" si="12"/>
        <v>593</v>
      </c>
      <c r="J35" s="64">
        <f t="shared" si="12"/>
        <v>588</v>
      </c>
      <c r="K35" s="64">
        <f t="shared" si="12"/>
        <v>65</v>
      </c>
      <c r="L35" s="64">
        <f t="shared" si="12"/>
        <v>50</v>
      </c>
      <c r="M35" s="64">
        <f t="shared" si="12"/>
        <v>45</v>
      </c>
      <c r="N35" s="64">
        <f t="shared" si="12"/>
        <v>25</v>
      </c>
      <c r="O35" s="66"/>
      <c r="P35" s="61" t="s">
        <v>91</v>
      </c>
      <c r="Q35" s="59" t="s">
        <v>59</v>
      </c>
      <c r="R35" s="64">
        <f t="shared" ref="R35:AA35" si="13">SUM(R36:R38)</f>
        <v>1</v>
      </c>
      <c r="S35" s="64">
        <f t="shared" si="13"/>
        <v>1</v>
      </c>
      <c r="T35" s="64">
        <f t="shared" si="13"/>
        <v>0</v>
      </c>
      <c r="U35" s="64">
        <f t="shared" si="13"/>
        <v>0</v>
      </c>
      <c r="V35" s="64">
        <f t="shared" si="13"/>
        <v>10</v>
      </c>
      <c r="W35" s="64">
        <f t="shared" si="13"/>
        <v>10</v>
      </c>
      <c r="X35" s="64">
        <f t="shared" si="13"/>
        <v>14</v>
      </c>
      <c r="Y35" s="64">
        <f t="shared" si="13"/>
        <v>14</v>
      </c>
      <c r="Z35" s="64">
        <f t="shared" si="13"/>
        <v>597</v>
      </c>
      <c r="AA35" s="64">
        <f t="shared" si="13"/>
        <v>595</v>
      </c>
      <c r="AB35" s="54"/>
      <c r="AC35" s="65"/>
      <c r="AD35" s="65"/>
      <c r="AE35" s="65"/>
      <c r="AF35" s="65"/>
    </row>
    <row r="36" spans="1:32" x14ac:dyDescent="0.2">
      <c r="A36" s="62" t="s">
        <v>92</v>
      </c>
      <c r="B36" s="59" t="s">
        <v>61</v>
      </c>
      <c r="C36" s="63">
        <v>32</v>
      </c>
      <c r="D36" s="63">
        <v>32</v>
      </c>
      <c r="E36" s="63">
        <v>32</v>
      </c>
      <c r="F36" s="63">
        <v>32</v>
      </c>
      <c r="G36" s="40">
        <f>I36+K36+M36+R36+T36+V36+X36</f>
        <v>278</v>
      </c>
      <c r="H36" s="40">
        <f>+J36+L36+N36+S36+U36+W36+Y36</f>
        <v>265</v>
      </c>
      <c r="I36" s="63">
        <v>228</v>
      </c>
      <c r="J36" s="63">
        <v>228</v>
      </c>
      <c r="K36" s="63">
        <v>28</v>
      </c>
      <c r="L36" s="63">
        <v>21</v>
      </c>
      <c r="M36" s="63">
        <v>18</v>
      </c>
      <c r="N36" s="63">
        <v>12</v>
      </c>
      <c r="O36" s="65"/>
      <c r="P36" s="62" t="s">
        <v>92</v>
      </c>
      <c r="Q36" s="59" t="s">
        <v>61</v>
      </c>
      <c r="R36" s="63">
        <v>1</v>
      </c>
      <c r="S36" s="63">
        <v>1</v>
      </c>
      <c r="T36" s="63"/>
      <c r="U36" s="63"/>
      <c r="V36" s="63">
        <v>1</v>
      </c>
      <c r="W36" s="63">
        <v>1</v>
      </c>
      <c r="X36" s="63">
        <v>2</v>
      </c>
      <c r="Y36" s="63">
        <v>2</v>
      </c>
      <c r="Z36" s="63">
        <v>229</v>
      </c>
      <c r="AA36" s="63">
        <v>229</v>
      </c>
      <c r="AC36" s="67"/>
      <c r="AD36" s="67"/>
      <c r="AE36" s="65"/>
      <c r="AF36" s="65"/>
    </row>
    <row r="37" spans="1:32" x14ac:dyDescent="0.2">
      <c r="A37" s="62" t="s">
        <v>93</v>
      </c>
      <c r="B37" s="59" t="s">
        <v>63</v>
      </c>
      <c r="C37" s="63">
        <v>23</v>
      </c>
      <c r="D37" s="63">
        <v>23</v>
      </c>
      <c r="E37" s="63">
        <v>22</v>
      </c>
      <c r="F37" s="63">
        <v>22</v>
      </c>
      <c r="G37" s="40">
        <f>I37+K37+M37+R37+T37+V37+X37</f>
        <v>192</v>
      </c>
      <c r="H37" s="40">
        <f>+J37+L37+N37+S37+U37+W37+Y37</f>
        <v>181</v>
      </c>
      <c r="I37" s="63">
        <v>151</v>
      </c>
      <c r="J37" s="63">
        <v>149</v>
      </c>
      <c r="K37" s="63">
        <v>13</v>
      </c>
      <c r="L37" s="63">
        <v>11</v>
      </c>
      <c r="M37" s="63">
        <v>13</v>
      </c>
      <c r="N37" s="63">
        <v>6</v>
      </c>
      <c r="O37" s="65"/>
      <c r="P37" s="62" t="s">
        <v>93</v>
      </c>
      <c r="Q37" s="59" t="s">
        <v>63</v>
      </c>
      <c r="R37" s="63"/>
      <c r="S37" s="63"/>
      <c r="T37" s="63"/>
      <c r="U37" s="63"/>
      <c r="V37" s="63">
        <v>7</v>
      </c>
      <c r="W37" s="63">
        <v>7</v>
      </c>
      <c r="X37" s="63">
        <v>8</v>
      </c>
      <c r="Y37" s="63">
        <v>8</v>
      </c>
      <c r="Z37" s="63">
        <v>151</v>
      </c>
      <c r="AA37" s="63">
        <v>149</v>
      </c>
      <c r="AB37" s="54"/>
      <c r="AC37" s="67"/>
      <c r="AD37" s="67"/>
      <c r="AE37" s="65"/>
      <c r="AF37" s="65"/>
    </row>
    <row r="38" spans="1:32" x14ac:dyDescent="0.2">
      <c r="A38" s="62" t="s">
        <v>94</v>
      </c>
      <c r="B38" s="59" t="s">
        <v>65</v>
      </c>
      <c r="C38" s="63">
        <v>30</v>
      </c>
      <c r="D38" s="63">
        <v>30</v>
      </c>
      <c r="E38" s="63">
        <v>28</v>
      </c>
      <c r="F38" s="63">
        <v>28</v>
      </c>
      <c r="G38" s="40">
        <f>I38+K38+M38+R38+T38+V38+X38</f>
        <v>258</v>
      </c>
      <c r="H38" s="40">
        <f>+J38+L38+N38+S38+U38+W38+Y38</f>
        <v>242</v>
      </c>
      <c r="I38" s="63">
        <v>214</v>
      </c>
      <c r="J38" s="63">
        <v>211</v>
      </c>
      <c r="K38" s="63">
        <v>24</v>
      </c>
      <c r="L38" s="63">
        <v>18</v>
      </c>
      <c r="M38" s="63">
        <v>14</v>
      </c>
      <c r="N38" s="63">
        <v>7</v>
      </c>
      <c r="O38" s="65"/>
      <c r="P38" s="62" t="s">
        <v>94</v>
      </c>
      <c r="Q38" s="59" t="s">
        <v>65</v>
      </c>
      <c r="R38" s="63"/>
      <c r="S38" s="63"/>
      <c r="T38" s="63"/>
      <c r="U38" s="63"/>
      <c r="V38" s="63">
        <v>2</v>
      </c>
      <c r="W38" s="63">
        <v>2</v>
      </c>
      <c r="X38" s="63">
        <v>4</v>
      </c>
      <c r="Y38" s="63">
        <v>4</v>
      </c>
      <c r="Z38" s="63">
        <v>217</v>
      </c>
      <c r="AA38" s="63">
        <v>217</v>
      </c>
      <c r="AC38" s="67"/>
      <c r="AD38" s="67"/>
      <c r="AE38" s="65"/>
      <c r="AF38" s="65"/>
    </row>
    <row r="39" spans="1:32" x14ac:dyDescent="0.2">
      <c r="A39" s="68" t="s">
        <v>95</v>
      </c>
      <c r="B39" s="69" t="s">
        <v>96</v>
      </c>
      <c r="C39" s="70">
        <v>612</v>
      </c>
      <c r="D39" s="70">
        <v>591</v>
      </c>
      <c r="E39" s="70">
        <v>488</v>
      </c>
      <c r="F39" s="70">
        <v>487</v>
      </c>
      <c r="G39" s="40">
        <f>I39+K39+M39+R39+T39+V39+X39</f>
        <v>4786</v>
      </c>
      <c r="H39" s="40">
        <f>+J39+L39+N39+S39+U39+W39+Y39</f>
        <v>4572</v>
      </c>
      <c r="I39" s="70">
        <v>4150</v>
      </c>
      <c r="J39" s="70">
        <v>4142</v>
      </c>
      <c r="K39" s="70">
        <v>339</v>
      </c>
      <c r="L39" s="70">
        <v>267</v>
      </c>
      <c r="M39" s="70">
        <v>293</v>
      </c>
      <c r="N39" s="70">
        <v>160</v>
      </c>
      <c r="O39" s="65"/>
      <c r="P39" s="71" t="s">
        <v>95</v>
      </c>
      <c r="Q39" s="59" t="s">
        <v>96</v>
      </c>
      <c r="R39" s="63">
        <v>4</v>
      </c>
      <c r="S39" s="63">
        <v>3</v>
      </c>
      <c r="T39" s="63"/>
      <c r="U39" s="63"/>
      <c r="V39" s="63"/>
      <c r="W39" s="63"/>
      <c r="X39" s="63"/>
      <c r="Y39" s="63"/>
      <c r="Z39" s="63">
        <v>4393</v>
      </c>
      <c r="AA39" s="63">
        <v>4382</v>
      </c>
      <c r="AC39" s="67"/>
      <c r="AD39" s="67"/>
      <c r="AE39" s="65"/>
      <c r="AF39" s="65"/>
    </row>
    <row r="40" spans="1:32" ht="26.25" customHeight="1" x14ac:dyDescent="0.2">
      <c r="A40" s="72"/>
      <c r="B40" s="73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54"/>
      <c r="AC40" s="67"/>
      <c r="AD40" s="67"/>
      <c r="AE40" s="65"/>
      <c r="AF40" s="65"/>
    </row>
    <row r="41" spans="1:32" x14ac:dyDescent="0.2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65"/>
      <c r="P41" s="65"/>
      <c r="Q41" s="65"/>
      <c r="R41" s="54"/>
      <c r="S41" s="54"/>
      <c r="T41" s="54"/>
      <c r="U41" s="54"/>
      <c r="V41" s="75"/>
      <c r="W41" s="54"/>
      <c r="X41" s="54"/>
      <c r="Y41" s="54"/>
      <c r="Z41" s="54"/>
      <c r="AA41" s="54"/>
      <c r="AB41" s="54"/>
      <c r="AC41" s="76"/>
      <c r="AD41" s="76"/>
      <c r="AE41" s="54"/>
      <c r="AF41" s="75"/>
    </row>
    <row r="42" spans="1:32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65"/>
      <c r="P42" s="9"/>
      <c r="Q42" s="9"/>
      <c r="R42" s="9"/>
      <c r="S42" s="9"/>
      <c r="T42" s="9"/>
      <c r="U42" s="9"/>
      <c r="V42" s="12"/>
      <c r="W42" s="12"/>
      <c r="X42" s="9"/>
      <c r="Y42" s="9"/>
      <c r="Z42" s="9"/>
      <c r="AA42" s="9"/>
      <c r="AC42" s="76"/>
      <c r="AD42" s="76"/>
      <c r="AE42" s="76"/>
      <c r="AF42" s="76"/>
    </row>
    <row r="43" spans="1:32" x14ac:dyDescent="0.2">
      <c r="A43" s="9"/>
      <c r="B43" s="13"/>
      <c r="C43" s="9"/>
      <c r="D43" s="9"/>
      <c r="E43" s="38"/>
      <c r="F43" s="9"/>
      <c r="G43" s="9"/>
      <c r="H43" s="9"/>
      <c r="I43" s="38"/>
      <c r="J43" s="3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2"/>
      <c r="W43" s="12"/>
      <c r="X43" s="9"/>
      <c r="Y43" s="9"/>
      <c r="Z43" s="9"/>
      <c r="AA43" s="9"/>
    </row>
    <row r="44" spans="1:32" x14ac:dyDescent="0.2">
      <c r="A44" s="9"/>
      <c r="B44" s="13"/>
      <c r="C44" s="9"/>
      <c r="D44" s="3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2"/>
      <c r="W44" s="13"/>
      <c r="X44" s="13"/>
      <c r="Y44" s="13"/>
      <c r="Z44" s="9"/>
      <c r="AA44" s="9"/>
    </row>
    <row r="45" spans="1:32" x14ac:dyDescent="0.2">
      <c r="A45" s="9"/>
      <c r="B45" s="13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2"/>
      <c r="W45" s="12"/>
      <c r="X45" s="9"/>
      <c r="Y45" s="9"/>
      <c r="Z45" s="9"/>
      <c r="AA45" s="9"/>
    </row>
    <row r="46" spans="1:32" x14ac:dyDescent="0.2">
      <c r="A46" s="9"/>
      <c r="B46" s="13"/>
      <c r="C46" s="9"/>
      <c r="D46" s="3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2"/>
      <c r="W46" s="12"/>
      <c r="X46" s="9"/>
      <c r="Y46" s="9"/>
      <c r="Z46" s="9"/>
      <c r="AA46" s="9"/>
    </row>
    <row r="47" spans="1:32" x14ac:dyDescent="0.2">
      <c r="A47" s="9"/>
      <c r="B47" s="13"/>
      <c r="C47" s="9"/>
      <c r="D47" s="3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2"/>
      <c r="W47" s="12"/>
      <c r="X47" s="9"/>
      <c r="Y47" s="9"/>
      <c r="Z47" s="9"/>
      <c r="AA47" s="9"/>
    </row>
    <row r="48" spans="1:32" x14ac:dyDescent="0.2">
      <c r="A48" s="9"/>
      <c r="B48" s="13"/>
      <c r="C48" s="9"/>
      <c r="D48" s="3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2"/>
      <c r="W48" s="12"/>
      <c r="X48" s="9"/>
      <c r="Y48" s="9"/>
      <c r="Z48" s="9"/>
      <c r="AA48" s="9"/>
    </row>
    <row r="49" spans="1:23" x14ac:dyDescent="0.2">
      <c r="A49" s="9"/>
      <c r="B49" s="13"/>
      <c r="C49" s="9"/>
      <c r="D49" s="38"/>
      <c r="E49" s="9"/>
      <c r="F49" s="9"/>
      <c r="G49" s="9"/>
      <c r="H49" s="9"/>
      <c r="I49" s="9"/>
      <c r="J49" s="38"/>
      <c r="K49" s="9"/>
      <c r="L49" s="9"/>
      <c r="M49" s="9"/>
      <c r="N49" s="9"/>
      <c r="O49" s="9"/>
      <c r="P49" s="77"/>
      <c r="Q49" s="77"/>
      <c r="R49" s="77"/>
      <c r="S49" s="77"/>
      <c r="T49" s="77"/>
      <c r="U49" s="77"/>
      <c r="V49" s="7"/>
      <c r="W49" s="7"/>
    </row>
    <row r="50" spans="1:23" x14ac:dyDescent="0.2">
      <c r="D50" s="77"/>
      <c r="E50" s="77"/>
      <c r="F50" s="77"/>
      <c r="G50" s="77"/>
      <c r="H50" s="77"/>
      <c r="J50" s="77"/>
      <c r="K50" s="77"/>
      <c r="L50" s="77"/>
      <c r="M50" s="77"/>
      <c r="N50" s="77"/>
      <c r="O50" s="77"/>
      <c r="P50" s="78"/>
      <c r="Q50" s="78"/>
      <c r="R50" s="78"/>
      <c r="S50" s="78"/>
      <c r="T50" s="78"/>
      <c r="U50" s="78"/>
      <c r="V50" s="7"/>
      <c r="W50" s="7"/>
    </row>
    <row r="51" spans="1:23" x14ac:dyDescent="0.2">
      <c r="D51" s="78"/>
      <c r="E51" s="78"/>
      <c r="F51" s="78"/>
      <c r="H51" s="78"/>
      <c r="J51" s="78"/>
      <c r="K51" s="78"/>
      <c r="L51" s="78"/>
      <c r="M51" s="78"/>
      <c r="N51" s="78"/>
      <c r="O51" s="78"/>
    </row>
  </sheetData>
  <mergeCells count="37">
    <mergeCell ref="AA10:AA11"/>
    <mergeCell ref="A41:N42"/>
    <mergeCell ref="U10:U11"/>
    <mergeCell ref="V10:V11"/>
    <mergeCell ref="W10:W11"/>
    <mergeCell ref="X10:X11"/>
    <mergeCell ref="Y10:Y11"/>
    <mergeCell ref="Z10:Z11"/>
    <mergeCell ref="R10:R11"/>
    <mergeCell ref="S10:S11"/>
    <mergeCell ref="T10:T11"/>
    <mergeCell ref="P8:P11"/>
    <mergeCell ref="Q8:Q11"/>
    <mergeCell ref="R8:Y8"/>
    <mergeCell ref="Z8:AA9"/>
    <mergeCell ref="I9:J9"/>
    <mergeCell ref="K9:L9"/>
    <mergeCell ref="M9:N9"/>
    <mergeCell ref="R9:S9"/>
    <mergeCell ref="T9:U9"/>
    <mergeCell ref="V9:W9"/>
    <mergeCell ref="X9:Y9"/>
    <mergeCell ref="P2:T2"/>
    <mergeCell ref="A5:N5"/>
    <mergeCell ref="A6:N6"/>
    <mergeCell ref="A8:A11"/>
    <mergeCell ref="B8:B11"/>
    <mergeCell ref="C8:D9"/>
    <mergeCell ref="E8:F9"/>
    <mergeCell ref="G8:H9"/>
    <mergeCell ref="I8:N8"/>
    <mergeCell ref="C10:C11"/>
    <mergeCell ref="E10:E11"/>
    <mergeCell ref="G10:G11"/>
    <mergeCell ref="I10:I11"/>
    <mergeCell ref="K10:K11"/>
    <mergeCell ref="M10:M11"/>
  </mergeCells>
  <pageMargins left="1.4" right="0.25" top="0.81" bottom="0.5" header="0.3" footer="0.3"/>
  <pageSetup scale="75" orientation="landscape" r:id="rId1"/>
  <rowBreaks count="1" manualBreakCount="1">
    <brk id="47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А-СӨБ-1</vt:lpstr>
      <vt:lpstr>А-СӨБ-1.1</vt:lpstr>
      <vt:lpstr>А-СӨБ-2</vt:lpstr>
      <vt:lpstr>А-СӨБ-2.1</vt:lpstr>
      <vt:lpstr>'А-СӨБ-1'!Print_Area</vt:lpstr>
      <vt:lpstr>'А-СӨБ-1.1'!Print_Area</vt:lpstr>
      <vt:lpstr>'А-СӨБ-2'!Print_Area</vt:lpstr>
      <vt:lpstr>'А-СӨБ-2.1'!Print_Area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Tuya Basan</dc:creator>
  <cp:lastModifiedBy>Батбаяр Цэдвээ</cp:lastModifiedBy>
  <cp:lastPrinted>2025-11-04T12:23:56Z</cp:lastPrinted>
  <dcterms:created xsi:type="dcterms:W3CDTF">2018-07-31T02:28:54Z</dcterms:created>
  <dcterms:modified xsi:type="dcterms:W3CDTF">2025-11-25T02:32:19Z</dcterms:modified>
</cp:coreProperties>
</file>