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2022 ON\1-TSAHIM BODLOGIIN HELTES\UGSUN MEDEELEL\"/>
    </mc:Choice>
  </mc:AlternateContent>
  <xr:revisionPtr revIDLastSave="0" documentId="13_ncr:1_{E1AD8DB7-2881-4B1A-A01E-11756D5AA538}" xr6:coauthVersionLast="47" xr6:coauthVersionMax="47" xr10:uidLastSave="{00000000-0000-0000-0000-000000000000}"/>
  <bookViews>
    <workbookView xWindow="-120" yWindow="-120" windowWidth="29040" windowHeight="17640" tabRatio="836" activeTab="3" xr2:uid="{00000000-000D-0000-FFFF-FFFF00000000}"/>
  </bookViews>
  <sheets>
    <sheet name="А-ТМБ-9" sheetId="1" r:id="rId1"/>
    <sheet name="А-ТМБ-10" sheetId="3" r:id="rId2"/>
    <sheet name="А-ТМБ-11" sheetId="2" r:id="rId3"/>
    <sheet name="З-ТМБ-10" sheetId="4" r:id="rId4"/>
  </sheets>
  <definedNames>
    <definedName name="_xlnm.Print_Area" localSheetId="1">'А-ТМБ-10'!$A$1:$AG$45</definedName>
    <definedName name="_xlnm.Print_Area" localSheetId="2">'А-ТМБ-11'!$A$1:$S$115</definedName>
    <definedName name="_xlnm.Print_Area" localSheetId="0">'А-ТМБ-9'!$A$1:$AR$54</definedName>
    <definedName name="_xlnm.Print_Area" localSheetId="3">'З-ТМБ-10'!$A$1:$AY$273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73" i="4" l="1"/>
  <c r="K273" i="4"/>
  <c r="J273" i="4"/>
  <c r="R272" i="4"/>
  <c r="K272" i="4"/>
  <c r="J272" i="4"/>
  <c r="R271" i="4"/>
  <c r="K271" i="4"/>
  <c r="J271" i="4"/>
  <c r="R270" i="4"/>
  <c r="K270" i="4"/>
  <c r="J270" i="4"/>
  <c r="R269" i="4"/>
  <c r="K269" i="4"/>
  <c r="J269" i="4"/>
  <c r="R268" i="4"/>
  <c r="K268" i="4"/>
  <c r="J268" i="4"/>
  <c r="R267" i="4"/>
  <c r="K267" i="4"/>
  <c r="J267" i="4"/>
  <c r="R266" i="4"/>
  <c r="K266" i="4"/>
  <c r="J266" i="4"/>
  <c r="R265" i="4"/>
  <c r="K265" i="4"/>
  <c r="J265" i="4"/>
  <c r="R264" i="4"/>
  <c r="K264" i="4"/>
  <c r="J264" i="4"/>
  <c r="AY263" i="4"/>
  <c r="AX263" i="4"/>
  <c r="AW263" i="4"/>
  <c r="AV263" i="4"/>
  <c r="AU263" i="4"/>
  <c r="AT263" i="4"/>
  <c r="AS263" i="4"/>
  <c r="AR263" i="4"/>
  <c r="AQ263" i="4"/>
  <c r="AP263" i="4"/>
  <c r="AO263" i="4"/>
  <c r="AO257" i="4" s="1"/>
  <c r="AN263" i="4"/>
  <c r="AM263" i="4"/>
  <c r="AL263" i="4"/>
  <c r="AL257" i="4" s="1"/>
  <c r="AK263" i="4"/>
  <c r="AJ263" i="4"/>
  <c r="AI263" i="4"/>
  <c r="AH263" i="4"/>
  <c r="AG263" i="4"/>
  <c r="AF263" i="4"/>
  <c r="AE263" i="4"/>
  <c r="AB263" i="4"/>
  <c r="AA263" i="4"/>
  <c r="Z263" i="4"/>
  <c r="Y263" i="4"/>
  <c r="X263" i="4"/>
  <c r="W263" i="4"/>
  <c r="V263" i="4"/>
  <c r="U263" i="4"/>
  <c r="T263" i="4"/>
  <c r="S263" i="4"/>
  <c r="Q263" i="4"/>
  <c r="P263" i="4"/>
  <c r="O263" i="4"/>
  <c r="N263" i="4"/>
  <c r="M263" i="4"/>
  <c r="L263" i="4"/>
  <c r="AC262" i="4"/>
  <c r="AB262" i="4"/>
  <c r="K262" i="4"/>
  <c r="J262" i="4"/>
  <c r="AC261" i="4"/>
  <c r="AB261" i="4"/>
  <c r="K261" i="4"/>
  <c r="J261" i="4"/>
  <c r="AC260" i="4"/>
  <c r="AB260" i="4"/>
  <c r="K260" i="4"/>
  <c r="J260" i="4"/>
  <c r="AC259" i="4"/>
  <c r="AB259" i="4"/>
  <c r="K259" i="4"/>
  <c r="K258" i="4" s="1"/>
  <c r="J259" i="4"/>
  <c r="AY258" i="4"/>
  <c r="AX258" i="4"/>
  <c r="AW258" i="4"/>
  <c r="AW257" i="4" s="1"/>
  <c r="AV258" i="4"/>
  <c r="AU258" i="4"/>
  <c r="AU257" i="4" s="1"/>
  <c r="AT258" i="4"/>
  <c r="AT257" i="4" s="1"/>
  <c r="AS258" i="4"/>
  <c r="AR258" i="4"/>
  <c r="AR257" i="4" s="1"/>
  <c r="AQ258" i="4"/>
  <c r="AP258" i="4"/>
  <c r="AP257" i="4" s="1"/>
  <c r="AO258" i="4"/>
  <c r="AN258" i="4"/>
  <c r="AM258" i="4"/>
  <c r="AL258" i="4"/>
  <c r="AK258" i="4"/>
  <c r="AJ258" i="4"/>
  <c r="AJ257" i="4" s="1"/>
  <c r="AI258" i="4"/>
  <c r="AI257" i="4" s="1"/>
  <c r="AH258" i="4"/>
  <c r="AG258" i="4"/>
  <c r="AG257" i="4" s="1"/>
  <c r="AF258" i="4"/>
  <c r="AE258" i="4"/>
  <c r="AB258" i="4"/>
  <c r="AA258" i="4"/>
  <c r="Z258" i="4"/>
  <c r="Z257" i="4" s="1"/>
  <c r="Y258" i="4"/>
  <c r="X258" i="4"/>
  <c r="W258" i="4"/>
  <c r="V258" i="4"/>
  <c r="U258" i="4"/>
  <c r="T258" i="4"/>
  <c r="S258" i="4"/>
  <c r="S257" i="4" s="1"/>
  <c r="R258" i="4"/>
  <c r="Q258" i="4"/>
  <c r="Q257" i="4" s="1"/>
  <c r="P258" i="4"/>
  <c r="P257" i="4" s="1"/>
  <c r="O258" i="4"/>
  <c r="O257" i="4" s="1"/>
  <c r="N258" i="4"/>
  <c r="M258" i="4"/>
  <c r="L258" i="4"/>
  <c r="AY257" i="4"/>
  <c r="AB257" i="4"/>
  <c r="X257" i="4"/>
  <c r="AC256" i="4"/>
  <c r="AB256" i="4"/>
  <c r="K256" i="4"/>
  <c r="J256" i="4"/>
  <c r="AY255" i="4"/>
  <c r="AX255" i="4"/>
  <c r="AW255" i="4"/>
  <c r="AV255" i="4"/>
  <c r="AU255" i="4"/>
  <c r="AT255" i="4"/>
  <c r="AS255" i="4"/>
  <c r="AR255" i="4"/>
  <c r="AQ255" i="4"/>
  <c r="AP255" i="4"/>
  <c r="AO255" i="4"/>
  <c r="AN255" i="4"/>
  <c r="AM255" i="4"/>
  <c r="AL255" i="4"/>
  <c r="AK255" i="4"/>
  <c r="AJ255" i="4"/>
  <c r="AI255" i="4"/>
  <c r="AH255" i="4"/>
  <c r="AG255" i="4"/>
  <c r="AF255" i="4"/>
  <c r="AE255" i="4"/>
  <c r="AB255" i="4"/>
  <c r="AA255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AC254" i="4"/>
  <c r="AB254" i="4"/>
  <c r="K254" i="4"/>
  <c r="J254" i="4"/>
  <c r="AC253" i="4"/>
  <c r="AB253" i="4"/>
  <c r="K253" i="4"/>
  <c r="J253" i="4"/>
  <c r="AC252" i="4"/>
  <c r="AB252" i="4"/>
  <c r="K252" i="4"/>
  <c r="J252" i="4"/>
  <c r="AY251" i="4"/>
  <c r="AX251" i="4"/>
  <c r="AW251" i="4"/>
  <c r="AV251" i="4"/>
  <c r="AU251" i="4"/>
  <c r="AT251" i="4"/>
  <c r="AS251" i="4"/>
  <c r="AR251" i="4"/>
  <c r="AQ251" i="4"/>
  <c r="AP251" i="4"/>
  <c r="AO251" i="4"/>
  <c r="AN251" i="4"/>
  <c r="AM251" i="4"/>
  <c r="AL251" i="4"/>
  <c r="AK251" i="4"/>
  <c r="AJ251" i="4"/>
  <c r="AI251" i="4"/>
  <c r="AH251" i="4"/>
  <c r="AG251" i="4"/>
  <c r="AF251" i="4"/>
  <c r="AE251" i="4"/>
  <c r="AB251" i="4"/>
  <c r="AA251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AC250" i="4"/>
  <c r="AB250" i="4"/>
  <c r="K250" i="4"/>
  <c r="J250" i="4"/>
  <c r="AC249" i="4"/>
  <c r="AB249" i="4"/>
  <c r="K249" i="4"/>
  <c r="J249" i="4"/>
  <c r="AC248" i="4"/>
  <c r="AB248" i="4"/>
  <c r="K248" i="4"/>
  <c r="J248" i="4"/>
  <c r="AC247" i="4"/>
  <c r="AB247" i="4"/>
  <c r="K247" i="4"/>
  <c r="J247" i="4"/>
  <c r="AY246" i="4"/>
  <c r="AX246" i="4"/>
  <c r="AW246" i="4"/>
  <c r="AV246" i="4"/>
  <c r="AU246" i="4"/>
  <c r="AT246" i="4"/>
  <c r="AS246" i="4"/>
  <c r="AR246" i="4"/>
  <c r="AQ246" i="4"/>
  <c r="AP246" i="4"/>
  <c r="AO246" i="4"/>
  <c r="AN246" i="4"/>
  <c r="AM246" i="4"/>
  <c r="AL246" i="4"/>
  <c r="AK246" i="4"/>
  <c r="AJ246" i="4"/>
  <c r="AI246" i="4"/>
  <c r="AH246" i="4"/>
  <c r="AG246" i="4"/>
  <c r="AF246" i="4"/>
  <c r="AE246" i="4"/>
  <c r="AB246" i="4"/>
  <c r="AA246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AC245" i="4"/>
  <c r="AB245" i="4"/>
  <c r="K245" i="4"/>
  <c r="J245" i="4"/>
  <c r="AC244" i="4"/>
  <c r="AB244" i="4"/>
  <c r="K244" i="4"/>
  <c r="J244" i="4"/>
  <c r="AC243" i="4"/>
  <c r="AB243" i="4"/>
  <c r="K243" i="4"/>
  <c r="J243" i="4"/>
  <c r="AC242" i="4"/>
  <c r="AB242" i="4"/>
  <c r="K242" i="4"/>
  <c r="J242" i="4"/>
  <c r="AC241" i="4"/>
  <c r="AB241" i="4"/>
  <c r="K241" i="4"/>
  <c r="J241" i="4"/>
  <c r="AC240" i="4"/>
  <c r="AB240" i="4"/>
  <c r="K240" i="4"/>
  <c r="J240" i="4"/>
  <c r="AC239" i="4"/>
  <c r="AB239" i="4"/>
  <c r="K239" i="4"/>
  <c r="J239" i="4"/>
  <c r="AC238" i="4"/>
  <c r="AB238" i="4"/>
  <c r="K238" i="4"/>
  <c r="J238" i="4"/>
  <c r="AC237" i="4"/>
  <c r="AB237" i="4"/>
  <c r="K237" i="4"/>
  <c r="J237" i="4"/>
  <c r="AC236" i="4"/>
  <c r="AB236" i="4"/>
  <c r="K236" i="4"/>
  <c r="J236" i="4"/>
  <c r="AC235" i="4"/>
  <c r="AB235" i="4"/>
  <c r="K235" i="4"/>
  <c r="J235" i="4"/>
  <c r="AC234" i="4"/>
  <c r="AB234" i="4"/>
  <c r="K234" i="4"/>
  <c r="J234" i="4"/>
  <c r="AC233" i="4"/>
  <c r="AB233" i="4"/>
  <c r="K233" i="4"/>
  <c r="J233" i="4"/>
  <c r="AC232" i="4"/>
  <c r="AB232" i="4"/>
  <c r="K232" i="4"/>
  <c r="J232" i="4"/>
  <c r="AC231" i="4"/>
  <c r="AB231" i="4"/>
  <c r="K231" i="4"/>
  <c r="J231" i="4"/>
  <c r="AC230" i="4"/>
  <c r="AB230" i="4"/>
  <c r="K230" i="4"/>
  <c r="J230" i="4"/>
  <c r="AC229" i="4"/>
  <c r="AB229" i="4"/>
  <c r="K229" i="4"/>
  <c r="J229" i="4"/>
  <c r="AC228" i="4"/>
  <c r="AB228" i="4"/>
  <c r="K228" i="4"/>
  <c r="J228" i="4"/>
  <c r="AC227" i="4"/>
  <c r="AB227" i="4"/>
  <c r="K227" i="4"/>
  <c r="J227" i="4"/>
  <c r="AC226" i="4"/>
  <c r="AB226" i="4"/>
  <c r="K226" i="4"/>
  <c r="J226" i="4"/>
  <c r="AC225" i="4"/>
  <c r="AB225" i="4"/>
  <c r="K225" i="4"/>
  <c r="J225" i="4"/>
  <c r="AC224" i="4"/>
  <c r="AB224" i="4"/>
  <c r="K224" i="4"/>
  <c r="J224" i="4"/>
  <c r="AC223" i="4"/>
  <c r="AB223" i="4"/>
  <c r="K223" i="4"/>
  <c r="J223" i="4"/>
  <c r="AC222" i="4"/>
  <c r="AB222" i="4"/>
  <c r="K222" i="4"/>
  <c r="J222" i="4"/>
  <c r="AC221" i="4"/>
  <c r="AB221" i="4"/>
  <c r="K221" i="4"/>
  <c r="J221" i="4"/>
  <c r="AY220" i="4"/>
  <c r="AX220" i="4"/>
  <c r="AW220" i="4"/>
  <c r="AV220" i="4"/>
  <c r="AU220" i="4"/>
  <c r="AT220" i="4"/>
  <c r="AS220" i="4"/>
  <c r="AS219" i="4" s="1"/>
  <c r="AR220" i="4"/>
  <c r="AQ220" i="4"/>
  <c r="AP220" i="4"/>
  <c r="AO220" i="4"/>
  <c r="AN220" i="4"/>
  <c r="AM220" i="4"/>
  <c r="AL220" i="4"/>
  <c r="AK220" i="4"/>
  <c r="AJ220" i="4"/>
  <c r="AI220" i="4"/>
  <c r="AH220" i="4"/>
  <c r="AG220" i="4"/>
  <c r="AF220" i="4"/>
  <c r="AF219" i="4" s="1"/>
  <c r="AE220" i="4"/>
  <c r="AB220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AB219" i="4"/>
  <c r="N219" i="4"/>
  <c r="AC218" i="4"/>
  <c r="AB218" i="4"/>
  <c r="K218" i="4"/>
  <c r="J218" i="4"/>
  <c r="AC217" i="4"/>
  <c r="AB217" i="4"/>
  <c r="K217" i="4"/>
  <c r="J217" i="4"/>
  <c r="AC216" i="4"/>
  <c r="AB216" i="4"/>
  <c r="K216" i="4"/>
  <c r="J216" i="4"/>
  <c r="AC215" i="4"/>
  <c r="AB215" i="4"/>
  <c r="K215" i="4"/>
  <c r="J215" i="4"/>
  <c r="AC214" i="4"/>
  <c r="AB214" i="4"/>
  <c r="K214" i="4"/>
  <c r="J214" i="4"/>
  <c r="AC213" i="4"/>
  <c r="AB213" i="4"/>
  <c r="K213" i="4"/>
  <c r="J213" i="4"/>
  <c r="AY212" i="4"/>
  <c r="AX212" i="4"/>
  <c r="AW212" i="4"/>
  <c r="AV212" i="4"/>
  <c r="AU212" i="4"/>
  <c r="AT212" i="4"/>
  <c r="AS212" i="4"/>
  <c r="AR212" i="4"/>
  <c r="AQ212" i="4"/>
  <c r="AP212" i="4"/>
  <c r="AO212" i="4"/>
  <c r="AN212" i="4"/>
  <c r="AM212" i="4"/>
  <c r="AL212" i="4"/>
  <c r="AK212" i="4"/>
  <c r="AJ212" i="4"/>
  <c r="AI212" i="4"/>
  <c r="AH212" i="4"/>
  <c r="AG212" i="4"/>
  <c r="AF212" i="4"/>
  <c r="AE212" i="4"/>
  <c r="AB212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AC211" i="4"/>
  <c r="AB211" i="4"/>
  <c r="K211" i="4"/>
  <c r="J211" i="4"/>
  <c r="AC210" i="4"/>
  <c r="AB210" i="4"/>
  <c r="K210" i="4"/>
  <c r="J210" i="4"/>
  <c r="AC209" i="4"/>
  <c r="AB209" i="4"/>
  <c r="K209" i="4"/>
  <c r="J209" i="4"/>
  <c r="AC208" i="4"/>
  <c r="AB208" i="4"/>
  <c r="K208" i="4"/>
  <c r="J208" i="4"/>
  <c r="AY207" i="4"/>
  <c r="AX207" i="4"/>
  <c r="AW207" i="4"/>
  <c r="AV207" i="4"/>
  <c r="AU207" i="4"/>
  <c r="AT207" i="4"/>
  <c r="AS207" i="4"/>
  <c r="AR207" i="4"/>
  <c r="AQ207" i="4"/>
  <c r="AP207" i="4"/>
  <c r="AO207" i="4"/>
  <c r="AN207" i="4"/>
  <c r="AM207" i="4"/>
  <c r="AL207" i="4"/>
  <c r="AK207" i="4"/>
  <c r="AJ207" i="4"/>
  <c r="AI207" i="4"/>
  <c r="AH207" i="4"/>
  <c r="AG207" i="4"/>
  <c r="AF207" i="4"/>
  <c r="AE207" i="4"/>
  <c r="AB207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6" i="4"/>
  <c r="J206" i="4"/>
  <c r="AY205" i="4"/>
  <c r="AX205" i="4"/>
  <c r="AW205" i="4"/>
  <c r="AV205" i="4"/>
  <c r="AU205" i="4"/>
  <c r="AT205" i="4"/>
  <c r="AS205" i="4"/>
  <c r="AR205" i="4"/>
  <c r="AQ205" i="4"/>
  <c r="AP205" i="4"/>
  <c r="AO205" i="4"/>
  <c r="AN205" i="4"/>
  <c r="AM205" i="4"/>
  <c r="AL205" i="4"/>
  <c r="AK205" i="4"/>
  <c r="AJ205" i="4"/>
  <c r="AI205" i="4"/>
  <c r="AH205" i="4"/>
  <c r="AG205" i="4"/>
  <c r="AF205" i="4"/>
  <c r="AE205" i="4"/>
  <c r="AB205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AC204" i="4"/>
  <c r="AB204" i="4"/>
  <c r="K204" i="4"/>
  <c r="J204" i="4"/>
  <c r="AC203" i="4"/>
  <c r="AB203" i="4"/>
  <c r="K203" i="4"/>
  <c r="J203" i="4"/>
  <c r="AC202" i="4"/>
  <c r="AB202" i="4"/>
  <c r="K202" i="4"/>
  <c r="J202" i="4"/>
  <c r="AC201" i="4"/>
  <c r="AB201" i="4"/>
  <c r="K201" i="4"/>
  <c r="J201" i="4"/>
  <c r="AC200" i="4"/>
  <c r="AB200" i="4"/>
  <c r="K200" i="4"/>
  <c r="J200" i="4"/>
  <c r="AC199" i="4"/>
  <c r="AB199" i="4"/>
  <c r="K199" i="4"/>
  <c r="J199" i="4"/>
  <c r="AC198" i="4"/>
  <c r="AB198" i="4"/>
  <c r="K198" i="4"/>
  <c r="J198" i="4"/>
  <c r="AY197" i="4"/>
  <c r="AX197" i="4"/>
  <c r="AW197" i="4"/>
  <c r="AV197" i="4"/>
  <c r="AU197" i="4"/>
  <c r="AT197" i="4"/>
  <c r="AS197" i="4"/>
  <c r="AR197" i="4"/>
  <c r="AQ197" i="4"/>
  <c r="AP197" i="4"/>
  <c r="AO197" i="4"/>
  <c r="AN197" i="4"/>
  <c r="AM197" i="4"/>
  <c r="AL197" i="4"/>
  <c r="AK197" i="4"/>
  <c r="AJ197" i="4"/>
  <c r="AI197" i="4"/>
  <c r="AH197" i="4"/>
  <c r="AG197" i="4"/>
  <c r="AF197" i="4"/>
  <c r="AE197" i="4"/>
  <c r="AB197" i="4"/>
  <c r="AA197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AC196" i="4"/>
  <c r="AB196" i="4"/>
  <c r="K196" i="4"/>
  <c r="J196" i="4"/>
  <c r="AC195" i="4"/>
  <c r="AB195" i="4"/>
  <c r="K195" i="4"/>
  <c r="J195" i="4"/>
  <c r="AC194" i="4"/>
  <c r="AB194" i="4"/>
  <c r="K194" i="4"/>
  <c r="J194" i="4"/>
  <c r="AC193" i="4"/>
  <c r="AB193" i="4"/>
  <c r="K193" i="4"/>
  <c r="J193" i="4"/>
  <c r="AC192" i="4"/>
  <c r="AB192" i="4"/>
  <c r="K192" i="4"/>
  <c r="J192" i="4"/>
  <c r="AC191" i="4"/>
  <c r="AB191" i="4"/>
  <c r="K191" i="4"/>
  <c r="J191" i="4"/>
  <c r="AC190" i="4"/>
  <c r="AB190" i="4"/>
  <c r="K190" i="4"/>
  <c r="J190" i="4"/>
  <c r="AC189" i="4"/>
  <c r="AB189" i="4"/>
  <c r="K189" i="4"/>
  <c r="J189" i="4"/>
  <c r="AC188" i="4"/>
  <c r="AB188" i="4"/>
  <c r="K188" i="4"/>
  <c r="J188" i="4"/>
  <c r="AY187" i="4"/>
  <c r="AX187" i="4"/>
  <c r="AW187" i="4"/>
  <c r="AV187" i="4"/>
  <c r="AU187" i="4"/>
  <c r="AT187" i="4"/>
  <c r="AS187" i="4"/>
  <c r="AR187" i="4"/>
  <c r="AQ187" i="4"/>
  <c r="AP187" i="4"/>
  <c r="AO187" i="4"/>
  <c r="AN187" i="4"/>
  <c r="AM187" i="4"/>
  <c r="AL187" i="4"/>
  <c r="AK187" i="4"/>
  <c r="AJ187" i="4"/>
  <c r="AI187" i="4"/>
  <c r="AH187" i="4"/>
  <c r="AG187" i="4"/>
  <c r="AF187" i="4"/>
  <c r="AE187" i="4"/>
  <c r="AB187" i="4"/>
  <c r="AA187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AC186" i="4"/>
  <c r="AB186" i="4"/>
  <c r="K186" i="4"/>
  <c r="J186" i="4"/>
  <c r="AC185" i="4"/>
  <c r="AB185" i="4"/>
  <c r="K185" i="4"/>
  <c r="J185" i="4"/>
  <c r="AY184" i="4"/>
  <c r="AX184" i="4"/>
  <c r="AW184" i="4"/>
  <c r="AV184" i="4"/>
  <c r="AU184" i="4"/>
  <c r="AT184" i="4"/>
  <c r="AS184" i="4"/>
  <c r="AR184" i="4"/>
  <c r="AQ184" i="4"/>
  <c r="AP184" i="4"/>
  <c r="AO184" i="4"/>
  <c r="AN184" i="4"/>
  <c r="AM184" i="4"/>
  <c r="AL184" i="4"/>
  <c r="AK184" i="4"/>
  <c r="AJ184" i="4"/>
  <c r="AI184" i="4"/>
  <c r="AH184" i="4"/>
  <c r="AG184" i="4"/>
  <c r="AF184" i="4"/>
  <c r="AE184" i="4"/>
  <c r="AB184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AC183" i="4"/>
  <c r="AB183" i="4"/>
  <c r="K183" i="4"/>
  <c r="J183" i="4"/>
  <c r="AC182" i="4"/>
  <c r="AB182" i="4"/>
  <c r="K182" i="4"/>
  <c r="J182" i="4"/>
  <c r="AC181" i="4"/>
  <c r="AB181" i="4"/>
  <c r="K181" i="4"/>
  <c r="J181" i="4"/>
  <c r="AY180" i="4"/>
  <c r="AX180" i="4"/>
  <c r="AW180" i="4"/>
  <c r="AV180" i="4"/>
  <c r="AU180" i="4"/>
  <c r="AT180" i="4"/>
  <c r="AS180" i="4"/>
  <c r="AR180" i="4"/>
  <c r="AQ180" i="4"/>
  <c r="AP180" i="4"/>
  <c r="AO180" i="4"/>
  <c r="AN180" i="4"/>
  <c r="AM180" i="4"/>
  <c r="AL180" i="4"/>
  <c r="AK180" i="4"/>
  <c r="AJ180" i="4"/>
  <c r="AI180" i="4"/>
  <c r="AH180" i="4"/>
  <c r="AG180" i="4"/>
  <c r="AF180" i="4"/>
  <c r="AE180" i="4"/>
  <c r="AB180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AC179" i="4"/>
  <c r="AB179" i="4"/>
  <c r="K179" i="4"/>
  <c r="J179" i="4"/>
  <c r="AC178" i="4"/>
  <c r="AB178" i="4"/>
  <c r="K178" i="4"/>
  <c r="J178" i="4"/>
  <c r="AC177" i="4"/>
  <c r="AB177" i="4"/>
  <c r="K177" i="4"/>
  <c r="J177" i="4"/>
  <c r="AC176" i="4"/>
  <c r="AB176" i="4"/>
  <c r="K176" i="4"/>
  <c r="J176" i="4"/>
  <c r="AC175" i="4"/>
  <c r="AB175" i="4"/>
  <c r="K175" i="4"/>
  <c r="J175" i="4"/>
  <c r="AC174" i="4"/>
  <c r="AB174" i="4"/>
  <c r="K174" i="4"/>
  <c r="J174" i="4"/>
  <c r="AC173" i="4"/>
  <c r="AB173" i="4"/>
  <c r="K173" i="4"/>
  <c r="J173" i="4"/>
  <c r="AY172" i="4"/>
  <c r="AX172" i="4"/>
  <c r="AW172" i="4"/>
  <c r="AV172" i="4"/>
  <c r="AU172" i="4"/>
  <c r="AT172" i="4"/>
  <c r="AS172" i="4"/>
  <c r="AR172" i="4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AC171" i="4"/>
  <c r="AB171" i="4"/>
  <c r="K171" i="4"/>
  <c r="J171" i="4"/>
  <c r="AC170" i="4"/>
  <c r="AB170" i="4"/>
  <c r="K170" i="4"/>
  <c r="J170" i="4"/>
  <c r="AC169" i="4"/>
  <c r="AB169" i="4"/>
  <c r="K169" i="4"/>
  <c r="J169" i="4"/>
  <c r="AC168" i="4"/>
  <c r="AB168" i="4"/>
  <c r="K168" i="4"/>
  <c r="J168" i="4"/>
  <c r="AC167" i="4"/>
  <c r="AB167" i="4"/>
  <c r="K167" i="4"/>
  <c r="J167" i="4"/>
  <c r="AC166" i="4"/>
  <c r="AB166" i="4"/>
  <c r="K166" i="4"/>
  <c r="J166" i="4"/>
  <c r="AC165" i="4"/>
  <c r="AB165" i="4"/>
  <c r="K165" i="4"/>
  <c r="J165" i="4"/>
  <c r="AC164" i="4"/>
  <c r="AB164" i="4"/>
  <c r="K164" i="4"/>
  <c r="J164" i="4"/>
  <c r="AY163" i="4"/>
  <c r="AX163" i="4"/>
  <c r="AW163" i="4"/>
  <c r="AV163" i="4"/>
  <c r="AU163" i="4"/>
  <c r="AT163" i="4"/>
  <c r="AS163" i="4"/>
  <c r="AR163" i="4"/>
  <c r="AQ163" i="4"/>
  <c r="AP163" i="4"/>
  <c r="AO163" i="4"/>
  <c r="AN163" i="4"/>
  <c r="AM163" i="4"/>
  <c r="AL163" i="4"/>
  <c r="AK163" i="4"/>
  <c r="AJ163" i="4"/>
  <c r="AI163" i="4"/>
  <c r="AH163" i="4"/>
  <c r="AG163" i="4"/>
  <c r="AF163" i="4"/>
  <c r="AE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AC162" i="4"/>
  <c r="AB162" i="4"/>
  <c r="K162" i="4"/>
  <c r="J162" i="4"/>
  <c r="AC161" i="4"/>
  <c r="AB161" i="4"/>
  <c r="K161" i="4"/>
  <c r="J161" i="4"/>
  <c r="AC160" i="4"/>
  <c r="AB160" i="4"/>
  <c r="K160" i="4"/>
  <c r="J160" i="4"/>
  <c r="AC159" i="4"/>
  <c r="AB159" i="4"/>
  <c r="K159" i="4"/>
  <c r="J159" i="4"/>
  <c r="AY158" i="4"/>
  <c r="AX158" i="4"/>
  <c r="AW158" i="4"/>
  <c r="AV158" i="4"/>
  <c r="AU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B158" i="4"/>
  <c r="AA158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K157" i="4"/>
  <c r="J157" i="4"/>
  <c r="K156" i="4"/>
  <c r="J156" i="4"/>
  <c r="K155" i="4"/>
  <c r="K153" i="4" s="1"/>
  <c r="J155" i="4"/>
  <c r="K154" i="4"/>
  <c r="J154" i="4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2" i="4"/>
  <c r="J152" i="4"/>
  <c r="K151" i="4"/>
  <c r="J151" i="4"/>
  <c r="K150" i="4"/>
  <c r="J150" i="4"/>
  <c r="K149" i="4"/>
  <c r="J149" i="4"/>
  <c r="K148" i="4"/>
  <c r="J148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6" i="4"/>
  <c r="J146" i="4"/>
  <c r="AY145" i="4"/>
  <c r="AX145" i="4"/>
  <c r="AW145" i="4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4" i="4"/>
  <c r="J144" i="4"/>
  <c r="K143" i="4"/>
  <c r="J143" i="4"/>
  <c r="K142" i="4"/>
  <c r="J142" i="4"/>
  <c r="K141" i="4"/>
  <c r="J141" i="4"/>
  <c r="K140" i="4"/>
  <c r="J140" i="4"/>
  <c r="K139" i="4"/>
  <c r="J139" i="4"/>
  <c r="AY138" i="4"/>
  <c r="AX138" i="4"/>
  <c r="AW138" i="4"/>
  <c r="AV138" i="4"/>
  <c r="AU138" i="4"/>
  <c r="AT138" i="4"/>
  <c r="AS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AC137" i="4"/>
  <c r="AB137" i="4"/>
  <c r="K137" i="4"/>
  <c r="J137" i="4"/>
  <c r="AC136" i="4"/>
  <c r="AB136" i="4"/>
  <c r="K136" i="4"/>
  <c r="J136" i="4"/>
  <c r="AC135" i="4"/>
  <c r="AB135" i="4"/>
  <c r="K135" i="4"/>
  <c r="J135" i="4"/>
  <c r="AC134" i="4"/>
  <c r="AB134" i="4"/>
  <c r="K134" i="4"/>
  <c r="J134" i="4"/>
  <c r="AC133" i="4"/>
  <c r="AB133" i="4"/>
  <c r="K133" i="4"/>
  <c r="J133" i="4"/>
  <c r="AY132" i="4"/>
  <c r="AX132" i="4"/>
  <c r="AW132" i="4"/>
  <c r="AV132" i="4"/>
  <c r="AU132" i="4"/>
  <c r="AT132" i="4"/>
  <c r="AS132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AC131" i="4"/>
  <c r="AB131" i="4"/>
  <c r="K131" i="4"/>
  <c r="J131" i="4"/>
  <c r="AC130" i="4"/>
  <c r="AB130" i="4"/>
  <c r="K130" i="4"/>
  <c r="J130" i="4"/>
  <c r="AC129" i="4"/>
  <c r="AB129" i="4"/>
  <c r="K129" i="4"/>
  <c r="J129" i="4"/>
  <c r="AC128" i="4"/>
  <c r="AB128" i="4"/>
  <c r="K128" i="4"/>
  <c r="J128" i="4"/>
  <c r="AC127" i="4"/>
  <c r="AB127" i="4"/>
  <c r="K127" i="4"/>
  <c r="J127" i="4"/>
  <c r="AY126" i="4"/>
  <c r="AX126" i="4"/>
  <c r="AW126" i="4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AC125" i="4"/>
  <c r="AB125" i="4"/>
  <c r="K125" i="4"/>
  <c r="J125" i="4"/>
  <c r="AC124" i="4"/>
  <c r="AB124" i="4"/>
  <c r="K124" i="4"/>
  <c r="J124" i="4"/>
  <c r="AC123" i="4"/>
  <c r="AB123" i="4"/>
  <c r="K123" i="4"/>
  <c r="J123" i="4"/>
  <c r="AC122" i="4"/>
  <c r="AB122" i="4"/>
  <c r="K122" i="4"/>
  <c r="J122" i="4"/>
  <c r="AC121" i="4"/>
  <c r="AB121" i="4"/>
  <c r="K121" i="4"/>
  <c r="J121" i="4"/>
  <c r="AY120" i="4"/>
  <c r="AX120" i="4"/>
  <c r="AW120" i="4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AC119" i="4"/>
  <c r="AB119" i="4"/>
  <c r="K119" i="4"/>
  <c r="J119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AC117" i="4"/>
  <c r="AB117" i="4"/>
  <c r="K117" i="4"/>
  <c r="J117" i="4"/>
  <c r="AC116" i="4"/>
  <c r="AB116" i="4"/>
  <c r="K116" i="4"/>
  <c r="J116" i="4"/>
  <c r="AC115" i="4"/>
  <c r="AB115" i="4"/>
  <c r="K115" i="4"/>
  <c r="J115" i="4"/>
  <c r="AC114" i="4"/>
  <c r="AB114" i="4"/>
  <c r="K114" i="4"/>
  <c r="J114" i="4"/>
  <c r="AC113" i="4"/>
  <c r="AB113" i="4"/>
  <c r="K113" i="4"/>
  <c r="J113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AC111" i="4"/>
  <c r="AB111" i="4"/>
  <c r="K111" i="4"/>
  <c r="J111" i="4"/>
  <c r="AC110" i="4"/>
  <c r="AB110" i="4"/>
  <c r="K110" i="4"/>
  <c r="J110" i="4"/>
  <c r="AC109" i="4"/>
  <c r="AB109" i="4"/>
  <c r="K109" i="4"/>
  <c r="J109" i="4"/>
  <c r="AC108" i="4"/>
  <c r="AB108" i="4"/>
  <c r="K108" i="4"/>
  <c r="J108" i="4"/>
  <c r="AC107" i="4"/>
  <c r="AB107" i="4"/>
  <c r="K107" i="4"/>
  <c r="J107" i="4"/>
  <c r="AC106" i="4"/>
  <c r="AB106" i="4"/>
  <c r="K106" i="4"/>
  <c r="J106" i="4"/>
  <c r="AC105" i="4"/>
  <c r="AB105" i="4"/>
  <c r="K105" i="4"/>
  <c r="J105" i="4"/>
  <c r="AC104" i="4"/>
  <c r="AB104" i="4"/>
  <c r="K104" i="4"/>
  <c r="J104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AB102" i="4"/>
  <c r="AC101" i="4"/>
  <c r="AB101" i="4"/>
  <c r="K101" i="4"/>
  <c r="J101" i="4"/>
  <c r="AC100" i="4"/>
  <c r="AB100" i="4"/>
  <c r="K100" i="4"/>
  <c r="J100" i="4"/>
  <c r="AY99" i="4"/>
  <c r="AX99" i="4"/>
  <c r="AW99" i="4"/>
  <c r="AV99" i="4"/>
  <c r="AU99" i="4"/>
  <c r="AT99" i="4"/>
  <c r="AT92" i="4" s="1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L92" i="4" s="1"/>
  <c r="AC98" i="4"/>
  <c r="AB98" i="4"/>
  <c r="K98" i="4"/>
  <c r="J98" i="4"/>
  <c r="AC97" i="4"/>
  <c r="AB97" i="4"/>
  <c r="K97" i="4"/>
  <c r="J97" i="4"/>
  <c r="AC96" i="4"/>
  <c r="AB96" i="4"/>
  <c r="K96" i="4"/>
  <c r="J96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AC94" i="4"/>
  <c r="AB94" i="4"/>
  <c r="K94" i="4"/>
  <c r="J94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N92" i="4" s="1"/>
  <c r="N22" i="4" s="1"/>
  <c r="M93" i="4"/>
  <c r="L93" i="4"/>
  <c r="AB92" i="4"/>
  <c r="AC91" i="4"/>
  <c r="AB91" i="4"/>
  <c r="K91" i="4"/>
  <c r="J91" i="4"/>
  <c r="AC90" i="4"/>
  <c r="AB90" i="4"/>
  <c r="K90" i="4"/>
  <c r="J90" i="4"/>
  <c r="AC89" i="4"/>
  <c r="AB89" i="4"/>
  <c r="K89" i="4"/>
  <c r="J89" i="4"/>
  <c r="AC88" i="4"/>
  <c r="AB88" i="4"/>
  <c r="K88" i="4"/>
  <c r="J88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AC86" i="4"/>
  <c r="K86" i="4"/>
  <c r="J86" i="4"/>
  <c r="AC85" i="4"/>
  <c r="AB85" i="4"/>
  <c r="K85" i="4"/>
  <c r="J85" i="4"/>
  <c r="AC84" i="4"/>
  <c r="AB84" i="4"/>
  <c r="K84" i="4"/>
  <c r="J84" i="4"/>
  <c r="AC83" i="4"/>
  <c r="AB83" i="4"/>
  <c r="K83" i="4"/>
  <c r="J83" i="4"/>
  <c r="AC82" i="4"/>
  <c r="AB82" i="4"/>
  <c r="K82" i="4"/>
  <c r="J82" i="4"/>
  <c r="AC81" i="4"/>
  <c r="AB81" i="4"/>
  <c r="K81" i="4"/>
  <c r="J81" i="4"/>
  <c r="AC80" i="4"/>
  <c r="AB80" i="4"/>
  <c r="K80" i="4"/>
  <c r="J80" i="4"/>
  <c r="AC79" i="4"/>
  <c r="AB79" i="4"/>
  <c r="K79" i="4"/>
  <c r="J79" i="4"/>
  <c r="AC78" i="4"/>
  <c r="AB78" i="4"/>
  <c r="K78" i="4"/>
  <c r="J78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AC76" i="4"/>
  <c r="K76" i="4"/>
  <c r="J76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AC74" i="4"/>
  <c r="AB74" i="4"/>
  <c r="K74" i="4"/>
  <c r="J74" i="4"/>
  <c r="AC73" i="4"/>
  <c r="AB73" i="4"/>
  <c r="K73" i="4"/>
  <c r="J73" i="4"/>
  <c r="AC72" i="4"/>
  <c r="AB72" i="4"/>
  <c r="K72" i="4"/>
  <c r="J72" i="4"/>
  <c r="AC71" i="4"/>
  <c r="AB71" i="4"/>
  <c r="K71" i="4"/>
  <c r="J71" i="4"/>
  <c r="AC70" i="4"/>
  <c r="AB70" i="4"/>
  <c r="K70" i="4"/>
  <c r="J70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AC68" i="4"/>
  <c r="AB68" i="4"/>
  <c r="K68" i="4"/>
  <c r="J68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AC66" i="4"/>
  <c r="AB66" i="4"/>
  <c r="K66" i="4"/>
  <c r="J66" i="4"/>
  <c r="AC65" i="4"/>
  <c r="AB65" i="4"/>
  <c r="K65" i="4"/>
  <c r="J65" i="4"/>
  <c r="AC64" i="4"/>
  <c r="AB64" i="4"/>
  <c r="K64" i="4"/>
  <c r="J64" i="4"/>
  <c r="AC63" i="4"/>
  <c r="AB63" i="4"/>
  <c r="K63" i="4"/>
  <c r="J63" i="4"/>
  <c r="AC62" i="4"/>
  <c r="AB62" i="4"/>
  <c r="K62" i="4"/>
  <c r="J62" i="4"/>
  <c r="AC61" i="4"/>
  <c r="AB61" i="4"/>
  <c r="K61" i="4"/>
  <c r="J61" i="4"/>
  <c r="AC60" i="4"/>
  <c r="AB60" i="4"/>
  <c r="K60" i="4"/>
  <c r="J60" i="4"/>
  <c r="AC59" i="4"/>
  <c r="AB59" i="4"/>
  <c r="K59" i="4"/>
  <c r="J59" i="4"/>
  <c r="AC58" i="4"/>
  <c r="AB58" i="4"/>
  <c r="K58" i="4"/>
  <c r="J58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AC56" i="4"/>
  <c r="AB56" i="4"/>
  <c r="K56" i="4"/>
  <c r="J56" i="4"/>
  <c r="AC55" i="4"/>
  <c r="AB55" i="4"/>
  <c r="K55" i="4"/>
  <c r="J55" i="4"/>
  <c r="AC54" i="4"/>
  <c r="AB54" i="4"/>
  <c r="K54" i="4"/>
  <c r="J54" i="4"/>
  <c r="AC53" i="4"/>
  <c r="AB53" i="4"/>
  <c r="K53" i="4"/>
  <c r="J53" i="4"/>
  <c r="AC52" i="4"/>
  <c r="AB52" i="4"/>
  <c r="K52" i="4"/>
  <c r="J52" i="4"/>
  <c r="AC51" i="4"/>
  <c r="AB51" i="4"/>
  <c r="K51" i="4"/>
  <c r="J51" i="4"/>
  <c r="AC50" i="4"/>
  <c r="AB50" i="4"/>
  <c r="K50" i="4"/>
  <c r="J50" i="4"/>
  <c r="AC49" i="4"/>
  <c r="AB49" i="4"/>
  <c r="K49" i="4"/>
  <c r="J49" i="4"/>
  <c r="AC48" i="4"/>
  <c r="AB48" i="4"/>
  <c r="K48" i="4"/>
  <c r="J48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AC46" i="4"/>
  <c r="AB46" i="4"/>
  <c r="K46" i="4"/>
  <c r="J46" i="4"/>
  <c r="R46" i="4" s="1"/>
  <c r="AC45" i="4"/>
  <c r="AB45" i="4"/>
  <c r="K45" i="4"/>
  <c r="J45" i="4"/>
  <c r="AC44" i="4"/>
  <c r="AB44" i="4"/>
  <c r="K44" i="4"/>
  <c r="J44" i="4"/>
  <c r="AC43" i="4"/>
  <c r="AB43" i="4"/>
  <c r="K43" i="4"/>
  <c r="J43" i="4"/>
  <c r="R43" i="4" s="1"/>
  <c r="AC42" i="4"/>
  <c r="AB42" i="4"/>
  <c r="K42" i="4"/>
  <c r="J42" i="4"/>
  <c r="R42" i="4" s="1"/>
  <c r="AC41" i="4"/>
  <c r="AB41" i="4"/>
  <c r="K41" i="4"/>
  <c r="J41" i="4"/>
  <c r="AC40" i="4"/>
  <c r="AB40" i="4"/>
  <c r="K40" i="4"/>
  <c r="J40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B39" i="4"/>
  <c r="AA39" i="4"/>
  <c r="Z39" i="4"/>
  <c r="Y39" i="4"/>
  <c r="X39" i="4"/>
  <c r="W39" i="4"/>
  <c r="V39" i="4"/>
  <c r="U39" i="4"/>
  <c r="T39" i="4"/>
  <c r="S39" i="4"/>
  <c r="Q39" i="4"/>
  <c r="P39" i="4"/>
  <c r="O39" i="4"/>
  <c r="N39" i="4"/>
  <c r="M39" i="4"/>
  <c r="L39" i="4"/>
  <c r="AC38" i="4"/>
  <c r="AB38" i="4"/>
  <c r="K38" i="4"/>
  <c r="J38" i="4"/>
  <c r="AC37" i="4"/>
  <c r="AB37" i="4"/>
  <c r="K37" i="4"/>
  <c r="J37" i="4"/>
  <c r="AC36" i="4"/>
  <c r="AB36" i="4"/>
  <c r="K36" i="4"/>
  <c r="J36" i="4"/>
  <c r="AC35" i="4"/>
  <c r="AB35" i="4"/>
  <c r="K35" i="4"/>
  <c r="J35" i="4"/>
  <c r="AC34" i="4"/>
  <c r="AB34" i="4"/>
  <c r="K34" i="4"/>
  <c r="J34" i="4"/>
  <c r="AC33" i="4"/>
  <c r="AB33" i="4"/>
  <c r="K33" i="4"/>
  <c r="J33" i="4"/>
  <c r="AC32" i="4"/>
  <c r="AB32" i="4"/>
  <c r="K32" i="4"/>
  <c r="J32" i="4"/>
  <c r="AC31" i="4"/>
  <c r="AB31" i="4"/>
  <c r="K31" i="4"/>
  <c r="J31" i="4"/>
  <c r="AC30" i="4"/>
  <c r="AB30" i="4"/>
  <c r="K30" i="4"/>
  <c r="J30" i="4"/>
  <c r="AC29" i="4"/>
  <c r="AB29" i="4"/>
  <c r="K29" i="4"/>
  <c r="J29" i="4"/>
  <c r="AC28" i="4"/>
  <c r="AB28" i="4"/>
  <c r="K28" i="4"/>
  <c r="J28" i="4"/>
  <c r="AC27" i="4"/>
  <c r="AB27" i="4"/>
  <c r="K27" i="4"/>
  <c r="J27" i="4"/>
  <c r="AC26" i="4"/>
  <c r="AB26" i="4"/>
  <c r="K26" i="4"/>
  <c r="J26" i="4"/>
  <c r="AC25" i="4"/>
  <c r="AB25" i="4"/>
  <c r="K25" i="4"/>
  <c r="J25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AB23" i="4"/>
  <c r="AB22" i="4"/>
  <c r="AB21" i="4"/>
  <c r="AB20" i="4"/>
  <c r="AB19" i="4"/>
  <c r="I19" i="4"/>
  <c r="AD19" i="4" s="1"/>
  <c r="AB18" i="4"/>
  <c r="L108" i="2"/>
  <c r="J108" i="2"/>
  <c r="L107" i="2"/>
  <c r="J107" i="2"/>
  <c r="L106" i="2"/>
  <c r="J106" i="2"/>
  <c r="L105" i="2"/>
  <c r="J105" i="2"/>
  <c r="L104" i="2"/>
  <c r="J104" i="2"/>
  <c r="L103" i="2"/>
  <c r="J103" i="2"/>
  <c r="L102" i="2"/>
  <c r="J102" i="2"/>
  <c r="L101" i="2"/>
  <c r="J101" i="2"/>
  <c r="L100" i="2"/>
  <c r="J100" i="2"/>
  <c r="L99" i="2"/>
  <c r="J99" i="2"/>
  <c r="L98" i="2"/>
  <c r="J98" i="2"/>
  <c r="L97" i="2"/>
  <c r="J97" i="2"/>
  <c r="L96" i="2"/>
  <c r="J96" i="2"/>
  <c r="L95" i="2"/>
  <c r="J95" i="2"/>
  <c r="L94" i="2"/>
  <c r="J94" i="2"/>
  <c r="L93" i="2"/>
  <c r="J93" i="2"/>
  <c r="L92" i="2"/>
  <c r="J92" i="2"/>
  <c r="L91" i="2"/>
  <c r="J91" i="2"/>
  <c r="L57" i="2"/>
  <c r="J57" i="2"/>
  <c r="L56" i="2"/>
  <c r="J56" i="2"/>
  <c r="L55" i="2"/>
  <c r="J55" i="2"/>
  <c r="L54" i="2"/>
  <c r="J54" i="2"/>
  <c r="L53" i="2"/>
  <c r="J53" i="2"/>
  <c r="L52" i="2"/>
  <c r="J52" i="2"/>
  <c r="L51" i="2"/>
  <c r="J51" i="2"/>
  <c r="L50" i="2"/>
  <c r="J50" i="2"/>
  <c r="L49" i="2"/>
  <c r="J49" i="2"/>
  <c r="L48" i="2"/>
  <c r="J48" i="2"/>
  <c r="L47" i="2"/>
  <c r="J47" i="2"/>
  <c r="L46" i="2"/>
  <c r="J46" i="2"/>
  <c r="L45" i="2"/>
  <c r="J45" i="2"/>
  <c r="L44" i="2"/>
  <c r="J44" i="2"/>
  <c r="L43" i="2"/>
  <c r="J43" i="2"/>
  <c r="L42" i="2"/>
  <c r="J42" i="2"/>
  <c r="L41" i="2"/>
  <c r="J41" i="2"/>
  <c r="L40" i="2"/>
  <c r="J40" i="2"/>
  <c r="L22" i="2"/>
  <c r="J22" i="2"/>
  <c r="Z19" i="4" l="1"/>
  <c r="AR19" i="4"/>
  <c r="O92" i="4"/>
  <c r="AK23" i="4"/>
  <c r="AN23" i="4"/>
  <c r="AG23" i="4"/>
  <c r="AW23" i="4"/>
  <c r="AS19" i="4"/>
  <c r="AA257" i="4"/>
  <c r="V19" i="4"/>
  <c r="J158" i="4"/>
  <c r="S219" i="4"/>
  <c r="AK92" i="4"/>
  <c r="AA92" i="4"/>
  <c r="AS92" i="4"/>
  <c r="AN219" i="4"/>
  <c r="AO219" i="4"/>
  <c r="AU92" i="4"/>
  <c r="K95" i="4"/>
  <c r="AS22" i="4"/>
  <c r="U257" i="4"/>
  <c r="AM257" i="4"/>
  <c r="Z92" i="4"/>
  <c r="K138" i="4"/>
  <c r="AA219" i="4"/>
  <c r="AO92" i="4"/>
  <c r="AO22" i="4" s="1"/>
  <c r="AT23" i="4"/>
  <c r="AE102" i="4"/>
  <c r="AU20" i="4"/>
  <c r="AF257" i="4"/>
  <c r="AV257" i="4"/>
  <c r="Y257" i="4"/>
  <c r="N20" i="4"/>
  <c r="AF20" i="4"/>
  <c r="AV23" i="4"/>
  <c r="AQ92" i="4"/>
  <c r="T102" i="4"/>
  <c r="AI219" i="4"/>
  <c r="AY219" i="4"/>
  <c r="J172" i="4"/>
  <c r="AJ20" i="4"/>
  <c r="AI20" i="4"/>
  <c r="AJ19" i="4"/>
  <c r="S92" i="4"/>
  <c r="S22" i="4" s="1"/>
  <c r="AK19" i="4"/>
  <c r="AF19" i="4"/>
  <c r="U20" i="4"/>
  <c r="AP23" i="4"/>
  <c r="AM92" i="4"/>
  <c r="AL23" i="4"/>
  <c r="AN19" i="4"/>
  <c r="T19" i="4"/>
  <c r="AL19" i="4"/>
  <c r="AM102" i="4"/>
  <c r="AO20" i="4"/>
  <c r="K24" i="4"/>
  <c r="Q92" i="4"/>
  <c r="AY92" i="4"/>
  <c r="AY22" i="4" s="1"/>
  <c r="AN102" i="4"/>
  <c r="AT19" i="4"/>
  <c r="AQ219" i="4"/>
  <c r="S20" i="4"/>
  <c r="AK20" i="4"/>
  <c r="AL92" i="4"/>
  <c r="O102" i="4"/>
  <c r="AG102" i="4"/>
  <c r="AG21" i="4" s="1"/>
  <c r="AW102" i="4"/>
  <c r="R263" i="4"/>
  <c r="AJ23" i="4"/>
  <c r="R92" i="4"/>
  <c r="AR102" i="4"/>
  <c r="K207" i="4"/>
  <c r="V219" i="4"/>
  <c r="V257" i="4"/>
  <c r="AV20" i="4"/>
  <c r="AI92" i="4"/>
  <c r="K220" i="4"/>
  <c r="AU19" i="4"/>
  <c r="AW20" i="4"/>
  <c r="V23" i="4"/>
  <c r="V21" i="4" s="1"/>
  <c r="R41" i="4"/>
  <c r="K69" i="4"/>
  <c r="AQ19" i="4"/>
  <c r="V102" i="4"/>
  <c r="X219" i="4"/>
  <c r="M257" i="4"/>
  <c r="R45" i="4"/>
  <c r="J118" i="4"/>
  <c r="AA19" i="4"/>
  <c r="W219" i="4"/>
  <c r="P23" i="4"/>
  <c r="T92" i="4"/>
  <c r="J112" i="4"/>
  <c r="AG20" i="4"/>
  <c r="AR219" i="4"/>
  <c r="AH219" i="4"/>
  <c r="AX219" i="4"/>
  <c r="Y23" i="4"/>
  <c r="AP19" i="4"/>
  <c r="AQ102" i="4"/>
  <c r="J184" i="4"/>
  <c r="J220" i="4"/>
  <c r="J24" i="4"/>
  <c r="Z20" i="4"/>
  <c r="Y92" i="4"/>
  <c r="AM20" i="4"/>
  <c r="J205" i="4"/>
  <c r="J263" i="4"/>
  <c r="K39" i="4"/>
  <c r="K67" i="4"/>
  <c r="J87" i="4"/>
  <c r="R102" i="4"/>
  <c r="AO102" i="4"/>
  <c r="K120" i="4"/>
  <c r="K132" i="4"/>
  <c r="K205" i="4"/>
  <c r="K246" i="4"/>
  <c r="AE257" i="4"/>
  <c r="AM23" i="4"/>
  <c r="M92" i="4"/>
  <c r="AJ102" i="4"/>
  <c r="J207" i="4"/>
  <c r="AT219" i="4"/>
  <c r="AT22" i="4" s="1"/>
  <c r="T257" i="4"/>
  <c r="AY19" i="4"/>
  <c r="AE23" i="4"/>
  <c r="AE21" i="4" s="1"/>
  <c r="AU23" i="4"/>
  <c r="K126" i="4"/>
  <c r="J145" i="4"/>
  <c r="AT20" i="4"/>
  <c r="AM19" i="4"/>
  <c r="AG219" i="4"/>
  <c r="AW219" i="4"/>
  <c r="N257" i="4"/>
  <c r="AA20" i="4"/>
  <c r="I20" i="4"/>
  <c r="N23" i="4"/>
  <c r="J69" i="4"/>
  <c r="AI19" i="4"/>
  <c r="J93" i="4"/>
  <c r="Z102" i="4"/>
  <c r="K145" i="4"/>
  <c r="P219" i="4"/>
  <c r="AN257" i="4"/>
  <c r="AN21" i="4" s="1"/>
  <c r="AH257" i="4"/>
  <c r="AX257" i="4"/>
  <c r="L19" i="4"/>
  <c r="Q23" i="4"/>
  <c r="AY20" i="4"/>
  <c r="J75" i="4"/>
  <c r="K93" i="4"/>
  <c r="P92" i="4"/>
  <c r="AV19" i="4"/>
  <c r="W257" i="4"/>
  <c r="AQ20" i="4"/>
  <c r="AO23" i="4"/>
  <c r="R19" i="4"/>
  <c r="L23" i="4"/>
  <c r="K118" i="4"/>
  <c r="AJ219" i="4"/>
  <c r="V20" i="4"/>
  <c r="S23" i="4"/>
  <c r="R40" i="4"/>
  <c r="AJ92" i="4"/>
  <c r="AI102" i="4"/>
  <c r="AY102" i="4"/>
  <c r="J180" i="4"/>
  <c r="L219" i="4"/>
  <c r="AQ257" i="4"/>
  <c r="W23" i="4"/>
  <c r="K112" i="4"/>
  <c r="Y19" i="4"/>
  <c r="AW21" i="4"/>
  <c r="AY23" i="4"/>
  <c r="AS20" i="4"/>
  <c r="O23" i="4"/>
  <c r="AP92" i="4"/>
  <c r="J103" i="4"/>
  <c r="K197" i="4"/>
  <c r="L20" i="4"/>
  <c r="W20" i="4"/>
  <c r="T23" i="4"/>
  <c r="U102" i="4"/>
  <c r="J197" i="4"/>
  <c r="N19" i="4"/>
  <c r="M20" i="4"/>
  <c r="Y20" i="4"/>
  <c r="AN20" i="4"/>
  <c r="J57" i="4"/>
  <c r="O19" i="4"/>
  <c r="W92" i="4"/>
  <c r="W19" i="4"/>
  <c r="AF102" i="4"/>
  <c r="AV102" i="4"/>
  <c r="AV21" i="4" s="1"/>
  <c r="J67" i="4"/>
  <c r="X92" i="4"/>
  <c r="X19" i="4"/>
  <c r="Q19" i="4"/>
  <c r="AF23" i="4"/>
  <c r="AX92" i="4"/>
  <c r="AX19" i="4"/>
  <c r="J99" i="4"/>
  <c r="W102" i="4"/>
  <c r="O20" i="4"/>
  <c r="AS23" i="4"/>
  <c r="K75" i="4"/>
  <c r="V92" i="4"/>
  <c r="AH23" i="4"/>
  <c r="AH20" i="4"/>
  <c r="AP20" i="4"/>
  <c r="AX23" i="4"/>
  <c r="AX20" i="4"/>
  <c r="AT102" i="4"/>
  <c r="AR23" i="4"/>
  <c r="AR20" i="4"/>
  <c r="P19" i="4"/>
  <c r="AL20" i="4"/>
  <c r="Z23" i="4"/>
  <c r="AH92" i="4"/>
  <c r="AH19" i="4"/>
  <c r="AE20" i="4"/>
  <c r="AA23" i="4"/>
  <c r="J95" i="4"/>
  <c r="S19" i="4"/>
  <c r="Q20" i="4"/>
  <c r="T20" i="4"/>
  <c r="AI23" i="4"/>
  <c r="AQ23" i="4"/>
  <c r="R44" i="4"/>
  <c r="J39" i="4"/>
  <c r="J47" i="4"/>
  <c r="P20" i="4"/>
  <c r="X23" i="4"/>
  <c r="X20" i="4"/>
  <c r="J77" i="4"/>
  <c r="AG19" i="4"/>
  <c r="AG92" i="4"/>
  <c r="AO19" i="4"/>
  <c r="AW19" i="4"/>
  <c r="AW92" i="4"/>
  <c r="Q102" i="4"/>
  <c r="Q21" i="4" s="1"/>
  <c r="L102" i="4"/>
  <c r="K57" i="4"/>
  <c r="P102" i="4"/>
  <c r="P21" i="4" s="1"/>
  <c r="X102" i="4"/>
  <c r="AH102" i="4"/>
  <c r="AP102" i="4"/>
  <c r="AX102" i="4"/>
  <c r="N102" i="4"/>
  <c r="N18" i="4" s="1"/>
  <c r="J163" i="4"/>
  <c r="M19" i="4"/>
  <c r="U19" i="4"/>
  <c r="AE19" i="4"/>
  <c r="M23" i="4"/>
  <c r="U23" i="4"/>
  <c r="AR92" i="4"/>
  <c r="Y102" i="4"/>
  <c r="S102" i="4"/>
  <c r="AA102" i="4"/>
  <c r="J120" i="4"/>
  <c r="K180" i="4"/>
  <c r="K47" i="4"/>
  <c r="K77" i="4"/>
  <c r="U92" i="4"/>
  <c r="AK102" i="4"/>
  <c r="AS102" i="4"/>
  <c r="AU102" i="4"/>
  <c r="M102" i="4"/>
  <c r="AL102" i="4"/>
  <c r="AL21" i="4" s="1"/>
  <c r="J187" i="4"/>
  <c r="K87" i="4"/>
  <c r="AE92" i="4"/>
  <c r="J138" i="4"/>
  <c r="K163" i="4"/>
  <c r="AL219" i="4"/>
  <c r="J126" i="4"/>
  <c r="K187" i="4"/>
  <c r="AF92" i="4"/>
  <c r="AF22" i="4" s="1"/>
  <c r="AN92" i="4"/>
  <c r="AV92" i="4"/>
  <c r="K103" i="4"/>
  <c r="J132" i="4"/>
  <c r="J147" i="4"/>
  <c r="K99" i="4"/>
  <c r="K172" i="4"/>
  <c r="R219" i="4"/>
  <c r="Z219" i="4"/>
  <c r="Z22" i="4" s="1"/>
  <c r="L257" i="4"/>
  <c r="J153" i="4"/>
  <c r="AE219" i="4"/>
  <c r="AM219" i="4"/>
  <c r="AU219" i="4"/>
  <c r="AU22" i="4" s="1"/>
  <c r="J258" i="4"/>
  <c r="J257" i="4" s="1"/>
  <c r="K147" i="4"/>
  <c r="K184" i="4"/>
  <c r="J212" i="4"/>
  <c r="J246" i="4"/>
  <c r="AP219" i="4"/>
  <c r="R257" i="4"/>
  <c r="Q219" i="4"/>
  <c r="Q22" i="4" s="1"/>
  <c r="Y219" i="4"/>
  <c r="Y22" i="4" s="1"/>
  <c r="K251" i="4"/>
  <c r="AK257" i="4"/>
  <c r="AS257" i="4"/>
  <c r="K263" i="4"/>
  <c r="AV219" i="4"/>
  <c r="T219" i="4"/>
  <c r="T22" i="4" s="1"/>
  <c r="AK219" i="4"/>
  <c r="AK22" i="4" s="1"/>
  <c r="J255" i="4"/>
  <c r="O219" i="4"/>
  <c r="O22" i="4" s="1"/>
  <c r="M219" i="4"/>
  <c r="U219" i="4"/>
  <c r="K255" i="4"/>
  <c r="J251" i="4"/>
  <c r="J219" i="4" s="1"/>
  <c r="K212" i="4"/>
  <c r="AU18" i="4" l="1"/>
  <c r="AN22" i="4"/>
  <c r="AP21" i="4"/>
  <c r="AA22" i="4"/>
  <c r="AT21" i="4"/>
  <c r="K219" i="4"/>
  <c r="AJ21" i="4"/>
  <c r="AM21" i="4"/>
  <c r="Y21" i="4"/>
  <c r="AI22" i="4"/>
  <c r="AX22" i="4"/>
  <c r="P22" i="4"/>
  <c r="AM22" i="4"/>
  <c r="AL22" i="4"/>
  <c r="X22" i="4"/>
  <c r="K92" i="4"/>
  <c r="AH22" i="4"/>
  <c r="AJ22" i="4"/>
  <c r="AR22" i="4"/>
  <c r="AW22" i="4"/>
  <c r="AQ22" i="4"/>
  <c r="J92" i="4"/>
  <c r="S21" i="4"/>
  <c r="AL18" i="4"/>
  <c r="I21" i="4"/>
  <c r="AD20" i="4"/>
  <c r="L22" i="4"/>
  <c r="AK18" i="4"/>
  <c r="AU21" i="4"/>
  <c r="AP18" i="4"/>
  <c r="AJ18" i="4"/>
  <c r="K20" i="4"/>
  <c r="AM18" i="4"/>
  <c r="J20" i="4"/>
  <c r="AO18" i="4"/>
  <c r="AO21" i="4"/>
  <c r="AK21" i="4"/>
  <c r="S18" i="4"/>
  <c r="M22" i="4"/>
  <c r="AE22" i="4"/>
  <c r="O18" i="4"/>
  <c r="O21" i="4"/>
  <c r="W18" i="4"/>
  <c r="W21" i="4"/>
  <c r="Q18" i="4"/>
  <c r="AV22" i="4"/>
  <c r="AQ21" i="4"/>
  <c r="AQ18" i="4"/>
  <c r="AV18" i="4"/>
  <c r="V22" i="4"/>
  <c r="AN18" i="4"/>
  <c r="U18" i="4"/>
  <c r="U21" i="4"/>
  <c r="X18" i="4"/>
  <c r="X21" i="4"/>
  <c r="AH18" i="4"/>
  <c r="AH21" i="4"/>
  <c r="L18" i="4"/>
  <c r="J23" i="4"/>
  <c r="P18" i="4"/>
  <c r="Y18" i="4"/>
  <c r="M18" i="4"/>
  <c r="M21" i="4"/>
  <c r="AG18" i="4"/>
  <c r="AG22" i="4"/>
  <c r="AT18" i="4"/>
  <c r="K19" i="4"/>
  <c r="W22" i="4"/>
  <c r="K23" i="4"/>
  <c r="V18" i="4"/>
  <c r="K257" i="4"/>
  <c r="L21" i="4"/>
  <c r="AE18" i="4"/>
  <c r="J102" i="4"/>
  <c r="AW18" i="4"/>
  <c r="J19" i="4"/>
  <c r="R22" i="4"/>
  <c r="AA21" i="4"/>
  <c r="AA18" i="4"/>
  <c r="R39" i="4"/>
  <c r="AX18" i="4"/>
  <c r="AX21" i="4"/>
  <c r="AF21" i="4"/>
  <c r="AF18" i="4"/>
  <c r="AI18" i="4"/>
  <c r="AI21" i="4"/>
  <c r="AS21" i="4"/>
  <c r="AS18" i="4"/>
  <c r="N21" i="4"/>
  <c r="T18" i="4"/>
  <c r="T21" i="4"/>
  <c r="U22" i="4"/>
  <c r="K102" i="4"/>
  <c r="Z18" i="4"/>
  <c r="Z21" i="4"/>
  <c r="AR18" i="4"/>
  <c r="AR21" i="4"/>
  <c r="AP22" i="4"/>
  <c r="AY18" i="4"/>
  <c r="AY21" i="4"/>
  <c r="I22" i="4" l="1"/>
  <c r="AD21" i="4"/>
  <c r="J22" i="4"/>
  <c r="K18" i="4"/>
  <c r="J21" i="4"/>
  <c r="J18" i="4"/>
  <c r="R23" i="4"/>
  <c r="R20" i="4"/>
  <c r="K21" i="4"/>
  <c r="K22" i="4"/>
  <c r="I23" i="4" l="1"/>
  <c r="AD22" i="4"/>
  <c r="R18" i="4"/>
  <c r="R21" i="4"/>
  <c r="I24" i="4" l="1"/>
  <c r="AD23" i="4"/>
  <c r="AD24" i="4" l="1"/>
  <c r="I25" i="4"/>
  <c r="I26" i="4" l="1"/>
  <c r="AD25" i="4"/>
  <c r="I27" i="4" l="1"/>
  <c r="AD26" i="4"/>
  <c r="AD27" i="4" l="1"/>
  <c r="I28" i="4"/>
  <c r="AD28" i="4" l="1"/>
  <c r="I29" i="4"/>
  <c r="AD29" i="4" l="1"/>
  <c r="I30" i="4"/>
  <c r="AD30" i="4" l="1"/>
  <c r="I31" i="4"/>
  <c r="I32" i="4" l="1"/>
  <c r="AD31" i="4"/>
  <c r="AD32" i="4" l="1"/>
  <c r="I33" i="4"/>
  <c r="I34" i="4" l="1"/>
  <c r="AD33" i="4"/>
  <c r="AD34" i="4" l="1"/>
  <c r="I35" i="4"/>
  <c r="AD35" i="4" l="1"/>
  <c r="I36" i="4"/>
  <c r="AD36" i="4" l="1"/>
  <c r="I37" i="4"/>
  <c r="AD37" i="4" l="1"/>
  <c r="I38" i="4"/>
  <c r="AD38" i="4" l="1"/>
  <c r="I39" i="4"/>
  <c r="AD39" i="4" l="1"/>
  <c r="I40" i="4"/>
  <c r="I41" i="4" l="1"/>
  <c r="AD40" i="4"/>
  <c r="AD41" i="4" l="1"/>
  <c r="I42" i="4"/>
  <c r="I43" i="4" l="1"/>
  <c r="AD42" i="4"/>
  <c r="AD43" i="4" l="1"/>
  <c r="I44" i="4"/>
  <c r="AD44" i="4" l="1"/>
  <c r="I45" i="4"/>
  <c r="I46" i="4" l="1"/>
  <c r="AD45" i="4"/>
  <c r="I47" i="4" l="1"/>
  <c r="AD46" i="4"/>
  <c r="AD47" i="4" l="1"/>
  <c r="I48" i="4"/>
  <c r="I49" i="4" l="1"/>
  <c r="AD48" i="4"/>
  <c r="AD49" i="4" l="1"/>
  <c r="I50" i="4"/>
  <c r="I51" i="4" l="1"/>
  <c r="AD50" i="4"/>
  <c r="AD51" i="4" l="1"/>
  <c r="I52" i="4"/>
  <c r="I53" i="4" l="1"/>
  <c r="AD52" i="4"/>
  <c r="AD53" i="4" l="1"/>
  <c r="I54" i="4"/>
  <c r="I55" i="4" l="1"/>
  <c r="AD54" i="4"/>
  <c r="I56" i="4" l="1"/>
  <c r="AD55" i="4"/>
  <c r="I57" i="4" l="1"/>
  <c r="AD56" i="4"/>
  <c r="AD57" i="4" l="1"/>
  <c r="I58" i="4"/>
  <c r="AD58" i="4" l="1"/>
  <c r="I59" i="4"/>
  <c r="I60" i="4" l="1"/>
  <c r="AD59" i="4"/>
  <c r="I61" i="4" l="1"/>
  <c r="AD60" i="4"/>
  <c r="I62" i="4" l="1"/>
  <c r="AD61" i="4"/>
  <c r="I63" i="4" l="1"/>
  <c r="AD62" i="4"/>
  <c r="I64" i="4" l="1"/>
  <c r="AD63" i="4"/>
  <c r="I65" i="4" l="1"/>
  <c r="AD64" i="4"/>
  <c r="I66" i="4" l="1"/>
  <c r="AD65" i="4"/>
  <c r="I67" i="4" l="1"/>
  <c r="AD66" i="4"/>
  <c r="AD67" i="4" l="1"/>
  <c r="I68" i="4"/>
  <c r="AD68" i="4" l="1"/>
  <c r="I69" i="4"/>
  <c r="AD69" i="4" l="1"/>
  <c r="I70" i="4"/>
  <c r="I71" i="4" l="1"/>
  <c r="AD70" i="4"/>
  <c r="AD71" i="4" l="1"/>
  <c r="I72" i="4"/>
  <c r="I73" i="4" l="1"/>
  <c r="AD72" i="4"/>
  <c r="I74" i="4" l="1"/>
  <c r="AD73" i="4"/>
  <c r="AD74" i="4" l="1"/>
  <c r="I75" i="4"/>
  <c r="AD75" i="4" l="1"/>
  <c r="I76" i="4"/>
  <c r="I77" i="4" l="1"/>
  <c r="AD76" i="4"/>
  <c r="AD77" i="4" l="1"/>
  <c r="I78" i="4"/>
  <c r="I79" i="4" l="1"/>
  <c r="AD78" i="4"/>
  <c r="AD79" i="4" l="1"/>
  <c r="I80" i="4"/>
  <c r="AD80" i="4" l="1"/>
  <c r="I81" i="4"/>
  <c r="I82" i="4" l="1"/>
  <c r="AD81" i="4"/>
  <c r="AD82" i="4" l="1"/>
  <c r="I83" i="4"/>
  <c r="I84" i="4" l="1"/>
  <c r="AD83" i="4"/>
  <c r="I85" i="4" l="1"/>
  <c r="AD84" i="4"/>
  <c r="AD85" i="4" l="1"/>
  <c r="I86" i="4"/>
  <c r="AD86" i="4" l="1"/>
  <c r="I87" i="4"/>
  <c r="I88" i="4" l="1"/>
  <c r="AD87" i="4"/>
  <c r="AD88" i="4" l="1"/>
  <c r="I89" i="4"/>
  <c r="AD89" i="4" l="1"/>
  <c r="I90" i="4"/>
  <c r="AD90" i="4" l="1"/>
  <c r="I91" i="4"/>
  <c r="AD91" i="4" l="1"/>
  <c r="I92" i="4"/>
  <c r="I93" i="4" s="1"/>
  <c r="AD93" i="4" l="1"/>
  <c r="I94" i="4"/>
  <c r="I95" i="4" l="1"/>
  <c r="AD94" i="4"/>
  <c r="AD95" i="4" l="1"/>
  <c r="I96" i="4"/>
  <c r="I97" i="4" l="1"/>
  <c r="AD96" i="4"/>
  <c r="I98" i="4" l="1"/>
  <c r="AD97" i="4"/>
  <c r="I99" i="4" l="1"/>
  <c r="AD98" i="4"/>
  <c r="AD99" i="4" l="1"/>
  <c r="I100" i="4"/>
  <c r="I101" i="4" l="1"/>
  <c r="AD100" i="4"/>
  <c r="I102" i="4" l="1"/>
  <c r="AD101" i="4"/>
  <c r="I103" i="4" l="1"/>
  <c r="AD102" i="4"/>
  <c r="AD103" i="4" l="1"/>
  <c r="I104" i="4"/>
  <c r="I105" i="4" l="1"/>
  <c r="AD104" i="4"/>
  <c r="AD105" i="4" l="1"/>
  <c r="I106" i="4"/>
  <c r="I107" i="4" l="1"/>
  <c r="AD106" i="4"/>
  <c r="I108" i="4" l="1"/>
  <c r="AD107" i="4"/>
  <c r="I109" i="4" l="1"/>
  <c r="AD108" i="4"/>
  <c r="AD109" i="4" l="1"/>
  <c r="I110" i="4"/>
  <c r="I111" i="4" l="1"/>
  <c r="AD110" i="4"/>
  <c r="I112" i="4" l="1"/>
  <c r="AD111" i="4"/>
  <c r="I113" i="4" l="1"/>
  <c r="AD112" i="4"/>
  <c r="I114" i="4" l="1"/>
  <c r="AD113" i="4"/>
  <c r="I115" i="4" l="1"/>
  <c r="AD114" i="4"/>
  <c r="I116" i="4" l="1"/>
  <c r="AD115" i="4"/>
  <c r="I117" i="4" l="1"/>
  <c r="AD116" i="4"/>
  <c r="I118" i="4" l="1"/>
  <c r="AD117" i="4"/>
  <c r="AD118" i="4" l="1"/>
  <c r="I119" i="4"/>
  <c r="AD119" i="4" l="1"/>
  <c r="I120" i="4"/>
  <c r="AD120" i="4" l="1"/>
  <c r="I121" i="4"/>
  <c r="I122" i="4" l="1"/>
  <c r="AD121" i="4"/>
  <c r="AD122" i="4" l="1"/>
  <c r="I123" i="4"/>
  <c r="I124" i="4" l="1"/>
  <c r="AD123" i="4"/>
  <c r="AD124" i="4" l="1"/>
  <c r="I125" i="4"/>
  <c r="AD125" i="4" l="1"/>
  <c r="I126" i="4"/>
  <c r="I127" i="4" l="1"/>
  <c r="AD126" i="4"/>
  <c r="AD127" i="4" l="1"/>
  <c r="I128" i="4"/>
  <c r="AD128" i="4" l="1"/>
  <c r="I129" i="4"/>
  <c r="I130" i="4" l="1"/>
  <c r="AD129" i="4"/>
  <c r="AD130" i="4" l="1"/>
  <c r="I131" i="4"/>
  <c r="AD131" i="4" l="1"/>
  <c r="I132" i="4"/>
  <c r="AD132" i="4" l="1"/>
  <c r="I133" i="4"/>
  <c r="I134" i="4" l="1"/>
  <c r="AD133" i="4"/>
  <c r="I135" i="4" l="1"/>
  <c r="AD134" i="4"/>
  <c r="AD135" i="4" l="1"/>
  <c r="I136" i="4"/>
  <c r="I137" i="4" l="1"/>
  <c r="AD136" i="4"/>
  <c r="I138" i="4" l="1"/>
  <c r="AD137" i="4"/>
  <c r="I139" i="4" l="1"/>
  <c r="AD138" i="4"/>
  <c r="I140" i="4" l="1"/>
  <c r="AD139" i="4"/>
  <c r="I141" i="4" l="1"/>
  <c r="AD140" i="4"/>
  <c r="I142" i="4" l="1"/>
  <c r="AD141" i="4"/>
  <c r="I143" i="4" l="1"/>
  <c r="AD142" i="4"/>
  <c r="I144" i="4" l="1"/>
  <c r="AD143" i="4"/>
  <c r="I145" i="4" l="1"/>
  <c r="AD144" i="4"/>
  <c r="I146" i="4" l="1"/>
  <c r="AD145" i="4"/>
  <c r="I147" i="4" l="1"/>
  <c r="AD146" i="4"/>
  <c r="AD147" i="4" l="1"/>
  <c r="I148" i="4"/>
  <c r="I149" i="4" l="1"/>
  <c r="AD148" i="4"/>
  <c r="I150" i="4" l="1"/>
  <c r="AD149" i="4"/>
  <c r="I151" i="4" l="1"/>
  <c r="AD150" i="4"/>
  <c r="I152" i="4" l="1"/>
  <c r="AD151" i="4"/>
  <c r="I153" i="4" l="1"/>
  <c r="AD152" i="4"/>
  <c r="I154" i="4" l="1"/>
  <c r="AD153" i="4"/>
  <c r="I155" i="4" l="1"/>
  <c r="AD154" i="4"/>
  <c r="I156" i="4" l="1"/>
  <c r="AD155" i="4"/>
  <c r="I157" i="4" l="1"/>
  <c r="AD156" i="4"/>
  <c r="I158" i="4" l="1"/>
  <c r="AD157" i="4"/>
  <c r="I159" i="4" l="1"/>
  <c r="AD158" i="4"/>
  <c r="I160" i="4" l="1"/>
  <c r="AD159" i="4"/>
  <c r="I161" i="4" l="1"/>
  <c r="AD160" i="4"/>
  <c r="I162" i="4" l="1"/>
  <c r="AD161" i="4"/>
  <c r="I163" i="4" l="1"/>
  <c r="AD162" i="4"/>
  <c r="I164" i="4" l="1"/>
  <c r="AD163" i="4"/>
  <c r="I165" i="4" l="1"/>
  <c r="AD164" i="4"/>
  <c r="I166" i="4" l="1"/>
  <c r="AD165" i="4"/>
  <c r="AD166" i="4" l="1"/>
  <c r="I167" i="4"/>
  <c r="AD167" i="4" l="1"/>
  <c r="I168" i="4"/>
  <c r="I169" i="4" l="1"/>
  <c r="AD168" i="4"/>
  <c r="AD169" i="4" l="1"/>
  <c r="I170" i="4"/>
  <c r="I171" i="4" l="1"/>
  <c r="AD170" i="4"/>
  <c r="AD171" i="4" l="1"/>
  <c r="I172" i="4"/>
  <c r="I173" i="4" l="1"/>
  <c r="AD172" i="4"/>
  <c r="AD173" i="4" l="1"/>
  <c r="I174" i="4"/>
  <c r="I175" i="4" l="1"/>
  <c r="AD174" i="4"/>
  <c r="AD175" i="4" l="1"/>
  <c r="I176" i="4"/>
  <c r="I177" i="4" l="1"/>
  <c r="AD176" i="4"/>
  <c r="AD177" i="4" l="1"/>
  <c r="I178" i="4"/>
  <c r="I179" i="4" l="1"/>
  <c r="AD178" i="4"/>
  <c r="AD179" i="4" l="1"/>
  <c r="I180" i="4"/>
  <c r="AD180" i="4" l="1"/>
  <c r="I181" i="4"/>
  <c r="I182" i="4" l="1"/>
  <c r="AD181" i="4"/>
  <c r="AD182" i="4" l="1"/>
  <c r="I183" i="4"/>
  <c r="I184" i="4" l="1"/>
  <c r="AD183" i="4"/>
  <c r="I185" i="4" l="1"/>
  <c r="AD184" i="4"/>
  <c r="AD185" i="4" l="1"/>
  <c r="I186" i="4"/>
  <c r="AD186" i="4" l="1"/>
  <c r="I187" i="4"/>
  <c r="I188" i="4" l="1"/>
  <c r="AD187" i="4"/>
  <c r="AD188" i="4" l="1"/>
  <c r="I189" i="4"/>
  <c r="I190" i="4" l="1"/>
  <c r="AD189" i="4"/>
  <c r="AD190" i="4" l="1"/>
  <c r="I191" i="4"/>
  <c r="AD191" i="4" l="1"/>
  <c r="I192" i="4"/>
  <c r="AD192" i="4" l="1"/>
  <c r="I193" i="4"/>
  <c r="I194" i="4" l="1"/>
  <c r="AD193" i="4"/>
  <c r="I195" i="4" l="1"/>
  <c r="AD194" i="4"/>
  <c r="AD195" i="4" l="1"/>
  <c r="I196" i="4"/>
  <c r="AD196" i="4" l="1"/>
  <c r="I197" i="4"/>
  <c r="AD197" i="4" l="1"/>
  <c r="I198" i="4"/>
  <c r="I199" i="4" l="1"/>
  <c r="AD198" i="4"/>
  <c r="I200" i="4" l="1"/>
  <c r="AD199" i="4"/>
  <c r="I201" i="4" l="1"/>
  <c r="AD200" i="4"/>
  <c r="I202" i="4" l="1"/>
  <c r="AD201" i="4"/>
  <c r="I203" i="4" l="1"/>
  <c r="AD202" i="4"/>
  <c r="I204" i="4" l="1"/>
  <c r="AD203" i="4"/>
  <c r="I205" i="4" l="1"/>
  <c r="AD204" i="4"/>
  <c r="I206" i="4" l="1"/>
  <c r="AD205" i="4"/>
  <c r="I207" i="4" l="1"/>
  <c r="AD206" i="4"/>
  <c r="AD207" i="4" l="1"/>
  <c r="I208" i="4"/>
  <c r="I209" i="4" l="1"/>
  <c r="AD208" i="4"/>
  <c r="I210" i="4" l="1"/>
  <c r="AD209" i="4"/>
  <c r="AD210" i="4" l="1"/>
  <c r="I211" i="4"/>
  <c r="I212" i="4" l="1"/>
  <c r="AD211" i="4"/>
  <c r="I213" i="4" l="1"/>
  <c r="AD212" i="4"/>
  <c r="I214" i="4" l="1"/>
  <c r="AD213" i="4"/>
  <c r="I215" i="4" l="1"/>
  <c r="AD214" i="4"/>
  <c r="N45" i="3"/>
  <c r="E45" i="3"/>
  <c r="N44" i="3"/>
  <c r="N43" i="3"/>
  <c r="C43" i="3"/>
  <c r="E24" i="3"/>
  <c r="O23" i="3"/>
  <c r="E23" i="3"/>
  <c r="C23" i="3"/>
  <c r="N22" i="3"/>
  <c r="O22" i="3"/>
  <c r="C22" i="3"/>
  <c r="C20" i="3"/>
  <c r="L115" i="2"/>
  <c r="J115" i="2"/>
  <c r="L114" i="2"/>
  <c r="J114" i="2"/>
  <c r="L113" i="2"/>
  <c r="J113" i="2"/>
  <c r="L112" i="2"/>
  <c r="J112" i="2"/>
  <c r="S111" i="2"/>
  <c r="R111" i="2"/>
  <c r="Q111" i="2"/>
  <c r="P111" i="2"/>
  <c r="O111" i="2"/>
  <c r="N111" i="2"/>
  <c r="L110" i="2"/>
  <c r="L109" i="2" s="1"/>
  <c r="J110" i="2"/>
  <c r="J109" i="2" s="1"/>
  <c r="S109" i="2"/>
  <c r="R109" i="2"/>
  <c r="Q109" i="2"/>
  <c r="P109" i="2"/>
  <c r="O109" i="2"/>
  <c r="N109" i="2"/>
  <c r="L90" i="2"/>
  <c r="J90" i="2"/>
  <c r="S90" i="2"/>
  <c r="R90" i="2"/>
  <c r="Q90" i="2"/>
  <c r="P90" i="2"/>
  <c r="O90" i="2"/>
  <c r="N90" i="2"/>
  <c r="L89" i="2"/>
  <c r="J89" i="2"/>
  <c r="L88" i="2"/>
  <c r="J88" i="2"/>
  <c r="L87" i="2"/>
  <c r="J87" i="2"/>
  <c r="L86" i="2"/>
  <c r="J86" i="2"/>
  <c r="L85" i="2"/>
  <c r="J85" i="2"/>
  <c r="L84" i="2"/>
  <c r="J84" i="2"/>
  <c r="L83" i="2"/>
  <c r="J83" i="2"/>
  <c r="L82" i="2"/>
  <c r="J82" i="2"/>
  <c r="L81" i="2"/>
  <c r="J81" i="2"/>
  <c r="L80" i="2"/>
  <c r="J80" i="2"/>
  <c r="S79" i="2"/>
  <c r="R79" i="2"/>
  <c r="Q79" i="2"/>
  <c r="P79" i="2"/>
  <c r="O79" i="2"/>
  <c r="N79" i="2"/>
  <c r="L78" i="2"/>
  <c r="J78" i="2"/>
  <c r="L77" i="2"/>
  <c r="J77" i="2"/>
  <c r="L76" i="2"/>
  <c r="J76" i="2"/>
  <c r="L75" i="2"/>
  <c r="J75" i="2"/>
  <c r="L74" i="2"/>
  <c r="J74" i="2"/>
  <c r="L73" i="2"/>
  <c r="J73" i="2"/>
  <c r="L72" i="2"/>
  <c r="J72" i="2"/>
  <c r="S71" i="2"/>
  <c r="R71" i="2"/>
  <c r="Q71" i="2"/>
  <c r="P71" i="2"/>
  <c r="O71" i="2"/>
  <c r="N71" i="2"/>
  <c r="L70" i="2"/>
  <c r="J70" i="2"/>
  <c r="L69" i="2"/>
  <c r="J69" i="2"/>
  <c r="L68" i="2"/>
  <c r="J68" i="2"/>
  <c r="S67" i="2"/>
  <c r="R67" i="2"/>
  <c r="Q67" i="2"/>
  <c r="P67" i="2"/>
  <c r="O67" i="2"/>
  <c r="N67" i="2"/>
  <c r="L66" i="2"/>
  <c r="J66" i="2"/>
  <c r="L65" i="2"/>
  <c r="J65" i="2"/>
  <c r="L64" i="2"/>
  <c r="J64" i="2"/>
  <c r="L63" i="2"/>
  <c r="J63" i="2"/>
  <c r="L62" i="2"/>
  <c r="L58" i="2" s="1"/>
  <c r="J62" i="2"/>
  <c r="L61" i="2"/>
  <c r="J61" i="2"/>
  <c r="L60" i="2"/>
  <c r="J60" i="2"/>
  <c r="L59" i="2"/>
  <c r="J59" i="2"/>
  <c r="S58" i="2"/>
  <c r="R58" i="2"/>
  <c r="Q58" i="2"/>
  <c r="P58" i="2"/>
  <c r="O58" i="2"/>
  <c r="N58" i="2"/>
  <c r="J58" i="2"/>
  <c r="J39" i="2"/>
  <c r="S39" i="2"/>
  <c r="R39" i="2"/>
  <c r="Q39" i="2"/>
  <c r="P39" i="2"/>
  <c r="O39" i="2"/>
  <c r="N39" i="2"/>
  <c r="L38" i="2"/>
  <c r="J38" i="2"/>
  <c r="L37" i="2"/>
  <c r="J37" i="2"/>
  <c r="L36" i="2"/>
  <c r="J36" i="2"/>
  <c r="L35" i="2"/>
  <c r="J35" i="2"/>
  <c r="S34" i="2"/>
  <c r="R34" i="2"/>
  <c r="Q34" i="2"/>
  <c r="P34" i="2"/>
  <c r="O34" i="2"/>
  <c r="N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S26" i="2"/>
  <c r="R26" i="2"/>
  <c r="Q26" i="2"/>
  <c r="P26" i="2"/>
  <c r="O26" i="2"/>
  <c r="N26" i="2"/>
  <c r="L25" i="2"/>
  <c r="L24" i="2" s="1"/>
  <c r="J25" i="2"/>
  <c r="J24" i="2" s="1"/>
  <c r="S24" i="2"/>
  <c r="R24" i="2"/>
  <c r="Q24" i="2"/>
  <c r="P24" i="2"/>
  <c r="O24" i="2"/>
  <c r="N24" i="2"/>
  <c r="L23" i="2"/>
  <c r="L20" i="2" s="1"/>
  <c r="J23" i="2"/>
  <c r="L21" i="2"/>
  <c r="J21" i="2"/>
  <c r="S20" i="2"/>
  <c r="R20" i="2"/>
  <c r="Q20" i="2"/>
  <c r="P20" i="2"/>
  <c r="O20" i="2"/>
  <c r="N20" i="2"/>
  <c r="L19" i="2"/>
  <c r="L18" i="2" s="1"/>
  <c r="J19" i="2"/>
  <c r="J18" i="2" s="1"/>
  <c r="I19" i="2"/>
  <c r="I20" i="2" s="1"/>
  <c r="I21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S18" i="2"/>
  <c r="R18" i="2"/>
  <c r="Q18" i="2"/>
  <c r="P18" i="2"/>
  <c r="O18" i="2"/>
  <c r="N18" i="2"/>
  <c r="I18" i="2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G44" i="1"/>
  <c r="E44" i="1"/>
  <c r="G43" i="1"/>
  <c r="E43" i="1"/>
  <c r="G42" i="1"/>
  <c r="E42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G32" i="1"/>
  <c r="E32" i="1"/>
  <c r="G31" i="1"/>
  <c r="E31" i="1"/>
  <c r="G30" i="1"/>
  <c r="E30" i="1"/>
  <c r="G29" i="1"/>
  <c r="E29" i="1"/>
  <c r="G28" i="1"/>
  <c r="E28" i="1"/>
  <c r="G27" i="1"/>
  <c r="E27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G25" i="1"/>
  <c r="E25" i="1"/>
  <c r="G24" i="1"/>
  <c r="E24" i="1"/>
  <c r="G23" i="1"/>
  <c r="E23" i="1"/>
  <c r="G22" i="1"/>
  <c r="E22" i="1"/>
  <c r="G21" i="1"/>
  <c r="E21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V20" i="1"/>
  <c r="U20" i="1"/>
  <c r="T20" i="1"/>
  <c r="S20" i="1"/>
  <c r="R20" i="1"/>
  <c r="Q20" i="1"/>
  <c r="P20" i="1"/>
  <c r="O20" i="1"/>
  <c r="N20" i="1"/>
  <c r="M20" i="1"/>
  <c r="L20" i="1"/>
  <c r="L17" i="1" s="1"/>
  <c r="K20" i="1"/>
  <c r="J20" i="1"/>
  <c r="I20" i="1"/>
  <c r="W19" i="1"/>
  <c r="G19" i="1"/>
  <c r="E19" i="1"/>
  <c r="W18" i="1"/>
  <c r="G18" i="1"/>
  <c r="E18" i="1"/>
  <c r="D18" i="1"/>
  <c r="AB18" i="1" s="1"/>
  <c r="AB17" i="1"/>
  <c r="T17" i="1" l="1"/>
  <c r="J67" i="2"/>
  <c r="J79" i="2"/>
  <c r="J34" i="2"/>
  <c r="L67" i="2"/>
  <c r="L79" i="2"/>
  <c r="I40" i="2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L34" i="2"/>
  <c r="L26" i="2"/>
  <c r="J71" i="2"/>
  <c r="L111" i="2"/>
  <c r="AD215" i="4"/>
  <c r="I216" i="4"/>
  <c r="N17" i="2"/>
  <c r="O17" i="2"/>
  <c r="J20" i="2"/>
  <c r="C28" i="3"/>
  <c r="C30" i="3"/>
  <c r="C32" i="3"/>
  <c r="C42" i="3"/>
  <c r="C44" i="3"/>
  <c r="O45" i="3"/>
  <c r="N21" i="3"/>
  <c r="E30" i="3"/>
  <c r="E32" i="3"/>
  <c r="E34" i="3"/>
  <c r="E36" i="3"/>
  <c r="E38" i="3"/>
  <c r="E40" i="3"/>
  <c r="O21" i="3"/>
  <c r="N26" i="3"/>
  <c r="C29" i="3"/>
  <c r="C31" i="3"/>
  <c r="C33" i="3"/>
  <c r="N35" i="3"/>
  <c r="N37" i="3"/>
  <c r="N39" i="3"/>
  <c r="E42" i="3"/>
  <c r="C19" i="3"/>
  <c r="N19" i="3"/>
  <c r="C21" i="3"/>
  <c r="O24" i="3"/>
  <c r="E25" i="3"/>
  <c r="O26" i="3"/>
  <c r="E29" i="3"/>
  <c r="E31" i="3"/>
  <c r="E33" i="3"/>
  <c r="E35" i="3"/>
  <c r="E37" i="3"/>
  <c r="E39" i="3"/>
  <c r="O41" i="3"/>
  <c r="E22" i="3"/>
  <c r="C45" i="3"/>
  <c r="I16" i="3"/>
  <c r="W16" i="3"/>
  <c r="AE16" i="3"/>
  <c r="E18" i="3"/>
  <c r="E21" i="3"/>
  <c r="C24" i="3"/>
  <c r="E41" i="1"/>
  <c r="AD17" i="1"/>
  <c r="Q17" i="1"/>
  <c r="X16" i="3"/>
  <c r="AF16" i="3"/>
  <c r="K16" i="3"/>
  <c r="Y16" i="3"/>
  <c r="AG16" i="3"/>
  <c r="Q16" i="3"/>
  <c r="AC16" i="3"/>
  <c r="N20" i="3"/>
  <c r="C26" i="3"/>
  <c r="N30" i="3"/>
  <c r="N32" i="3"/>
  <c r="C35" i="3"/>
  <c r="C37" i="3"/>
  <c r="C39" i="3"/>
  <c r="C41" i="3"/>
  <c r="N41" i="3"/>
  <c r="O44" i="3"/>
  <c r="C17" i="3"/>
  <c r="Z16" i="3"/>
  <c r="G16" i="3"/>
  <c r="E20" i="3"/>
  <c r="O20" i="3"/>
  <c r="E26" i="3"/>
  <c r="E28" i="3"/>
  <c r="O28" i="3"/>
  <c r="O30" i="3"/>
  <c r="O32" i="3"/>
  <c r="O34" i="3"/>
  <c r="O36" i="3"/>
  <c r="O38" i="3"/>
  <c r="E41" i="3"/>
  <c r="E44" i="3"/>
  <c r="O43" i="3"/>
  <c r="AB16" i="3"/>
  <c r="E19" i="3"/>
  <c r="O40" i="3"/>
  <c r="E43" i="3"/>
  <c r="V16" i="3"/>
  <c r="AD16" i="3"/>
  <c r="C25" i="3"/>
  <c r="C27" i="3"/>
  <c r="N29" i="3"/>
  <c r="N31" i="3"/>
  <c r="C34" i="3"/>
  <c r="C36" i="3"/>
  <c r="C38" i="3"/>
  <c r="C40" i="3"/>
  <c r="O42" i="3"/>
  <c r="M16" i="3"/>
  <c r="O19" i="3"/>
  <c r="N34" i="3"/>
  <c r="N36" i="3"/>
  <c r="N38" i="3"/>
  <c r="P16" i="3"/>
  <c r="O25" i="3"/>
  <c r="O27" i="3"/>
  <c r="C18" i="3"/>
  <c r="N18" i="3"/>
  <c r="N24" i="3"/>
  <c r="E27" i="3"/>
  <c r="O29" i="3"/>
  <c r="O31" i="3"/>
  <c r="O33" i="3"/>
  <c r="O35" i="3"/>
  <c r="O37" i="3"/>
  <c r="O39" i="3"/>
  <c r="N42" i="3"/>
  <c r="AF17" i="1"/>
  <c r="N17" i="1"/>
  <c r="S17" i="1"/>
  <c r="AG17" i="1"/>
  <c r="AO17" i="1"/>
  <c r="R17" i="1"/>
  <c r="O18" i="3"/>
  <c r="N40" i="3"/>
  <c r="L16" i="3"/>
  <c r="O17" i="3"/>
  <c r="N33" i="3"/>
  <c r="E17" i="3"/>
  <c r="N28" i="3"/>
  <c r="N27" i="3"/>
  <c r="J16" i="3"/>
  <c r="N17" i="3"/>
  <c r="AA16" i="3"/>
  <c r="N25" i="3"/>
  <c r="N23" i="3"/>
  <c r="AQ17" i="1"/>
  <c r="E20" i="1"/>
  <c r="AE17" i="1"/>
  <c r="G41" i="1"/>
  <c r="AH17" i="1"/>
  <c r="M17" i="1"/>
  <c r="U17" i="1"/>
  <c r="AI17" i="1"/>
  <c r="AJ17" i="1"/>
  <c r="AR17" i="1"/>
  <c r="G26" i="1"/>
  <c r="V17" i="1"/>
  <c r="G45" i="1"/>
  <c r="AN17" i="1"/>
  <c r="O17" i="1"/>
  <c r="AC17" i="1"/>
  <c r="AK17" i="1"/>
  <c r="K17" i="1"/>
  <c r="G33" i="1"/>
  <c r="I17" i="1"/>
  <c r="AM17" i="1"/>
  <c r="AP17" i="1"/>
  <c r="G20" i="1"/>
  <c r="AL17" i="1"/>
  <c r="J17" i="1"/>
  <c r="L17" i="2"/>
  <c r="E33" i="1"/>
  <c r="Q17" i="2"/>
  <c r="L39" i="2"/>
  <c r="D19" i="1"/>
  <c r="J26" i="2"/>
  <c r="L71" i="2"/>
  <c r="E45" i="1"/>
  <c r="R17" i="2"/>
  <c r="P17" i="1"/>
  <c r="E26" i="1"/>
  <c r="P17" i="2"/>
  <c r="S17" i="2"/>
  <c r="J111" i="2"/>
  <c r="I91" i="2" l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AD216" i="4"/>
  <c r="I217" i="4"/>
  <c r="J17" i="2"/>
  <c r="G17" i="1"/>
  <c r="C16" i="3"/>
  <c r="E16" i="3"/>
  <c r="N16" i="3"/>
  <c r="O16" i="3"/>
  <c r="E17" i="1"/>
  <c r="D20" i="1"/>
  <c r="AB19" i="1"/>
  <c r="I218" i="4" l="1"/>
  <c r="AD217" i="4"/>
  <c r="D21" i="1"/>
  <c r="AB20" i="1"/>
  <c r="AD218" i="4" l="1"/>
  <c r="I219" i="4"/>
  <c r="AB21" i="1"/>
  <c r="D22" i="1"/>
  <c r="I220" i="4" l="1"/>
  <c r="AD219" i="4"/>
  <c r="D23" i="1"/>
  <c r="AB22" i="1"/>
  <c r="I221" i="4" l="1"/>
  <c r="AD220" i="4"/>
  <c r="D24" i="1"/>
  <c r="AB23" i="1"/>
  <c r="AD221" i="4" l="1"/>
  <c r="I222" i="4"/>
  <c r="AB24" i="1"/>
  <c r="D25" i="1"/>
  <c r="I223" i="4" l="1"/>
  <c r="AD222" i="4"/>
  <c r="AB25" i="1"/>
  <c r="D26" i="1"/>
  <c r="AD223" i="4" l="1"/>
  <c r="I224" i="4"/>
  <c r="AB26" i="1"/>
  <c r="D27" i="1"/>
  <c r="AD224" i="4" l="1"/>
  <c r="I225" i="4"/>
  <c r="AB27" i="1"/>
  <c r="D28" i="1"/>
  <c r="AD225" i="4" l="1"/>
  <c r="I226" i="4"/>
  <c r="AB28" i="1"/>
  <c r="D29" i="1"/>
  <c r="AD226" i="4" l="1"/>
  <c r="I227" i="4"/>
  <c r="D30" i="1"/>
  <c r="AB29" i="1"/>
  <c r="AD227" i="4" l="1"/>
  <c r="I228" i="4"/>
  <c r="D31" i="1"/>
  <c r="AB30" i="1"/>
  <c r="AD228" i="4" l="1"/>
  <c r="I229" i="4"/>
  <c r="AB31" i="1"/>
  <c r="D32" i="1"/>
  <c r="AD229" i="4" l="1"/>
  <c r="I230" i="4"/>
  <c r="AB32" i="1"/>
  <c r="D33" i="1"/>
  <c r="AD230" i="4" l="1"/>
  <c r="I231" i="4"/>
  <c r="D34" i="1"/>
  <c r="AB33" i="1"/>
  <c r="AD231" i="4" l="1"/>
  <c r="I232" i="4"/>
  <c r="AB34" i="1"/>
  <c r="D35" i="1"/>
  <c r="I233" i="4" l="1"/>
  <c r="AD232" i="4"/>
  <c r="AB35" i="1"/>
  <c r="D36" i="1"/>
  <c r="AD233" i="4" l="1"/>
  <c r="I234" i="4"/>
  <c r="D37" i="1"/>
  <c r="AB36" i="1"/>
  <c r="AD234" i="4" l="1"/>
  <c r="I235" i="4"/>
  <c r="D38" i="1"/>
  <c r="AB37" i="1"/>
  <c r="AD235" i="4" l="1"/>
  <c r="I236" i="4"/>
  <c r="D39" i="1"/>
  <c r="AB38" i="1"/>
  <c r="AD236" i="4" l="1"/>
  <c r="I237" i="4"/>
  <c r="AB39" i="1"/>
  <c r="D40" i="1"/>
  <c r="AD237" i="4" l="1"/>
  <c r="I238" i="4"/>
  <c r="D41" i="1"/>
  <c r="AB40" i="1"/>
  <c r="I239" i="4" l="1"/>
  <c r="AD238" i="4"/>
  <c r="D42" i="1"/>
  <c r="AB41" i="1"/>
  <c r="AD239" i="4" l="1"/>
  <c r="I240" i="4"/>
  <c r="AB42" i="1"/>
  <c r="D43" i="1"/>
  <c r="I241" i="4" l="1"/>
  <c r="AD240" i="4"/>
  <c r="D44" i="1"/>
  <c r="AB43" i="1"/>
  <c r="AD241" i="4" l="1"/>
  <c r="I242" i="4"/>
  <c r="D45" i="1"/>
  <c r="AB44" i="1"/>
  <c r="AD242" i="4" l="1"/>
  <c r="I243" i="4"/>
  <c r="AB45" i="1"/>
  <c r="D46" i="1"/>
  <c r="AD243" i="4" l="1"/>
  <c r="I244" i="4"/>
  <c r="D47" i="1"/>
  <c r="AB46" i="1"/>
  <c r="AD244" i="4" l="1"/>
  <c r="I245" i="4"/>
  <c r="D48" i="1"/>
  <c r="AB47" i="1"/>
  <c r="AD245" i="4" l="1"/>
  <c r="I246" i="4"/>
  <c r="D49" i="1"/>
  <c r="AB48" i="1"/>
  <c r="AD246" i="4" l="1"/>
  <c r="I247" i="4"/>
  <c r="AB49" i="1"/>
  <c r="D50" i="1"/>
  <c r="I248" i="4" l="1"/>
  <c r="AD247" i="4"/>
  <c r="D51" i="1"/>
  <c r="AB50" i="1"/>
  <c r="AD248" i="4" l="1"/>
  <c r="I249" i="4"/>
  <c r="D52" i="1"/>
  <c r="AB51" i="1"/>
  <c r="AD249" i="4" l="1"/>
  <c r="I250" i="4"/>
  <c r="D53" i="1"/>
  <c r="AB52" i="1"/>
  <c r="AD250" i="4" l="1"/>
  <c r="I251" i="4"/>
  <c r="AB53" i="1"/>
  <c r="D54" i="1"/>
  <c r="AB54" i="1" s="1"/>
  <c r="I252" i="4" l="1"/>
  <c r="AD251" i="4"/>
  <c r="AD252" i="4" l="1"/>
  <c r="I253" i="4"/>
  <c r="AD253" i="4" l="1"/>
  <c r="I254" i="4"/>
  <c r="I255" i="4" l="1"/>
  <c r="AD254" i="4"/>
  <c r="AD255" i="4" l="1"/>
  <c r="I256" i="4"/>
  <c r="AD256" i="4" l="1"/>
  <c r="I257" i="4"/>
  <c r="I258" i="4" l="1"/>
  <c r="AD257" i="4"/>
  <c r="AD258" i="4" l="1"/>
  <c r="I259" i="4"/>
  <c r="I260" i="4" l="1"/>
  <c r="AD259" i="4"/>
  <c r="AD260" i="4" l="1"/>
  <c r="I261" i="4"/>
  <c r="I262" i="4" l="1"/>
  <c r="AD261" i="4"/>
  <c r="I263" i="4" l="1"/>
  <c r="AD262" i="4"/>
  <c r="I264" i="4" l="1"/>
  <c r="AD263" i="4"/>
  <c r="I265" i="4" l="1"/>
  <c r="AD264" i="4"/>
  <c r="I266" i="4" l="1"/>
  <c r="AD265" i="4"/>
  <c r="I267" i="4" l="1"/>
  <c r="AD266" i="4"/>
  <c r="I268" i="4" l="1"/>
  <c r="AD267" i="4"/>
  <c r="I269" i="4" l="1"/>
  <c r="AD268" i="4"/>
  <c r="I270" i="4" l="1"/>
  <c r="AD269" i="4"/>
  <c r="I271" i="4" l="1"/>
  <c r="AD270" i="4"/>
  <c r="I272" i="4" l="1"/>
  <c r="AD271" i="4"/>
  <c r="I273" i="4" l="1"/>
  <c r="AD273" i="4" s="1"/>
  <c r="AD272" i="4"/>
</calcChain>
</file>

<file path=xl/sharedStrings.xml><?xml version="1.0" encoding="utf-8"?>
<sst xmlns="http://schemas.openxmlformats.org/spreadsheetml/2006/main" count="959" uniqueCount="353">
  <si>
    <t>А-ТМБ-9</t>
  </si>
  <si>
    <r>
      <rPr>
        <b/>
        <sz val="12"/>
        <rFont val="Arial"/>
        <family val="2"/>
      </rPr>
      <t>(А-ТМБ-9)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ийн үргэлжлэл</t>
    </r>
  </si>
  <si>
    <t xml:space="preserve"> ТЕХНИКИЙН БОЛОН МЭРГЭЖЛИЙН БОЛОВСРОЛ, СУРГАЛТЫН БАЙГУУЛЛАГАД </t>
  </si>
  <si>
    <t>ШИНЭЭР ЭЛСЭГЧДИЙН 2021 / 2022 ОНЫ ХИЧЭЭЛИЙН ЖИЛИЙН МЭДЭЭ, бүс, аймаг, нийслэлээр</t>
  </si>
  <si>
    <t>А.Үндсэн мэдээлэл</t>
  </si>
  <si>
    <t>/Тоо/</t>
  </si>
  <si>
    <t>Аймаг, нийслэл</t>
  </si>
  <si>
    <t>МД</t>
  </si>
  <si>
    <t>Шинээр элсэгчид</t>
  </si>
  <si>
    <t>Сургалтын төлбөрийн эх үүсвэр</t>
  </si>
  <si>
    <t>Эмэгтэй</t>
  </si>
  <si>
    <t>Техникийн боловсрол</t>
  </si>
  <si>
    <t>Мэргэжлийн боловсрол</t>
  </si>
  <si>
    <t>Мэргэжлийн сургалт</t>
  </si>
  <si>
    <t>Тухайн жилд суурь боловсрол эзэмшигчдээс</t>
  </si>
  <si>
    <t>Тухайн жилд бүрэн дунд боловсрол эзэмшигчдээс</t>
  </si>
  <si>
    <t>Тухайн жилд мэргэжлийн боловсрол эзэмшигчдээс</t>
  </si>
  <si>
    <t>Тухайн жилд техникийн боловсрол эзэмшигчдээс</t>
  </si>
  <si>
    <t>Тухайн жилд дээд боловсрол эзэмшигчдээс</t>
  </si>
  <si>
    <t>Ажиллагчдаас</t>
  </si>
  <si>
    <t>Ажил хийгч иргэнээс</t>
  </si>
  <si>
    <t>Цэргийн алба хаагчдаас</t>
  </si>
  <si>
    <t>Хорих ангид ял эдлэгчдээс</t>
  </si>
  <si>
    <t>Ажилгүй иргэдээс</t>
  </si>
  <si>
    <t>Улсын төсвийн санхүүжилтээр</t>
  </si>
  <si>
    <t xml:space="preserve">Гэрээ, захиалгаар </t>
  </si>
  <si>
    <t>Хувийн зардлаар</t>
  </si>
  <si>
    <t>Бусад</t>
  </si>
  <si>
    <t>Бүгд</t>
  </si>
  <si>
    <t>А</t>
  </si>
  <si>
    <t>Б</t>
  </si>
  <si>
    <t xml:space="preserve">Бүгд </t>
  </si>
  <si>
    <t>Төрийн өмчийн</t>
  </si>
  <si>
    <t>Төрийн бус өмчийн</t>
  </si>
  <si>
    <t>Баруун бүс</t>
  </si>
  <si>
    <t>Баян-Өлгий</t>
  </si>
  <si>
    <t>Говь-Алтай</t>
  </si>
  <si>
    <t>Завхан</t>
  </si>
  <si>
    <t>Увс</t>
  </si>
  <si>
    <t>Ховд</t>
  </si>
  <si>
    <t>Хангайн бүс</t>
  </si>
  <si>
    <t>Архангай</t>
  </si>
  <si>
    <t>Баянхонгор</t>
  </si>
  <si>
    <t>Булган</t>
  </si>
  <si>
    <t>Орхон</t>
  </si>
  <si>
    <t>Өвөрхангай</t>
  </si>
  <si>
    <t>Хөвсгөл</t>
  </si>
  <si>
    <t>Төвийн бүс</t>
  </si>
  <si>
    <t>Говьсүмбэр</t>
  </si>
  <si>
    <t>Дархан-Уул</t>
  </si>
  <si>
    <t>Дорноговь</t>
  </si>
  <si>
    <t>Дундговь</t>
  </si>
  <si>
    <t>Өмнөговь</t>
  </si>
  <si>
    <t>Сэлэнгэ</t>
  </si>
  <si>
    <t>Төв</t>
  </si>
  <si>
    <t>Зүүн бүс</t>
  </si>
  <si>
    <t>Дорнод</t>
  </si>
  <si>
    <t>Сүхбаатар</t>
  </si>
  <si>
    <t>Хэнтий</t>
  </si>
  <si>
    <t>Улаанбаатар</t>
  </si>
  <si>
    <t xml:space="preserve">   Багануур</t>
  </si>
  <si>
    <t xml:space="preserve">   Багахангай</t>
  </si>
  <si>
    <t xml:space="preserve">   Баянгол</t>
  </si>
  <si>
    <t xml:space="preserve">   Баянзүрх</t>
  </si>
  <si>
    <t xml:space="preserve">   Налайх</t>
  </si>
  <si>
    <t xml:space="preserve">   Сонгинохайрхан</t>
  </si>
  <si>
    <t xml:space="preserve">   Сүхбаатар</t>
  </si>
  <si>
    <t xml:space="preserve">   Чингэлтэй</t>
  </si>
  <si>
    <t xml:space="preserve">   Хан-Уул</t>
  </si>
  <si>
    <t>А-ТМБ-11</t>
  </si>
  <si>
    <t>ТЕХНИКИЙН БОЛОН МЭРГЭЖЛИЙН БОЛОВСРОЛ, СУРГАЛТЫН БАЙГУУЛЛАГАД ШИНЭЭР ЭЛСЭГЧДИЙН 2021 / 2022   ОНЫ  ХИЧЭЭЛИЙН ЖИЛИЙН МЭДЭЭ, мэргэжлийн чиглэлээр</t>
  </si>
  <si>
    <t>Салбар, мэргэжил</t>
  </si>
  <si>
    <t>Бүгд мөр1=мөр(2+3+...)</t>
  </si>
  <si>
    <t>1. Боловсролын салбар</t>
  </si>
  <si>
    <t>Монгол дохионы хэлний хэлмэрч</t>
  </si>
  <si>
    <t>2. Соёл, урлагийн салбар</t>
  </si>
  <si>
    <t>AM7313-39</t>
  </si>
  <si>
    <t>Монгол дархан</t>
  </si>
  <si>
    <t>AD3432-11</t>
  </si>
  <si>
    <t>Хувцасны загвар зохион бүтээгч</t>
  </si>
  <si>
    <t>4. Санхүү, бизнес, худалдааны салбар</t>
  </si>
  <si>
    <t>BT4321-17</t>
  </si>
  <si>
    <t>Хангамжийн нярав</t>
  </si>
  <si>
    <t>5. Мэдээллийн технологийн салбар</t>
  </si>
  <si>
    <t>IW3214-15</t>
  </si>
  <si>
    <t>Вэб мультмедиа зохиогч</t>
  </si>
  <si>
    <t>IT3512-15</t>
  </si>
  <si>
    <t>График дизайнч</t>
  </si>
  <si>
    <t>IO4120-13</t>
  </si>
  <si>
    <t>Компьютерийн оператор</t>
  </si>
  <si>
    <t>IT3511-13</t>
  </si>
  <si>
    <t>Мэдээллийн технологич</t>
  </si>
  <si>
    <t>ID4120-11</t>
  </si>
  <si>
    <t>Нарийн бичгийн дарга-албан хэргийн ажилтан</t>
  </si>
  <si>
    <t>ID4416-11</t>
  </si>
  <si>
    <t>Хүний нөөцийн туслах ажилтан</t>
  </si>
  <si>
    <t>IO7421-16</t>
  </si>
  <si>
    <t>Цахим тоног төхөөрөмжийн үйлчилгээний ажилтан</t>
  </si>
  <si>
    <t>7. Байгаль орчин, аялал жуулчлалын салбар</t>
  </si>
  <si>
    <t>NT5113-13</t>
  </si>
  <si>
    <t>Аяллын хөтөч</t>
  </si>
  <si>
    <t>NF6210-21</t>
  </si>
  <si>
    <t xml:space="preserve">Ойжуулагч </t>
  </si>
  <si>
    <t>NF6210-27</t>
  </si>
  <si>
    <t xml:space="preserve">Ойн арчилгаа, ашиглалтын ажилтан </t>
  </si>
  <si>
    <t>NF3143-11</t>
  </si>
  <si>
    <t>Ойн техникч</t>
  </si>
  <si>
    <t>8. Барилгын салбар</t>
  </si>
  <si>
    <t>CB7116-18</t>
  </si>
  <si>
    <t xml:space="preserve">Авто зам, гүүр барилгын ажилтан /замчин/ </t>
  </si>
  <si>
    <t>CF3112-43</t>
  </si>
  <si>
    <t>Барилга угсралтын мужааны техникч</t>
  </si>
  <si>
    <t>CT3112-16</t>
  </si>
  <si>
    <t>Барилга угсралтын техникч</t>
  </si>
  <si>
    <t>CF7123-20</t>
  </si>
  <si>
    <t>Барилгын засал-чимэглэлчин</t>
  </si>
  <si>
    <t>CF7115-22</t>
  </si>
  <si>
    <t>Барилгын мужаан</t>
  </si>
  <si>
    <t>CF7112-19</t>
  </si>
  <si>
    <t>Барилгын өрөг угсрагч</t>
  </si>
  <si>
    <t>CF7126-36</t>
  </si>
  <si>
    <t>Барилгын сантехникч</t>
  </si>
  <si>
    <t>CF7411-12</t>
  </si>
  <si>
    <t>Барилгын цахилгаанчин</t>
  </si>
  <si>
    <t>CF3113-21</t>
  </si>
  <si>
    <t>Барилгын цахилгааны техникч</t>
  </si>
  <si>
    <t>CF7114-20</t>
  </si>
  <si>
    <t>Бетон арматурчин</t>
  </si>
  <si>
    <t>CB7114-21</t>
  </si>
  <si>
    <t>Зам барилгын материалын лаборант</t>
  </si>
  <si>
    <t>CB3112-37</t>
  </si>
  <si>
    <t>Зам, гүүрийн техникч</t>
  </si>
  <si>
    <t>CF3112-11</t>
  </si>
  <si>
    <t>Иргэний барилгын техникч</t>
  </si>
  <si>
    <t>CF7115-24</t>
  </si>
  <si>
    <t>Модон эдлэлийн мужаан</t>
  </si>
  <si>
    <t>CT8343-14</t>
  </si>
  <si>
    <t>Өргөн тээвэрлэх тоног төхөөрөмжийн засварчин</t>
  </si>
  <si>
    <t>CF3115-67</t>
  </si>
  <si>
    <t>Сантехник, халаалт, агааржуулалтын төхөөрөмжийн техникч</t>
  </si>
  <si>
    <t>CF3115-41</t>
  </si>
  <si>
    <t>Сантехникийн техникч</t>
  </si>
  <si>
    <t>9. Тээврийн салбар</t>
  </si>
  <si>
    <t>TC8211-20</t>
  </si>
  <si>
    <t>Автомашины засварчин</t>
  </si>
  <si>
    <t>TC3115-13</t>
  </si>
  <si>
    <t xml:space="preserve">Автомашины механик </t>
  </si>
  <si>
    <t>TR4323-25</t>
  </si>
  <si>
    <t>Ачаа вагон хүлээлцэгч</t>
  </si>
  <si>
    <t>В ангилалын жолооч</t>
  </si>
  <si>
    <t>TR4323-27</t>
  </si>
  <si>
    <t>Вагон үзэгч, засварчин</t>
  </si>
  <si>
    <t>TR8311-13</t>
  </si>
  <si>
    <t>Илчит тэрэгний засварчин</t>
  </si>
  <si>
    <t>TC8331-14</t>
  </si>
  <si>
    <t>Мэргэшсэн жолооч</t>
  </si>
  <si>
    <t>TR4323-29</t>
  </si>
  <si>
    <t>Төмөр замын замчин</t>
  </si>
  <si>
    <t>10. Эрчим хүчний салбар</t>
  </si>
  <si>
    <t>PS3112-44</t>
  </si>
  <si>
    <t>Дулаан шугам сүлжээний техникч</t>
  </si>
  <si>
    <t>PL3131-16</t>
  </si>
  <si>
    <t>Хуваарилах байгууламжийн сэлгэн залгалтын оператор</t>
  </si>
  <si>
    <t>PL3113-12</t>
  </si>
  <si>
    <t xml:space="preserve">Цахилгаан станц, сүлжээний техникч </t>
  </si>
  <si>
    <t>11. Уул уурхайн салбар</t>
  </si>
  <si>
    <t>MR3117-26</t>
  </si>
  <si>
    <t>Баяжуулалтын техникч</t>
  </si>
  <si>
    <t>MG3111-16</t>
  </si>
  <si>
    <t>Геологийн техникч</t>
  </si>
  <si>
    <t>MT8111-11</t>
  </si>
  <si>
    <t>Өрмийн машины оператор</t>
  </si>
  <si>
    <t>MG3117-25</t>
  </si>
  <si>
    <t>Уулын ажлын техникч</t>
  </si>
  <si>
    <t>MT3115-55</t>
  </si>
  <si>
    <t xml:space="preserve">Хүнд машин механизмын ашиглалтын техникч </t>
  </si>
  <si>
    <t>MT7233-45</t>
  </si>
  <si>
    <t>Хүнд машин механизмын засварчин</t>
  </si>
  <si>
    <t>MT8111-35</t>
  </si>
  <si>
    <t>Хүнд машин механизмын оператор</t>
  </si>
  <si>
    <t>12. Хөдөө аж ахуйн салбар</t>
  </si>
  <si>
    <t>AF3142-13</t>
  </si>
  <si>
    <t>Агротехникч</t>
  </si>
  <si>
    <t>AF6112-13</t>
  </si>
  <si>
    <t>Жимс, жимсгэний аж ахуйн фермер</t>
  </si>
  <si>
    <t>AH6123-11</t>
  </si>
  <si>
    <t>Зөгийчин, зөгийн аж ахуй эрхлэгч</t>
  </si>
  <si>
    <t>AH6121-14</t>
  </si>
  <si>
    <t>Малчин</t>
  </si>
  <si>
    <t>AH6121-23</t>
  </si>
  <si>
    <t>Малын асаргаа</t>
  </si>
  <si>
    <t>AT7231-18</t>
  </si>
  <si>
    <t>Тракторын механик</t>
  </si>
  <si>
    <t>AH6320-14</t>
  </si>
  <si>
    <t>Уламжлалт мал, аж ахуйн фермер</t>
  </si>
  <si>
    <t>AT3115-29</t>
  </si>
  <si>
    <t>Хөдөө аж ахуйн машин, тоног төхөөрөмжийн техникч</t>
  </si>
  <si>
    <t>AF6112-25</t>
  </si>
  <si>
    <t>Хүлэмжийн аж ахуйн фермер</t>
  </si>
  <si>
    <t>AF6112-24</t>
  </si>
  <si>
    <t>Хүнсний ногооны фермер</t>
  </si>
  <si>
    <t>13. Аж үйлдвэрийн салбар</t>
  </si>
  <si>
    <t>IF3142-20</t>
  </si>
  <si>
    <t>Амьтны гаралтай хүнсний бүтээгдэхүүн үйлдвэрлэлийн техник технологич</t>
  </si>
  <si>
    <t>IM3119-11</t>
  </si>
  <si>
    <t>Аюулгүй ажиллагааны техникч</t>
  </si>
  <si>
    <t>IM7212-14</t>
  </si>
  <si>
    <t>Гагнуурчин</t>
  </si>
  <si>
    <t>IF5131-16</t>
  </si>
  <si>
    <t>Зочид буудал, зоогийн газрын үйлчилгээний ажилтан</t>
  </si>
  <si>
    <t>IF7511-11</t>
  </si>
  <si>
    <t>Мах боловсруулах үйлдвэрлэлийн ажилтан</t>
  </si>
  <si>
    <t>IM3119-23</t>
  </si>
  <si>
    <t>Мехатроникч</t>
  </si>
  <si>
    <t>IE3139-14</t>
  </si>
  <si>
    <t>Оёдолын техник-технологич</t>
  </si>
  <si>
    <t>IE7533-28</t>
  </si>
  <si>
    <t>Оёмол бүтээгдэхүүний оёдолчин</t>
  </si>
  <si>
    <t>IF3142-19</t>
  </si>
  <si>
    <t xml:space="preserve">Ургамлын гаралтай хүнсний бүтээгдэхүүн үйлдвэрлэлийн техник-технологич </t>
  </si>
  <si>
    <t>IM7411-13</t>
  </si>
  <si>
    <t>Үйлдвэрийн цахилгаанчин</t>
  </si>
  <si>
    <t>IM3119-14</t>
  </si>
  <si>
    <t>Үйлдвэрлэлийн техникч</t>
  </si>
  <si>
    <t>IF3434-14</t>
  </si>
  <si>
    <t>Хоол үйлдвэрлэл, үйлчилгээний техник- технологич</t>
  </si>
  <si>
    <t>IM7411-11</t>
  </si>
  <si>
    <t xml:space="preserve">Цахилгаанчин </t>
  </si>
  <si>
    <t>IM3113-17</t>
  </si>
  <si>
    <t>Цахилгааны техникч</t>
  </si>
  <si>
    <t>IE3139-15</t>
  </si>
  <si>
    <t>Сүлжмэлийн үйлдвэрийн техник-технологич</t>
  </si>
  <si>
    <t>IF7513-23</t>
  </si>
  <si>
    <t>Сүү боловсруулах үйлдвэрлэлийн ажилтан</t>
  </si>
  <si>
    <t>IF7512-34</t>
  </si>
  <si>
    <t>Талх, нарийн боов үйлдвэрлэлийн технологийн ажилтан</t>
  </si>
  <si>
    <t>IF5120-11</t>
  </si>
  <si>
    <t>Тогооч</t>
  </si>
  <si>
    <t>14. Хот байгуулалт, тохижилтын салбар</t>
  </si>
  <si>
    <t>UC3132-14</t>
  </si>
  <si>
    <t>Төв суурин газрын ус хангамжийн ажилтан</t>
  </si>
  <si>
    <t>15. Үйлчилгээний салбар</t>
  </si>
  <si>
    <t>SO5142-11</t>
  </si>
  <si>
    <t>Гоо засалч</t>
  </si>
  <si>
    <t>SO5142-21</t>
  </si>
  <si>
    <t>Гоо заслын технологич</t>
  </si>
  <si>
    <t>SO5141-14</t>
  </si>
  <si>
    <t>Үс заслын технологич</t>
  </si>
  <si>
    <t>SO5141-11</t>
  </si>
  <si>
    <t>Үсчин</t>
  </si>
  <si>
    <t>А-ТМБ-10</t>
  </si>
  <si>
    <r>
      <rPr>
        <b/>
        <sz val="12"/>
        <rFont val="Arial"/>
        <family val="2"/>
      </rPr>
      <t>(А-ТМБ-10)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ын үргэлжлэл</t>
    </r>
  </si>
  <si>
    <t>ТЕХНИКИЙН БОЛОН МЭРГЭЖЛИЙН БОЛОВСРОЛ, СУРГАЛТЫН БАЙГУУЛЛАГАД ШИНЭЭР ЭЛСЭГЧДИЙН 2021 / 2022   ОНЫ  ХИЧЭЭЛИЙН ЖИЛИЙН МЭДЭЭ, насны ангиллаар</t>
  </si>
  <si>
    <t>Нас</t>
  </si>
  <si>
    <t>Хөгжлийн бэрхшээлтэй шинээр элсэгчид</t>
  </si>
  <si>
    <t>Хөгжлийн бэрхшээлийн хэлбэрээр</t>
  </si>
  <si>
    <t>Харааны</t>
  </si>
  <si>
    <t>Ярианы</t>
  </si>
  <si>
    <t>Сонсголын</t>
  </si>
  <si>
    <t>Хөдөлгөөний</t>
  </si>
  <si>
    <t>Сэтгэцийн</t>
  </si>
  <si>
    <t>Хавсарсан</t>
  </si>
  <si>
    <r>
      <rPr>
        <b/>
        <sz val="10"/>
        <rFont val="Arial"/>
        <family val="2"/>
      </rPr>
      <t>Бүгд</t>
    </r>
    <r>
      <rPr>
        <b/>
        <i/>
        <sz val="10"/>
        <rFont val="Arial"/>
        <family val="2"/>
      </rPr>
      <t xml:space="preserve"> </t>
    </r>
  </si>
  <si>
    <t>&lt;14</t>
  </si>
  <si>
    <t>40&lt;</t>
  </si>
  <si>
    <t>AM7318-24</t>
  </si>
  <si>
    <t>Арьсаар гар урлалын зүйл урлаач</t>
  </si>
  <si>
    <t>З-ТМБ-10</t>
  </si>
  <si>
    <r>
      <rPr>
        <b/>
        <sz val="12"/>
        <rFont val="Arial"/>
        <family val="2"/>
      </rPr>
      <t>(З-ТМБ-10)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ын үргэлжлэл</t>
    </r>
  </si>
  <si>
    <t xml:space="preserve">ТЕХНИКИЙН  БОЛОН  МЭРГЭЖЛИЙН БОЛОВСРОЛ, СУРГАЛТЫН БАЙГУУЛЛАГАД </t>
  </si>
  <si>
    <t>ШИНЭЭР ЭЛСЭГЧДИЙН 2021/ 2022 ОНЫ ХИЧЭЭЛИЙН ЖИЛИЙН МЭДЭЭ</t>
  </si>
  <si>
    <t>А.Хаягийн хэсэг</t>
  </si>
  <si>
    <t>Регистрийн дугаар</t>
  </si>
  <si>
    <t>Байгууллагын нэр</t>
  </si>
  <si>
    <t>Утасны дугаар</t>
  </si>
  <si>
    <t>Б.Үндсэн мэдээлэл</t>
  </si>
  <si>
    <t>Мэргэжлийн индекс</t>
  </si>
  <si>
    <t>Мэргэжил</t>
  </si>
  <si>
    <t>Боловсролын түвшин</t>
  </si>
  <si>
    <t>Ажил хийгч иргэн</t>
  </si>
  <si>
    <t>Дээд</t>
  </si>
  <si>
    <t>Техникийн</t>
  </si>
  <si>
    <t>Мэргэжлийн</t>
  </si>
  <si>
    <t>Бүрэн дунд</t>
  </si>
  <si>
    <t>Суурь</t>
  </si>
  <si>
    <t>Бага</t>
  </si>
  <si>
    <t>Боловсролгүй</t>
  </si>
  <si>
    <t>В</t>
  </si>
  <si>
    <t>Нийт МБСБ-38</t>
  </si>
  <si>
    <t>Хотод-14</t>
  </si>
  <si>
    <t>Хөдөөд-24</t>
  </si>
  <si>
    <t>Төрийн өмчийн-30</t>
  </si>
  <si>
    <t>Төрийн бус өмчийн-7</t>
  </si>
  <si>
    <t>Төрийн өмчийн МСҮТ-9</t>
  </si>
  <si>
    <t>1. Баян-Өлгий аймаг дахь МСҮТ</t>
  </si>
  <si>
    <t>2. Булган аймаг дахь МСҮТ</t>
  </si>
  <si>
    <t>3. Булган аймаг дахь ХАА-н МСҮТ</t>
  </si>
  <si>
    <t>4. Завхан аймгийн Тосонцэнгэл суман дахь МСҮТ</t>
  </si>
  <si>
    <t>5. Орхон аймаг дахь ХАА-н МСҮТ</t>
  </si>
  <si>
    <t>6. Сүхбаатар аймаг дахь МСҮТ</t>
  </si>
  <si>
    <t>7. Сэргээн Засалт, Сургалт Үйлдвэрлэлийн Төвийн Мэргэжлийн Боловсрол, Ур Чадвар Олгох Сургууль</t>
  </si>
  <si>
    <t>8. Төв аймгийн Эрдэнэ суман дахь МСҮТ</t>
  </si>
  <si>
    <t xml:space="preserve"> MT8111-35</t>
  </si>
  <si>
    <t>9. Хэнтий аймгийн Бор-Өндөр суман дахь МСҮТ</t>
  </si>
  <si>
    <t>Төрийн бус өмчийн МСҮТ-3</t>
  </si>
  <si>
    <t>1. Герман-Монгол МСҮТ</t>
  </si>
  <si>
    <t>2. "Хангай" МСҮТ</t>
  </si>
  <si>
    <t>3. "Хөдөлмөр, нийгмийн харилцааны дээд сургуулийн харьяалал дахь МСҮТ"</t>
  </si>
  <si>
    <t>Төрийн өмчийн политехнк коллеж-20</t>
  </si>
  <si>
    <t>1. Барилгын политехник коллеж</t>
  </si>
  <si>
    <t>CF3113-17</t>
  </si>
  <si>
    <t>2. Баянхонгор аймаг дахь Политехник коллеж</t>
  </si>
  <si>
    <t>CF3112-16</t>
  </si>
  <si>
    <t xml:space="preserve">3. Говьсүмбэр  аймаг дахь Политехник коллеж </t>
  </si>
  <si>
    <t>Хүнд машин механизмын ашиглалтын техникч</t>
  </si>
  <si>
    <t>4. Дархан-Уул аймаг дахь "Дархан Өргөө" Политехник коллеж</t>
  </si>
  <si>
    <t>IW3514-15</t>
  </si>
  <si>
    <t>5. Дархан-Уул аймаг дахь Политехник коллеж</t>
  </si>
  <si>
    <t>6. Дархан-Уул аймаг дахь Уул уурхай эрчим хүчний Политехник коллеж</t>
  </si>
  <si>
    <t>7. Дорнод аймаг дахь Политехник коллеж</t>
  </si>
  <si>
    <t xml:space="preserve">Аюулгүй ажиллагааны техникч </t>
  </si>
  <si>
    <t xml:space="preserve">Тогооч </t>
  </si>
  <si>
    <t xml:space="preserve">Гагнуурчин       </t>
  </si>
  <si>
    <t>8. Дундговь аймаг дахь Политехник коллеж</t>
  </si>
  <si>
    <t>9. Завхан аймаг дахь Политехник коллеж</t>
  </si>
  <si>
    <t>10. Монгол-Солонгосын Политехник Коллеж</t>
  </si>
  <si>
    <t>Автомашины механик</t>
  </si>
  <si>
    <t>IE3432-11</t>
  </si>
  <si>
    <t>11 .Налайх дүүрэг дэх Политехник коллеж</t>
  </si>
  <si>
    <t>12. Өвөрхангай аймаг дахь Политехник Коллеж</t>
  </si>
  <si>
    <t xml:space="preserve">13. Өмнөговь аймаг дахь Политехник коллеж </t>
  </si>
  <si>
    <t>14. Сэлэнгэ аймаг дахь "Зүүнхараа" Политехник коллеж</t>
  </si>
  <si>
    <t>15.Төв аймгийн Баянчандмань суман дахь Политехник коллеж</t>
  </si>
  <si>
    <t>16. Увс аймаг дахь Улаангом Политехник коллеж</t>
  </si>
  <si>
    <t>17. Үйлдвэрлэл Урлалын Политехник коллеж</t>
  </si>
  <si>
    <t>18. Хэнтий аймаг дахь Политехник коллеж</t>
  </si>
  <si>
    <t>ТС-311513</t>
  </si>
  <si>
    <t>Автомашины механикч</t>
  </si>
  <si>
    <t>19. Ховд аймаг дахь "Хөгжил" Политехник коллеж</t>
  </si>
  <si>
    <t>20. Хөвсгөл аймаг дахь Политехник коллеж</t>
  </si>
  <si>
    <t>Төрийн бус өмчийн политехнк коллеж-4</t>
  </si>
  <si>
    <t>1. Техник технологийн Политехник коллеж</t>
  </si>
  <si>
    <t>Төв, суурин газрын ус хангамжийн ажилтан</t>
  </si>
  <si>
    <t>2. Хүнс, Технологийн Политехник Коллеж</t>
  </si>
  <si>
    <t>3. Универсал Политехник коллеж</t>
  </si>
  <si>
    <t>4. Шинэ иргэншил ПК</t>
  </si>
  <si>
    <t>Төрийн өмчийн ИДСК, байгууллагын харьяа сургалтын байгууллага-2</t>
  </si>
  <si>
    <t>1. Төмөр замын Политехник коллеж</t>
  </si>
  <si>
    <t>2. ШШГЕГ-ын харьяа "Амгалан МСҮТ"</t>
  </si>
  <si>
    <t>Барилгын засал чимэглэлчин</t>
  </si>
  <si>
    <t>CF7115-11</t>
  </si>
  <si>
    <t>CFIM7212-11</t>
  </si>
  <si>
    <t>IE7633-28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</si>
</sst>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 Mo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 Mon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 Mon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1"/>
      <name val="Arial Mon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4"/>
      <name val="Arial Mon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10">
    <xf numFmtId="0" fontId="0" fillId="0" borderId="0" xfId="0"/>
    <xf numFmtId="0" fontId="4" fillId="2" borderId="0" xfId="1" applyFont="1" applyFill="1" applyAlignment="1"/>
    <xf numFmtId="0" fontId="4" fillId="2" borderId="0" xfId="1" applyFont="1" applyFill="1"/>
    <xf numFmtId="0" fontId="4" fillId="0" borderId="0" xfId="1" applyFont="1"/>
    <xf numFmtId="0" fontId="10" fillId="2" borderId="0" xfId="1" applyFont="1" applyFill="1"/>
    <xf numFmtId="0" fontId="10" fillId="0" borderId="0" xfId="1" applyFont="1"/>
    <xf numFmtId="0" fontId="4" fillId="2" borderId="0" xfId="1" applyFont="1" applyFill="1" applyBorder="1"/>
    <xf numFmtId="0" fontId="12" fillId="2" borderId="0" xfId="1" applyFont="1" applyFill="1" applyAlignment="1">
      <alignment wrapText="1"/>
    </xf>
    <xf numFmtId="0" fontId="7" fillId="2" borderId="0" xfId="2" applyFont="1" applyFill="1" applyBorder="1" applyAlignment="1">
      <alignment horizontal="center" textRotation="90"/>
    </xf>
    <xf numFmtId="0" fontId="7" fillId="2" borderId="0" xfId="1" applyFont="1" applyFill="1" applyBorder="1" applyAlignment="1">
      <alignment horizontal="left" vertical="center" wrapText="1"/>
    </xf>
    <xf numFmtId="0" fontId="11" fillId="2" borderId="0" xfId="1" applyFont="1" applyFill="1"/>
    <xf numFmtId="0" fontId="7" fillId="2" borderId="0" xfId="1" applyFont="1" applyFill="1"/>
    <xf numFmtId="0" fontId="7" fillId="2" borderId="1" xfId="2" applyFont="1" applyFill="1" applyBorder="1" applyAlignment="1"/>
    <xf numFmtId="0" fontId="7" fillId="2" borderId="0" xfId="3" applyFont="1" applyFill="1"/>
    <xf numFmtId="0" fontId="7" fillId="0" borderId="0" xfId="1" applyFont="1"/>
    <xf numFmtId="0" fontId="7" fillId="0" borderId="0" xfId="1" applyFont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textRotation="90"/>
    </xf>
    <xf numFmtId="0" fontId="7" fillId="2" borderId="4" xfId="1" applyFont="1" applyFill="1" applyBorder="1" applyAlignment="1">
      <alignment horizontal="center" vertical="center"/>
    </xf>
    <xf numFmtId="0" fontId="7" fillId="2" borderId="7" xfId="1" quotePrefix="1" applyFont="1" applyFill="1" applyBorder="1" applyAlignment="1">
      <alignment horizontal="center" vertical="center"/>
    </xf>
    <xf numFmtId="0" fontId="7" fillId="2" borderId="4" xfId="1" quotePrefix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/>
    </xf>
    <xf numFmtId="0" fontId="7" fillId="2" borderId="0" xfId="2" applyFont="1" applyFill="1"/>
    <xf numFmtId="0" fontId="15" fillId="2" borderId="0" xfId="2" applyFont="1" applyFill="1" applyAlignment="1">
      <alignment vertical="center"/>
    </xf>
    <xf numFmtId="0" fontId="15" fillId="2" borderId="0" xfId="2" applyFont="1" applyFill="1"/>
    <xf numFmtId="0" fontId="15" fillId="2" borderId="0" xfId="2" applyFont="1" applyFill="1" applyAlignment="1">
      <alignment horizontal="center"/>
    </xf>
    <xf numFmtId="0" fontId="15" fillId="0" borderId="0" xfId="2" applyFont="1"/>
    <xf numFmtId="0" fontId="16" fillId="0" borderId="0" xfId="2" applyFont="1"/>
    <xf numFmtId="0" fontId="6" fillId="0" borderId="0" xfId="2"/>
    <xf numFmtId="0" fontId="17" fillId="0" borderId="0" xfId="2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wrapText="1"/>
    </xf>
    <xf numFmtId="0" fontId="15" fillId="2" borderId="0" xfId="2" applyFont="1" applyFill="1" applyAlignment="1">
      <alignment horizontal="center" wrapText="1"/>
    </xf>
    <xf numFmtId="0" fontId="16" fillId="2" borderId="0" xfId="2" applyFont="1" applyFill="1" applyAlignment="1">
      <alignment horizont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7" fillId="0" borderId="0" xfId="2" applyFont="1"/>
    <xf numFmtId="0" fontId="6" fillId="0" borderId="0" xfId="2" applyFont="1"/>
    <xf numFmtId="0" fontId="7" fillId="2" borderId="0" xfId="2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6" fillId="2" borderId="0" xfId="2" applyFont="1" applyFill="1"/>
    <xf numFmtId="0" fontId="6" fillId="2" borderId="0" xfId="2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7" fillId="2" borderId="9" xfId="2" applyFont="1" applyFill="1" applyBorder="1" applyAlignment="1">
      <alignment horizontal="center" textRotation="90"/>
    </xf>
    <xf numFmtId="0" fontId="7" fillId="2" borderId="8" xfId="2" applyFont="1" applyFill="1" applyBorder="1" applyAlignment="1">
      <alignment horizontal="center" textRotation="90"/>
    </xf>
    <xf numFmtId="0" fontId="7" fillId="2" borderId="10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textRotation="90"/>
    </xf>
    <xf numFmtId="0" fontId="7" fillId="2" borderId="4" xfId="2" applyFont="1" applyFill="1" applyBorder="1" applyAlignment="1">
      <alignment horizontal="center" vertical="center" wrapText="1"/>
    </xf>
    <xf numFmtId="0" fontId="7" fillId="2" borderId="7" xfId="2" quotePrefix="1" applyFont="1" applyFill="1" applyBorder="1" applyAlignment="1">
      <alignment horizontal="center" vertical="center"/>
    </xf>
    <xf numFmtId="0" fontId="7" fillId="2" borderId="4" xfId="2" quotePrefix="1" applyFont="1" applyFill="1" applyBorder="1" applyAlignment="1">
      <alignment horizontal="center" vertical="center"/>
    </xf>
    <xf numFmtId="0" fontId="7" fillId="2" borderId="13" xfId="2" quotePrefix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18" fillId="4" borderId="4" xfId="2" applyFont="1" applyFill="1" applyBorder="1" applyAlignment="1">
      <alignment horizontal="center" vertical="center"/>
    </xf>
    <xf numFmtId="0" fontId="4" fillId="4" borderId="4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/>
    </xf>
    <xf numFmtId="0" fontId="11" fillId="0" borderId="0" xfId="2" applyFont="1"/>
    <xf numFmtId="0" fontId="4" fillId="0" borderId="4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6" fillId="2" borderId="0" xfId="2" applyFont="1" applyFill="1" applyAlignment="1">
      <alignment vertical="center"/>
    </xf>
    <xf numFmtId="0" fontId="16" fillId="2" borderId="0" xfId="2" applyFont="1" applyFill="1"/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/>
    </xf>
    <xf numFmtId="0" fontId="5" fillId="2" borderId="0" xfId="2" applyFont="1" applyFill="1" applyAlignment="1">
      <alignment vertical="top"/>
    </xf>
    <xf numFmtId="0" fontId="5" fillId="2" borderId="0" xfId="2" applyFont="1" applyFill="1" applyAlignment="1">
      <alignment horizontal="right" vertical="top" wrapText="1"/>
    </xf>
    <xf numFmtId="0" fontId="9" fillId="2" borderId="0" xfId="2" applyFont="1" applyFill="1" applyAlignment="1">
      <alignment horizontal="center"/>
    </xf>
    <xf numFmtId="0" fontId="9" fillId="2" borderId="0" xfId="2" applyFont="1" applyFill="1" applyAlignment="1"/>
    <xf numFmtId="0" fontId="6" fillId="2" borderId="0" xfId="2" applyFont="1" applyFill="1" applyBorder="1"/>
    <xf numFmtId="0" fontId="6" fillId="2" borderId="0" xfId="2" applyFont="1" applyFill="1" applyBorder="1" applyAlignment="1"/>
    <xf numFmtId="0" fontId="11" fillId="2" borderId="0" xfId="2" applyFont="1" applyFill="1"/>
    <xf numFmtId="0" fontId="7" fillId="2" borderId="3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7" fillId="2" borderId="6" xfId="2" applyFont="1" applyFill="1" applyBorder="1" applyAlignment="1">
      <alignment textRotation="90"/>
    </xf>
    <xf numFmtId="0" fontId="7" fillId="2" borderId="1" xfId="2" applyFont="1" applyFill="1" applyBorder="1" applyAlignment="1">
      <alignment vertical="center"/>
    </xf>
    <xf numFmtId="0" fontId="7" fillId="2" borderId="10" xfId="2" applyFont="1" applyFill="1" applyBorder="1" applyAlignment="1">
      <alignment vertical="center"/>
    </xf>
    <xf numFmtId="0" fontId="7" fillId="0" borderId="6" xfId="2" applyFont="1" applyFill="1" applyBorder="1" applyAlignment="1">
      <alignment textRotation="90" wrapText="1"/>
    </xf>
    <xf numFmtId="0" fontId="7" fillId="2" borderId="9" xfId="2" applyFont="1" applyFill="1" applyBorder="1" applyAlignment="1">
      <alignment textRotation="90"/>
    </xf>
    <xf numFmtId="0" fontId="7" fillId="2" borderId="8" xfId="2" applyFont="1" applyFill="1" applyBorder="1" applyAlignment="1">
      <alignment textRotation="90"/>
    </xf>
    <xf numFmtId="0" fontId="13" fillId="4" borderId="4" xfId="2" applyFont="1" applyFill="1" applyBorder="1" applyAlignment="1">
      <alignment horizontal="center" vertical="center"/>
    </xf>
    <xf numFmtId="0" fontId="11" fillId="4" borderId="4" xfId="2" quotePrefix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/>
    </xf>
    <xf numFmtId="0" fontId="11" fillId="4" borderId="4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center" textRotation="90"/>
    </xf>
    <xf numFmtId="0" fontId="4" fillId="2" borderId="4" xfId="2" applyFont="1" applyFill="1" applyBorder="1" applyAlignment="1">
      <alignment horizontal="center" vertical="center"/>
    </xf>
    <xf numFmtId="0" fontId="4" fillId="0" borderId="4" xfId="6" applyNumberFormat="1" applyFont="1" applyFill="1" applyBorder="1" applyAlignment="1">
      <alignment horizontal="center" vertical="center"/>
    </xf>
    <xf numFmtId="0" fontId="4" fillId="0" borderId="4" xfId="6" applyNumberFormat="1" applyFont="1" applyBorder="1" applyAlignment="1">
      <alignment horizontal="center" vertical="center"/>
    </xf>
    <xf numFmtId="0" fontId="4" fillId="2" borderId="4" xfId="6" applyFont="1" applyFill="1" applyBorder="1" applyAlignment="1">
      <alignment horizontal="center" vertical="center"/>
    </xf>
    <xf numFmtId="0" fontId="4" fillId="2" borderId="0" xfId="7" applyFont="1" applyFill="1" applyAlignment="1">
      <alignment horizontal="left"/>
    </xf>
    <xf numFmtId="0" fontId="4" fillId="2" borderId="0" xfId="7" applyFont="1" applyFill="1" applyAlignment="1"/>
    <xf numFmtId="0" fontId="4" fillId="2" borderId="0" xfId="7" applyFont="1" applyFill="1"/>
    <xf numFmtId="0" fontId="4" fillId="0" borderId="0" xfId="7" applyFont="1"/>
    <xf numFmtId="0" fontId="10" fillId="2" borderId="0" xfId="7" applyFont="1" applyFill="1" applyAlignment="1">
      <alignment horizontal="left"/>
    </xf>
    <xf numFmtId="0" fontId="10" fillId="2" borderId="0" xfId="7" applyFont="1" applyFill="1"/>
    <xf numFmtId="0" fontId="10" fillId="0" borderId="0" xfId="7" applyFont="1"/>
    <xf numFmtId="0" fontId="12" fillId="2" borderId="0" xfId="7" applyFont="1" applyFill="1" applyAlignment="1">
      <alignment wrapText="1"/>
    </xf>
    <xf numFmtId="0" fontId="12" fillId="2" borderId="0" xfId="7" applyFont="1" applyFill="1" applyAlignment="1">
      <alignment horizontal="left" wrapText="1"/>
    </xf>
    <xf numFmtId="0" fontId="20" fillId="2" borderId="0" xfId="7" applyFont="1" applyFill="1" applyAlignment="1">
      <alignment wrapText="1"/>
    </xf>
    <xf numFmtId="0" fontId="7" fillId="2" borderId="7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vertical="center"/>
    </xf>
    <xf numFmtId="0" fontId="7" fillId="2" borderId="11" xfId="2" applyFont="1" applyFill="1" applyBorder="1" applyAlignment="1">
      <alignment vertical="center"/>
    </xf>
    <xf numFmtId="0" fontId="7" fillId="2" borderId="11" xfId="2" applyFont="1" applyFill="1" applyBorder="1" applyAlignment="1">
      <alignment horizontal="left" vertical="center"/>
    </xf>
    <xf numFmtId="0" fontId="4" fillId="2" borderId="4" xfId="7" applyFont="1" applyFill="1" applyBorder="1"/>
    <xf numFmtId="0" fontId="4" fillId="2" borderId="0" xfId="7" applyFont="1" applyFill="1" applyBorder="1"/>
    <xf numFmtId="0" fontId="7" fillId="2" borderId="0" xfId="2" applyFont="1" applyFill="1" applyBorder="1" applyAlignment="1">
      <alignment wrapText="1"/>
    </xf>
    <xf numFmtId="0" fontId="7" fillId="2" borderId="0" xfId="7" applyFont="1" applyFill="1" applyBorder="1" applyAlignment="1">
      <alignment horizontal="left" vertical="center" wrapText="1"/>
    </xf>
    <xf numFmtId="0" fontId="7" fillId="2" borderId="0" xfId="7" applyFont="1" applyFill="1" applyBorder="1" applyAlignment="1">
      <alignment vertical="center" wrapText="1"/>
    </xf>
    <xf numFmtId="0" fontId="11" fillId="2" borderId="0" xfId="7" applyFont="1" applyFill="1" applyAlignment="1">
      <alignment horizontal="left" vertical="center"/>
    </xf>
    <xf numFmtId="0" fontId="11" fillId="2" borderId="0" xfId="7" applyFont="1" applyFill="1" applyAlignment="1"/>
    <xf numFmtId="0" fontId="7" fillId="2" borderId="0" xfId="7" applyFont="1" applyFill="1"/>
    <xf numFmtId="0" fontId="7" fillId="2" borderId="0" xfId="2" applyFont="1" applyFill="1" applyBorder="1" applyAlignment="1"/>
    <xf numFmtId="0" fontId="7" fillId="2" borderId="0" xfId="7" applyFont="1" applyFill="1" applyAlignment="1">
      <alignment horizontal="left"/>
    </xf>
    <xf numFmtId="0" fontId="7" fillId="0" borderId="0" xfId="7" applyFont="1"/>
    <xf numFmtId="0" fontId="7" fillId="0" borderId="0" xfId="7" applyFont="1" applyAlignment="1">
      <alignment vertical="center"/>
    </xf>
    <xf numFmtId="0" fontId="7" fillId="2" borderId="0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textRotation="90"/>
    </xf>
    <xf numFmtId="0" fontId="7" fillId="2" borderId="4" xfId="7" applyFont="1" applyFill="1" applyBorder="1" applyAlignment="1">
      <alignment horizontal="center" vertical="center"/>
    </xf>
    <xf numFmtId="0" fontId="7" fillId="2" borderId="7" xfId="7" quotePrefix="1" applyFont="1" applyFill="1" applyBorder="1" applyAlignment="1">
      <alignment horizontal="center" vertical="center"/>
    </xf>
    <xf numFmtId="0" fontId="7" fillId="2" borderId="4" xfId="7" quotePrefix="1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left" vertical="center"/>
    </xf>
    <xf numFmtId="0" fontId="7" fillId="0" borderId="0" xfId="7" applyFont="1" applyFill="1" applyAlignment="1">
      <alignment horizontal="center" vertical="center"/>
    </xf>
    <xf numFmtId="0" fontId="7" fillId="4" borderId="4" xfId="7" applyFont="1" applyFill="1" applyBorder="1" applyAlignment="1">
      <alignment horizontal="center" vertical="center"/>
    </xf>
    <xf numFmtId="0" fontId="11" fillId="4" borderId="7" xfId="7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left" vertical="center"/>
    </xf>
    <xf numFmtId="0" fontId="11" fillId="4" borderId="6" xfId="2" applyFont="1" applyFill="1" applyBorder="1" applyAlignment="1">
      <alignment horizontal="left" vertical="center"/>
    </xf>
    <xf numFmtId="0" fontId="7" fillId="7" borderId="4" xfId="7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4" xfId="7" applyFont="1" applyFill="1" applyBorder="1" applyAlignment="1">
      <alignment horizontal="center" vertical="center"/>
    </xf>
    <xf numFmtId="0" fontId="11" fillId="4" borderId="7" xfId="7" applyFont="1" applyFill="1" applyBorder="1" applyAlignment="1">
      <alignment horizontal="center" vertical="center" wrapText="1"/>
    </xf>
    <xf numFmtId="0" fontId="7" fillId="0" borderId="7" xfId="7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4" xfId="7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7" applyFont="1" applyFill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7" xfId="2" applyFont="1" applyFill="1" applyBorder="1" applyAlignment="1">
      <alignment vertical="center" wrapText="1"/>
    </xf>
    <xf numFmtId="0" fontId="7" fillId="7" borderId="7" xfId="7" applyFont="1" applyFill="1" applyBorder="1" applyAlignment="1">
      <alignment horizontal="center" vertical="center" wrapText="1"/>
    </xf>
    <xf numFmtId="0" fontId="7" fillId="7" borderId="4" xfId="7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11" fillId="0" borderId="7" xfId="7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7" fillId="4" borderId="4" xfId="7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0" fontId="11" fillId="4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4" fillId="2" borderId="0" xfId="7" applyFont="1" applyFill="1" applyBorder="1" applyAlignment="1">
      <alignment horizontal="left"/>
    </xf>
    <xf numFmtId="0" fontId="19" fillId="2" borderId="0" xfId="7" applyFont="1" applyFill="1" applyBorder="1"/>
    <xf numFmtId="0" fontId="14" fillId="2" borderId="0" xfId="7" applyFont="1" applyFill="1" applyBorder="1"/>
    <xf numFmtId="0" fontId="14" fillId="2" borderId="0" xfId="7" applyFont="1" applyFill="1" applyBorder="1" applyAlignment="1"/>
    <xf numFmtId="0" fontId="4" fillId="0" borderId="0" xfId="7" applyFont="1" applyAlignment="1">
      <alignment horizontal="left"/>
    </xf>
    <xf numFmtId="0" fontId="4" fillId="0" borderId="0" xfId="7" applyFont="1" applyAlignment="1"/>
    <xf numFmtId="0" fontId="14" fillId="0" borderId="4" xfId="0" applyFont="1" applyBorder="1" applyAlignment="1">
      <alignment horizontal="center" vertical="center" wrapText="1"/>
    </xf>
    <xf numFmtId="0" fontId="5" fillId="2" borderId="0" xfId="1" applyFont="1" applyFill="1" applyAlignment="1">
      <alignment horizontal="right" vertical="top" wrapText="1"/>
    </xf>
    <xf numFmtId="0" fontId="7" fillId="2" borderId="0" xfId="2" applyFont="1" applyFill="1" applyBorder="1" applyAlignment="1">
      <alignment horizontal="right" vertical="top" wrapText="1"/>
    </xf>
    <xf numFmtId="0" fontId="9" fillId="2" borderId="0" xfId="1" applyFont="1" applyFill="1" applyAlignment="1">
      <alignment horizontal="center"/>
    </xf>
    <xf numFmtId="0" fontId="11" fillId="2" borderId="0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textRotation="90"/>
    </xf>
    <xf numFmtId="0" fontId="7" fillId="2" borderId="4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textRotation="90" wrapText="1"/>
    </xf>
    <xf numFmtId="0" fontId="7" fillId="2" borderId="12" xfId="1" applyFont="1" applyFill="1" applyBorder="1" applyAlignment="1">
      <alignment horizontal="center" textRotation="90" wrapText="1"/>
    </xf>
    <xf numFmtId="0" fontId="3" fillId="0" borderId="0" xfId="1" applyBorder="1" applyAlignment="1">
      <alignment horizontal="center"/>
    </xf>
    <xf numFmtId="0" fontId="7" fillId="2" borderId="0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textRotation="90"/>
    </xf>
    <xf numFmtId="0" fontId="7" fillId="2" borderId="3" xfId="1" applyFont="1" applyFill="1" applyBorder="1" applyAlignment="1">
      <alignment horizontal="center" textRotation="90"/>
    </xf>
    <xf numFmtId="0" fontId="7" fillId="2" borderId="8" xfId="1" applyFont="1" applyFill="1" applyBorder="1" applyAlignment="1">
      <alignment horizontal="center" textRotation="90"/>
    </xf>
    <xf numFmtId="0" fontId="7" fillId="2" borderId="0" xfId="1" applyFont="1" applyFill="1" applyBorder="1" applyAlignment="1">
      <alignment horizontal="center" textRotation="90"/>
    </xf>
    <xf numFmtId="0" fontId="7" fillId="2" borderId="12" xfId="1" applyFont="1" applyFill="1" applyBorder="1" applyAlignment="1">
      <alignment horizontal="center" textRotation="90"/>
    </xf>
    <xf numFmtId="0" fontId="7" fillId="2" borderId="1" xfId="1" applyFont="1" applyFill="1" applyBorder="1" applyAlignment="1">
      <alignment horizontal="center" textRotation="90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textRotation="90" wrapText="1"/>
    </xf>
    <xf numFmtId="0" fontId="3" fillId="0" borderId="9" xfId="1" applyBorder="1" applyAlignment="1">
      <alignment horizontal="center"/>
    </xf>
    <xf numFmtId="0" fontId="3" fillId="0" borderId="10" xfId="1" applyBorder="1" applyAlignment="1">
      <alignment horizontal="center"/>
    </xf>
    <xf numFmtId="0" fontId="7" fillId="0" borderId="2" xfId="1" applyFont="1" applyFill="1" applyBorder="1" applyAlignment="1">
      <alignment horizontal="center" textRotation="90" wrapText="1"/>
    </xf>
    <xf numFmtId="0" fontId="7" fillId="0" borderId="8" xfId="1" applyFont="1" applyFill="1" applyBorder="1" applyAlignment="1">
      <alignment horizontal="center" textRotation="90" wrapText="1"/>
    </xf>
    <xf numFmtId="0" fontId="7" fillId="0" borderId="12" xfId="1" applyFont="1" applyFill="1" applyBorder="1" applyAlignment="1">
      <alignment horizontal="center" textRotation="90" wrapText="1"/>
    </xf>
    <xf numFmtId="0" fontId="3" fillId="0" borderId="9" xfId="1" applyFill="1" applyBorder="1" applyAlignment="1">
      <alignment horizontal="center"/>
    </xf>
    <xf numFmtId="0" fontId="3" fillId="0" borderId="10" xfId="1" applyFill="1" applyBorder="1" applyAlignment="1">
      <alignment horizontal="center"/>
    </xf>
    <xf numFmtId="0" fontId="7" fillId="0" borderId="11" xfId="1" applyFont="1" applyFill="1" applyBorder="1" applyAlignment="1">
      <alignment horizontal="center" textRotation="90"/>
    </xf>
    <xf numFmtId="0" fontId="7" fillId="0" borderId="13" xfId="1" applyFont="1" applyFill="1" applyBorder="1" applyAlignment="1">
      <alignment horizontal="center" textRotation="90"/>
    </xf>
    <xf numFmtId="0" fontId="7" fillId="2" borderId="11" xfId="1" applyFont="1" applyFill="1" applyBorder="1" applyAlignment="1">
      <alignment horizontal="center" textRotation="90"/>
    </xf>
    <xf numFmtId="0" fontId="7" fillId="2" borderId="13" xfId="1" applyFont="1" applyFill="1" applyBorder="1" applyAlignment="1">
      <alignment horizontal="center" textRotation="90"/>
    </xf>
    <xf numFmtId="0" fontId="7" fillId="2" borderId="4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3" fillId="0" borderId="8" xfId="1" applyBorder="1"/>
    <xf numFmtId="0" fontId="3" fillId="0" borderId="12" xfId="1" applyBorder="1"/>
    <xf numFmtId="0" fontId="7" fillId="2" borderId="4" xfId="1" applyFont="1" applyFill="1" applyBorder="1" applyAlignment="1">
      <alignment horizontal="center" textRotation="90" wrapText="1"/>
    </xf>
    <xf numFmtId="0" fontId="7" fillId="2" borderId="7" xfId="1" quotePrefix="1" applyFont="1" applyFill="1" applyBorder="1" applyAlignment="1">
      <alignment horizontal="center" vertical="center"/>
    </xf>
    <xf numFmtId="0" fontId="7" fillId="2" borderId="6" xfId="1" quotePrefix="1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textRotation="90"/>
    </xf>
    <xf numFmtId="0" fontId="11" fillId="4" borderId="4" xfId="2" applyFont="1" applyFill="1" applyBorder="1" applyAlignment="1">
      <alignment horizontal="left" vertical="center"/>
    </xf>
    <xf numFmtId="0" fontId="11" fillId="4" borderId="4" xfId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left" vertical="center"/>
    </xf>
    <xf numFmtId="0" fontId="11" fillId="3" borderId="4" xfId="2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right" vertical="top" wrapText="1"/>
    </xf>
    <xf numFmtId="0" fontId="11" fillId="2" borderId="0" xfId="2" applyFont="1" applyFill="1" applyAlignment="1">
      <alignment horizontal="right" vertical="top" wrapText="1"/>
    </xf>
    <xf numFmtId="0" fontId="9" fillId="2" borderId="0" xfId="2" applyFont="1" applyFill="1" applyAlignment="1">
      <alignment horizontal="center" wrapText="1"/>
    </xf>
    <xf numFmtId="0" fontId="7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textRotation="90"/>
    </xf>
    <xf numFmtId="0" fontId="7" fillId="2" borderId="17" xfId="2" applyFont="1" applyFill="1" applyBorder="1" applyAlignment="1">
      <alignment horizontal="center" textRotation="90"/>
    </xf>
    <xf numFmtId="0" fontId="7" fillId="2" borderId="13" xfId="2" applyFont="1" applyFill="1" applyBorder="1" applyAlignment="1">
      <alignment horizontal="center" textRotation="90"/>
    </xf>
    <xf numFmtId="0" fontId="7" fillId="2" borderId="2" xfId="2" applyFont="1" applyFill="1" applyBorder="1" applyAlignment="1">
      <alignment horizontal="center" textRotation="90"/>
    </xf>
    <xf numFmtId="0" fontId="7" fillId="2" borderId="8" xfId="2" applyFont="1" applyFill="1" applyBorder="1" applyAlignment="1">
      <alignment horizontal="center" textRotation="90"/>
    </xf>
    <xf numFmtId="0" fontId="7" fillId="2" borderId="12" xfId="2" applyFont="1" applyFill="1" applyBorder="1" applyAlignment="1">
      <alignment horizontal="center" textRotation="90"/>
    </xf>
    <xf numFmtId="0" fontId="7" fillId="2" borderId="2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textRotation="90" wrapText="1"/>
    </xf>
    <xf numFmtId="0" fontId="7" fillId="2" borderId="3" xfId="2" applyFont="1" applyFill="1" applyBorder="1" applyAlignment="1">
      <alignment horizontal="center" textRotation="90" wrapText="1"/>
    </xf>
    <xf numFmtId="0" fontId="7" fillId="2" borderId="8" xfId="2" applyFont="1" applyFill="1" applyBorder="1" applyAlignment="1">
      <alignment horizontal="center" textRotation="90" wrapText="1"/>
    </xf>
    <xf numFmtId="0" fontId="7" fillId="2" borderId="0" xfId="2" applyFont="1" applyFill="1" applyBorder="1" applyAlignment="1">
      <alignment horizontal="center" textRotation="90" wrapText="1"/>
    </xf>
    <xf numFmtId="0" fontId="7" fillId="2" borderId="12" xfId="2" applyFont="1" applyFill="1" applyBorder="1" applyAlignment="1">
      <alignment horizontal="center" textRotation="90" wrapText="1"/>
    </xf>
    <xf numFmtId="0" fontId="7" fillId="2" borderId="1" xfId="2" applyFont="1" applyFill="1" applyBorder="1" applyAlignment="1">
      <alignment horizontal="center" textRotation="90" wrapText="1"/>
    </xf>
    <xf numFmtId="0" fontId="7" fillId="2" borderId="5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textRotation="90" wrapText="1"/>
    </xf>
    <xf numFmtId="0" fontId="7" fillId="2" borderId="4" xfId="2" applyFont="1" applyFill="1" applyBorder="1" applyAlignment="1">
      <alignment horizontal="center" textRotation="90"/>
    </xf>
    <xf numFmtId="0" fontId="7" fillId="2" borderId="7" xfId="2" quotePrefix="1" applyFont="1" applyFill="1" applyBorder="1" applyAlignment="1">
      <alignment horizontal="center" vertical="center"/>
    </xf>
    <xf numFmtId="0" fontId="7" fillId="2" borderId="6" xfId="2" quotePrefix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textRotation="90" wrapText="1"/>
    </xf>
    <xf numFmtId="0" fontId="7" fillId="0" borderId="17" xfId="2" applyFont="1" applyFill="1" applyBorder="1" applyAlignment="1">
      <alignment horizontal="center" textRotation="90" wrapText="1"/>
    </xf>
    <xf numFmtId="0" fontId="7" fillId="0" borderId="13" xfId="2" applyFont="1" applyFill="1" applyBorder="1" applyAlignment="1">
      <alignment horizontal="center" textRotation="90" wrapText="1"/>
    </xf>
    <xf numFmtId="0" fontId="7" fillId="2" borderId="4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textRotation="90"/>
    </xf>
    <xf numFmtId="0" fontId="7" fillId="2" borderId="0" xfId="2" applyFont="1" applyFill="1" applyBorder="1" applyAlignment="1">
      <alignment horizontal="center" textRotation="90"/>
    </xf>
    <xf numFmtId="0" fontId="7" fillId="2" borderId="1" xfId="2" applyFont="1" applyFill="1" applyBorder="1" applyAlignment="1">
      <alignment horizontal="center" textRotation="90"/>
    </xf>
    <xf numFmtId="0" fontId="11" fillId="4" borderId="7" xfId="2" applyFont="1" applyFill="1" applyBorder="1" applyAlignment="1">
      <alignment horizontal="center"/>
    </xf>
    <xf numFmtId="0" fontId="11" fillId="4" borderId="6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13" fillId="4" borderId="7" xfId="2" applyFont="1" applyFill="1" applyBorder="1" applyAlignment="1">
      <alignment horizontal="center" vertical="center"/>
    </xf>
    <xf numFmtId="0" fontId="13" fillId="4" borderId="5" xfId="2" applyFont="1" applyFill="1" applyBorder="1" applyAlignment="1">
      <alignment horizontal="center" vertical="center"/>
    </xf>
    <xf numFmtId="0" fontId="13" fillId="4" borderId="6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top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18" fillId="4" borderId="4" xfId="2" applyNumberFormat="1" applyFont="1" applyFill="1" applyBorder="1" applyAlignment="1">
      <alignment horizontal="left" vertical="center"/>
    </xf>
    <xf numFmtId="0" fontId="18" fillId="4" borderId="4" xfId="2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0" fontId="4" fillId="2" borderId="7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4" borderId="4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7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8" fillId="2" borderId="6" xfId="2" applyFont="1" applyFill="1" applyBorder="1" applyAlignment="1">
      <alignment horizontal="left" vertical="center" wrapText="1"/>
    </xf>
    <xf numFmtId="0" fontId="18" fillId="2" borderId="5" xfId="2" applyFont="1" applyFill="1" applyBorder="1" applyAlignment="1">
      <alignment horizontal="left" vertical="center" wrapText="1"/>
    </xf>
    <xf numFmtId="0" fontId="4" fillId="0" borderId="7" xfId="5" applyFont="1" applyFill="1" applyBorder="1" applyAlignment="1">
      <alignment horizontal="left" vertical="center" wrapText="1"/>
    </xf>
    <xf numFmtId="0" fontId="4" fillId="0" borderId="6" xfId="5" applyFont="1" applyFill="1" applyBorder="1" applyAlignment="1">
      <alignment horizontal="left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vertical="center" wrapText="1"/>
    </xf>
    <xf numFmtId="0" fontId="7" fillId="2" borderId="7" xfId="2" applyFont="1" applyFill="1" applyBorder="1" applyAlignment="1">
      <alignment vertical="center" wrapText="1"/>
    </xf>
    <xf numFmtId="0" fontId="7" fillId="2" borderId="6" xfId="2" applyFont="1" applyFill="1" applyBorder="1" applyAlignment="1">
      <alignment vertical="center" wrapText="1"/>
    </xf>
    <xf numFmtId="0" fontId="7" fillId="2" borderId="2" xfId="7" applyFont="1" applyFill="1" applyBorder="1" applyAlignment="1">
      <alignment vertical="center" wrapText="1"/>
    </xf>
    <xf numFmtId="0" fontId="7" fillId="2" borderId="9" xfId="7" applyFont="1" applyFill="1" applyBorder="1" applyAlignment="1">
      <alignment vertical="center" wrapText="1"/>
    </xf>
    <xf numFmtId="0" fontId="7" fillId="2" borderId="8" xfId="7" applyFont="1" applyFill="1" applyBorder="1" applyAlignment="1">
      <alignment vertical="center" wrapText="1"/>
    </xf>
    <xf numFmtId="0" fontId="7" fillId="2" borderId="14" xfId="7" applyFont="1" applyFill="1" applyBorder="1" applyAlignment="1">
      <alignment vertical="center" wrapText="1"/>
    </xf>
    <xf numFmtId="0" fontId="7" fillId="2" borderId="12" xfId="7" applyFont="1" applyFill="1" applyBorder="1" applyAlignment="1">
      <alignment vertical="center" wrapText="1"/>
    </xf>
    <xf numFmtId="0" fontId="7" fillId="2" borderId="10" xfId="7" applyFont="1" applyFill="1" applyBorder="1" applyAlignment="1">
      <alignment vertical="center" wrapText="1"/>
    </xf>
    <xf numFmtId="0" fontId="7" fillId="2" borderId="2" xfId="7" applyFont="1" applyFill="1" applyBorder="1" applyAlignment="1">
      <alignment horizontal="center" vertical="center"/>
    </xf>
    <xf numFmtId="0" fontId="7" fillId="2" borderId="3" xfId="7" applyFont="1" applyFill="1" applyBorder="1" applyAlignment="1">
      <alignment horizontal="center" vertical="center"/>
    </xf>
    <xf numFmtId="0" fontId="7" fillId="2" borderId="9" xfId="7" applyFont="1" applyFill="1" applyBorder="1" applyAlignment="1">
      <alignment horizontal="center" vertical="center"/>
    </xf>
    <xf numFmtId="0" fontId="7" fillId="2" borderId="8" xfId="7" applyFont="1" applyFill="1" applyBorder="1" applyAlignment="1">
      <alignment horizontal="center" vertical="center"/>
    </xf>
    <xf numFmtId="0" fontId="7" fillId="2" borderId="0" xfId="7" applyFont="1" applyFill="1" applyBorder="1" applyAlignment="1">
      <alignment horizontal="center" vertical="center"/>
    </xf>
    <xf numFmtId="0" fontId="7" fillId="2" borderId="14" xfId="7" applyFont="1" applyFill="1" applyBorder="1" applyAlignment="1">
      <alignment horizontal="center" vertical="center"/>
    </xf>
    <xf numFmtId="0" fontId="7" fillId="2" borderId="12" xfId="7" applyFont="1" applyFill="1" applyBorder="1" applyAlignment="1">
      <alignment horizontal="center" vertical="center"/>
    </xf>
    <xf numFmtId="0" fontId="7" fillId="2" borderId="1" xfId="7" applyFont="1" applyFill="1" applyBorder="1" applyAlignment="1">
      <alignment horizontal="center" vertical="center"/>
    </xf>
    <xf numFmtId="0" fontId="7" fillId="2" borderId="10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textRotation="90"/>
    </xf>
    <xf numFmtId="0" fontId="7" fillId="2" borderId="8" xfId="7" applyFont="1" applyFill="1" applyBorder="1" applyAlignment="1">
      <alignment horizontal="center" textRotation="90"/>
    </xf>
    <xf numFmtId="0" fontId="7" fillId="2" borderId="12" xfId="7" applyFont="1" applyFill="1" applyBorder="1" applyAlignment="1">
      <alignment horizontal="center" textRotation="90"/>
    </xf>
    <xf numFmtId="0" fontId="5" fillId="2" borderId="0" xfId="7" applyFont="1" applyFill="1" applyAlignment="1">
      <alignment horizontal="right" vertical="top" wrapText="1"/>
    </xf>
    <xf numFmtId="0" fontId="9" fillId="2" borderId="0" xfId="7" applyFont="1" applyFill="1" applyAlignment="1">
      <alignment horizontal="center"/>
    </xf>
    <xf numFmtId="0" fontId="11" fillId="2" borderId="1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vertical="center" wrapText="1"/>
    </xf>
    <xf numFmtId="0" fontId="7" fillId="2" borderId="4" xfId="7" applyFont="1" applyFill="1" applyBorder="1" applyAlignment="1">
      <alignment horizontal="center" vertical="center"/>
    </xf>
    <xf numFmtId="0" fontId="6" fillId="2" borderId="4" xfId="7" applyFont="1" applyFill="1" applyBorder="1" applyAlignment="1">
      <alignment vertical="center"/>
    </xf>
    <xf numFmtId="0" fontId="7" fillId="2" borderId="4" xfId="7" applyFont="1" applyFill="1" applyBorder="1" applyAlignment="1">
      <alignment horizontal="center" textRotation="90" wrapText="1"/>
    </xf>
    <xf numFmtId="0" fontId="7" fillId="2" borderId="11" xfId="7" applyFont="1" applyFill="1" applyBorder="1" applyAlignment="1">
      <alignment horizontal="center" textRotation="90" wrapText="1"/>
    </xf>
    <xf numFmtId="0" fontId="7" fillId="2" borderId="17" xfId="7" applyFont="1" applyFill="1" applyBorder="1" applyAlignment="1">
      <alignment horizontal="center" textRotation="90" wrapText="1"/>
    </xf>
    <xf numFmtId="0" fontId="7" fillId="2" borderId="13" xfId="7" applyFont="1" applyFill="1" applyBorder="1" applyAlignment="1">
      <alignment horizontal="center" textRotation="90" wrapText="1"/>
    </xf>
    <xf numFmtId="0" fontId="7" fillId="2" borderId="5" xfId="7" applyFont="1" applyFill="1" applyBorder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7" fillId="2" borderId="9" xfId="7" applyFont="1" applyFill="1" applyBorder="1" applyAlignment="1">
      <alignment horizontal="center" vertical="center" wrapText="1"/>
    </xf>
    <xf numFmtId="0" fontId="6" fillId="2" borderId="7" xfId="7" applyFont="1" applyFill="1" applyBorder="1" applyAlignment="1">
      <alignment horizontal="center" vertical="center"/>
    </xf>
    <xf numFmtId="0" fontId="6" fillId="2" borderId="5" xfId="7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/>
    </xf>
    <xf numFmtId="0" fontId="7" fillId="2" borderId="11" xfId="7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3" xfId="7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textRotation="90" wrapText="1"/>
    </xf>
    <xf numFmtId="0" fontId="7" fillId="2" borderId="12" xfId="7" applyFont="1" applyFill="1" applyBorder="1" applyAlignment="1">
      <alignment horizontal="center" textRotation="90" wrapText="1"/>
    </xf>
    <xf numFmtId="0" fontId="1" fillId="0" borderId="0" xfId="7" applyBorder="1" applyAlignment="1">
      <alignment horizontal="center"/>
    </xf>
    <xf numFmtId="0" fontId="7" fillId="2" borderId="2" xfId="7" applyFont="1" applyFill="1" applyBorder="1" applyAlignment="1">
      <alignment horizontal="center" textRotation="90" wrapText="1"/>
    </xf>
    <xf numFmtId="0" fontId="1" fillId="0" borderId="9" xfId="7" applyBorder="1" applyAlignment="1">
      <alignment horizontal="center"/>
    </xf>
    <xf numFmtId="0" fontId="1" fillId="0" borderId="10" xfId="7" applyBorder="1" applyAlignment="1">
      <alignment horizontal="center"/>
    </xf>
    <xf numFmtId="0" fontId="7" fillId="2" borderId="11" xfId="7" applyFont="1" applyFill="1" applyBorder="1" applyAlignment="1">
      <alignment horizontal="center" textRotation="90"/>
    </xf>
    <xf numFmtId="0" fontId="7" fillId="2" borderId="13" xfId="7" applyFont="1" applyFill="1" applyBorder="1" applyAlignment="1">
      <alignment horizontal="center" textRotation="90"/>
    </xf>
    <xf numFmtId="0" fontId="7" fillId="0" borderId="2" xfId="7" applyFont="1" applyFill="1" applyBorder="1" applyAlignment="1">
      <alignment horizontal="center" textRotation="90" wrapText="1"/>
    </xf>
    <xf numFmtId="0" fontId="7" fillId="0" borderId="8" xfId="7" applyFont="1" applyFill="1" applyBorder="1" applyAlignment="1">
      <alignment horizontal="center" textRotation="90" wrapText="1"/>
    </xf>
    <xf numFmtId="0" fontId="7" fillId="0" borderId="12" xfId="7" applyFont="1" applyFill="1" applyBorder="1" applyAlignment="1">
      <alignment horizontal="center" textRotation="90" wrapText="1"/>
    </xf>
    <xf numFmtId="0" fontId="1" fillId="0" borderId="9" xfId="7" applyFill="1" applyBorder="1" applyAlignment="1">
      <alignment horizontal="center"/>
    </xf>
    <xf numFmtId="0" fontId="1" fillId="0" borderId="10" xfId="7" applyFill="1" applyBorder="1" applyAlignment="1">
      <alignment horizontal="center"/>
    </xf>
    <xf numFmtId="0" fontId="7" fillId="0" borderId="11" xfId="7" applyFont="1" applyFill="1" applyBorder="1" applyAlignment="1">
      <alignment horizontal="center" textRotation="90"/>
    </xf>
    <xf numFmtId="0" fontId="7" fillId="0" borderId="13" xfId="7" applyFont="1" applyFill="1" applyBorder="1" applyAlignment="1">
      <alignment horizontal="center" textRotation="90"/>
    </xf>
    <xf numFmtId="0" fontId="7" fillId="2" borderId="7" xfId="7" applyFont="1" applyFill="1" applyBorder="1" applyAlignment="1">
      <alignment horizontal="center" textRotation="90"/>
    </xf>
    <xf numFmtId="0" fontId="11" fillId="4" borderId="7" xfId="2" applyFont="1" applyFill="1" applyBorder="1" applyAlignment="1">
      <alignment horizontal="left" vertical="center"/>
    </xf>
    <xf numFmtId="0" fontId="11" fillId="4" borderId="5" xfId="2" applyFont="1" applyFill="1" applyBorder="1" applyAlignment="1">
      <alignment horizontal="left" vertical="center"/>
    </xf>
    <xf numFmtId="0" fontId="11" fillId="4" borderId="6" xfId="2" applyFont="1" applyFill="1" applyBorder="1" applyAlignment="1">
      <alignment horizontal="left" vertical="center"/>
    </xf>
    <xf numFmtId="0" fontId="7" fillId="2" borderId="7" xfId="7" applyFont="1" applyFill="1" applyBorder="1" applyAlignment="1">
      <alignment horizontal="center" vertical="center"/>
    </xf>
    <xf numFmtId="0" fontId="7" fillId="2" borderId="6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/>
    </xf>
    <xf numFmtId="0" fontId="13" fillId="4" borderId="4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7" fillId="7" borderId="7" xfId="2" applyFont="1" applyFill="1" applyBorder="1" applyAlignment="1">
      <alignment horizontal="left" vertical="center"/>
    </xf>
    <xf numFmtId="0" fontId="7" fillId="7" borderId="5" xfId="2" applyFont="1" applyFill="1" applyBorder="1" applyAlignment="1">
      <alignment horizontal="left" vertical="center"/>
    </xf>
    <xf numFmtId="0" fontId="7" fillId="7" borderId="6" xfId="2" applyFont="1" applyFill="1" applyBorder="1" applyAlignment="1">
      <alignment horizontal="left" vertical="center"/>
    </xf>
    <xf numFmtId="0" fontId="7" fillId="7" borderId="7" xfId="2" applyFont="1" applyFill="1" applyBorder="1" applyAlignment="1">
      <alignment horizontal="left" vertical="center" wrapText="1"/>
    </xf>
    <xf numFmtId="0" fontId="7" fillId="7" borderId="5" xfId="2" applyFont="1" applyFill="1" applyBorder="1" applyAlignment="1">
      <alignment horizontal="left" vertical="center" wrapText="1"/>
    </xf>
    <xf numFmtId="0" fontId="7" fillId="7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wrapText="1"/>
    </xf>
    <xf numFmtId="0" fontId="7" fillId="2" borderId="6" xfId="2" applyFont="1" applyFill="1" applyBorder="1" applyAlignment="1">
      <alignment wrapText="1"/>
    </xf>
    <xf numFmtId="0" fontId="7" fillId="7" borderId="7" xfId="2" applyFont="1" applyFill="1" applyBorder="1" applyAlignment="1">
      <alignment horizontal="center" vertical="center" wrapText="1"/>
    </xf>
    <xf numFmtId="0" fontId="7" fillId="7" borderId="5" xfId="2" applyFont="1" applyFill="1" applyBorder="1" applyAlignment="1">
      <alignment horizontal="center" vertical="center" wrapText="1"/>
    </xf>
    <xf numFmtId="0" fontId="7" fillId="7" borderId="6" xfId="2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7" fillId="0" borderId="6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wrapText="1"/>
    </xf>
    <xf numFmtId="0" fontId="14" fillId="6" borderId="7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7" fillId="7" borderId="7" xfId="2" applyFont="1" applyFill="1" applyBorder="1" applyAlignment="1">
      <alignment vertical="center" wrapText="1"/>
    </xf>
    <xf numFmtId="0" fontId="7" fillId="7" borderId="5" xfId="2" applyFont="1" applyFill="1" applyBorder="1" applyAlignment="1">
      <alignment vertical="center" wrapText="1"/>
    </xf>
    <xf numFmtId="0" fontId="7" fillId="7" borderId="6" xfId="2" applyFont="1" applyFill="1" applyBorder="1" applyAlignment="1">
      <alignment vertical="center" wrapText="1"/>
    </xf>
    <xf numFmtId="0" fontId="11" fillId="7" borderId="7" xfId="2" applyFont="1" applyFill="1" applyBorder="1" applyAlignment="1">
      <alignment horizontal="left" vertical="center" wrapText="1"/>
    </xf>
    <xf numFmtId="0" fontId="11" fillId="7" borderId="6" xfId="2" applyFont="1" applyFill="1" applyBorder="1" applyAlignment="1">
      <alignment horizontal="left" vertical="center" wrapText="1"/>
    </xf>
    <xf numFmtId="0" fontId="11" fillId="7" borderId="7" xfId="2" applyFont="1" applyFill="1" applyBorder="1" applyAlignment="1">
      <alignment vertical="center" wrapText="1"/>
    </xf>
    <xf numFmtId="0" fontId="11" fillId="7" borderId="5" xfId="2" applyFont="1" applyFill="1" applyBorder="1" applyAlignment="1">
      <alignment vertical="center" wrapText="1"/>
    </xf>
    <xf numFmtId="0" fontId="11" fillId="7" borderId="6" xfId="2" applyFont="1" applyFill="1" applyBorder="1" applyAlignment="1">
      <alignment vertical="center" wrapText="1"/>
    </xf>
    <xf numFmtId="0" fontId="7" fillId="2" borderId="4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vertical="center" wrapText="1"/>
    </xf>
    <xf numFmtId="0" fontId="13" fillId="0" borderId="6" xfId="2" applyFont="1" applyFill="1" applyBorder="1" applyAlignment="1">
      <alignment vertical="center" wrapText="1"/>
    </xf>
    <xf numFmtId="0" fontId="7" fillId="0" borderId="7" xfId="8" applyFont="1" applyFill="1" applyBorder="1" applyAlignment="1">
      <alignment vertical="center" wrapText="1"/>
    </xf>
    <xf numFmtId="0" fontId="7" fillId="0" borderId="6" xfId="8" applyFont="1" applyFill="1" applyBorder="1" applyAlignment="1">
      <alignment vertical="center" wrapText="1"/>
    </xf>
    <xf numFmtId="0" fontId="11" fillId="4" borderId="7" xfId="2" applyFont="1" applyFill="1" applyBorder="1" applyAlignment="1">
      <alignment vertical="center" wrapText="1"/>
    </xf>
    <xf numFmtId="0" fontId="11" fillId="4" borderId="5" xfId="2" applyFont="1" applyFill="1" applyBorder="1" applyAlignment="1">
      <alignment vertical="center" wrapText="1"/>
    </xf>
    <xf numFmtId="0" fontId="11" fillId="4" borderId="6" xfId="2" applyFont="1" applyFill="1" applyBorder="1" applyAlignment="1">
      <alignment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7" borderId="7" xfId="2" applyFont="1" applyFill="1" applyBorder="1" applyAlignment="1">
      <alignment horizontal="center" vertical="center" wrapText="1"/>
    </xf>
    <xf numFmtId="0" fontId="11" fillId="7" borderId="5" xfId="2" applyFont="1" applyFill="1" applyBorder="1" applyAlignment="1">
      <alignment horizontal="center" vertical="center" wrapText="1"/>
    </xf>
    <xf numFmtId="0" fontId="11" fillId="7" borderId="6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11" fillId="4" borderId="5" xfId="2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left" wrapText="1"/>
    </xf>
    <xf numFmtId="0" fontId="7" fillId="2" borderId="5" xfId="2" applyFont="1" applyFill="1" applyBorder="1" applyAlignment="1">
      <alignment horizontal="left" wrapText="1"/>
    </xf>
    <xf numFmtId="0" fontId="7" fillId="2" borderId="6" xfId="2" applyFont="1" applyFill="1" applyBorder="1" applyAlignment="1">
      <alignment horizontal="left" wrapText="1"/>
    </xf>
    <xf numFmtId="0" fontId="11" fillId="2" borderId="6" xfId="2" applyFont="1" applyFill="1" applyBorder="1" applyAlignment="1">
      <alignment horizontal="left" vertical="center" wrapText="1"/>
    </xf>
    <xf numFmtId="0" fontId="11" fillId="2" borderId="5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vertical="center" wrapText="1"/>
    </xf>
    <xf numFmtId="0" fontId="14" fillId="6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7" fillId="2" borderId="4" xfId="2" applyFont="1" applyFill="1" applyBorder="1" applyAlignment="1">
      <alignment vertical="top" wrapText="1"/>
    </xf>
    <xf numFmtId="0" fontId="14" fillId="5" borderId="4" xfId="0" applyFont="1" applyFill="1" applyBorder="1" applyAlignment="1">
      <alignment vertical="center" wrapText="1"/>
    </xf>
    <xf numFmtId="0" fontId="14" fillId="5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wrapText="1"/>
    </xf>
    <xf numFmtId="0" fontId="14" fillId="7" borderId="7" xfId="2" applyFont="1" applyFill="1" applyBorder="1" applyAlignment="1">
      <alignment vertical="center" wrapText="1"/>
    </xf>
    <xf numFmtId="0" fontId="14" fillId="7" borderId="5" xfId="2" applyFont="1" applyFill="1" applyBorder="1" applyAlignment="1">
      <alignment vertical="center" wrapText="1"/>
    </xf>
    <xf numFmtId="0" fontId="14" fillId="7" borderId="6" xfId="2" applyFont="1" applyFill="1" applyBorder="1" applyAlignment="1">
      <alignment vertical="center" wrapText="1"/>
    </xf>
    <xf numFmtId="0" fontId="7" fillId="0" borderId="7" xfId="8" applyFont="1" applyFill="1" applyBorder="1" applyAlignment="1">
      <alignment horizontal="left" wrapText="1"/>
    </xf>
    <xf numFmtId="0" fontId="7" fillId="0" borderId="6" xfId="8" applyFont="1" applyFill="1" applyBorder="1" applyAlignment="1">
      <alignment horizontal="left" wrapText="1"/>
    </xf>
    <xf numFmtId="0" fontId="7" fillId="0" borderId="7" xfId="8" applyFont="1" applyFill="1" applyBorder="1" applyAlignment="1">
      <alignment wrapText="1"/>
    </xf>
    <xf numFmtId="0" fontId="7" fillId="0" borderId="6" xfId="8" applyFont="1" applyFill="1" applyBorder="1" applyAlignment="1">
      <alignment wrapText="1"/>
    </xf>
    <xf numFmtId="0" fontId="14" fillId="7" borderId="7" xfId="2" applyFont="1" applyFill="1" applyBorder="1" applyAlignment="1">
      <alignment horizontal="center" vertical="center" wrapText="1"/>
    </xf>
    <xf numFmtId="0" fontId="14" fillId="7" borderId="5" xfId="2" applyFont="1" applyFill="1" applyBorder="1" applyAlignment="1">
      <alignment horizontal="center" vertical="center" wrapText="1"/>
    </xf>
    <xf numFmtId="0" fontId="14" fillId="7" borderId="6" xfId="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14" fillId="7" borderId="7" xfId="2" applyFont="1" applyFill="1" applyBorder="1" applyAlignment="1">
      <alignment horizontal="left" vertical="center" wrapText="1"/>
    </xf>
    <xf numFmtId="0" fontId="14" fillId="7" borderId="5" xfId="2" applyFont="1" applyFill="1" applyBorder="1" applyAlignment="1">
      <alignment horizontal="left" vertical="center" wrapText="1"/>
    </xf>
    <xf numFmtId="0" fontId="14" fillId="7" borderId="6" xfId="2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0">
    <cellStyle name="Normal" xfId="0" builtinId="0"/>
    <cellStyle name="Normal 106 2" xfId="3" xr:uid="{00000000-0005-0000-0000-000001000000}"/>
    <cellStyle name="Normal 111" xfId="4" xr:uid="{00000000-0005-0000-0000-000002000000}"/>
    <cellStyle name="Normal 111 2" xfId="7" xr:uid="{00000000-0005-0000-0000-000003000000}"/>
    <cellStyle name="Normal 112" xfId="6" xr:uid="{00000000-0005-0000-0000-000004000000}"/>
    <cellStyle name="Normal 112 2" xfId="1" xr:uid="{00000000-0005-0000-0000-000005000000}"/>
    <cellStyle name="Normal 12 10" xfId="5" xr:uid="{00000000-0005-0000-0000-000006000000}"/>
    <cellStyle name="Normal 12 10 2" xfId="8" xr:uid="{00000000-0005-0000-0000-000007000000}"/>
    <cellStyle name="Normal 2 2 2" xfId="2" xr:uid="{00000000-0005-0000-0000-000008000000}"/>
    <cellStyle name="Normal 6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4</xdr:row>
      <xdr:rowOff>190500</xdr:rowOff>
    </xdr:from>
    <xdr:to>
      <xdr:col>21</xdr:col>
      <xdr:colOff>266700</xdr:colOff>
      <xdr:row>9</xdr:row>
      <xdr:rowOff>66675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0700" y="1352550"/>
          <a:ext cx="3076575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Мэргэжлийн боловсрол, сургалтын</a:t>
          </a:r>
          <a:r>
            <a:rPr lang="mn-MN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асуудал эрхэлсэн төрийн захиргааны төв байгууллага нь жил бүрийн 4 сарын 10 болон 11 сарын 01-ний дотор Үндэсний статистикийн хороонд цахим</a:t>
          </a:r>
          <a:r>
            <a:rPr lang="mn-MN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шуудан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болон маягтаар ирүүлнэ. 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242521</xdr:colOff>
      <xdr:row>1</xdr:row>
      <xdr:rowOff>161192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100021" cy="68506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19 </a:t>
          </a:r>
          <a:r>
            <a:rPr lang="mn-MN" sz="1000">
              <a:effectLst/>
              <a:latin typeface="Arial"/>
              <a:ea typeface="Times New Roman"/>
            </a:rPr>
            <a:t>оны </a:t>
          </a:r>
          <a:r>
            <a:rPr lang="en-US" sz="1000">
              <a:effectLst/>
              <a:latin typeface="Arial"/>
              <a:ea typeface="Times New Roman"/>
            </a:rPr>
            <a:t>12-</a:t>
          </a:r>
          <a:r>
            <a:rPr lang="mn-MN" sz="1000">
              <a:effectLst/>
              <a:latin typeface="Arial"/>
              <a:ea typeface="Times New Roman"/>
            </a:rPr>
            <a:t>р сарын 24 -ний өдрийн А/187 тоот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4</xdr:row>
      <xdr:rowOff>161925</xdr:rowOff>
    </xdr:from>
    <xdr:to>
      <xdr:col>16</xdr:col>
      <xdr:colOff>428625</xdr:colOff>
      <xdr:row>8</xdr:row>
      <xdr:rowOff>28575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476750" y="1524000"/>
          <a:ext cx="3076575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Мэргэжлийн боловсрол, сургалтын</a:t>
          </a:r>
          <a:r>
            <a:rPr lang="mn-MN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асуудал эрхэлсэн төрийн захиргааны төв байгууллага нь жил бүрийн 4 сарын 10 болон 11 сарын 01-ний дотор Үндэсний статистикийн хороонд цахим</a:t>
          </a:r>
          <a:r>
            <a:rPr lang="mn-MN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шуудан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болон маягтаар ирүүлнэ. 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219074</xdr:colOff>
      <xdr:row>2</xdr:row>
      <xdr:rowOff>27842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228974" cy="68506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19 </a:t>
          </a:r>
          <a:r>
            <a:rPr lang="mn-MN" sz="1000">
              <a:effectLst/>
              <a:latin typeface="Arial"/>
              <a:ea typeface="Times New Roman"/>
            </a:rPr>
            <a:t>оны </a:t>
          </a:r>
          <a:r>
            <a:rPr lang="en-US" sz="1000">
              <a:effectLst/>
              <a:latin typeface="Arial"/>
              <a:ea typeface="Times New Roman"/>
            </a:rPr>
            <a:t>12-</a:t>
          </a:r>
          <a:r>
            <a:rPr lang="mn-MN" sz="1000">
              <a:effectLst/>
              <a:latin typeface="Arial"/>
              <a:ea typeface="Times New Roman"/>
            </a:rPr>
            <a:t>р сарын 24 -ний өдрийн А/187 тоот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114300</xdr:rowOff>
    </xdr:from>
    <xdr:to>
      <xdr:col>18</xdr:col>
      <xdr:colOff>504265</xdr:colOff>
      <xdr:row>8</xdr:row>
      <xdr:rowOff>161925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324600" y="1743075"/>
          <a:ext cx="274264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Мэргэжлийн боловсрол, сургалтын</a:t>
          </a:r>
          <a:r>
            <a:rPr lang="mn-MN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асуудал эрхэлсэн төрийн захиргааны төв байгууллага нь жил бүрийн 4 сарын 10 болон 11 сарын 01-ний дотор Үндэсний статистикийн хороонд цахим</a:t>
          </a:r>
          <a:r>
            <a:rPr lang="mn-MN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шуудан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болон маягтаар ирүүлнэ. 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  <xdr:twoCellAnchor>
    <xdr:from>
      <xdr:col>0</xdr:col>
      <xdr:colOff>56029</xdr:colOff>
      <xdr:row>0</xdr:row>
      <xdr:rowOff>67235</xdr:rowOff>
    </xdr:from>
    <xdr:to>
      <xdr:col>6</xdr:col>
      <xdr:colOff>515470</xdr:colOff>
      <xdr:row>1</xdr:row>
      <xdr:rowOff>11206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6029" y="67235"/>
          <a:ext cx="3406588" cy="3585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</a:t>
          </a:r>
          <a:r>
            <a:rPr lang="en-US" sz="1000">
              <a:effectLst/>
              <a:latin typeface="Arial"/>
              <a:ea typeface="Times New Roman"/>
            </a:rPr>
            <a:t>19 </a:t>
          </a:r>
          <a:r>
            <a:rPr lang="mn-MN" sz="1000">
              <a:effectLst/>
              <a:latin typeface="Arial"/>
              <a:ea typeface="Times New Roman"/>
            </a:rPr>
            <a:t>оны </a:t>
          </a:r>
          <a:r>
            <a:rPr lang="en-US" sz="1000">
              <a:effectLst/>
              <a:latin typeface="Arial"/>
              <a:ea typeface="Times New Roman"/>
            </a:rPr>
            <a:t>12-</a:t>
          </a:r>
          <a:r>
            <a:rPr lang="mn-MN" sz="1000">
              <a:effectLst/>
              <a:latin typeface="Arial"/>
              <a:ea typeface="Times New Roman"/>
            </a:rPr>
            <a:t>р сарын 24 -ний өдрийн А/187 тоот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508001</xdr:colOff>
      <xdr:row>5</xdr:row>
      <xdr:rowOff>74085</xdr:rowOff>
    </xdr:from>
    <xdr:to>
      <xdr:col>26</xdr:col>
      <xdr:colOff>328083</xdr:colOff>
      <xdr:row>10</xdr:row>
      <xdr:rowOff>42582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061451" y="1855260"/>
          <a:ext cx="3687232" cy="13115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Мэргэжлийн боловсрол, сургалтын өмчийн бүх хэлбэрийн байгууллага нь жил бүрийн </a:t>
          </a: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03</a:t>
          </a:r>
          <a:r>
            <a:rPr lang="mn-MN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сарын 25 болон 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10 сарын 15-ны дотор Мэргэжлийн боловсрол, сургалтын асуудал эрхэлсэн төрийн захиргааны төв байгууллагад цахим</a:t>
          </a:r>
          <a:r>
            <a:rPr lang="en-US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mn-MN" sz="1000" baseline="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шуудан</a:t>
          </a:r>
          <a:r>
            <a:rPr lang="mn-MN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 болон маягтаар ирүүлнэ.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478741</xdr:colOff>
      <xdr:row>1</xdr:row>
      <xdr:rowOff>311523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0"/>
          <a:ext cx="4060141" cy="787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Үндэсний статистикийн хорооны даргын 20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19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оны 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12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сарын 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-ны өдрийн А/186 тоот тушаалаар зөвшөөрснөөр,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Хөдөлмөр, н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ийгмийн хамгаалл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ын сайдын 2019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о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ны 12 сарын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26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-ны өдрийн</a:t>
          </a:r>
          <a:r>
            <a:rPr lang="mn-MN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А/378</a:t>
          </a:r>
          <a:r>
            <a:rPr lang="mn-MN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тоот тушаалаар батлав.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 </a:t>
          </a:r>
          <a:endParaRPr lang="en-US" sz="1000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R55"/>
  <sheetViews>
    <sheetView view="pageBreakPreview" topLeftCell="A28" zoomScale="85" zoomScaleNormal="80" zoomScaleSheetLayoutView="85" zoomScalePageLayoutView="55" workbookViewId="0">
      <selection activeCell="O37" sqref="O37"/>
    </sheetView>
  </sheetViews>
  <sheetFormatPr defaultColWidth="8.85546875" defaultRowHeight="14.25"/>
  <cols>
    <col min="1" max="1" width="6.5703125" style="3" customWidth="1"/>
    <col min="2" max="3" width="6.7109375" style="3" customWidth="1"/>
    <col min="4" max="8" width="3.5703125" style="3" customWidth="1"/>
    <col min="9" max="22" width="6.5703125" style="3" customWidth="1"/>
    <col min="23" max="27" width="4" style="3" customWidth="1"/>
    <col min="28" max="28" width="3.7109375" style="3" customWidth="1"/>
    <col min="29" max="29" width="7.42578125" style="3" customWidth="1"/>
    <col min="30" max="30" width="6.5703125" style="3" customWidth="1"/>
    <col min="31" max="31" width="7.7109375" style="3" customWidth="1"/>
    <col min="32" max="32" width="6.5703125" style="3" customWidth="1"/>
    <col min="33" max="33" width="7.7109375" style="3" customWidth="1"/>
    <col min="34" max="40" width="6.5703125" style="3" customWidth="1"/>
    <col min="41" max="43" width="6.140625" style="3" customWidth="1"/>
    <col min="44" max="44" width="5.7109375" style="3" customWidth="1"/>
    <col min="45" max="198" width="8.85546875" style="3"/>
    <col min="199" max="199" width="4.85546875" style="3" customWidth="1"/>
    <col min="200" max="200" width="8" style="3" customWidth="1"/>
    <col min="201" max="201" width="18" style="3" customWidth="1"/>
    <col min="202" max="203" width="5.28515625" style="3" customWidth="1"/>
    <col min="204" max="208" width="5" style="3" customWidth="1"/>
    <col min="209" max="216" width="7.7109375" style="3" customWidth="1"/>
    <col min="217" max="220" width="8.85546875" style="3" customWidth="1"/>
    <col min="221" max="222" width="0" style="3" hidden="1" customWidth="1"/>
    <col min="223" max="236" width="8.85546875" style="3"/>
    <col min="237" max="240" width="0" style="3" hidden="1" customWidth="1"/>
    <col min="241" max="242" width="8.85546875" style="3"/>
    <col min="243" max="243" width="0" style="3" hidden="1" customWidth="1"/>
    <col min="244" max="244" width="8.85546875" style="3"/>
    <col min="245" max="245" width="0" style="3" hidden="1" customWidth="1"/>
    <col min="246" max="454" width="8.85546875" style="3"/>
    <col min="455" max="455" width="4.85546875" style="3" customWidth="1"/>
    <col min="456" max="456" width="8" style="3" customWidth="1"/>
    <col min="457" max="457" width="18" style="3" customWidth="1"/>
    <col min="458" max="459" width="5.28515625" style="3" customWidth="1"/>
    <col min="460" max="464" width="5" style="3" customWidth="1"/>
    <col min="465" max="472" width="7.7109375" style="3" customWidth="1"/>
    <col min="473" max="476" width="8.85546875" style="3" customWidth="1"/>
    <col min="477" max="478" width="0" style="3" hidden="1" customWidth="1"/>
    <col min="479" max="492" width="8.85546875" style="3"/>
    <col min="493" max="496" width="0" style="3" hidden="1" customWidth="1"/>
    <col min="497" max="498" width="8.85546875" style="3"/>
    <col min="499" max="499" width="0" style="3" hidden="1" customWidth="1"/>
    <col min="500" max="500" width="8.85546875" style="3"/>
    <col min="501" max="501" width="0" style="3" hidden="1" customWidth="1"/>
    <col min="502" max="710" width="8.85546875" style="3"/>
    <col min="711" max="711" width="4.85546875" style="3" customWidth="1"/>
    <col min="712" max="712" width="8" style="3" customWidth="1"/>
    <col min="713" max="713" width="18" style="3" customWidth="1"/>
    <col min="714" max="715" width="5.28515625" style="3" customWidth="1"/>
    <col min="716" max="720" width="5" style="3" customWidth="1"/>
    <col min="721" max="728" width="7.7109375" style="3" customWidth="1"/>
    <col min="729" max="732" width="8.85546875" style="3" customWidth="1"/>
    <col min="733" max="734" width="0" style="3" hidden="1" customWidth="1"/>
    <col min="735" max="748" width="8.85546875" style="3"/>
    <col min="749" max="752" width="0" style="3" hidden="1" customWidth="1"/>
    <col min="753" max="754" width="8.85546875" style="3"/>
    <col min="755" max="755" width="0" style="3" hidden="1" customWidth="1"/>
    <col min="756" max="756" width="8.85546875" style="3"/>
    <col min="757" max="757" width="0" style="3" hidden="1" customWidth="1"/>
    <col min="758" max="966" width="8.85546875" style="3"/>
    <col min="967" max="967" width="4.85546875" style="3" customWidth="1"/>
    <col min="968" max="968" width="8" style="3" customWidth="1"/>
    <col min="969" max="969" width="18" style="3" customWidth="1"/>
    <col min="970" max="971" width="5.28515625" style="3" customWidth="1"/>
    <col min="972" max="976" width="5" style="3" customWidth="1"/>
    <col min="977" max="984" width="7.7109375" style="3" customWidth="1"/>
    <col min="985" max="988" width="8.85546875" style="3" customWidth="1"/>
    <col min="989" max="990" width="0" style="3" hidden="1" customWidth="1"/>
    <col min="991" max="1004" width="8.85546875" style="3"/>
    <col min="1005" max="1008" width="0" style="3" hidden="1" customWidth="1"/>
    <col min="1009" max="1010" width="8.85546875" style="3"/>
    <col min="1011" max="1011" width="0" style="3" hidden="1" customWidth="1"/>
    <col min="1012" max="1012" width="8.85546875" style="3"/>
    <col min="1013" max="1013" width="0" style="3" hidden="1" customWidth="1"/>
    <col min="1014" max="1222" width="8.85546875" style="3"/>
    <col min="1223" max="1223" width="4.85546875" style="3" customWidth="1"/>
    <col min="1224" max="1224" width="8" style="3" customWidth="1"/>
    <col min="1225" max="1225" width="18" style="3" customWidth="1"/>
    <col min="1226" max="1227" width="5.28515625" style="3" customWidth="1"/>
    <col min="1228" max="1232" width="5" style="3" customWidth="1"/>
    <col min="1233" max="1240" width="7.7109375" style="3" customWidth="1"/>
    <col min="1241" max="1244" width="8.85546875" style="3" customWidth="1"/>
    <col min="1245" max="1246" width="0" style="3" hidden="1" customWidth="1"/>
    <col min="1247" max="1260" width="8.85546875" style="3"/>
    <col min="1261" max="1264" width="0" style="3" hidden="1" customWidth="1"/>
    <col min="1265" max="1266" width="8.85546875" style="3"/>
    <col min="1267" max="1267" width="0" style="3" hidden="1" customWidth="1"/>
    <col min="1268" max="1268" width="8.85546875" style="3"/>
    <col min="1269" max="1269" width="0" style="3" hidden="1" customWidth="1"/>
    <col min="1270" max="1478" width="8.85546875" style="3"/>
    <col min="1479" max="1479" width="4.85546875" style="3" customWidth="1"/>
    <col min="1480" max="1480" width="8" style="3" customWidth="1"/>
    <col min="1481" max="1481" width="18" style="3" customWidth="1"/>
    <col min="1482" max="1483" width="5.28515625" style="3" customWidth="1"/>
    <col min="1484" max="1488" width="5" style="3" customWidth="1"/>
    <col min="1489" max="1496" width="7.7109375" style="3" customWidth="1"/>
    <col min="1497" max="1500" width="8.85546875" style="3" customWidth="1"/>
    <col min="1501" max="1502" width="0" style="3" hidden="1" customWidth="1"/>
    <col min="1503" max="1516" width="8.85546875" style="3"/>
    <col min="1517" max="1520" width="0" style="3" hidden="1" customWidth="1"/>
    <col min="1521" max="1522" width="8.85546875" style="3"/>
    <col min="1523" max="1523" width="0" style="3" hidden="1" customWidth="1"/>
    <col min="1524" max="1524" width="8.85546875" style="3"/>
    <col min="1525" max="1525" width="0" style="3" hidden="1" customWidth="1"/>
    <col min="1526" max="1734" width="8.85546875" style="3"/>
    <col min="1735" max="1735" width="4.85546875" style="3" customWidth="1"/>
    <col min="1736" max="1736" width="8" style="3" customWidth="1"/>
    <col min="1737" max="1737" width="18" style="3" customWidth="1"/>
    <col min="1738" max="1739" width="5.28515625" style="3" customWidth="1"/>
    <col min="1740" max="1744" width="5" style="3" customWidth="1"/>
    <col min="1745" max="1752" width="7.7109375" style="3" customWidth="1"/>
    <col min="1753" max="1756" width="8.85546875" style="3" customWidth="1"/>
    <col min="1757" max="1758" width="0" style="3" hidden="1" customWidth="1"/>
    <col min="1759" max="1772" width="8.85546875" style="3"/>
    <col min="1773" max="1776" width="0" style="3" hidden="1" customWidth="1"/>
    <col min="1777" max="1778" width="8.85546875" style="3"/>
    <col min="1779" max="1779" width="0" style="3" hidden="1" customWidth="1"/>
    <col min="1780" max="1780" width="8.85546875" style="3"/>
    <col min="1781" max="1781" width="0" style="3" hidden="1" customWidth="1"/>
    <col min="1782" max="1990" width="8.85546875" style="3"/>
    <col min="1991" max="1991" width="4.85546875" style="3" customWidth="1"/>
    <col min="1992" max="1992" width="8" style="3" customWidth="1"/>
    <col min="1993" max="1993" width="18" style="3" customWidth="1"/>
    <col min="1994" max="1995" width="5.28515625" style="3" customWidth="1"/>
    <col min="1996" max="2000" width="5" style="3" customWidth="1"/>
    <col min="2001" max="2008" width="7.7109375" style="3" customWidth="1"/>
    <col min="2009" max="2012" width="8.85546875" style="3" customWidth="1"/>
    <col min="2013" max="2014" width="0" style="3" hidden="1" customWidth="1"/>
    <col min="2015" max="2028" width="8.85546875" style="3"/>
    <col min="2029" max="2032" width="0" style="3" hidden="1" customWidth="1"/>
    <col min="2033" max="2034" width="8.85546875" style="3"/>
    <col min="2035" max="2035" width="0" style="3" hidden="1" customWidth="1"/>
    <col min="2036" max="2036" width="8.85546875" style="3"/>
    <col min="2037" max="2037" width="0" style="3" hidden="1" customWidth="1"/>
    <col min="2038" max="2246" width="8.85546875" style="3"/>
    <col min="2247" max="2247" width="4.85546875" style="3" customWidth="1"/>
    <col min="2248" max="2248" width="8" style="3" customWidth="1"/>
    <col min="2249" max="2249" width="18" style="3" customWidth="1"/>
    <col min="2250" max="2251" width="5.28515625" style="3" customWidth="1"/>
    <col min="2252" max="2256" width="5" style="3" customWidth="1"/>
    <col min="2257" max="2264" width="7.7109375" style="3" customWidth="1"/>
    <col min="2265" max="2268" width="8.85546875" style="3" customWidth="1"/>
    <col min="2269" max="2270" width="0" style="3" hidden="1" customWidth="1"/>
    <col min="2271" max="2284" width="8.85546875" style="3"/>
    <col min="2285" max="2288" width="0" style="3" hidden="1" customWidth="1"/>
    <col min="2289" max="2290" width="8.85546875" style="3"/>
    <col min="2291" max="2291" width="0" style="3" hidden="1" customWidth="1"/>
    <col min="2292" max="2292" width="8.85546875" style="3"/>
    <col min="2293" max="2293" width="0" style="3" hidden="1" customWidth="1"/>
    <col min="2294" max="2502" width="8.85546875" style="3"/>
    <col min="2503" max="2503" width="4.85546875" style="3" customWidth="1"/>
    <col min="2504" max="2504" width="8" style="3" customWidth="1"/>
    <col min="2505" max="2505" width="18" style="3" customWidth="1"/>
    <col min="2506" max="2507" width="5.28515625" style="3" customWidth="1"/>
    <col min="2508" max="2512" width="5" style="3" customWidth="1"/>
    <col min="2513" max="2520" width="7.7109375" style="3" customWidth="1"/>
    <col min="2521" max="2524" width="8.85546875" style="3" customWidth="1"/>
    <col min="2525" max="2526" width="0" style="3" hidden="1" customWidth="1"/>
    <col min="2527" max="2540" width="8.85546875" style="3"/>
    <col min="2541" max="2544" width="0" style="3" hidden="1" customWidth="1"/>
    <col min="2545" max="2546" width="8.85546875" style="3"/>
    <col min="2547" max="2547" width="0" style="3" hidden="1" customWidth="1"/>
    <col min="2548" max="2548" width="8.85546875" style="3"/>
    <col min="2549" max="2549" width="0" style="3" hidden="1" customWidth="1"/>
    <col min="2550" max="2758" width="8.85546875" style="3"/>
    <col min="2759" max="2759" width="4.85546875" style="3" customWidth="1"/>
    <col min="2760" max="2760" width="8" style="3" customWidth="1"/>
    <col min="2761" max="2761" width="18" style="3" customWidth="1"/>
    <col min="2762" max="2763" width="5.28515625" style="3" customWidth="1"/>
    <col min="2764" max="2768" width="5" style="3" customWidth="1"/>
    <col min="2769" max="2776" width="7.7109375" style="3" customWidth="1"/>
    <col min="2777" max="2780" width="8.85546875" style="3" customWidth="1"/>
    <col min="2781" max="2782" width="0" style="3" hidden="1" customWidth="1"/>
    <col min="2783" max="2796" width="8.85546875" style="3"/>
    <col min="2797" max="2800" width="0" style="3" hidden="1" customWidth="1"/>
    <col min="2801" max="2802" width="8.85546875" style="3"/>
    <col min="2803" max="2803" width="0" style="3" hidden="1" customWidth="1"/>
    <col min="2804" max="2804" width="8.85546875" style="3"/>
    <col min="2805" max="2805" width="0" style="3" hidden="1" customWidth="1"/>
    <col min="2806" max="3014" width="8.85546875" style="3"/>
    <col min="3015" max="3015" width="4.85546875" style="3" customWidth="1"/>
    <col min="3016" max="3016" width="8" style="3" customWidth="1"/>
    <col min="3017" max="3017" width="18" style="3" customWidth="1"/>
    <col min="3018" max="3019" width="5.28515625" style="3" customWidth="1"/>
    <col min="3020" max="3024" width="5" style="3" customWidth="1"/>
    <col min="3025" max="3032" width="7.7109375" style="3" customWidth="1"/>
    <col min="3033" max="3036" width="8.85546875" style="3" customWidth="1"/>
    <col min="3037" max="3038" width="0" style="3" hidden="1" customWidth="1"/>
    <col min="3039" max="3052" width="8.85546875" style="3"/>
    <col min="3053" max="3056" width="0" style="3" hidden="1" customWidth="1"/>
    <col min="3057" max="3058" width="8.85546875" style="3"/>
    <col min="3059" max="3059" width="0" style="3" hidden="1" customWidth="1"/>
    <col min="3060" max="3060" width="8.85546875" style="3"/>
    <col min="3061" max="3061" width="0" style="3" hidden="1" customWidth="1"/>
    <col min="3062" max="3270" width="8.85546875" style="3"/>
    <col min="3271" max="3271" width="4.85546875" style="3" customWidth="1"/>
    <col min="3272" max="3272" width="8" style="3" customWidth="1"/>
    <col min="3273" max="3273" width="18" style="3" customWidth="1"/>
    <col min="3274" max="3275" width="5.28515625" style="3" customWidth="1"/>
    <col min="3276" max="3280" width="5" style="3" customWidth="1"/>
    <col min="3281" max="3288" width="7.7109375" style="3" customWidth="1"/>
    <col min="3289" max="3292" width="8.85546875" style="3" customWidth="1"/>
    <col min="3293" max="3294" width="0" style="3" hidden="1" customWidth="1"/>
    <col min="3295" max="3308" width="8.85546875" style="3"/>
    <col min="3309" max="3312" width="0" style="3" hidden="1" customWidth="1"/>
    <col min="3313" max="3314" width="8.85546875" style="3"/>
    <col min="3315" max="3315" width="0" style="3" hidden="1" customWidth="1"/>
    <col min="3316" max="3316" width="8.85546875" style="3"/>
    <col min="3317" max="3317" width="0" style="3" hidden="1" customWidth="1"/>
    <col min="3318" max="3526" width="8.85546875" style="3"/>
    <col min="3527" max="3527" width="4.85546875" style="3" customWidth="1"/>
    <col min="3528" max="3528" width="8" style="3" customWidth="1"/>
    <col min="3529" max="3529" width="18" style="3" customWidth="1"/>
    <col min="3530" max="3531" width="5.28515625" style="3" customWidth="1"/>
    <col min="3532" max="3536" width="5" style="3" customWidth="1"/>
    <col min="3537" max="3544" width="7.7109375" style="3" customWidth="1"/>
    <col min="3545" max="3548" width="8.85546875" style="3" customWidth="1"/>
    <col min="3549" max="3550" width="0" style="3" hidden="1" customWidth="1"/>
    <col min="3551" max="3564" width="8.85546875" style="3"/>
    <col min="3565" max="3568" width="0" style="3" hidden="1" customWidth="1"/>
    <col min="3569" max="3570" width="8.85546875" style="3"/>
    <col min="3571" max="3571" width="0" style="3" hidden="1" customWidth="1"/>
    <col min="3572" max="3572" width="8.85546875" style="3"/>
    <col min="3573" max="3573" width="0" style="3" hidden="1" customWidth="1"/>
    <col min="3574" max="3782" width="8.85546875" style="3"/>
    <col min="3783" max="3783" width="4.85546875" style="3" customWidth="1"/>
    <col min="3784" max="3784" width="8" style="3" customWidth="1"/>
    <col min="3785" max="3785" width="18" style="3" customWidth="1"/>
    <col min="3786" max="3787" width="5.28515625" style="3" customWidth="1"/>
    <col min="3788" max="3792" width="5" style="3" customWidth="1"/>
    <col min="3793" max="3800" width="7.7109375" style="3" customWidth="1"/>
    <col min="3801" max="3804" width="8.85546875" style="3" customWidth="1"/>
    <col min="3805" max="3806" width="0" style="3" hidden="1" customWidth="1"/>
    <col min="3807" max="3820" width="8.85546875" style="3"/>
    <col min="3821" max="3824" width="0" style="3" hidden="1" customWidth="1"/>
    <col min="3825" max="3826" width="8.85546875" style="3"/>
    <col min="3827" max="3827" width="0" style="3" hidden="1" customWidth="1"/>
    <col min="3828" max="3828" width="8.85546875" style="3"/>
    <col min="3829" max="3829" width="0" style="3" hidden="1" customWidth="1"/>
    <col min="3830" max="4038" width="8.85546875" style="3"/>
    <col min="4039" max="4039" width="4.85546875" style="3" customWidth="1"/>
    <col min="4040" max="4040" width="8" style="3" customWidth="1"/>
    <col min="4041" max="4041" width="18" style="3" customWidth="1"/>
    <col min="4042" max="4043" width="5.28515625" style="3" customWidth="1"/>
    <col min="4044" max="4048" width="5" style="3" customWidth="1"/>
    <col min="4049" max="4056" width="7.7109375" style="3" customWidth="1"/>
    <col min="4057" max="4060" width="8.85546875" style="3" customWidth="1"/>
    <col min="4061" max="4062" width="0" style="3" hidden="1" customWidth="1"/>
    <col min="4063" max="4076" width="8.85546875" style="3"/>
    <col min="4077" max="4080" width="0" style="3" hidden="1" customWidth="1"/>
    <col min="4081" max="4082" width="8.85546875" style="3"/>
    <col min="4083" max="4083" width="0" style="3" hidden="1" customWidth="1"/>
    <col min="4084" max="4084" width="8.85546875" style="3"/>
    <col min="4085" max="4085" width="0" style="3" hidden="1" customWidth="1"/>
    <col min="4086" max="4294" width="8.85546875" style="3"/>
    <col min="4295" max="4295" width="4.85546875" style="3" customWidth="1"/>
    <col min="4296" max="4296" width="8" style="3" customWidth="1"/>
    <col min="4297" max="4297" width="18" style="3" customWidth="1"/>
    <col min="4298" max="4299" width="5.28515625" style="3" customWidth="1"/>
    <col min="4300" max="4304" width="5" style="3" customWidth="1"/>
    <col min="4305" max="4312" width="7.7109375" style="3" customWidth="1"/>
    <col min="4313" max="4316" width="8.85546875" style="3" customWidth="1"/>
    <col min="4317" max="4318" width="0" style="3" hidden="1" customWidth="1"/>
    <col min="4319" max="4332" width="8.85546875" style="3"/>
    <col min="4333" max="4336" width="0" style="3" hidden="1" customWidth="1"/>
    <col min="4337" max="4338" width="8.85546875" style="3"/>
    <col min="4339" max="4339" width="0" style="3" hidden="1" customWidth="1"/>
    <col min="4340" max="4340" width="8.85546875" style="3"/>
    <col min="4341" max="4341" width="0" style="3" hidden="1" customWidth="1"/>
    <col min="4342" max="4550" width="8.85546875" style="3"/>
    <col min="4551" max="4551" width="4.85546875" style="3" customWidth="1"/>
    <col min="4552" max="4552" width="8" style="3" customWidth="1"/>
    <col min="4553" max="4553" width="18" style="3" customWidth="1"/>
    <col min="4554" max="4555" width="5.28515625" style="3" customWidth="1"/>
    <col min="4556" max="4560" width="5" style="3" customWidth="1"/>
    <col min="4561" max="4568" width="7.7109375" style="3" customWidth="1"/>
    <col min="4569" max="4572" width="8.85546875" style="3" customWidth="1"/>
    <col min="4573" max="4574" width="0" style="3" hidden="1" customWidth="1"/>
    <col min="4575" max="4588" width="8.85546875" style="3"/>
    <col min="4589" max="4592" width="0" style="3" hidden="1" customWidth="1"/>
    <col min="4593" max="4594" width="8.85546875" style="3"/>
    <col min="4595" max="4595" width="0" style="3" hidden="1" customWidth="1"/>
    <col min="4596" max="4596" width="8.85546875" style="3"/>
    <col min="4597" max="4597" width="0" style="3" hidden="1" customWidth="1"/>
    <col min="4598" max="4806" width="8.85546875" style="3"/>
    <col min="4807" max="4807" width="4.85546875" style="3" customWidth="1"/>
    <col min="4808" max="4808" width="8" style="3" customWidth="1"/>
    <col min="4809" max="4809" width="18" style="3" customWidth="1"/>
    <col min="4810" max="4811" width="5.28515625" style="3" customWidth="1"/>
    <col min="4812" max="4816" width="5" style="3" customWidth="1"/>
    <col min="4817" max="4824" width="7.7109375" style="3" customWidth="1"/>
    <col min="4825" max="4828" width="8.85546875" style="3" customWidth="1"/>
    <col min="4829" max="4830" width="0" style="3" hidden="1" customWidth="1"/>
    <col min="4831" max="4844" width="8.85546875" style="3"/>
    <col min="4845" max="4848" width="0" style="3" hidden="1" customWidth="1"/>
    <col min="4849" max="4850" width="8.85546875" style="3"/>
    <col min="4851" max="4851" width="0" style="3" hidden="1" customWidth="1"/>
    <col min="4852" max="4852" width="8.85546875" style="3"/>
    <col min="4853" max="4853" width="0" style="3" hidden="1" customWidth="1"/>
    <col min="4854" max="5062" width="8.85546875" style="3"/>
    <col min="5063" max="5063" width="4.85546875" style="3" customWidth="1"/>
    <col min="5064" max="5064" width="8" style="3" customWidth="1"/>
    <col min="5065" max="5065" width="18" style="3" customWidth="1"/>
    <col min="5066" max="5067" width="5.28515625" style="3" customWidth="1"/>
    <col min="5068" max="5072" width="5" style="3" customWidth="1"/>
    <col min="5073" max="5080" width="7.7109375" style="3" customWidth="1"/>
    <col min="5081" max="5084" width="8.85546875" style="3" customWidth="1"/>
    <col min="5085" max="5086" width="0" style="3" hidden="1" customWidth="1"/>
    <col min="5087" max="5100" width="8.85546875" style="3"/>
    <col min="5101" max="5104" width="0" style="3" hidden="1" customWidth="1"/>
    <col min="5105" max="5106" width="8.85546875" style="3"/>
    <col min="5107" max="5107" width="0" style="3" hidden="1" customWidth="1"/>
    <col min="5108" max="5108" width="8.85546875" style="3"/>
    <col min="5109" max="5109" width="0" style="3" hidden="1" customWidth="1"/>
    <col min="5110" max="5318" width="8.85546875" style="3"/>
    <col min="5319" max="5319" width="4.85546875" style="3" customWidth="1"/>
    <col min="5320" max="5320" width="8" style="3" customWidth="1"/>
    <col min="5321" max="5321" width="18" style="3" customWidth="1"/>
    <col min="5322" max="5323" width="5.28515625" style="3" customWidth="1"/>
    <col min="5324" max="5328" width="5" style="3" customWidth="1"/>
    <col min="5329" max="5336" width="7.7109375" style="3" customWidth="1"/>
    <col min="5337" max="5340" width="8.85546875" style="3" customWidth="1"/>
    <col min="5341" max="5342" width="0" style="3" hidden="1" customWidth="1"/>
    <col min="5343" max="5356" width="8.85546875" style="3"/>
    <col min="5357" max="5360" width="0" style="3" hidden="1" customWidth="1"/>
    <col min="5361" max="5362" width="8.85546875" style="3"/>
    <col min="5363" max="5363" width="0" style="3" hidden="1" customWidth="1"/>
    <col min="5364" max="5364" width="8.85546875" style="3"/>
    <col min="5365" max="5365" width="0" style="3" hidden="1" customWidth="1"/>
    <col min="5366" max="5574" width="8.85546875" style="3"/>
    <col min="5575" max="5575" width="4.85546875" style="3" customWidth="1"/>
    <col min="5576" max="5576" width="8" style="3" customWidth="1"/>
    <col min="5577" max="5577" width="18" style="3" customWidth="1"/>
    <col min="5578" max="5579" width="5.28515625" style="3" customWidth="1"/>
    <col min="5580" max="5584" width="5" style="3" customWidth="1"/>
    <col min="5585" max="5592" width="7.7109375" style="3" customWidth="1"/>
    <col min="5593" max="5596" width="8.85546875" style="3" customWidth="1"/>
    <col min="5597" max="5598" width="0" style="3" hidden="1" customWidth="1"/>
    <col min="5599" max="5612" width="8.85546875" style="3"/>
    <col min="5613" max="5616" width="0" style="3" hidden="1" customWidth="1"/>
    <col min="5617" max="5618" width="8.85546875" style="3"/>
    <col min="5619" max="5619" width="0" style="3" hidden="1" customWidth="1"/>
    <col min="5620" max="5620" width="8.85546875" style="3"/>
    <col min="5621" max="5621" width="0" style="3" hidden="1" customWidth="1"/>
    <col min="5622" max="5830" width="8.85546875" style="3"/>
    <col min="5831" max="5831" width="4.85546875" style="3" customWidth="1"/>
    <col min="5832" max="5832" width="8" style="3" customWidth="1"/>
    <col min="5833" max="5833" width="18" style="3" customWidth="1"/>
    <col min="5834" max="5835" width="5.28515625" style="3" customWidth="1"/>
    <col min="5836" max="5840" width="5" style="3" customWidth="1"/>
    <col min="5841" max="5848" width="7.7109375" style="3" customWidth="1"/>
    <col min="5849" max="5852" width="8.85546875" style="3" customWidth="1"/>
    <col min="5853" max="5854" width="0" style="3" hidden="1" customWidth="1"/>
    <col min="5855" max="5868" width="8.85546875" style="3"/>
    <col min="5869" max="5872" width="0" style="3" hidden="1" customWidth="1"/>
    <col min="5873" max="5874" width="8.85546875" style="3"/>
    <col min="5875" max="5875" width="0" style="3" hidden="1" customWidth="1"/>
    <col min="5876" max="5876" width="8.85546875" style="3"/>
    <col min="5877" max="5877" width="0" style="3" hidden="1" customWidth="1"/>
    <col min="5878" max="6086" width="8.85546875" style="3"/>
    <col min="6087" max="6087" width="4.85546875" style="3" customWidth="1"/>
    <col min="6088" max="6088" width="8" style="3" customWidth="1"/>
    <col min="6089" max="6089" width="18" style="3" customWidth="1"/>
    <col min="6090" max="6091" width="5.28515625" style="3" customWidth="1"/>
    <col min="6092" max="6096" width="5" style="3" customWidth="1"/>
    <col min="6097" max="6104" width="7.7109375" style="3" customWidth="1"/>
    <col min="6105" max="6108" width="8.85546875" style="3" customWidth="1"/>
    <col min="6109" max="6110" width="0" style="3" hidden="1" customWidth="1"/>
    <col min="6111" max="6124" width="8.85546875" style="3"/>
    <col min="6125" max="6128" width="0" style="3" hidden="1" customWidth="1"/>
    <col min="6129" max="6130" width="8.85546875" style="3"/>
    <col min="6131" max="6131" width="0" style="3" hidden="1" customWidth="1"/>
    <col min="6132" max="6132" width="8.85546875" style="3"/>
    <col min="6133" max="6133" width="0" style="3" hidden="1" customWidth="1"/>
    <col min="6134" max="6342" width="8.85546875" style="3"/>
    <col min="6343" max="6343" width="4.85546875" style="3" customWidth="1"/>
    <col min="6344" max="6344" width="8" style="3" customWidth="1"/>
    <col min="6345" max="6345" width="18" style="3" customWidth="1"/>
    <col min="6346" max="6347" width="5.28515625" style="3" customWidth="1"/>
    <col min="6348" max="6352" width="5" style="3" customWidth="1"/>
    <col min="6353" max="6360" width="7.7109375" style="3" customWidth="1"/>
    <col min="6361" max="6364" width="8.85546875" style="3" customWidth="1"/>
    <col min="6365" max="6366" width="0" style="3" hidden="1" customWidth="1"/>
    <col min="6367" max="6380" width="8.85546875" style="3"/>
    <col min="6381" max="6384" width="0" style="3" hidden="1" customWidth="1"/>
    <col min="6385" max="6386" width="8.85546875" style="3"/>
    <col min="6387" max="6387" width="0" style="3" hidden="1" customWidth="1"/>
    <col min="6388" max="6388" width="8.85546875" style="3"/>
    <col min="6389" max="6389" width="0" style="3" hidden="1" customWidth="1"/>
    <col min="6390" max="6598" width="8.85546875" style="3"/>
    <col min="6599" max="6599" width="4.85546875" style="3" customWidth="1"/>
    <col min="6600" max="6600" width="8" style="3" customWidth="1"/>
    <col min="6601" max="6601" width="18" style="3" customWidth="1"/>
    <col min="6602" max="6603" width="5.28515625" style="3" customWidth="1"/>
    <col min="6604" max="6608" width="5" style="3" customWidth="1"/>
    <col min="6609" max="6616" width="7.7109375" style="3" customWidth="1"/>
    <col min="6617" max="6620" width="8.85546875" style="3" customWidth="1"/>
    <col min="6621" max="6622" width="0" style="3" hidden="1" customWidth="1"/>
    <col min="6623" max="6636" width="8.85546875" style="3"/>
    <col min="6637" max="6640" width="0" style="3" hidden="1" customWidth="1"/>
    <col min="6641" max="6642" width="8.85546875" style="3"/>
    <col min="6643" max="6643" width="0" style="3" hidden="1" customWidth="1"/>
    <col min="6644" max="6644" width="8.85546875" style="3"/>
    <col min="6645" max="6645" width="0" style="3" hidden="1" customWidth="1"/>
    <col min="6646" max="6854" width="8.85546875" style="3"/>
    <col min="6855" max="6855" width="4.85546875" style="3" customWidth="1"/>
    <col min="6856" max="6856" width="8" style="3" customWidth="1"/>
    <col min="6857" max="6857" width="18" style="3" customWidth="1"/>
    <col min="6858" max="6859" width="5.28515625" style="3" customWidth="1"/>
    <col min="6860" max="6864" width="5" style="3" customWidth="1"/>
    <col min="6865" max="6872" width="7.7109375" style="3" customWidth="1"/>
    <col min="6873" max="6876" width="8.85546875" style="3" customWidth="1"/>
    <col min="6877" max="6878" width="0" style="3" hidden="1" customWidth="1"/>
    <col min="6879" max="6892" width="8.85546875" style="3"/>
    <col min="6893" max="6896" width="0" style="3" hidden="1" customWidth="1"/>
    <col min="6897" max="6898" width="8.85546875" style="3"/>
    <col min="6899" max="6899" width="0" style="3" hidden="1" customWidth="1"/>
    <col min="6900" max="6900" width="8.85546875" style="3"/>
    <col min="6901" max="6901" width="0" style="3" hidden="1" customWidth="1"/>
    <col min="6902" max="7110" width="8.85546875" style="3"/>
    <col min="7111" max="7111" width="4.85546875" style="3" customWidth="1"/>
    <col min="7112" max="7112" width="8" style="3" customWidth="1"/>
    <col min="7113" max="7113" width="18" style="3" customWidth="1"/>
    <col min="7114" max="7115" width="5.28515625" style="3" customWidth="1"/>
    <col min="7116" max="7120" width="5" style="3" customWidth="1"/>
    <col min="7121" max="7128" width="7.7109375" style="3" customWidth="1"/>
    <col min="7129" max="7132" width="8.85546875" style="3" customWidth="1"/>
    <col min="7133" max="7134" width="0" style="3" hidden="1" customWidth="1"/>
    <col min="7135" max="7148" width="8.85546875" style="3"/>
    <col min="7149" max="7152" width="0" style="3" hidden="1" customWidth="1"/>
    <col min="7153" max="7154" width="8.85546875" style="3"/>
    <col min="7155" max="7155" width="0" style="3" hidden="1" customWidth="1"/>
    <col min="7156" max="7156" width="8.85546875" style="3"/>
    <col min="7157" max="7157" width="0" style="3" hidden="1" customWidth="1"/>
    <col min="7158" max="7366" width="8.85546875" style="3"/>
    <col min="7367" max="7367" width="4.85546875" style="3" customWidth="1"/>
    <col min="7368" max="7368" width="8" style="3" customWidth="1"/>
    <col min="7369" max="7369" width="18" style="3" customWidth="1"/>
    <col min="7370" max="7371" width="5.28515625" style="3" customWidth="1"/>
    <col min="7372" max="7376" width="5" style="3" customWidth="1"/>
    <col min="7377" max="7384" width="7.7109375" style="3" customWidth="1"/>
    <col min="7385" max="7388" width="8.85546875" style="3" customWidth="1"/>
    <col min="7389" max="7390" width="0" style="3" hidden="1" customWidth="1"/>
    <col min="7391" max="7404" width="8.85546875" style="3"/>
    <col min="7405" max="7408" width="0" style="3" hidden="1" customWidth="1"/>
    <col min="7409" max="7410" width="8.85546875" style="3"/>
    <col min="7411" max="7411" width="0" style="3" hidden="1" customWidth="1"/>
    <col min="7412" max="7412" width="8.85546875" style="3"/>
    <col min="7413" max="7413" width="0" style="3" hidden="1" customWidth="1"/>
    <col min="7414" max="7622" width="8.85546875" style="3"/>
    <col min="7623" max="7623" width="4.85546875" style="3" customWidth="1"/>
    <col min="7624" max="7624" width="8" style="3" customWidth="1"/>
    <col min="7625" max="7625" width="18" style="3" customWidth="1"/>
    <col min="7626" max="7627" width="5.28515625" style="3" customWidth="1"/>
    <col min="7628" max="7632" width="5" style="3" customWidth="1"/>
    <col min="7633" max="7640" width="7.7109375" style="3" customWidth="1"/>
    <col min="7641" max="7644" width="8.85546875" style="3" customWidth="1"/>
    <col min="7645" max="7646" width="0" style="3" hidden="1" customWidth="1"/>
    <col min="7647" max="7660" width="8.85546875" style="3"/>
    <col min="7661" max="7664" width="0" style="3" hidden="1" customWidth="1"/>
    <col min="7665" max="7666" width="8.85546875" style="3"/>
    <col min="7667" max="7667" width="0" style="3" hidden="1" customWidth="1"/>
    <col min="7668" max="7668" width="8.85546875" style="3"/>
    <col min="7669" max="7669" width="0" style="3" hidden="1" customWidth="1"/>
    <col min="7670" max="7878" width="8.85546875" style="3"/>
    <col min="7879" max="7879" width="4.85546875" style="3" customWidth="1"/>
    <col min="7880" max="7880" width="8" style="3" customWidth="1"/>
    <col min="7881" max="7881" width="18" style="3" customWidth="1"/>
    <col min="7882" max="7883" width="5.28515625" style="3" customWidth="1"/>
    <col min="7884" max="7888" width="5" style="3" customWidth="1"/>
    <col min="7889" max="7896" width="7.7109375" style="3" customWidth="1"/>
    <col min="7897" max="7900" width="8.85546875" style="3" customWidth="1"/>
    <col min="7901" max="7902" width="0" style="3" hidden="1" customWidth="1"/>
    <col min="7903" max="7916" width="8.85546875" style="3"/>
    <col min="7917" max="7920" width="0" style="3" hidden="1" customWidth="1"/>
    <col min="7921" max="7922" width="8.85546875" style="3"/>
    <col min="7923" max="7923" width="0" style="3" hidden="1" customWidth="1"/>
    <col min="7924" max="7924" width="8.85546875" style="3"/>
    <col min="7925" max="7925" width="0" style="3" hidden="1" customWidth="1"/>
    <col min="7926" max="8134" width="8.85546875" style="3"/>
    <col min="8135" max="8135" width="4.85546875" style="3" customWidth="1"/>
    <col min="8136" max="8136" width="8" style="3" customWidth="1"/>
    <col min="8137" max="8137" width="18" style="3" customWidth="1"/>
    <col min="8138" max="8139" width="5.28515625" style="3" customWidth="1"/>
    <col min="8140" max="8144" width="5" style="3" customWidth="1"/>
    <col min="8145" max="8152" width="7.7109375" style="3" customWidth="1"/>
    <col min="8153" max="8156" width="8.85546875" style="3" customWidth="1"/>
    <col min="8157" max="8158" width="0" style="3" hidden="1" customWidth="1"/>
    <col min="8159" max="8172" width="8.85546875" style="3"/>
    <col min="8173" max="8176" width="0" style="3" hidden="1" customWidth="1"/>
    <col min="8177" max="8178" width="8.85546875" style="3"/>
    <col min="8179" max="8179" width="0" style="3" hidden="1" customWidth="1"/>
    <col min="8180" max="8180" width="8.85546875" style="3"/>
    <col min="8181" max="8181" width="0" style="3" hidden="1" customWidth="1"/>
    <col min="8182" max="8390" width="8.85546875" style="3"/>
    <col min="8391" max="8391" width="4.85546875" style="3" customWidth="1"/>
    <col min="8392" max="8392" width="8" style="3" customWidth="1"/>
    <col min="8393" max="8393" width="18" style="3" customWidth="1"/>
    <col min="8394" max="8395" width="5.28515625" style="3" customWidth="1"/>
    <col min="8396" max="8400" width="5" style="3" customWidth="1"/>
    <col min="8401" max="8408" width="7.7109375" style="3" customWidth="1"/>
    <col min="8409" max="8412" width="8.85546875" style="3" customWidth="1"/>
    <col min="8413" max="8414" width="0" style="3" hidden="1" customWidth="1"/>
    <col min="8415" max="8428" width="8.85546875" style="3"/>
    <col min="8429" max="8432" width="0" style="3" hidden="1" customWidth="1"/>
    <col min="8433" max="8434" width="8.85546875" style="3"/>
    <col min="8435" max="8435" width="0" style="3" hidden="1" customWidth="1"/>
    <col min="8436" max="8436" width="8.85546875" style="3"/>
    <col min="8437" max="8437" width="0" style="3" hidden="1" customWidth="1"/>
    <col min="8438" max="8646" width="8.85546875" style="3"/>
    <col min="8647" max="8647" width="4.85546875" style="3" customWidth="1"/>
    <col min="8648" max="8648" width="8" style="3" customWidth="1"/>
    <col min="8649" max="8649" width="18" style="3" customWidth="1"/>
    <col min="8650" max="8651" width="5.28515625" style="3" customWidth="1"/>
    <col min="8652" max="8656" width="5" style="3" customWidth="1"/>
    <col min="8657" max="8664" width="7.7109375" style="3" customWidth="1"/>
    <col min="8665" max="8668" width="8.85546875" style="3" customWidth="1"/>
    <col min="8669" max="8670" width="0" style="3" hidden="1" customWidth="1"/>
    <col min="8671" max="8684" width="8.85546875" style="3"/>
    <col min="8685" max="8688" width="0" style="3" hidden="1" customWidth="1"/>
    <col min="8689" max="8690" width="8.85546875" style="3"/>
    <col min="8691" max="8691" width="0" style="3" hidden="1" customWidth="1"/>
    <col min="8692" max="8692" width="8.85546875" style="3"/>
    <col min="8693" max="8693" width="0" style="3" hidden="1" customWidth="1"/>
    <col min="8694" max="8902" width="8.85546875" style="3"/>
    <col min="8903" max="8903" width="4.85546875" style="3" customWidth="1"/>
    <col min="8904" max="8904" width="8" style="3" customWidth="1"/>
    <col min="8905" max="8905" width="18" style="3" customWidth="1"/>
    <col min="8906" max="8907" width="5.28515625" style="3" customWidth="1"/>
    <col min="8908" max="8912" width="5" style="3" customWidth="1"/>
    <col min="8913" max="8920" width="7.7109375" style="3" customWidth="1"/>
    <col min="8921" max="8924" width="8.85546875" style="3" customWidth="1"/>
    <col min="8925" max="8926" width="0" style="3" hidden="1" customWidth="1"/>
    <col min="8927" max="8940" width="8.85546875" style="3"/>
    <col min="8941" max="8944" width="0" style="3" hidden="1" customWidth="1"/>
    <col min="8945" max="8946" width="8.85546875" style="3"/>
    <col min="8947" max="8947" width="0" style="3" hidden="1" customWidth="1"/>
    <col min="8948" max="8948" width="8.85546875" style="3"/>
    <col min="8949" max="8949" width="0" style="3" hidden="1" customWidth="1"/>
    <col min="8950" max="9158" width="8.85546875" style="3"/>
    <col min="9159" max="9159" width="4.85546875" style="3" customWidth="1"/>
    <col min="9160" max="9160" width="8" style="3" customWidth="1"/>
    <col min="9161" max="9161" width="18" style="3" customWidth="1"/>
    <col min="9162" max="9163" width="5.28515625" style="3" customWidth="1"/>
    <col min="9164" max="9168" width="5" style="3" customWidth="1"/>
    <col min="9169" max="9176" width="7.7109375" style="3" customWidth="1"/>
    <col min="9177" max="9180" width="8.85546875" style="3" customWidth="1"/>
    <col min="9181" max="9182" width="0" style="3" hidden="1" customWidth="1"/>
    <col min="9183" max="9196" width="8.85546875" style="3"/>
    <col min="9197" max="9200" width="0" style="3" hidden="1" customWidth="1"/>
    <col min="9201" max="9202" width="8.85546875" style="3"/>
    <col min="9203" max="9203" width="0" style="3" hidden="1" customWidth="1"/>
    <col min="9204" max="9204" width="8.85546875" style="3"/>
    <col min="9205" max="9205" width="0" style="3" hidden="1" customWidth="1"/>
    <col min="9206" max="9414" width="8.85546875" style="3"/>
    <col min="9415" max="9415" width="4.85546875" style="3" customWidth="1"/>
    <col min="9416" max="9416" width="8" style="3" customWidth="1"/>
    <col min="9417" max="9417" width="18" style="3" customWidth="1"/>
    <col min="9418" max="9419" width="5.28515625" style="3" customWidth="1"/>
    <col min="9420" max="9424" width="5" style="3" customWidth="1"/>
    <col min="9425" max="9432" width="7.7109375" style="3" customWidth="1"/>
    <col min="9433" max="9436" width="8.85546875" style="3" customWidth="1"/>
    <col min="9437" max="9438" width="0" style="3" hidden="1" customWidth="1"/>
    <col min="9439" max="9452" width="8.85546875" style="3"/>
    <col min="9453" max="9456" width="0" style="3" hidden="1" customWidth="1"/>
    <col min="9457" max="9458" width="8.85546875" style="3"/>
    <col min="9459" max="9459" width="0" style="3" hidden="1" customWidth="1"/>
    <col min="9460" max="9460" width="8.85546875" style="3"/>
    <col min="9461" max="9461" width="0" style="3" hidden="1" customWidth="1"/>
    <col min="9462" max="9670" width="8.85546875" style="3"/>
    <col min="9671" max="9671" width="4.85546875" style="3" customWidth="1"/>
    <col min="9672" max="9672" width="8" style="3" customWidth="1"/>
    <col min="9673" max="9673" width="18" style="3" customWidth="1"/>
    <col min="9674" max="9675" width="5.28515625" style="3" customWidth="1"/>
    <col min="9676" max="9680" width="5" style="3" customWidth="1"/>
    <col min="9681" max="9688" width="7.7109375" style="3" customWidth="1"/>
    <col min="9689" max="9692" width="8.85546875" style="3" customWidth="1"/>
    <col min="9693" max="9694" width="0" style="3" hidden="1" customWidth="1"/>
    <col min="9695" max="9708" width="8.85546875" style="3"/>
    <col min="9709" max="9712" width="0" style="3" hidden="1" customWidth="1"/>
    <col min="9713" max="9714" width="8.85546875" style="3"/>
    <col min="9715" max="9715" width="0" style="3" hidden="1" customWidth="1"/>
    <col min="9716" max="9716" width="8.85546875" style="3"/>
    <col min="9717" max="9717" width="0" style="3" hidden="1" customWidth="1"/>
    <col min="9718" max="9926" width="8.85546875" style="3"/>
    <col min="9927" max="9927" width="4.85546875" style="3" customWidth="1"/>
    <col min="9928" max="9928" width="8" style="3" customWidth="1"/>
    <col min="9929" max="9929" width="18" style="3" customWidth="1"/>
    <col min="9930" max="9931" width="5.28515625" style="3" customWidth="1"/>
    <col min="9932" max="9936" width="5" style="3" customWidth="1"/>
    <col min="9937" max="9944" width="7.7109375" style="3" customWidth="1"/>
    <col min="9945" max="9948" width="8.85546875" style="3" customWidth="1"/>
    <col min="9949" max="9950" width="0" style="3" hidden="1" customWidth="1"/>
    <col min="9951" max="9964" width="8.85546875" style="3"/>
    <col min="9965" max="9968" width="0" style="3" hidden="1" customWidth="1"/>
    <col min="9969" max="9970" width="8.85546875" style="3"/>
    <col min="9971" max="9971" width="0" style="3" hidden="1" customWidth="1"/>
    <col min="9972" max="9972" width="8.85546875" style="3"/>
    <col min="9973" max="9973" width="0" style="3" hidden="1" customWidth="1"/>
    <col min="9974" max="10182" width="8.85546875" style="3"/>
    <col min="10183" max="10183" width="4.85546875" style="3" customWidth="1"/>
    <col min="10184" max="10184" width="8" style="3" customWidth="1"/>
    <col min="10185" max="10185" width="18" style="3" customWidth="1"/>
    <col min="10186" max="10187" width="5.28515625" style="3" customWidth="1"/>
    <col min="10188" max="10192" width="5" style="3" customWidth="1"/>
    <col min="10193" max="10200" width="7.7109375" style="3" customWidth="1"/>
    <col min="10201" max="10204" width="8.85546875" style="3" customWidth="1"/>
    <col min="10205" max="10206" width="0" style="3" hidden="1" customWidth="1"/>
    <col min="10207" max="10220" width="8.85546875" style="3"/>
    <col min="10221" max="10224" width="0" style="3" hidden="1" customWidth="1"/>
    <col min="10225" max="10226" width="8.85546875" style="3"/>
    <col min="10227" max="10227" width="0" style="3" hidden="1" customWidth="1"/>
    <col min="10228" max="10228" width="8.85546875" style="3"/>
    <col min="10229" max="10229" width="0" style="3" hidden="1" customWidth="1"/>
    <col min="10230" max="10438" width="8.85546875" style="3"/>
    <col min="10439" max="10439" width="4.85546875" style="3" customWidth="1"/>
    <col min="10440" max="10440" width="8" style="3" customWidth="1"/>
    <col min="10441" max="10441" width="18" style="3" customWidth="1"/>
    <col min="10442" max="10443" width="5.28515625" style="3" customWidth="1"/>
    <col min="10444" max="10448" width="5" style="3" customWidth="1"/>
    <col min="10449" max="10456" width="7.7109375" style="3" customWidth="1"/>
    <col min="10457" max="10460" width="8.85546875" style="3" customWidth="1"/>
    <col min="10461" max="10462" width="0" style="3" hidden="1" customWidth="1"/>
    <col min="10463" max="10476" width="8.85546875" style="3"/>
    <col min="10477" max="10480" width="0" style="3" hidden="1" customWidth="1"/>
    <col min="10481" max="10482" width="8.85546875" style="3"/>
    <col min="10483" max="10483" width="0" style="3" hidden="1" customWidth="1"/>
    <col min="10484" max="10484" width="8.85546875" style="3"/>
    <col min="10485" max="10485" width="0" style="3" hidden="1" customWidth="1"/>
    <col min="10486" max="10694" width="8.85546875" style="3"/>
    <col min="10695" max="10695" width="4.85546875" style="3" customWidth="1"/>
    <col min="10696" max="10696" width="8" style="3" customWidth="1"/>
    <col min="10697" max="10697" width="18" style="3" customWidth="1"/>
    <col min="10698" max="10699" width="5.28515625" style="3" customWidth="1"/>
    <col min="10700" max="10704" width="5" style="3" customWidth="1"/>
    <col min="10705" max="10712" width="7.7109375" style="3" customWidth="1"/>
    <col min="10713" max="10716" width="8.85546875" style="3" customWidth="1"/>
    <col min="10717" max="10718" width="0" style="3" hidden="1" customWidth="1"/>
    <col min="10719" max="10732" width="8.85546875" style="3"/>
    <col min="10733" max="10736" width="0" style="3" hidden="1" customWidth="1"/>
    <col min="10737" max="10738" width="8.85546875" style="3"/>
    <col min="10739" max="10739" width="0" style="3" hidden="1" customWidth="1"/>
    <col min="10740" max="10740" width="8.85546875" style="3"/>
    <col min="10741" max="10741" width="0" style="3" hidden="1" customWidth="1"/>
    <col min="10742" max="10950" width="8.85546875" style="3"/>
    <col min="10951" max="10951" width="4.85546875" style="3" customWidth="1"/>
    <col min="10952" max="10952" width="8" style="3" customWidth="1"/>
    <col min="10953" max="10953" width="18" style="3" customWidth="1"/>
    <col min="10954" max="10955" width="5.28515625" style="3" customWidth="1"/>
    <col min="10956" max="10960" width="5" style="3" customWidth="1"/>
    <col min="10961" max="10968" width="7.7109375" style="3" customWidth="1"/>
    <col min="10969" max="10972" width="8.85546875" style="3" customWidth="1"/>
    <col min="10973" max="10974" width="0" style="3" hidden="1" customWidth="1"/>
    <col min="10975" max="10988" width="8.85546875" style="3"/>
    <col min="10989" max="10992" width="0" style="3" hidden="1" customWidth="1"/>
    <col min="10993" max="10994" width="8.85546875" style="3"/>
    <col min="10995" max="10995" width="0" style="3" hidden="1" customWidth="1"/>
    <col min="10996" max="10996" width="8.85546875" style="3"/>
    <col min="10997" max="10997" width="0" style="3" hidden="1" customWidth="1"/>
    <col min="10998" max="11206" width="8.85546875" style="3"/>
    <col min="11207" max="11207" width="4.85546875" style="3" customWidth="1"/>
    <col min="11208" max="11208" width="8" style="3" customWidth="1"/>
    <col min="11209" max="11209" width="18" style="3" customWidth="1"/>
    <col min="11210" max="11211" width="5.28515625" style="3" customWidth="1"/>
    <col min="11212" max="11216" width="5" style="3" customWidth="1"/>
    <col min="11217" max="11224" width="7.7109375" style="3" customWidth="1"/>
    <col min="11225" max="11228" width="8.85546875" style="3" customWidth="1"/>
    <col min="11229" max="11230" width="0" style="3" hidden="1" customWidth="1"/>
    <col min="11231" max="11244" width="8.85546875" style="3"/>
    <col min="11245" max="11248" width="0" style="3" hidden="1" customWidth="1"/>
    <col min="11249" max="11250" width="8.85546875" style="3"/>
    <col min="11251" max="11251" width="0" style="3" hidden="1" customWidth="1"/>
    <col min="11252" max="11252" width="8.85546875" style="3"/>
    <col min="11253" max="11253" width="0" style="3" hidden="1" customWidth="1"/>
    <col min="11254" max="11462" width="8.85546875" style="3"/>
    <col min="11463" max="11463" width="4.85546875" style="3" customWidth="1"/>
    <col min="11464" max="11464" width="8" style="3" customWidth="1"/>
    <col min="11465" max="11465" width="18" style="3" customWidth="1"/>
    <col min="11466" max="11467" width="5.28515625" style="3" customWidth="1"/>
    <col min="11468" max="11472" width="5" style="3" customWidth="1"/>
    <col min="11473" max="11480" width="7.7109375" style="3" customWidth="1"/>
    <col min="11481" max="11484" width="8.85546875" style="3" customWidth="1"/>
    <col min="11485" max="11486" width="0" style="3" hidden="1" customWidth="1"/>
    <col min="11487" max="11500" width="8.85546875" style="3"/>
    <col min="11501" max="11504" width="0" style="3" hidden="1" customWidth="1"/>
    <col min="11505" max="11506" width="8.85546875" style="3"/>
    <col min="11507" max="11507" width="0" style="3" hidden="1" customWidth="1"/>
    <col min="11508" max="11508" width="8.85546875" style="3"/>
    <col min="11509" max="11509" width="0" style="3" hidden="1" customWidth="1"/>
    <col min="11510" max="11718" width="8.85546875" style="3"/>
    <col min="11719" max="11719" width="4.85546875" style="3" customWidth="1"/>
    <col min="11720" max="11720" width="8" style="3" customWidth="1"/>
    <col min="11721" max="11721" width="18" style="3" customWidth="1"/>
    <col min="11722" max="11723" width="5.28515625" style="3" customWidth="1"/>
    <col min="11724" max="11728" width="5" style="3" customWidth="1"/>
    <col min="11729" max="11736" width="7.7109375" style="3" customWidth="1"/>
    <col min="11737" max="11740" width="8.85546875" style="3" customWidth="1"/>
    <col min="11741" max="11742" width="0" style="3" hidden="1" customWidth="1"/>
    <col min="11743" max="11756" width="8.85546875" style="3"/>
    <col min="11757" max="11760" width="0" style="3" hidden="1" customWidth="1"/>
    <col min="11761" max="11762" width="8.85546875" style="3"/>
    <col min="11763" max="11763" width="0" style="3" hidden="1" customWidth="1"/>
    <col min="11764" max="11764" width="8.85546875" style="3"/>
    <col min="11765" max="11765" width="0" style="3" hidden="1" customWidth="1"/>
    <col min="11766" max="11974" width="8.85546875" style="3"/>
    <col min="11975" max="11975" width="4.85546875" style="3" customWidth="1"/>
    <col min="11976" max="11976" width="8" style="3" customWidth="1"/>
    <col min="11977" max="11977" width="18" style="3" customWidth="1"/>
    <col min="11978" max="11979" width="5.28515625" style="3" customWidth="1"/>
    <col min="11980" max="11984" width="5" style="3" customWidth="1"/>
    <col min="11985" max="11992" width="7.7109375" style="3" customWidth="1"/>
    <col min="11993" max="11996" width="8.85546875" style="3" customWidth="1"/>
    <col min="11997" max="11998" width="0" style="3" hidden="1" customWidth="1"/>
    <col min="11999" max="12012" width="8.85546875" style="3"/>
    <col min="12013" max="12016" width="0" style="3" hidden="1" customWidth="1"/>
    <col min="12017" max="12018" width="8.85546875" style="3"/>
    <col min="12019" max="12019" width="0" style="3" hidden="1" customWidth="1"/>
    <col min="12020" max="12020" width="8.85546875" style="3"/>
    <col min="12021" max="12021" width="0" style="3" hidden="1" customWidth="1"/>
    <col min="12022" max="12230" width="8.85546875" style="3"/>
    <col min="12231" max="12231" width="4.85546875" style="3" customWidth="1"/>
    <col min="12232" max="12232" width="8" style="3" customWidth="1"/>
    <col min="12233" max="12233" width="18" style="3" customWidth="1"/>
    <col min="12234" max="12235" width="5.28515625" style="3" customWidth="1"/>
    <col min="12236" max="12240" width="5" style="3" customWidth="1"/>
    <col min="12241" max="12248" width="7.7109375" style="3" customWidth="1"/>
    <col min="12249" max="12252" width="8.85546875" style="3" customWidth="1"/>
    <col min="12253" max="12254" width="0" style="3" hidden="1" customWidth="1"/>
    <col min="12255" max="12268" width="8.85546875" style="3"/>
    <col min="12269" max="12272" width="0" style="3" hidden="1" customWidth="1"/>
    <col min="12273" max="12274" width="8.85546875" style="3"/>
    <col min="12275" max="12275" width="0" style="3" hidden="1" customWidth="1"/>
    <col min="12276" max="12276" width="8.85546875" style="3"/>
    <col min="12277" max="12277" width="0" style="3" hidden="1" customWidth="1"/>
    <col min="12278" max="12486" width="8.85546875" style="3"/>
    <col min="12487" max="12487" width="4.85546875" style="3" customWidth="1"/>
    <col min="12488" max="12488" width="8" style="3" customWidth="1"/>
    <col min="12489" max="12489" width="18" style="3" customWidth="1"/>
    <col min="12490" max="12491" width="5.28515625" style="3" customWidth="1"/>
    <col min="12492" max="12496" width="5" style="3" customWidth="1"/>
    <col min="12497" max="12504" width="7.7109375" style="3" customWidth="1"/>
    <col min="12505" max="12508" width="8.85546875" style="3" customWidth="1"/>
    <col min="12509" max="12510" width="0" style="3" hidden="1" customWidth="1"/>
    <col min="12511" max="12524" width="8.85546875" style="3"/>
    <col min="12525" max="12528" width="0" style="3" hidden="1" customWidth="1"/>
    <col min="12529" max="12530" width="8.85546875" style="3"/>
    <col min="12531" max="12531" width="0" style="3" hidden="1" customWidth="1"/>
    <col min="12532" max="12532" width="8.85546875" style="3"/>
    <col min="12533" max="12533" width="0" style="3" hidden="1" customWidth="1"/>
    <col min="12534" max="12742" width="8.85546875" style="3"/>
    <col min="12743" max="12743" width="4.85546875" style="3" customWidth="1"/>
    <col min="12744" max="12744" width="8" style="3" customWidth="1"/>
    <col min="12745" max="12745" width="18" style="3" customWidth="1"/>
    <col min="12746" max="12747" width="5.28515625" style="3" customWidth="1"/>
    <col min="12748" max="12752" width="5" style="3" customWidth="1"/>
    <col min="12753" max="12760" width="7.7109375" style="3" customWidth="1"/>
    <col min="12761" max="12764" width="8.85546875" style="3" customWidth="1"/>
    <col min="12765" max="12766" width="0" style="3" hidden="1" customWidth="1"/>
    <col min="12767" max="12780" width="8.85546875" style="3"/>
    <col min="12781" max="12784" width="0" style="3" hidden="1" customWidth="1"/>
    <col min="12785" max="12786" width="8.85546875" style="3"/>
    <col min="12787" max="12787" width="0" style="3" hidden="1" customWidth="1"/>
    <col min="12788" max="12788" width="8.85546875" style="3"/>
    <col min="12789" max="12789" width="0" style="3" hidden="1" customWidth="1"/>
    <col min="12790" max="12998" width="8.85546875" style="3"/>
    <col min="12999" max="12999" width="4.85546875" style="3" customWidth="1"/>
    <col min="13000" max="13000" width="8" style="3" customWidth="1"/>
    <col min="13001" max="13001" width="18" style="3" customWidth="1"/>
    <col min="13002" max="13003" width="5.28515625" style="3" customWidth="1"/>
    <col min="13004" max="13008" width="5" style="3" customWidth="1"/>
    <col min="13009" max="13016" width="7.7109375" style="3" customWidth="1"/>
    <col min="13017" max="13020" width="8.85546875" style="3" customWidth="1"/>
    <col min="13021" max="13022" width="0" style="3" hidden="1" customWidth="1"/>
    <col min="13023" max="13036" width="8.85546875" style="3"/>
    <col min="13037" max="13040" width="0" style="3" hidden="1" customWidth="1"/>
    <col min="13041" max="13042" width="8.85546875" style="3"/>
    <col min="13043" max="13043" width="0" style="3" hidden="1" customWidth="1"/>
    <col min="13044" max="13044" width="8.85546875" style="3"/>
    <col min="13045" max="13045" width="0" style="3" hidden="1" customWidth="1"/>
    <col min="13046" max="13254" width="8.85546875" style="3"/>
    <col min="13255" max="13255" width="4.85546875" style="3" customWidth="1"/>
    <col min="13256" max="13256" width="8" style="3" customWidth="1"/>
    <col min="13257" max="13257" width="18" style="3" customWidth="1"/>
    <col min="13258" max="13259" width="5.28515625" style="3" customWidth="1"/>
    <col min="13260" max="13264" width="5" style="3" customWidth="1"/>
    <col min="13265" max="13272" width="7.7109375" style="3" customWidth="1"/>
    <col min="13273" max="13276" width="8.85546875" style="3" customWidth="1"/>
    <col min="13277" max="13278" width="0" style="3" hidden="1" customWidth="1"/>
    <col min="13279" max="13292" width="8.85546875" style="3"/>
    <col min="13293" max="13296" width="0" style="3" hidden="1" customWidth="1"/>
    <col min="13297" max="13298" width="8.85546875" style="3"/>
    <col min="13299" max="13299" width="0" style="3" hidden="1" customWidth="1"/>
    <col min="13300" max="13300" width="8.85546875" style="3"/>
    <col min="13301" max="13301" width="0" style="3" hidden="1" customWidth="1"/>
    <col min="13302" max="13510" width="8.85546875" style="3"/>
    <col min="13511" max="13511" width="4.85546875" style="3" customWidth="1"/>
    <col min="13512" max="13512" width="8" style="3" customWidth="1"/>
    <col min="13513" max="13513" width="18" style="3" customWidth="1"/>
    <col min="13514" max="13515" width="5.28515625" style="3" customWidth="1"/>
    <col min="13516" max="13520" width="5" style="3" customWidth="1"/>
    <col min="13521" max="13528" width="7.7109375" style="3" customWidth="1"/>
    <col min="13529" max="13532" width="8.85546875" style="3" customWidth="1"/>
    <col min="13533" max="13534" width="0" style="3" hidden="1" customWidth="1"/>
    <col min="13535" max="13548" width="8.85546875" style="3"/>
    <col min="13549" max="13552" width="0" style="3" hidden="1" customWidth="1"/>
    <col min="13553" max="13554" width="8.85546875" style="3"/>
    <col min="13555" max="13555" width="0" style="3" hidden="1" customWidth="1"/>
    <col min="13556" max="13556" width="8.85546875" style="3"/>
    <col min="13557" max="13557" width="0" style="3" hidden="1" customWidth="1"/>
    <col min="13558" max="13766" width="8.85546875" style="3"/>
    <col min="13767" max="13767" width="4.85546875" style="3" customWidth="1"/>
    <col min="13768" max="13768" width="8" style="3" customWidth="1"/>
    <col min="13769" max="13769" width="18" style="3" customWidth="1"/>
    <col min="13770" max="13771" width="5.28515625" style="3" customWidth="1"/>
    <col min="13772" max="13776" width="5" style="3" customWidth="1"/>
    <col min="13777" max="13784" width="7.7109375" style="3" customWidth="1"/>
    <col min="13785" max="13788" width="8.85546875" style="3" customWidth="1"/>
    <col min="13789" max="13790" width="0" style="3" hidden="1" customWidth="1"/>
    <col min="13791" max="13804" width="8.85546875" style="3"/>
    <col min="13805" max="13808" width="0" style="3" hidden="1" customWidth="1"/>
    <col min="13809" max="13810" width="8.85546875" style="3"/>
    <col min="13811" max="13811" width="0" style="3" hidden="1" customWidth="1"/>
    <col min="13812" max="13812" width="8.85546875" style="3"/>
    <col min="13813" max="13813" width="0" style="3" hidden="1" customWidth="1"/>
    <col min="13814" max="14022" width="8.85546875" style="3"/>
    <col min="14023" max="14023" width="4.85546875" style="3" customWidth="1"/>
    <col min="14024" max="14024" width="8" style="3" customWidth="1"/>
    <col min="14025" max="14025" width="18" style="3" customWidth="1"/>
    <col min="14026" max="14027" width="5.28515625" style="3" customWidth="1"/>
    <col min="14028" max="14032" width="5" style="3" customWidth="1"/>
    <col min="14033" max="14040" width="7.7109375" style="3" customWidth="1"/>
    <col min="14041" max="14044" width="8.85546875" style="3" customWidth="1"/>
    <col min="14045" max="14046" width="0" style="3" hidden="1" customWidth="1"/>
    <col min="14047" max="14060" width="8.85546875" style="3"/>
    <col min="14061" max="14064" width="0" style="3" hidden="1" customWidth="1"/>
    <col min="14065" max="14066" width="8.85546875" style="3"/>
    <col min="14067" max="14067" width="0" style="3" hidden="1" customWidth="1"/>
    <col min="14068" max="14068" width="8.85546875" style="3"/>
    <col min="14069" max="14069" width="0" style="3" hidden="1" customWidth="1"/>
    <col min="14070" max="14278" width="8.85546875" style="3"/>
    <col min="14279" max="14279" width="4.85546875" style="3" customWidth="1"/>
    <col min="14280" max="14280" width="8" style="3" customWidth="1"/>
    <col min="14281" max="14281" width="18" style="3" customWidth="1"/>
    <col min="14282" max="14283" width="5.28515625" style="3" customWidth="1"/>
    <col min="14284" max="14288" width="5" style="3" customWidth="1"/>
    <col min="14289" max="14296" width="7.7109375" style="3" customWidth="1"/>
    <col min="14297" max="14300" width="8.85546875" style="3" customWidth="1"/>
    <col min="14301" max="14302" width="0" style="3" hidden="1" customWidth="1"/>
    <col min="14303" max="14316" width="8.85546875" style="3"/>
    <col min="14317" max="14320" width="0" style="3" hidden="1" customWidth="1"/>
    <col min="14321" max="14322" width="8.85546875" style="3"/>
    <col min="14323" max="14323" width="0" style="3" hidden="1" customWidth="1"/>
    <col min="14324" max="14324" width="8.85546875" style="3"/>
    <col min="14325" max="14325" width="0" style="3" hidden="1" customWidth="1"/>
    <col min="14326" max="14534" width="8.85546875" style="3"/>
    <col min="14535" max="14535" width="4.85546875" style="3" customWidth="1"/>
    <col min="14536" max="14536" width="8" style="3" customWidth="1"/>
    <col min="14537" max="14537" width="18" style="3" customWidth="1"/>
    <col min="14538" max="14539" width="5.28515625" style="3" customWidth="1"/>
    <col min="14540" max="14544" width="5" style="3" customWidth="1"/>
    <col min="14545" max="14552" width="7.7109375" style="3" customWidth="1"/>
    <col min="14553" max="14556" width="8.85546875" style="3" customWidth="1"/>
    <col min="14557" max="14558" width="0" style="3" hidden="1" customWidth="1"/>
    <col min="14559" max="14572" width="8.85546875" style="3"/>
    <col min="14573" max="14576" width="0" style="3" hidden="1" customWidth="1"/>
    <col min="14577" max="14578" width="8.85546875" style="3"/>
    <col min="14579" max="14579" width="0" style="3" hidden="1" customWidth="1"/>
    <col min="14580" max="14580" width="8.85546875" style="3"/>
    <col min="14581" max="14581" width="0" style="3" hidden="1" customWidth="1"/>
    <col min="14582" max="14790" width="8.85546875" style="3"/>
    <col min="14791" max="14791" width="4.85546875" style="3" customWidth="1"/>
    <col min="14792" max="14792" width="8" style="3" customWidth="1"/>
    <col min="14793" max="14793" width="18" style="3" customWidth="1"/>
    <col min="14794" max="14795" width="5.28515625" style="3" customWidth="1"/>
    <col min="14796" max="14800" width="5" style="3" customWidth="1"/>
    <col min="14801" max="14808" width="7.7109375" style="3" customWidth="1"/>
    <col min="14809" max="14812" width="8.85546875" style="3" customWidth="1"/>
    <col min="14813" max="14814" width="0" style="3" hidden="1" customWidth="1"/>
    <col min="14815" max="14828" width="8.85546875" style="3"/>
    <col min="14829" max="14832" width="0" style="3" hidden="1" customWidth="1"/>
    <col min="14833" max="14834" width="8.85546875" style="3"/>
    <col min="14835" max="14835" width="0" style="3" hidden="1" customWidth="1"/>
    <col min="14836" max="14836" width="8.85546875" style="3"/>
    <col min="14837" max="14837" width="0" style="3" hidden="1" customWidth="1"/>
    <col min="14838" max="15046" width="8.85546875" style="3"/>
    <col min="15047" max="15047" width="4.85546875" style="3" customWidth="1"/>
    <col min="15048" max="15048" width="8" style="3" customWidth="1"/>
    <col min="15049" max="15049" width="18" style="3" customWidth="1"/>
    <col min="15050" max="15051" width="5.28515625" style="3" customWidth="1"/>
    <col min="15052" max="15056" width="5" style="3" customWidth="1"/>
    <col min="15057" max="15064" width="7.7109375" style="3" customWidth="1"/>
    <col min="15065" max="15068" width="8.85546875" style="3" customWidth="1"/>
    <col min="15069" max="15070" width="0" style="3" hidden="1" customWidth="1"/>
    <col min="15071" max="15084" width="8.85546875" style="3"/>
    <col min="15085" max="15088" width="0" style="3" hidden="1" customWidth="1"/>
    <col min="15089" max="15090" width="8.85546875" style="3"/>
    <col min="15091" max="15091" width="0" style="3" hidden="1" customWidth="1"/>
    <col min="15092" max="15092" width="8.85546875" style="3"/>
    <col min="15093" max="15093" width="0" style="3" hidden="1" customWidth="1"/>
    <col min="15094" max="15302" width="8.85546875" style="3"/>
    <col min="15303" max="15303" width="4.85546875" style="3" customWidth="1"/>
    <col min="15304" max="15304" width="8" style="3" customWidth="1"/>
    <col min="15305" max="15305" width="18" style="3" customWidth="1"/>
    <col min="15306" max="15307" width="5.28515625" style="3" customWidth="1"/>
    <col min="15308" max="15312" width="5" style="3" customWidth="1"/>
    <col min="15313" max="15320" width="7.7109375" style="3" customWidth="1"/>
    <col min="15321" max="15324" width="8.85546875" style="3" customWidth="1"/>
    <col min="15325" max="15326" width="0" style="3" hidden="1" customWidth="1"/>
    <col min="15327" max="15340" width="8.85546875" style="3"/>
    <col min="15341" max="15344" width="0" style="3" hidden="1" customWidth="1"/>
    <col min="15345" max="15346" width="8.85546875" style="3"/>
    <col min="15347" max="15347" width="0" style="3" hidden="1" customWidth="1"/>
    <col min="15348" max="15348" width="8.85546875" style="3"/>
    <col min="15349" max="15349" width="0" style="3" hidden="1" customWidth="1"/>
    <col min="15350" max="15558" width="8.85546875" style="3"/>
    <col min="15559" max="15559" width="4.85546875" style="3" customWidth="1"/>
    <col min="15560" max="15560" width="8" style="3" customWidth="1"/>
    <col min="15561" max="15561" width="18" style="3" customWidth="1"/>
    <col min="15562" max="15563" width="5.28515625" style="3" customWidth="1"/>
    <col min="15564" max="15568" width="5" style="3" customWidth="1"/>
    <col min="15569" max="15576" width="7.7109375" style="3" customWidth="1"/>
    <col min="15577" max="15580" width="8.85546875" style="3" customWidth="1"/>
    <col min="15581" max="15582" width="0" style="3" hidden="1" customWidth="1"/>
    <col min="15583" max="15596" width="8.85546875" style="3"/>
    <col min="15597" max="15600" width="0" style="3" hidden="1" customWidth="1"/>
    <col min="15601" max="15602" width="8.85546875" style="3"/>
    <col min="15603" max="15603" width="0" style="3" hidden="1" customWidth="1"/>
    <col min="15604" max="15604" width="8.85546875" style="3"/>
    <col min="15605" max="15605" width="0" style="3" hidden="1" customWidth="1"/>
    <col min="15606" max="15814" width="8.85546875" style="3"/>
    <col min="15815" max="15815" width="4.85546875" style="3" customWidth="1"/>
    <col min="15816" max="15816" width="8" style="3" customWidth="1"/>
    <col min="15817" max="15817" width="18" style="3" customWidth="1"/>
    <col min="15818" max="15819" width="5.28515625" style="3" customWidth="1"/>
    <col min="15820" max="15824" width="5" style="3" customWidth="1"/>
    <col min="15825" max="15832" width="7.7109375" style="3" customWidth="1"/>
    <col min="15833" max="15836" width="8.85546875" style="3" customWidth="1"/>
    <col min="15837" max="15838" width="0" style="3" hidden="1" customWidth="1"/>
    <col min="15839" max="15852" width="8.85546875" style="3"/>
    <col min="15853" max="15856" width="0" style="3" hidden="1" customWidth="1"/>
    <col min="15857" max="15858" width="8.85546875" style="3"/>
    <col min="15859" max="15859" width="0" style="3" hidden="1" customWidth="1"/>
    <col min="15860" max="15860" width="8.85546875" style="3"/>
    <col min="15861" max="15861" width="0" style="3" hidden="1" customWidth="1"/>
    <col min="15862" max="16070" width="8.85546875" style="3"/>
    <col min="16071" max="16071" width="4.85546875" style="3" customWidth="1"/>
    <col min="16072" max="16072" width="8" style="3" customWidth="1"/>
    <col min="16073" max="16073" width="18" style="3" customWidth="1"/>
    <col min="16074" max="16075" width="5.28515625" style="3" customWidth="1"/>
    <col min="16076" max="16080" width="5" style="3" customWidth="1"/>
    <col min="16081" max="16088" width="7.7109375" style="3" customWidth="1"/>
    <col min="16089" max="16092" width="8.85546875" style="3" customWidth="1"/>
    <col min="16093" max="16094" width="0" style="3" hidden="1" customWidth="1"/>
    <col min="16095" max="16108" width="8.85546875" style="3"/>
    <col min="16109" max="16112" width="0" style="3" hidden="1" customWidth="1"/>
    <col min="16113" max="16114" width="8.85546875" style="3"/>
    <col min="16115" max="16115" width="0" style="3" hidden="1" customWidth="1"/>
    <col min="16116" max="16116" width="8.85546875" style="3"/>
    <col min="16117" max="16117" width="0" style="3" hidden="1" customWidth="1"/>
    <col min="16118" max="16384" width="8.85546875" style="3"/>
  </cols>
  <sheetData>
    <row r="1" spans="1:44" ht="41.25" customHeight="1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1" t="s">
        <v>0</v>
      </c>
      <c r="V1" s="22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22" t="s">
        <v>1</v>
      </c>
      <c r="AQ1" s="222"/>
      <c r="AR1" s="222"/>
    </row>
    <row r="2" spans="1:44" ht="14.25" customHeight="1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s="5" customFormat="1" ht="18" customHeight="1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5" customFormat="1" ht="18" customHeight="1">
      <c r="A4" s="223" t="s">
        <v>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8" customHeight="1">
      <c r="A6" s="224"/>
      <c r="B6" s="224"/>
      <c r="C6" s="224"/>
      <c r="D6" s="6"/>
      <c r="E6" s="6"/>
      <c r="F6" s="6"/>
      <c r="G6" s="6"/>
      <c r="H6" s="6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8" customHeight="1">
      <c r="A7" s="225"/>
      <c r="B7" s="225"/>
      <c r="C7" s="225"/>
      <c r="D7" s="6"/>
      <c r="E7" s="6"/>
      <c r="F7" s="6"/>
      <c r="G7" s="6"/>
      <c r="H7" s="6"/>
      <c r="I7" s="6"/>
      <c r="J7" s="2"/>
      <c r="K7" s="2"/>
      <c r="L7" s="2"/>
      <c r="M7" s="2"/>
      <c r="N7" s="2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8" customHeight="1">
      <c r="A8" s="233"/>
      <c r="B8" s="233"/>
      <c r="C8" s="233"/>
      <c r="D8" s="234"/>
      <c r="E8" s="234"/>
      <c r="F8" s="234"/>
      <c r="G8" s="234"/>
      <c r="H8" s="234"/>
      <c r="I8" s="234"/>
      <c r="J8" s="2"/>
      <c r="K8" s="2"/>
      <c r="L8" s="2"/>
      <c r="M8" s="2"/>
      <c r="N8" s="2"/>
      <c r="O8" s="8"/>
      <c r="P8" s="8"/>
      <c r="Q8" s="8"/>
      <c r="R8" s="8"/>
      <c r="S8" s="8"/>
      <c r="T8" s="8"/>
      <c r="U8" s="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3.5" customHeight="1">
      <c r="A9" s="9"/>
      <c r="B9" s="9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8"/>
      <c r="P9" s="8"/>
      <c r="Q9" s="8"/>
      <c r="R9" s="8"/>
      <c r="S9" s="8"/>
      <c r="T9" s="8"/>
      <c r="U9" s="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14" customFormat="1" ht="17.25" customHeight="1">
      <c r="A10" s="10" t="s">
        <v>4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2"/>
      <c r="V10" s="13" t="s">
        <v>5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2"/>
      <c r="AN10" s="12"/>
      <c r="AO10" s="12"/>
      <c r="AP10" s="12"/>
      <c r="AQ10" s="12"/>
      <c r="AR10" s="13" t="s">
        <v>5</v>
      </c>
    </row>
    <row r="11" spans="1:44" s="15" customFormat="1" ht="27.75" customHeight="1">
      <c r="A11" s="235" t="s">
        <v>6</v>
      </c>
      <c r="B11" s="236"/>
      <c r="C11" s="236"/>
      <c r="D11" s="226" t="s">
        <v>7</v>
      </c>
      <c r="E11" s="241" t="s">
        <v>8</v>
      </c>
      <c r="F11" s="242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8"/>
      <c r="W11" s="261" t="s">
        <v>6</v>
      </c>
      <c r="X11" s="261"/>
      <c r="Y11" s="261"/>
      <c r="Z11" s="261"/>
      <c r="AA11" s="261"/>
      <c r="AB11" s="226" t="s">
        <v>7</v>
      </c>
      <c r="AC11" s="262" t="s">
        <v>8</v>
      </c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4"/>
      <c r="AO11" s="226" t="s">
        <v>9</v>
      </c>
      <c r="AP11" s="226"/>
      <c r="AQ11" s="226"/>
      <c r="AR11" s="226"/>
    </row>
    <row r="12" spans="1:44" s="14" customFormat="1" ht="12" customHeight="1">
      <c r="A12" s="237"/>
      <c r="B12" s="238"/>
      <c r="C12" s="238"/>
      <c r="D12" s="226"/>
      <c r="E12" s="243"/>
      <c r="F12" s="244"/>
      <c r="G12" s="227" t="s">
        <v>10</v>
      </c>
      <c r="H12" s="227"/>
      <c r="I12" s="226" t="s">
        <v>11</v>
      </c>
      <c r="J12" s="226"/>
      <c r="K12" s="226" t="s">
        <v>12</v>
      </c>
      <c r="L12" s="226"/>
      <c r="M12" s="228" t="s">
        <v>13</v>
      </c>
      <c r="N12" s="229"/>
      <c r="O12" s="230" t="s">
        <v>14</v>
      </c>
      <c r="P12" s="232"/>
      <c r="Q12" s="249" t="s">
        <v>15</v>
      </c>
      <c r="R12" s="250"/>
      <c r="S12" s="252" t="s">
        <v>16</v>
      </c>
      <c r="T12" s="255"/>
      <c r="U12" s="252" t="s">
        <v>17</v>
      </c>
      <c r="V12" s="255"/>
      <c r="W12" s="261"/>
      <c r="X12" s="261"/>
      <c r="Y12" s="261"/>
      <c r="Z12" s="261"/>
      <c r="AA12" s="261"/>
      <c r="AB12" s="226"/>
      <c r="AC12" s="252" t="s">
        <v>18</v>
      </c>
      <c r="AD12" s="255"/>
      <c r="AE12" s="249" t="s">
        <v>19</v>
      </c>
      <c r="AF12" s="250"/>
      <c r="AG12" s="249" t="s">
        <v>20</v>
      </c>
      <c r="AH12" s="250"/>
      <c r="AI12" s="249" t="s">
        <v>21</v>
      </c>
      <c r="AJ12" s="250"/>
      <c r="AK12" s="249" t="s">
        <v>22</v>
      </c>
      <c r="AL12" s="250"/>
      <c r="AM12" s="249" t="s">
        <v>23</v>
      </c>
      <c r="AN12" s="250"/>
      <c r="AO12" s="267" t="s">
        <v>24</v>
      </c>
      <c r="AP12" s="267" t="s">
        <v>25</v>
      </c>
      <c r="AQ12" s="267" t="s">
        <v>26</v>
      </c>
      <c r="AR12" s="267" t="s">
        <v>27</v>
      </c>
    </row>
    <row r="13" spans="1:44" s="14" customFormat="1" ht="14.25" customHeight="1">
      <c r="A13" s="237"/>
      <c r="B13" s="238"/>
      <c r="C13" s="238"/>
      <c r="D13" s="226"/>
      <c r="E13" s="243"/>
      <c r="F13" s="244"/>
      <c r="G13" s="227"/>
      <c r="H13" s="227"/>
      <c r="I13" s="226"/>
      <c r="J13" s="226"/>
      <c r="K13" s="226"/>
      <c r="L13" s="226"/>
      <c r="M13" s="228"/>
      <c r="N13" s="229"/>
      <c r="O13" s="230"/>
      <c r="P13" s="232"/>
      <c r="Q13" s="230"/>
      <c r="R13" s="251"/>
      <c r="S13" s="253"/>
      <c r="T13" s="256"/>
      <c r="U13" s="253"/>
      <c r="V13" s="256"/>
      <c r="W13" s="261"/>
      <c r="X13" s="261"/>
      <c r="Y13" s="261"/>
      <c r="Z13" s="261"/>
      <c r="AA13" s="261"/>
      <c r="AB13" s="226"/>
      <c r="AC13" s="253"/>
      <c r="AD13" s="256"/>
      <c r="AE13" s="230"/>
      <c r="AF13" s="251"/>
      <c r="AG13" s="230"/>
      <c r="AH13" s="251"/>
      <c r="AI13" s="230"/>
      <c r="AJ13" s="251"/>
      <c r="AK13" s="230"/>
      <c r="AL13" s="251"/>
      <c r="AM13" s="265"/>
      <c r="AN13" s="251"/>
      <c r="AO13" s="267"/>
      <c r="AP13" s="267"/>
      <c r="AQ13" s="267"/>
      <c r="AR13" s="267"/>
    </row>
    <row r="14" spans="1:44" s="14" customFormat="1" ht="18.75" customHeight="1">
      <c r="A14" s="237"/>
      <c r="B14" s="238"/>
      <c r="C14" s="238"/>
      <c r="D14" s="226"/>
      <c r="E14" s="243"/>
      <c r="F14" s="244"/>
      <c r="G14" s="227"/>
      <c r="H14" s="227"/>
      <c r="I14" s="230" t="s">
        <v>28</v>
      </c>
      <c r="J14" s="16"/>
      <c r="K14" s="249" t="s">
        <v>28</v>
      </c>
      <c r="L14" s="16"/>
      <c r="M14" s="249" t="s">
        <v>28</v>
      </c>
      <c r="N14" s="16"/>
      <c r="O14" s="230"/>
      <c r="P14" s="272" t="s">
        <v>10</v>
      </c>
      <c r="Q14" s="230"/>
      <c r="R14" s="259" t="s">
        <v>10</v>
      </c>
      <c r="S14" s="253"/>
      <c r="T14" s="257" t="s">
        <v>10</v>
      </c>
      <c r="U14" s="253"/>
      <c r="V14" s="257" t="s">
        <v>10</v>
      </c>
      <c r="W14" s="261"/>
      <c r="X14" s="261"/>
      <c r="Y14" s="261"/>
      <c r="Z14" s="261"/>
      <c r="AA14" s="261"/>
      <c r="AB14" s="226"/>
      <c r="AC14" s="253"/>
      <c r="AD14" s="257" t="s">
        <v>10</v>
      </c>
      <c r="AE14" s="230"/>
      <c r="AF14" s="259" t="s">
        <v>10</v>
      </c>
      <c r="AG14" s="230"/>
      <c r="AH14" s="259" t="s">
        <v>10</v>
      </c>
      <c r="AI14" s="230"/>
      <c r="AJ14" s="259" t="s">
        <v>10</v>
      </c>
      <c r="AK14" s="230"/>
      <c r="AL14" s="259" t="s">
        <v>10</v>
      </c>
      <c r="AM14" s="265"/>
      <c r="AN14" s="259" t="s">
        <v>10</v>
      </c>
      <c r="AO14" s="267"/>
      <c r="AP14" s="267"/>
      <c r="AQ14" s="267"/>
      <c r="AR14" s="267"/>
    </row>
    <row r="15" spans="1:44" s="14" customFormat="1" ht="56.25" customHeight="1">
      <c r="A15" s="239"/>
      <c r="B15" s="240"/>
      <c r="C15" s="240"/>
      <c r="D15" s="226"/>
      <c r="E15" s="245"/>
      <c r="F15" s="246"/>
      <c r="G15" s="227"/>
      <c r="H15" s="227"/>
      <c r="I15" s="231"/>
      <c r="J15" s="17" t="s">
        <v>10</v>
      </c>
      <c r="K15" s="231"/>
      <c r="L15" s="17" t="s">
        <v>10</v>
      </c>
      <c r="M15" s="231"/>
      <c r="N15" s="17" t="s">
        <v>10</v>
      </c>
      <c r="O15" s="231"/>
      <c r="P15" s="272"/>
      <c r="Q15" s="231"/>
      <c r="R15" s="260"/>
      <c r="S15" s="254"/>
      <c r="T15" s="258"/>
      <c r="U15" s="254"/>
      <c r="V15" s="258"/>
      <c r="W15" s="261"/>
      <c r="X15" s="261"/>
      <c r="Y15" s="261"/>
      <c r="Z15" s="261"/>
      <c r="AA15" s="261"/>
      <c r="AB15" s="226"/>
      <c r="AC15" s="254"/>
      <c r="AD15" s="258"/>
      <c r="AE15" s="231"/>
      <c r="AF15" s="260"/>
      <c r="AG15" s="231"/>
      <c r="AH15" s="260"/>
      <c r="AI15" s="231"/>
      <c r="AJ15" s="260"/>
      <c r="AK15" s="231"/>
      <c r="AL15" s="260"/>
      <c r="AM15" s="266"/>
      <c r="AN15" s="260"/>
      <c r="AO15" s="267"/>
      <c r="AP15" s="267"/>
      <c r="AQ15" s="267"/>
      <c r="AR15" s="267"/>
    </row>
    <row r="16" spans="1:44" s="21" customFormat="1" ht="18" customHeight="1">
      <c r="A16" s="262" t="s">
        <v>29</v>
      </c>
      <c r="B16" s="263"/>
      <c r="C16" s="263"/>
      <c r="D16" s="18" t="s">
        <v>30</v>
      </c>
      <c r="E16" s="268">
        <v>1</v>
      </c>
      <c r="F16" s="269"/>
      <c r="G16" s="268">
        <v>2</v>
      </c>
      <c r="H16" s="269"/>
      <c r="I16" s="19">
        <v>3</v>
      </c>
      <c r="J16" s="20">
        <v>4</v>
      </c>
      <c r="K16" s="20">
        <v>5</v>
      </c>
      <c r="L16" s="20">
        <v>6</v>
      </c>
      <c r="M16" s="20">
        <v>7</v>
      </c>
      <c r="N16" s="20">
        <v>8</v>
      </c>
      <c r="O16" s="20">
        <v>9</v>
      </c>
      <c r="P16" s="20">
        <v>10</v>
      </c>
      <c r="Q16" s="20">
        <v>11</v>
      </c>
      <c r="R16" s="20">
        <v>12</v>
      </c>
      <c r="S16" s="20">
        <v>13</v>
      </c>
      <c r="T16" s="20">
        <v>14</v>
      </c>
      <c r="U16" s="20">
        <v>15</v>
      </c>
      <c r="V16" s="20">
        <v>16</v>
      </c>
      <c r="W16" s="262" t="s">
        <v>29</v>
      </c>
      <c r="X16" s="263"/>
      <c r="Y16" s="263"/>
      <c r="Z16" s="263"/>
      <c r="AA16" s="263"/>
      <c r="AB16" s="18" t="s">
        <v>30</v>
      </c>
      <c r="AC16" s="20">
        <v>17</v>
      </c>
      <c r="AD16" s="20">
        <v>18</v>
      </c>
      <c r="AE16" s="20">
        <v>19</v>
      </c>
      <c r="AF16" s="20">
        <v>20</v>
      </c>
      <c r="AG16" s="20">
        <v>21</v>
      </c>
      <c r="AH16" s="20">
        <v>22</v>
      </c>
      <c r="AI16" s="20">
        <v>23</v>
      </c>
      <c r="AJ16" s="20">
        <v>24</v>
      </c>
      <c r="AK16" s="20">
        <v>25</v>
      </c>
      <c r="AL16" s="20">
        <v>26</v>
      </c>
      <c r="AM16" s="20">
        <v>27</v>
      </c>
      <c r="AN16" s="20">
        <v>28</v>
      </c>
      <c r="AO16" s="20">
        <v>29</v>
      </c>
      <c r="AP16" s="20">
        <v>30</v>
      </c>
      <c r="AQ16" s="20">
        <v>31</v>
      </c>
      <c r="AR16" s="20">
        <v>32</v>
      </c>
    </row>
    <row r="17" spans="1:44" s="15" customFormat="1" ht="16.5" customHeight="1">
      <c r="A17" s="270" t="s">
        <v>31</v>
      </c>
      <c r="B17" s="270"/>
      <c r="C17" s="270"/>
      <c r="D17" s="22">
        <v>1</v>
      </c>
      <c r="E17" s="271">
        <f>+E20+E26+E33+E41+E45</f>
        <v>2710</v>
      </c>
      <c r="F17" s="271"/>
      <c r="G17" s="271">
        <f>+G20+G26+G33+G41+G45</f>
        <v>1070</v>
      </c>
      <c r="H17" s="271"/>
      <c r="I17" s="23">
        <f t="shared" ref="I17:V17" si="0">+I20+I26+I33+I41+I45</f>
        <v>1297</v>
      </c>
      <c r="J17" s="23">
        <f t="shared" si="0"/>
        <v>507</v>
      </c>
      <c r="K17" s="23">
        <f t="shared" si="0"/>
        <v>788</v>
      </c>
      <c r="L17" s="23">
        <f t="shared" si="0"/>
        <v>233</v>
      </c>
      <c r="M17" s="23">
        <f t="shared" si="0"/>
        <v>625</v>
      </c>
      <c r="N17" s="23">
        <f t="shared" si="0"/>
        <v>330</v>
      </c>
      <c r="O17" s="23">
        <f t="shared" si="0"/>
        <v>53</v>
      </c>
      <c r="P17" s="23">
        <f t="shared" si="0"/>
        <v>14</v>
      </c>
      <c r="Q17" s="23">
        <f t="shared" si="0"/>
        <v>15</v>
      </c>
      <c r="R17" s="23">
        <f t="shared" si="0"/>
        <v>7</v>
      </c>
      <c r="S17" s="23">
        <f t="shared" si="0"/>
        <v>843</v>
      </c>
      <c r="T17" s="23">
        <f t="shared" si="0"/>
        <v>301</v>
      </c>
      <c r="U17" s="23">
        <f t="shared" si="0"/>
        <v>6</v>
      </c>
      <c r="V17" s="23">
        <f t="shared" si="0"/>
        <v>4</v>
      </c>
      <c r="W17" s="270" t="s">
        <v>31</v>
      </c>
      <c r="X17" s="270"/>
      <c r="Y17" s="270"/>
      <c r="Z17" s="270"/>
      <c r="AA17" s="270"/>
      <c r="AB17" s="22">
        <f t="shared" ref="AB17:AB54" si="1">+D17</f>
        <v>1</v>
      </c>
      <c r="AC17" s="23">
        <f t="shared" ref="AC17:AR17" si="2">+AC20+AC26+AC33+AC41+AC45</f>
        <v>6</v>
      </c>
      <c r="AD17" s="23">
        <f t="shared" si="2"/>
        <v>6</v>
      </c>
      <c r="AE17" s="23">
        <f t="shared" si="2"/>
        <v>265</v>
      </c>
      <c r="AF17" s="23">
        <f t="shared" si="2"/>
        <v>105</v>
      </c>
      <c r="AG17" s="23">
        <f t="shared" si="2"/>
        <v>273</v>
      </c>
      <c r="AH17" s="23">
        <f t="shared" si="2"/>
        <v>102</v>
      </c>
      <c r="AI17" s="23">
        <f t="shared" si="2"/>
        <v>156</v>
      </c>
      <c r="AJ17" s="23">
        <f t="shared" si="2"/>
        <v>0</v>
      </c>
      <c r="AK17" s="23">
        <f t="shared" si="2"/>
        <v>203</v>
      </c>
      <c r="AL17" s="23">
        <f t="shared" si="2"/>
        <v>29</v>
      </c>
      <c r="AM17" s="23">
        <f t="shared" si="2"/>
        <v>890</v>
      </c>
      <c r="AN17" s="23">
        <f t="shared" si="2"/>
        <v>502</v>
      </c>
      <c r="AO17" s="23">
        <f t="shared" si="2"/>
        <v>1743</v>
      </c>
      <c r="AP17" s="23">
        <f t="shared" si="2"/>
        <v>333</v>
      </c>
      <c r="AQ17" s="23">
        <f t="shared" si="2"/>
        <v>634</v>
      </c>
      <c r="AR17" s="23">
        <f t="shared" si="2"/>
        <v>0</v>
      </c>
    </row>
    <row r="18" spans="1:44" s="15" customFormat="1" ht="16.5" customHeight="1">
      <c r="A18" s="276" t="s">
        <v>32</v>
      </c>
      <c r="B18" s="276"/>
      <c r="C18" s="276"/>
      <c r="D18" s="22">
        <f t="shared" ref="D18:D54" si="3">+D17+1</f>
        <v>2</v>
      </c>
      <c r="E18" s="271">
        <f t="shared" ref="E18:E54" si="4">+I18+K18+M18</f>
        <v>2138</v>
      </c>
      <c r="F18" s="271"/>
      <c r="G18" s="271">
        <f t="shared" ref="G18:G54" si="5">+J18+L18+N18</f>
        <v>933</v>
      </c>
      <c r="H18" s="271"/>
      <c r="I18" s="23">
        <v>1030</v>
      </c>
      <c r="J18" s="23">
        <v>435</v>
      </c>
      <c r="K18" s="23">
        <v>533</v>
      </c>
      <c r="L18" s="23">
        <v>170</v>
      </c>
      <c r="M18" s="23">
        <v>575</v>
      </c>
      <c r="N18" s="23">
        <v>328</v>
      </c>
      <c r="O18" s="23">
        <v>37</v>
      </c>
      <c r="P18" s="23">
        <v>7</v>
      </c>
      <c r="Q18" s="23">
        <v>15</v>
      </c>
      <c r="R18" s="23">
        <v>7</v>
      </c>
      <c r="S18" s="23">
        <v>627</v>
      </c>
      <c r="T18" s="23">
        <v>240</v>
      </c>
      <c r="U18" s="23">
        <v>6</v>
      </c>
      <c r="V18" s="23">
        <v>4</v>
      </c>
      <c r="W18" s="270" t="str">
        <f>+A18</f>
        <v>Төрийн өмчийн</v>
      </c>
      <c r="X18" s="270"/>
      <c r="Y18" s="270"/>
      <c r="Z18" s="270"/>
      <c r="AA18" s="270"/>
      <c r="AB18" s="22">
        <f t="shared" si="1"/>
        <v>2</v>
      </c>
      <c r="AC18" s="23">
        <v>6</v>
      </c>
      <c r="AD18" s="23">
        <v>6</v>
      </c>
      <c r="AE18" s="23">
        <v>123</v>
      </c>
      <c r="AF18" s="23">
        <v>79</v>
      </c>
      <c r="AG18" s="23">
        <v>250</v>
      </c>
      <c r="AH18" s="23">
        <v>92</v>
      </c>
      <c r="AI18" s="23">
        <v>44</v>
      </c>
      <c r="AJ18" s="23">
        <v>0</v>
      </c>
      <c r="AK18" s="23">
        <v>203</v>
      </c>
      <c r="AL18" s="23">
        <v>29</v>
      </c>
      <c r="AM18" s="23">
        <v>827</v>
      </c>
      <c r="AN18" s="23">
        <v>469</v>
      </c>
      <c r="AO18" s="23">
        <v>1316</v>
      </c>
      <c r="AP18" s="23">
        <v>328</v>
      </c>
      <c r="AQ18" s="23">
        <v>494</v>
      </c>
      <c r="AR18" s="23">
        <v>0</v>
      </c>
    </row>
    <row r="19" spans="1:44" s="15" customFormat="1" ht="16.5" customHeight="1">
      <c r="A19" s="276" t="s">
        <v>33</v>
      </c>
      <c r="B19" s="276"/>
      <c r="C19" s="276"/>
      <c r="D19" s="22">
        <f t="shared" si="3"/>
        <v>3</v>
      </c>
      <c r="E19" s="271">
        <f t="shared" si="4"/>
        <v>572</v>
      </c>
      <c r="F19" s="271"/>
      <c r="G19" s="271">
        <f t="shared" si="5"/>
        <v>137</v>
      </c>
      <c r="H19" s="271"/>
      <c r="I19" s="23">
        <v>267</v>
      </c>
      <c r="J19" s="23">
        <v>72</v>
      </c>
      <c r="K19" s="23">
        <v>255</v>
      </c>
      <c r="L19" s="23">
        <v>63</v>
      </c>
      <c r="M19" s="23">
        <v>50</v>
      </c>
      <c r="N19" s="23">
        <v>2</v>
      </c>
      <c r="O19" s="23">
        <v>16</v>
      </c>
      <c r="P19" s="23">
        <v>7</v>
      </c>
      <c r="Q19" s="23">
        <v>0</v>
      </c>
      <c r="R19" s="23">
        <v>0</v>
      </c>
      <c r="S19" s="23">
        <v>216</v>
      </c>
      <c r="T19" s="23">
        <v>61</v>
      </c>
      <c r="U19" s="23">
        <v>0</v>
      </c>
      <c r="V19" s="23">
        <v>0</v>
      </c>
      <c r="W19" s="276" t="str">
        <f>+A19</f>
        <v>Төрийн бус өмчийн</v>
      </c>
      <c r="X19" s="276"/>
      <c r="Y19" s="276"/>
      <c r="Z19" s="276"/>
      <c r="AA19" s="276"/>
      <c r="AB19" s="22">
        <f t="shared" si="1"/>
        <v>3</v>
      </c>
      <c r="AC19" s="23">
        <v>0</v>
      </c>
      <c r="AD19" s="23">
        <v>0</v>
      </c>
      <c r="AE19" s="23">
        <v>142</v>
      </c>
      <c r="AF19" s="23">
        <v>26</v>
      </c>
      <c r="AG19" s="23">
        <v>23</v>
      </c>
      <c r="AH19" s="23">
        <v>10</v>
      </c>
      <c r="AI19" s="23">
        <v>112</v>
      </c>
      <c r="AJ19" s="23">
        <v>0</v>
      </c>
      <c r="AK19" s="23">
        <v>0</v>
      </c>
      <c r="AL19" s="23">
        <v>0</v>
      </c>
      <c r="AM19" s="23">
        <v>63</v>
      </c>
      <c r="AN19" s="23">
        <v>33</v>
      </c>
      <c r="AO19" s="23">
        <v>427</v>
      </c>
      <c r="AP19" s="23">
        <v>5</v>
      </c>
      <c r="AQ19" s="23">
        <v>140</v>
      </c>
      <c r="AR19" s="23">
        <v>0</v>
      </c>
    </row>
    <row r="20" spans="1:44" s="15" customFormat="1" ht="15.75" customHeight="1">
      <c r="A20" s="273" t="s">
        <v>34</v>
      </c>
      <c r="B20" s="273"/>
      <c r="C20" s="273"/>
      <c r="D20" s="24">
        <f t="shared" si="3"/>
        <v>4</v>
      </c>
      <c r="E20" s="274">
        <f t="shared" si="4"/>
        <v>402</v>
      </c>
      <c r="F20" s="274"/>
      <c r="G20" s="274">
        <f t="shared" si="5"/>
        <v>268</v>
      </c>
      <c r="H20" s="274"/>
      <c r="I20" s="25">
        <f t="shared" ref="I20:V20" si="6">SUM(I21:I25)</f>
        <v>83</v>
      </c>
      <c r="J20" s="25">
        <f t="shared" si="6"/>
        <v>60</v>
      </c>
      <c r="K20" s="25">
        <f t="shared" si="6"/>
        <v>106</v>
      </c>
      <c r="L20" s="25">
        <f t="shared" si="6"/>
        <v>57</v>
      </c>
      <c r="M20" s="25">
        <f t="shared" si="6"/>
        <v>213</v>
      </c>
      <c r="N20" s="25">
        <f t="shared" si="6"/>
        <v>151</v>
      </c>
      <c r="O20" s="25">
        <f t="shared" si="6"/>
        <v>20</v>
      </c>
      <c r="P20" s="25">
        <f t="shared" si="6"/>
        <v>5</v>
      </c>
      <c r="Q20" s="25">
        <f t="shared" si="6"/>
        <v>7</v>
      </c>
      <c r="R20" s="25">
        <f t="shared" si="6"/>
        <v>5</v>
      </c>
      <c r="S20" s="25">
        <f t="shared" si="6"/>
        <v>31</v>
      </c>
      <c r="T20" s="25">
        <f t="shared" si="6"/>
        <v>18</v>
      </c>
      <c r="U20" s="25">
        <f t="shared" si="6"/>
        <v>0</v>
      </c>
      <c r="V20" s="25">
        <f t="shared" si="6"/>
        <v>0</v>
      </c>
      <c r="W20" s="273" t="s">
        <v>34</v>
      </c>
      <c r="X20" s="273"/>
      <c r="Y20" s="273"/>
      <c r="Z20" s="273"/>
      <c r="AA20" s="273"/>
      <c r="AB20" s="24">
        <f t="shared" si="1"/>
        <v>4</v>
      </c>
      <c r="AC20" s="25">
        <f t="shared" ref="AC20:AR20" si="7">SUM(AC21:AC25)</f>
        <v>0</v>
      </c>
      <c r="AD20" s="25">
        <f t="shared" si="7"/>
        <v>0</v>
      </c>
      <c r="AE20" s="25">
        <f t="shared" si="7"/>
        <v>0</v>
      </c>
      <c r="AF20" s="25">
        <f t="shared" si="7"/>
        <v>0</v>
      </c>
      <c r="AG20" s="25">
        <f t="shared" si="7"/>
        <v>11</v>
      </c>
      <c r="AH20" s="25">
        <f t="shared" si="7"/>
        <v>9</v>
      </c>
      <c r="AI20" s="25">
        <f t="shared" si="7"/>
        <v>0</v>
      </c>
      <c r="AJ20" s="25">
        <f t="shared" si="7"/>
        <v>0</v>
      </c>
      <c r="AK20" s="25">
        <f t="shared" si="7"/>
        <v>0</v>
      </c>
      <c r="AL20" s="25">
        <f t="shared" si="7"/>
        <v>0</v>
      </c>
      <c r="AM20" s="25">
        <f t="shared" si="7"/>
        <v>333</v>
      </c>
      <c r="AN20" s="25">
        <f t="shared" si="7"/>
        <v>231</v>
      </c>
      <c r="AO20" s="25">
        <f t="shared" si="7"/>
        <v>305</v>
      </c>
      <c r="AP20" s="25">
        <f t="shared" si="7"/>
        <v>97</v>
      </c>
      <c r="AQ20" s="25">
        <f t="shared" si="7"/>
        <v>0</v>
      </c>
      <c r="AR20" s="25">
        <f t="shared" si="7"/>
        <v>0</v>
      </c>
    </row>
    <row r="21" spans="1:44" s="15" customFormat="1" ht="15.75" customHeight="1">
      <c r="A21" s="275" t="s">
        <v>35</v>
      </c>
      <c r="B21" s="275"/>
      <c r="C21" s="275"/>
      <c r="D21" s="18">
        <f t="shared" si="3"/>
        <v>5</v>
      </c>
      <c r="E21" s="274">
        <f t="shared" si="4"/>
        <v>144</v>
      </c>
      <c r="F21" s="274"/>
      <c r="G21" s="274">
        <f t="shared" si="5"/>
        <v>100</v>
      </c>
      <c r="H21" s="274"/>
      <c r="I21" s="18">
        <v>0</v>
      </c>
      <c r="J21" s="18">
        <v>0</v>
      </c>
      <c r="K21" s="18">
        <v>41</v>
      </c>
      <c r="L21" s="18">
        <v>18</v>
      </c>
      <c r="M21" s="18">
        <v>103</v>
      </c>
      <c r="N21" s="18">
        <v>82</v>
      </c>
      <c r="O21" s="18">
        <v>16</v>
      </c>
      <c r="P21" s="18">
        <v>3</v>
      </c>
      <c r="Q21" s="18">
        <v>7</v>
      </c>
      <c r="R21" s="18">
        <v>5</v>
      </c>
      <c r="S21" s="18">
        <v>0</v>
      </c>
      <c r="T21" s="18">
        <v>0</v>
      </c>
      <c r="U21" s="18">
        <v>0</v>
      </c>
      <c r="V21" s="26">
        <v>0</v>
      </c>
      <c r="W21" s="275" t="s">
        <v>35</v>
      </c>
      <c r="X21" s="275"/>
      <c r="Y21" s="275"/>
      <c r="Z21" s="275"/>
      <c r="AA21" s="275"/>
      <c r="AB21" s="18">
        <f t="shared" si="1"/>
        <v>5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121</v>
      </c>
      <c r="AN21" s="18">
        <v>92</v>
      </c>
      <c r="AO21" s="18">
        <v>47</v>
      </c>
      <c r="AP21" s="18">
        <v>97</v>
      </c>
      <c r="AQ21" s="18">
        <v>0</v>
      </c>
      <c r="AR21" s="18">
        <v>0</v>
      </c>
    </row>
    <row r="22" spans="1:44" s="15" customFormat="1" ht="15.75" customHeight="1">
      <c r="A22" s="275" t="s">
        <v>36</v>
      </c>
      <c r="B22" s="275"/>
      <c r="C22" s="275"/>
      <c r="D22" s="18">
        <f t="shared" si="3"/>
        <v>6</v>
      </c>
      <c r="E22" s="274">
        <f t="shared" si="4"/>
        <v>0</v>
      </c>
      <c r="F22" s="274"/>
      <c r="G22" s="274">
        <f t="shared" si="5"/>
        <v>0</v>
      </c>
      <c r="H22" s="27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6"/>
      <c r="W22" s="275" t="s">
        <v>36</v>
      </c>
      <c r="X22" s="275"/>
      <c r="Y22" s="275"/>
      <c r="Z22" s="275"/>
      <c r="AA22" s="275"/>
      <c r="AB22" s="18">
        <f t="shared" si="1"/>
        <v>6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s="15" customFormat="1" ht="15.75" customHeight="1">
      <c r="A23" s="275" t="s">
        <v>37</v>
      </c>
      <c r="B23" s="275"/>
      <c r="C23" s="275"/>
      <c r="D23" s="18">
        <f t="shared" si="3"/>
        <v>7</v>
      </c>
      <c r="E23" s="274">
        <f t="shared" si="4"/>
        <v>66</v>
      </c>
      <c r="F23" s="274"/>
      <c r="G23" s="274">
        <f t="shared" si="5"/>
        <v>42</v>
      </c>
      <c r="H23" s="274"/>
      <c r="I23" s="18">
        <v>41</v>
      </c>
      <c r="J23" s="18">
        <v>27</v>
      </c>
      <c r="K23" s="18">
        <v>25</v>
      </c>
      <c r="L23" s="18">
        <v>15</v>
      </c>
      <c r="M23" s="18">
        <v>0</v>
      </c>
      <c r="N23" s="18">
        <v>0</v>
      </c>
      <c r="O23" s="18">
        <v>4</v>
      </c>
      <c r="P23" s="18">
        <v>2</v>
      </c>
      <c r="Q23" s="18">
        <v>0</v>
      </c>
      <c r="R23" s="18">
        <v>0</v>
      </c>
      <c r="S23" s="18">
        <v>20</v>
      </c>
      <c r="T23" s="18">
        <v>9</v>
      </c>
      <c r="U23" s="18">
        <v>0</v>
      </c>
      <c r="V23" s="26">
        <v>0</v>
      </c>
      <c r="W23" s="275" t="s">
        <v>37</v>
      </c>
      <c r="X23" s="275"/>
      <c r="Y23" s="275"/>
      <c r="Z23" s="275"/>
      <c r="AA23" s="275"/>
      <c r="AB23" s="18">
        <f t="shared" si="1"/>
        <v>7</v>
      </c>
      <c r="AC23" s="18">
        <v>0</v>
      </c>
      <c r="AD23" s="18">
        <v>0</v>
      </c>
      <c r="AE23" s="18">
        <v>0</v>
      </c>
      <c r="AF23" s="18">
        <v>0</v>
      </c>
      <c r="AG23" s="18">
        <v>4</v>
      </c>
      <c r="AH23" s="18">
        <v>4</v>
      </c>
      <c r="AI23" s="18">
        <v>0</v>
      </c>
      <c r="AJ23" s="18">
        <v>0</v>
      </c>
      <c r="AK23" s="18">
        <v>0</v>
      </c>
      <c r="AL23" s="18">
        <v>0</v>
      </c>
      <c r="AM23" s="18">
        <v>38</v>
      </c>
      <c r="AN23" s="18">
        <v>27</v>
      </c>
      <c r="AO23" s="18">
        <v>66</v>
      </c>
      <c r="AP23" s="18">
        <v>0</v>
      </c>
      <c r="AQ23" s="18">
        <v>0</v>
      </c>
      <c r="AR23" s="18">
        <v>0</v>
      </c>
    </row>
    <row r="24" spans="1:44" s="15" customFormat="1" ht="15.75" customHeight="1">
      <c r="A24" s="275" t="s">
        <v>38</v>
      </c>
      <c r="B24" s="275"/>
      <c r="C24" s="275"/>
      <c r="D24" s="18">
        <f t="shared" si="3"/>
        <v>8</v>
      </c>
      <c r="E24" s="274">
        <f t="shared" si="4"/>
        <v>107</v>
      </c>
      <c r="F24" s="274"/>
      <c r="G24" s="274">
        <f t="shared" si="5"/>
        <v>65</v>
      </c>
      <c r="H24" s="274"/>
      <c r="I24" s="18">
        <v>42</v>
      </c>
      <c r="J24" s="18">
        <v>33</v>
      </c>
      <c r="K24" s="18">
        <v>40</v>
      </c>
      <c r="L24" s="18">
        <v>24</v>
      </c>
      <c r="M24" s="18">
        <v>25</v>
      </c>
      <c r="N24" s="18">
        <v>8</v>
      </c>
      <c r="O24" s="18">
        <v>0</v>
      </c>
      <c r="P24" s="18">
        <v>0</v>
      </c>
      <c r="Q24" s="18">
        <v>0</v>
      </c>
      <c r="R24" s="18">
        <v>0</v>
      </c>
      <c r="S24" s="18">
        <v>11</v>
      </c>
      <c r="T24" s="18">
        <v>9</v>
      </c>
      <c r="U24" s="18">
        <v>0</v>
      </c>
      <c r="V24" s="26">
        <v>0</v>
      </c>
      <c r="W24" s="275" t="s">
        <v>38</v>
      </c>
      <c r="X24" s="275"/>
      <c r="Y24" s="275"/>
      <c r="Z24" s="275"/>
      <c r="AA24" s="275"/>
      <c r="AB24" s="18">
        <f t="shared" si="1"/>
        <v>8</v>
      </c>
      <c r="AC24" s="18">
        <v>0</v>
      </c>
      <c r="AD24" s="18">
        <v>0</v>
      </c>
      <c r="AE24" s="18">
        <v>0</v>
      </c>
      <c r="AF24" s="18">
        <v>0</v>
      </c>
      <c r="AG24" s="18">
        <v>7</v>
      </c>
      <c r="AH24" s="18">
        <v>5</v>
      </c>
      <c r="AI24" s="18">
        <v>0</v>
      </c>
      <c r="AJ24" s="18">
        <v>0</v>
      </c>
      <c r="AK24" s="18">
        <v>0</v>
      </c>
      <c r="AL24" s="18">
        <v>0</v>
      </c>
      <c r="AM24" s="18">
        <v>89</v>
      </c>
      <c r="AN24" s="18">
        <v>51</v>
      </c>
      <c r="AO24" s="18">
        <v>107</v>
      </c>
      <c r="AP24" s="18">
        <v>0</v>
      </c>
      <c r="AQ24" s="18">
        <v>0</v>
      </c>
      <c r="AR24" s="18">
        <v>0</v>
      </c>
    </row>
    <row r="25" spans="1:44" s="15" customFormat="1" ht="15.75" customHeight="1">
      <c r="A25" s="275" t="s">
        <v>39</v>
      </c>
      <c r="B25" s="275"/>
      <c r="C25" s="275"/>
      <c r="D25" s="18">
        <f t="shared" si="3"/>
        <v>9</v>
      </c>
      <c r="E25" s="274">
        <f t="shared" si="4"/>
        <v>85</v>
      </c>
      <c r="F25" s="274"/>
      <c r="G25" s="274">
        <f t="shared" si="5"/>
        <v>61</v>
      </c>
      <c r="H25" s="274"/>
      <c r="I25" s="18">
        <v>0</v>
      </c>
      <c r="J25" s="18">
        <v>0</v>
      </c>
      <c r="K25" s="18">
        <v>0</v>
      </c>
      <c r="L25" s="18">
        <v>0</v>
      </c>
      <c r="M25" s="18">
        <v>85</v>
      </c>
      <c r="N25" s="18">
        <v>61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26">
        <v>0</v>
      </c>
      <c r="W25" s="275" t="s">
        <v>39</v>
      </c>
      <c r="X25" s="275"/>
      <c r="Y25" s="275"/>
      <c r="Z25" s="275"/>
      <c r="AA25" s="275"/>
      <c r="AB25" s="18">
        <f t="shared" si="1"/>
        <v>9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85</v>
      </c>
      <c r="AN25" s="18">
        <v>61</v>
      </c>
      <c r="AO25" s="18">
        <v>85</v>
      </c>
      <c r="AP25" s="18">
        <v>0</v>
      </c>
      <c r="AQ25" s="18">
        <v>0</v>
      </c>
      <c r="AR25" s="18">
        <v>0</v>
      </c>
    </row>
    <row r="26" spans="1:44" s="15" customFormat="1" ht="15.75" customHeight="1">
      <c r="A26" s="273" t="s">
        <v>40</v>
      </c>
      <c r="B26" s="273"/>
      <c r="C26" s="273"/>
      <c r="D26" s="24">
        <f t="shared" si="3"/>
        <v>10</v>
      </c>
      <c r="E26" s="274">
        <f t="shared" si="4"/>
        <v>332</v>
      </c>
      <c r="F26" s="274"/>
      <c r="G26" s="274">
        <f t="shared" si="5"/>
        <v>229</v>
      </c>
      <c r="H26" s="274"/>
      <c r="I26" s="25">
        <f t="shared" ref="I26:V26" si="8">SUM(I27:I32)</f>
        <v>179</v>
      </c>
      <c r="J26" s="25">
        <f t="shared" si="8"/>
        <v>119</v>
      </c>
      <c r="K26" s="25">
        <f t="shared" si="8"/>
        <v>50</v>
      </c>
      <c r="L26" s="25">
        <f t="shared" si="8"/>
        <v>21</v>
      </c>
      <c r="M26" s="25">
        <f t="shared" si="8"/>
        <v>103</v>
      </c>
      <c r="N26" s="25">
        <f t="shared" si="8"/>
        <v>89</v>
      </c>
      <c r="O26" s="25">
        <f t="shared" si="8"/>
        <v>8</v>
      </c>
      <c r="P26" s="25">
        <f t="shared" si="8"/>
        <v>2</v>
      </c>
      <c r="Q26" s="25">
        <f t="shared" si="8"/>
        <v>0</v>
      </c>
      <c r="R26" s="25">
        <f t="shared" si="8"/>
        <v>0</v>
      </c>
      <c r="S26" s="25">
        <f t="shared" si="8"/>
        <v>68</v>
      </c>
      <c r="T26" s="25">
        <f t="shared" si="8"/>
        <v>40</v>
      </c>
      <c r="U26" s="25">
        <f t="shared" si="8"/>
        <v>0</v>
      </c>
      <c r="V26" s="25">
        <f t="shared" si="8"/>
        <v>0</v>
      </c>
      <c r="W26" s="273" t="s">
        <v>40</v>
      </c>
      <c r="X26" s="273"/>
      <c r="Y26" s="273"/>
      <c r="Z26" s="273"/>
      <c r="AA26" s="273"/>
      <c r="AB26" s="24">
        <f t="shared" si="1"/>
        <v>10</v>
      </c>
      <c r="AC26" s="25">
        <f t="shared" ref="AC26:AR26" si="9">SUM(AC27:AC32)</f>
        <v>0</v>
      </c>
      <c r="AD26" s="25">
        <f t="shared" si="9"/>
        <v>0</v>
      </c>
      <c r="AE26" s="25">
        <f t="shared" si="9"/>
        <v>39</v>
      </c>
      <c r="AF26" s="25">
        <f t="shared" si="9"/>
        <v>31</v>
      </c>
      <c r="AG26" s="25">
        <f t="shared" si="9"/>
        <v>40</v>
      </c>
      <c r="AH26" s="25">
        <f t="shared" si="9"/>
        <v>19</v>
      </c>
      <c r="AI26" s="25">
        <f t="shared" si="9"/>
        <v>0</v>
      </c>
      <c r="AJ26" s="25">
        <f t="shared" si="9"/>
        <v>0</v>
      </c>
      <c r="AK26" s="25">
        <f t="shared" si="9"/>
        <v>0</v>
      </c>
      <c r="AL26" s="25">
        <f t="shared" si="9"/>
        <v>0</v>
      </c>
      <c r="AM26" s="25">
        <f t="shared" si="9"/>
        <v>177</v>
      </c>
      <c r="AN26" s="25">
        <f t="shared" si="9"/>
        <v>137</v>
      </c>
      <c r="AO26" s="25">
        <f t="shared" si="9"/>
        <v>332</v>
      </c>
      <c r="AP26" s="25">
        <f t="shared" si="9"/>
        <v>0</v>
      </c>
      <c r="AQ26" s="25">
        <f t="shared" si="9"/>
        <v>0</v>
      </c>
      <c r="AR26" s="25">
        <f t="shared" si="9"/>
        <v>0</v>
      </c>
    </row>
    <row r="27" spans="1:44" s="15" customFormat="1" ht="15.75" customHeight="1">
      <c r="A27" s="275" t="s">
        <v>41</v>
      </c>
      <c r="B27" s="275"/>
      <c r="C27" s="275"/>
      <c r="D27" s="18">
        <f t="shared" si="3"/>
        <v>11</v>
      </c>
      <c r="E27" s="274">
        <f t="shared" si="4"/>
        <v>0</v>
      </c>
      <c r="F27" s="274"/>
      <c r="G27" s="274">
        <f t="shared" si="5"/>
        <v>0</v>
      </c>
      <c r="H27" s="27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6"/>
      <c r="W27" s="275" t="s">
        <v>41</v>
      </c>
      <c r="X27" s="275"/>
      <c r="Y27" s="275"/>
      <c r="Z27" s="275"/>
      <c r="AA27" s="275"/>
      <c r="AB27" s="18">
        <f t="shared" si="1"/>
        <v>11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s="15" customFormat="1" ht="15.75" customHeight="1">
      <c r="A28" s="275" t="s">
        <v>42</v>
      </c>
      <c r="B28" s="275"/>
      <c r="C28" s="275"/>
      <c r="D28" s="18">
        <f t="shared" si="3"/>
        <v>12</v>
      </c>
      <c r="E28" s="274">
        <f t="shared" si="4"/>
        <v>81</v>
      </c>
      <c r="F28" s="274"/>
      <c r="G28" s="274">
        <f t="shared" si="5"/>
        <v>41</v>
      </c>
      <c r="H28" s="274"/>
      <c r="I28" s="18">
        <v>81</v>
      </c>
      <c r="J28" s="18">
        <v>41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57</v>
      </c>
      <c r="T28" s="18">
        <v>31</v>
      </c>
      <c r="U28" s="18">
        <v>0</v>
      </c>
      <c r="V28" s="26">
        <v>0</v>
      </c>
      <c r="W28" s="275" t="s">
        <v>42</v>
      </c>
      <c r="X28" s="275"/>
      <c r="Y28" s="275"/>
      <c r="Z28" s="275"/>
      <c r="AA28" s="275"/>
      <c r="AB28" s="18">
        <f t="shared" si="1"/>
        <v>12</v>
      </c>
      <c r="AC28" s="18">
        <v>0</v>
      </c>
      <c r="AD28" s="18">
        <v>0</v>
      </c>
      <c r="AE28" s="18">
        <v>0</v>
      </c>
      <c r="AF28" s="18">
        <v>0</v>
      </c>
      <c r="AG28" s="18">
        <v>17</v>
      </c>
      <c r="AH28" s="18">
        <v>7</v>
      </c>
      <c r="AI28" s="18">
        <v>0</v>
      </c>
      <c r="AJ28" s="18">
        <v>0</v>
      </c>
      <c r="AK28" s="18">
        <v>0</v>
      </c>
      <c r="AL28" s="18">
        <v>0</v>
      </c>
      <c r="AM28" s="18">
        <v>7</v>
      </c>
      <c r="AN28" s="18">
        <v>3</v>
      </c>
      <c r="AO28" s="18">
        <v>81</v>
      </c>
      <c r="AP28" s="18">
        <v>0</v>
      </c>
      <c r="AQ28" s="18">
        <v>0</v>
      </c>
      <c r="AR28" s="18">
        <v>0</v>
      </c>
    </row>
    <row r="29" spans="1:44" s="15" customFormat="1" ht="15.75" customHeight="1">
      <c r="A29" s="275" t="s">
        <v>43</v>
      </c>
      <c r="B29" s="275"/>
      <c r="C29" s="275"/>
      <c r="D29" s="18">
        <f t="shared" si="3"/>
        <v>13</v>
      </c>
      <c r="E29" s="274">
        <f t="shared" si="4"/>
        <v>49</v>
      </c>
      <c r="F29" s="274"/>
      <c r="G29" s="274">
        <f t="shared" si="5"/>
        <v>20</v>
      </c>
      <c r="H29" s="274"/>
      <c r="I29" s="18">
        <v>0</v>
      </c>
      <c r="J29" s="18">
        <v>0</v>
      </c>
      <c r="K29" s="18">
        <v>49</v>
      </c>
      <c r="L29" s="18">
        <v>20</v>
      </c>
      <c r="M29" s="18">
        <v>0</v>
      </c>
      <c r="N29" s="18">
        <v>0</v>
      </c>
      <c r="O29" s="18">
        <v>7</v>
      </c>
      <c r="P29" s="18">
        <v>1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26">
        <v>0</v>
      </c>
      <c r="W29" s="275" t="s">
        <v>43</v>
      </c>
      <c r="X29" s="275"/>
      <c r="Y29" s="275"/>
      <c r="Z29" s="275"/>
      <c r="AA29" s="275"/>
      <c r="AB29" s="18">
        <f t="shared" si="1"/>
        <v>13</v>
      </c>
      <c r="AC29" s="18">
        <v>0</v>
      </c>
      <c r="AD29" s="18">
        <v>0</v>
      </c>
      <c r="AE29" s="18">
        <v>0</v>
      </c>
      <c r="AF29" s="18">
        <v>0</v>
      </c>
      <c r="AG29" s="18">
        <v>1</v>
      </c>
      <c r="AH29" s="18">
        <v>1</v>
      </c>
      <c r="AI29" s="18">
        <v>0</v>
      </c>
      <c r="AJ29" s="18">
        <v>0</v>
      </c>
      <c r="AK29" s="18">
        <v>0</v>
      </c>
      <c r="AL29" s="18">
        <v>0</v>
      </c>
      <c r="AM29" s="18">
        <v>41</v>
      </c>
      <c r="AN29" s="18">
        <v>18</v>
      </c>
      <c r="AO29" s="18">
        <v>49</v>
      </c>
      <c r="AP29" s="18">
        <v>0</v>
      </c>
      <c r="AQ29" s="18">
        <v>0</v>
      </c>
      <c r="AR29" s="18">
        <v>0</v>
      </c>
    </row>
    <row r="30" spans="1:44" s="15" customFormat="1" ht="15.75" customHeight="1">
      <c r="A30" s="275" t="s">
        <v>44</v>
      </c>
      <c r="B30" s="275"/>
      <c r="C30" s="275"/>
      <c r="D30" s="18">
        <f t="shared" si="3"/>
        <v>14</v>
      </c>
      <c r="E30" s="274">
        <f t="shared" si="4"/>
        <v>1</v>
      </c>
      <c r="F30" s="274"/>
      <c r="G30" s="274">
        <f t="shared" si="5"/>
        <v>1</v>
      </c>
      <c r="H30" s="274"/>
      <c r="I30" s="18">
        <v>0</v>
      </c>
      <c r="J30" s="18">
        <v>0</v>
      </c>
      <c r="K30" s="18">
        <v>1</v>
      </c>
      <c r="L30" s="18">
        <v>1</v>
      </c>
      <c r="M30" s="18">
        <v>0</v>
      </c>
      <c r="N30" s="18">
        <v>0</v>
      </c>
      <c r="O30" s="18">
        <v>1</v>
      </c>
      <c r="P30" s="18">
        <v>1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26">
        <v>0</v>
      </c>
      <c r="W30" s="275" t="s">
        <v>44</v>
      </c>
      <c r="X30" s="275"/>
      <c r="Y30" s="275"/>
      <c r="Z30" s="275"/>
      <c r="AA30" s="275"/>
      <c r="AB30" s="18">
        <f t="shared" si="1"/>
        <v>14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1</v>
      </c>
      <c r="AP30" s="18">
        <v>0</v>
      </c>
      <c r="AQ30" s="18">
        <v>0</v>
      </c>
      <c r="AR30" s="18">
        <v>0</v>
      </c>
    </row>
    <row r="31" spans="1:44" s="15" customFormat="1" ht="15.75" customHeight="1">
      <c r="A31" s="275" t="s">
        <v>45</v>
      </c>
      <c r="B31" s="275"/>
      <c r="C31" s="275"/>
      <c r="D31" s="18">
        <f t="shared" si="3"/>
        <v>15</v>
      </c>
      <c r="E31" s="274">
        <f t="shared" si="4"/>
        <v>145</v>
      </c>
      <c r="F31" s="274"/>
      <c r="G31" s="274">
        <f t="shared" si="5"/>
        <v>130</v>
      </c>
      <c r="H31" s="274"/>
      <c r="I31" s="18">
        <v>75</v>
      </c>
      <c r="J31" s="18">
        <v>63</v>
      </c>
      <c r="K31" s="18">
        <v>0</v>
      </c>
      <c r="L31" s="18">
        <v>0</v>
      </c>
      <c r="M31" s="18">
        <v>70</v>
      </c>
      <c r="N31" s="18">
        <v>67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26">
        <v>0</v>
      </c>
      <c r="W31" s="275" t="s">
        <v>45</v>
      </c>
      <c r="X31" s="275"/>
      <c r="Y31" s="275"/>
      <c r="Z31" s="275"/>
      <c r="AA31" s="275"/>
      <c r="AB31" s="18">
        <f t="shared" si="1"/>
        <v>15</v>
      </c>
      <c r="AC31" s="18">
        <v>0</v>
      </c>
      <c r="AD31" s="18">
        <v>0</v>
      </c>
      <c r="AE31" s="18">
        <v>39</v>
      </c>
      <c r="AF31" s="18">
        <v>31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106</v>
      </c>
      <c r="AN31" s="18">
        <v>99</v>
      </c>
      <c r="AO31" s="18">
        <v>145</v>
      </c>
      <c r="AP31" s="18">
        <v>0</v>
      </c>
      <c r="AQ31" s="18">
        <v>0</v>
      </c>
      <c r="AR31" s="18">
        <v>0</v>
      </c>
    </row>
    <row r="32" spans="1:44" s="15" customFormat="1" ht="15.75" customHeight="1">
      <c r="A32" s="275" t="s">
        <v>46</v>
      </c>
      <c r="B32" s="275"/>
      <c r="C32" s="275"/>
      <c r="D32" s="18">
        <f t="shared" si="3"/>
        <v>16</v>
      </c>
      <c r="E32" s="274">
        <f t="shared" si="4"/>
        <v>56</v>
      </c>
      <c r="F32" s="274"/>
      <c r="G32" s="274">
        <f t="shared" si="5"/>
        <v>37</v>
      </c>
      <c r="H32" s="274"/>
      <c r="I32" s="18">
        <v>23</v>
      </c>
      <c r="J32" s="18">
        <v>15</v>
      </c>
      <c r="K32" s="18">
        <v>0</v>
      </c>
      <c r="L32" s="18">
        <v>0</v>
      </c>
      <c r="M32" s="18">
        <v>33</v>
      </c>
      <c r="N32" s="18">
        <v>22</v>
      </c>
      <c r="O32" s="18">
        <v>0</v>
      </c>
      <c r="P32" s="18">
        <v>0</v>
      </c>
      <c r="Q32" s="18">
        <v>0</v>
      </c>
      <c r="R32" s="18">
        <v>0</v>
      </c>
      <c r="S32" s="18">
        <v>11</v>
      </c>
      <c r="T32" s="18">
        <v>9</v>
      </c>
      <c r="U32" s="18">
        <v>0</v>
      </c>
      <c r="V32" s="26">
        <v>0</v>
      </c>
      <c r="W32" s="275" t="s">
        <v>46</v>
      </c>
      <c r="X32" s="275"/>
      <c r="Y32" s="275"/>
      <c r="Z32" s="275"/>
      <c r="AA32" s="275"/>
      <c r="AB32" s="18">
        <f t="shared" si="1"/>
        <v>16</v>
      </c>
      <c r="AC32" s="18">
        <v>0</v>
      </c>
      <c r="AD32" s="18">
        <v>0</v>
      </c>
      <c r="AE32" s="18">
        <v>0</v>
      </c>
      <c r="AF32" s="18">
        <v>0</v>
      </c>
      <c r="AG32" s="18">
        <v>22</v>
      </c>
      <c r="AH32" s="18">
        <v>11</v>
      </c>
      <c r="AI32" s="18">
        <v>0</v>
      </c>
      <c r="AJ32" s="18">
        <v>0</v>
      </c>
      <c r="AK32" s="18">
        <v>0</v>
      </c>
      <c r="AL32" s="18">
        <v>0</v>
      </c>
      <c r="AM32" s="18">
        <v>23</v>
      </c>
      <c r="AN32" s="18">
        <v>17</v>
      </c>
      <c r="AO32" s="18">
        <v>56</v>
      </c>
      <c r="AP32" s="18">
        <v>0</v>
      </c>
      <c r="AQ32" s="18">
        <v>0</v>
      </c>
      <c r="AR32" s="18">
        <v>0</v>
      </c>
    </row>
    <row r="33" spans="1:44" s="15" customFormat="1" ht="15.75" customHeight="1">
      <c r="A33" s="273" t="s">
        <v>47</v>
      </c>
      <c r="B33" s="273"/>
      <c r="C33" s="273"/>
      <c r="D33" s="24">
        <f t="shared" si="3"/>
        <v>17</v>
      </c>
      <c r="E33" s="274">
        <f t="shared" si="4"/>
        <v>481</v>
      </c>
      <c r="F33" s="274"/>
      <c r="G33" s="274">
        <f t="shared" si="5"/>
        <v>148</v>
      </c>
      <c r="H33" s="274"/>
      <c r="I33" s="25">
        <f t="shared" ref="I33:V33" si="10">SUM(I34:I40)</f>
        <v>338</v>
      </c>
      <c r="J33" s="25">
        <f t="shared" si="10"/>
        <v>115</v>
      </c>
      <c r="K33" s="25">
        <f t="shared" si="10"/>
        <v>19</v>
      </c>
      <c r="L33" s="25">
        <f t="shared" si="10"/>
        <v>6</v>
      </c>
      <c r="M33" s="25">
        <f t="shared" si="10"/>
        <v>124</v>
      </c>
      <c r="N33" s="25">
        <f t="shared" si="10"/>
        <v>27</v>
      </c>
      <c r="O33" s="25">
        <f t="shared" si="10"/>
        <v>6</v>
      </c>
      <c r="P33" s="25">
        <f t="shared" si="10"/>
        <v>0</v>
      </c>
      <c r="Q33" s="25">
        <f t="shared" si="10"/>
        <v>0</v>
      </c>
      <c r="R33" s="25">
        <f t="shared" si="10"/>
        <v>0</v>
      </c>
      <c r="S33" s="25">
        <f t="shared" si="10"/>
        <v>209</v>
      </c>
      <c r="T33" s="25">
        <f t="shared" si="10"/>
        <v>78</v>
      </c>
      <c r="U33" s="25">
        <f t="shared" si="10"/>
        <v>3</v>
      </c>
      <c r="V33" s="25">
        <f t="shared" si="10"/>
        <v>2</v>
      </c>
      <c r="W33" s="273" t="s">
        <v>47</v>
      </c>
      <c r="X33" s="273"/>
      <c r="Y33" s="273"/>
      <c r="Z33" s="273"/>
      <c r="AA33" s="273"/>
      <c r="AB33" s="24">
        <f t="shared" si="1"/>
        <v>17</v>
      </c>
      <c r="AC33" s="25">
        <f t="shared" ref="AC33:AR33" si="11">SUM(AC34:AC40)</f>
        <v>5</v>
      </c>
      <c r="AD33" s="25">
        <f t="shared" si="11"/>
        <v>5</v>
      </c>
      <c r="AE33" s="25">
        <f t="shared" si="11"/>
        <v>24</v>
      </c>
      <c r="AF33" s="25">
        <f t="shared" si="11"/>
        <v>9</v>
      </c>
      <c r="AG33" s="25">
        <f t="shared" si="11"/>
        <v>117</v>
      </c>
      <c r="AH33" s="25">
        <f t="shared" si="11"/>
        <v>18</v>
      </c>
      <c r="AI33" s="25">
        <f t="shared" si="11"/>
        <v>2</v>
      </c>
      <c r="AJ33" s="25">
        <f t="shared" si="11"/>
        <v>0</v>
      </c>
      <c r="AK33" s="25">
        <f t="shared" si="11"/>
        <v>0</v>
      </c>
      <c r="AL33" s="25">
        <f t="shared" si="11"/>
        <v>0</v>
      </c>
      <c r="AM33" s="25">
        <f t="shared" si="11"/>
        <v>115</v>
      </c>
      <c r="AN33" s="25">
        <f t="shared" si="11"/>
        <v>36</v>
      </c>
      <c r="AO33" s="25">
        <f t="shared" si="11"/>
        <v>357</v>
      </c>
      <c r="AP33" s="25">
        <f t="shared" si="11"/>
        <v>66</v>
      </c>
      <c r="AQ33" s="25">
        <f t="shared" si="11"/>
        <v>58</v>
      </c>
      <c r="AR33" s="25">
        <f t="shared" si="11"/>
        <v>0</v>
      </c>
    </row>
    <row r="34" spans="1:44" s="15" customFormat="1" ht="15.75" customHeight="1">
      <c r="A34" s="275" t="s">
        <v>48</v>
      </c>
      <c r="B34" s="275"/>
      <c r="C34" s="275"/>
      <c r="D34" s="18">
        <f t="shared" si="3"/>
        <v>18</v>
      </c>
      <c r="E34" s="274">
        <f t="shared" si="4"/>
        <v>15</v>
      </c>
      <c r="F34" s="274"/>
      <c r="G34" s="274">
        <f t="shared" si="5"/>
        <v>1</v>
      </c>
      <c r="H34" s="274"/>
      <c r="I34" s="18">
        <v>15</v>
      </c>
      <c r="J34" s="18">
        <v>1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14</v>
      </c>
      <c r="T34" s="18">
        <v>1</v>
      </c>
      <c r="U34" s="18">
        <v>0</v>
      </c>
      <c r="V34" s="26">
        <v>0</v>
      </c>
      <c r="W34" s="275" t="s">
        <v>48</v>
      </c>
      <c r="X34" s="275"/>
      <c r="Y34" s="275"/>
      <c r="Z34" s="275"/>
      <c r="AA34" s="275"/>
      <c r="AB34" s="18">
        <f t="shared" si="1"/>
        <v>18</v>
      </c>
      <c r="AC34" s="18">
        <v>0</v>
      </c>
      <c r="AD34" s="18">
        <v>0</v>
      </c>
      <c r="AE34" s="18">
        <v>1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15</v>
      </c>
      <c r="AP34" s="18">
        <v>0</v>
      </c>
      <c r="AQ34" s="18">
        <v>0</v>
      </c>
      <c r="AR34" s="18">
        <v>0</v>
      </c>
    </row>
    <row r="35" spans="1:44" s="15" customFormat="1" ht="15.75" customHeight="1">
      <c r="A35" s="275" t="s">
        <v>49</v>
      </c>
      <c r="B35" s="275"/>
      <c r="C35" s="275"/>
      <c r="D35" s="18">
        <f t="shared" si="3"/>
        <v>19</v>
      </c>
      <c r="E35" s="274">
        <f t="shared" si="4"/>
        <v>273</v>
      </c>
      <c r="F35" s="274"/>
      <c r="G35" s="274">
        <f t="shared" si="5"/>
        <v>100</v>
      </c>
      <c r="H35" s="274"/>
      <c r="I35" s="18">
        <v>273</v>
      </c>
      <c r="J35" s="18">
        <v>100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153</v>
      </c>
      <c r="T35" s="18">
        <v>66</v>
      </c>
      <c r="U35" s="18">
        <v>3</v>
      </c>
      <c r="V35" s="26">
        <v>2</v>
      </c>
      <c r="W35" s="275" t="s">
        <v>49</v>
      </c>
      <c r="X35" s="275"/>
      <c r="Y35" s="275"/>
      <c r="Z35" s="275"/>
      <c r="AA35" s="275"/>
      <c r="AB35" s="18">
        <f t="shared" si="1"/>
        <v>19</v>
      </c>
      <c r="AC35" s="18">
        <v>5</v>
      </c>
      <c r="AD35" s="18">
        <v>5</v>
      </c>
      <c r="AE35" s="18">
        <v>19</v>
      </c>
      <c r="AF35" s="18">
        <v>7</v>
      </c>
      <c r="AG35" s="18">
        <v>52</v>
      </c>
      <c r="AH35" s="18">
        <v>9</v>
      </c>
      <c r="AI35" s="18">
        <v>2</v>
      </c>
      <c r="AJ35" s="18">
        <v>0</v>
      </c>
      <c r="AK35" s="18">
        <v>0</v>
      </c>
      <c r="AL35" s="18">
        <v>0</v>
      </c>
      <c r="AM35" s="18">
        <v>39</v>
      </c>
      <c r="AN35" s="18">
        <v>11</v>
      </c>
      <c r="AO35" s="18">
        <v>273</v>
      </c>
      <c r="AP35" s="18">
        <v>0</v>
      </c>
      <c r="AQ35" s="18">
        <v>0</v>
      </c>
      <c r="AR35" s="18">
        <v>0</v>
      </c>
    </row>
    <row r="36" spans="1:44" s="15" customFormat="1" ht="15.75" customHeight="1">
      <c r="A36" s="275" t="s">
        <v>50</v>
      </c>
      <c r="B36" s="275"/>
      <c r="C36" s="275"/>
      <c r="D36" s="18">
        <f t="shared" si="3"/>
        <v>20</v>
      </c>
      <c r="E36" s="274">
        <f t="shared" si="4"/>
        <v>0</v>
      </c>
      <c r="F36" s="274"/>
      <c r="G36" s="274">
        <f t="shared" si="5"/>
        <v>0</v>
      </c>
      <c r="H36" s="27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6"/>
      <c r="W36" s="275" t="s">
        <v>50</v>
      </c>
      <c r="X36" s="275"/>
      <c r="Y36" s="275"/>
      <c r="Z36" s="275"/>
      <c r="AA36" s="275"/>
      <c r="AB36" s="18">
        <f t="shared" si="1"/>
        <v>20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s="15" customFormat="1" ht="15.75" customHeight="1">
      <c r="A37" s="275" t="s">
        <v>51</v>
      </c>
      <c r="B37" s="275"/>
      <c r="C37" s="275"/>
      <c r="D37" s="18">
        <f t="shared" si="3"/>
        <v>21</v>
      </c>
      <c r="E37" s="274">
        <f t="shared" si="4"/>
        <v>43</v>
      </c>
      <c r="F37" s="274"/>
      <c r="G37" s="274">
        <f t="shared" si="5"/>
        <v>0</v>
      </c>
      <c r="H37" s="274"/>
      <c r="I37" s="18">
        <v>0</v>
      </c>
      <c r="J37" s="18">
        <v>0</v>
      </c>
      <c r="K37" s="18">
        <v>0</v>
      </c>
      <c r="L37" s="18">
        <v>0</v>
      </c>
      <c r="M37" s="18">
        <v>43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26">
        <v>0</v>
      </c>
      <c r="W37" s="275" t="s">
        <v>51</v>
      </c>
      <c r="X37" s="275"/>
      <c r="Y37" s="275"/>
      <c r="Z37" s="275"/>
      <c r="AA37" s="275"/>
      <c r="AB37" s="18">
        <f t="shared" si="1"/>
        <v>21</v>
      </c>
      <c r="AC37" s="18">
        <v>0</v>
      </c>
      <c r="AD37" s="18">
        <v>0</v>
      </c>
      <c r="AE37" s="18">
        <v>0</v>
      </c>
      <c r="AF37" s="18">
        <v>0</v>
      </c>
      <c r="AG37" s="18">
        <v>43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43</v>
      </c>
      <c r="AR37" s="18">
        <v>0</v>
      </c>
    </row>
    <row r="38" spans="1:44" s="15" customFormat="1" ht="15.75" customHeight="1">
      <c r="A38" s="275" t="s">
        <v>52</v>
      </c>
      <c r="B38" s="275"/>
      <c r="C38" s="275"/>
      <c r="D38" s="18">
        <f t="shared" si="3"/>
        <v>22</v>
      </c>
      <c r="E38" s="274">
        <f t="shared" si="4"/>
        <v>82</v>
      </c>
      <c r="F38" s="274"/>
      <c r="G38" s="274">
        <f t="shared" si="5"/>
        <v>23</v>
      </c>
      <c r="H38" s="274"/>
      <c r="I38" s="18">
        <v>14</v>
      </c>
      <c r="J38" s="18">
        <v>3</v>
      </c>
      <c r="K38" s="18">
        <v>2</v>
      </c>
      <c r="L38" s="18">
        <v>0</v>
      </c>
      <c r="M38" s="18">
        <v>66</v>
      </c>
      <c r="N38" s="18">
        <v>20</v>
      </c>
      <c r="O38" s="18">
        <v>2</v>
      </c>
      <c r="P38" s="18">
        <v>0</v>
      </c>
      <c r="Q38" s="18">
        <v>0</v>
      </c>
      <c r="R38" s="18">
        <v>0</v>
      </c>
      <c r="S38" s="18">
        <v>10</v>
      </c>
      <c r="T38" s="18">
        <v>1</v>
      </c>
      <c r="U38" s="18">
        <v>0</v>
      </c>
      <c r="V38" s="26">
        <v>0</v>
      </c>
      <c r="W38" s="275" t="s">
        <v>52</v>
      </c>
      <c r="X38" s="275"/>
      <c r="Y38" s="275"/>
      <c r="Z38" s="275"/>
      <c r="AA38" s="275"/>
      <c r="AB38" s="18">
        <f t="shared" si="1"/>
        <v>22</v>
      </c>
      <c r="AC38" s="18">
        <v>0</v>
      </c>
      <c r="AD38" s="18">
        <v>0</v>
      </c>
      <c r="AE38" s="18">
        <v>2</v>
      </c>
      <c r="AF38" s="18">
        <v>2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68</v>
      </c>
      <c r="AN38" s="18">
        <v>20</v>
      </c>
      <c r="AO38" s="18">
        <v>16</v>
      </c>
      <c r="AP38" s="18">
        <v>66</v>
      </c>
      <c r="AQ38" s="18">
        <v>0</v>
      </c>
      <c r="AR38" s="18">
        <v>0</v>
      </c>
    </row>
    <row r="39" spans="1:44" s="15" customFormat="1" ht="15.75" customHeight="1">
      <c r="A39" s="275" t="s">
        <v>53</v>
      </c>
      <c r="B39" s="275"/>
      <c r="C39" s="275"/>
      <c r="D39" s="18">
        <f t="shared" si="3"/>
        <v>23</v>
      </c>
      <c r="E39" s="274">
        <f t="shared" si="4"/>
        <v>23</v>
      </c>
      <c r="F39" s="274"/>
      <c r="G39" s="274">
        <f t="shared" si="5"/>
        <v>11</v>
      </c>
      <c r="H39" s="274"/>
      <c r="I39" s="18">
        <v>23</v>
      </c>
      <c r="J39" s="18">
        <v>11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21</v>
      </c>
      <c r="T39" s="18">
        <v>10</v>
      </c>
      <c r="U39" s="18">
        <v>0</v>
      </c>
      <c r="V39" s="26">
        <v>0</v>
      </c>
      <c r="W39" s="275" t="s">
        <v>53</v>
      </c>
      <c r="X39" s="275"/>
      <c r="Y39" s="275"/>
      <c r="Z39" s="275"/>
      <c r="AA39" s="275"/>
      <c r="AB39" s="18">
        <f t="shared" si="1"/>
        <v>23</v>
      </c>
      <c r="AC39" s="18">
        <v>0</v>
      </c>
      <c r="AD39" s="18">
        <v>0</v>
      </c>
      <c r="AE39" s="18">
        <v>0</v>
      </c>
      <c r="AF39" s="18">
        <v>0</v>
      </c>
      <c r="AG39" s="18">
        <v>2</v>
      </c>
      <c r="AH39" s="18">
        <v>1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23</v>
      </c>
      <c r="AP39" s="18">
        <v>0</v>
      </c>
      <c r="AQ39" s="18">
        <v>0</v>
      </c>
      <c r="AR39" s="18">
        <v>0</v>
      </c>
    </row>
    <row r="40" spans="1:44" s="15" customFormat="1" ht="15.75" customHeight="1">
      <c r="A40" s="275" t="s">
        <v>54</v>
      </c>
      <c r="B40" s="275"/>
      <c r="C40" s="275"/>
      <c r="D40" s="18">
        <f t="shared" si="3"/>
        <v>24</v>
      </c>
      <c r="E40" s="274">
        <f t="shared" si="4"/>
        <v>45</v>
      </c>
      <c r="F40" s="274"/>
      <c r="G40" s="274">
        <f t="shared" si="5"/>
        <v>13</v>
      </c>
      <c r="H40" s="274"/>
      <c r="I40" s="18">
        <v>13</v>
      </c>
      <c r="J40" s="18">
        <v>0</v>
      </c>
      <c r="K40" s="18">
        <v>17</v>
      </c>
      <c r="L40" s="18">
        <v>6</v>
      </c>
      <c r="M40" s="18">
        <v>15</v>
      </c>
      <c r="N40" s="18">
        <v>7</v>
      </c>
      <c r="O40" s="18">
        <v>4</v>
      </c>
      <c r="P40" s="18">
        <v>0</v>
      </c>
      <c r="Q40" s="18">
        <v>0</v>
      </c>
      <c r="R40" s="18">
        <v>0</v>
      </c>
      <c r="S40" s="18">
        <v>11</v>
      </c>
      <c r="T40" s="18">
        <v>0</v>
      </c>
      <c r="U40" s="18">
        <v>0</v>
      </c>
      <c r="V40" s="26">
        <v>0</v>
      </c>
      <c r="W40" s="275" t="s">
        <v>54</v>
      </c>
      <c r="X40" s="275"/>
      <c r="Y40" s="275"/>
      <c r="Z40" s="275"/>
      <c r="AA40" s="275"/>
      <c r="AB40" s="18">
        <f t="shared" si="1"/>
        <v>24</v>
      </c>
      <c r="AC40" s="18">
        <v>0</v>
      </c>
      <c r="AD40" s="18">
        <v>0</v>
      </c>
      <c r="AE40" s="18">
        <v>2</v>
      </c>
      <c r="AF40" s="18">
        <v>0</v>
      </c>
      <c r="AG40" s="18">
        <v>20</v>
      </c>
      <c r="AH40" s="18">
        <v>8</v>
      </c>
      <c r="AI40" s="18">
        <v>0</v>
      </c>
      <c r="AJ40" s="18">
        <v>0</v>
      </c>
      <c r="AK40" s="18">
        <v>0</v>
      </c>
      <c r="AL40" s="18">
        <v>0</v>
      </c>
      <c r="AM40" s="18">
        <v>8</v>
      </c>
      <c r="AN40" s="18">
        <v>5</v>
      </c>
      <c r="AO40" s="18">
        <v>30</v>
      </c>
      <c r="AP40" s="18">
        <v>0</v>
      </c>
      <c r="AQ40" s="18">
        <v>15</v>
      </c>
      <c r="AR40" s="18">
        <v>0</v>
      </c>
    </row>
    <row r="41" spans="1:44" s="15" customFormat="1" ht="15.75" customHeight="1">
      <c r="A41" s="273" t="s">
        <v>55</v>
      </c>
      <c r="B41" s="273"/>
      <c r="C41" s="273"/>
      <c r="D41" s="18">
        <f t="shared" si="3"/>
        <v>25</v>
      </c>
      <c r="E41" s="274">
        <f t="shared" si="4"/>
        <v>192</v>
      </c>
      <c r="F41" s="274"/>
      <c r="G41" s="274">
        <f t="shared" si="5"/>
        <v>78</v>
      </c>
      <c r="H41" s="274"/>
      <c r="I41" s="25">
        <f t="shared" ref="I41:V41" si="12">SUM(I42:I44)</f>
        <v>52</v>
      </c>
      <c r="J41" s="25">
        <f t="shared" si="12"/>
        <v>15</v>
      </c>
      <c r="K41" s="25">
        <f t="shared" si="12"/>
        <v>67</v>
      </c>
      <c r="L41" s="25">
        <f t="shared" si="12"/>
        <v>11</v>
      </c>
      <c r="M41" s="25">
        <f t="shared" si="12"/>
        <v>73</v>
      </c>
      <c r="N41" s="25">
        <f t="shared" si="12"/>
        <v>52</v>
      </c>
      <c r="O41" s="25">
        <f t="shared" si="12"/>
        <v>3</v>
      </c>
      <c r="P41" s="25">
        <f t="shared" si="12"/>
        <v>0</v>
      </c>
      <c r="Q41" s="25">
        <f t="shared" si="12"/>
        <v>0</v>
      </c>
      <c r="R41" s="25">
        <f t="shared" si="12"/>
        <v>0</v>
      </c>
      <c r="S41" s="25">
        <f t="shared" si="12"/>
        <v>13</v>
      </c>
      <c r="T41" s="25">
        <f t="shared" si="12"/>
        <v>1</v>
      </c>
      <c r="U41" s="25">
        <f t="shared" si="12"/>
        <v>2</v>
      </c>
      <c r="V41" s="25">
        <f t="shared" si="12"/>
        <v>1</v>
      </c>
      <c r="W41" s="273" t="s">
        <v>55</v>
      </c>
      <c r="X41" s="273"/>
      <c r="Y41" s="273"/>
      <c r="Z41" s="273"/>
      <c r="AA41" s="273"/>
      <c r="AB41" s="24">
        <f t="shared" si="1"/>
        <v>25</v>
      </c>
      <c r="AC41" s="25">
        <f t="shared" ref="AC41:AR41" si="13">SUM(AC42:AC44)</f>
        <v>0</v>
      </c>
      <c r="AD41" s="25">
        <f t="shared" si="13"/>
        <v>0</v>
      </c>
      <c r="AE41" s="25">
        <f t="shared" si="13"/>
        <v>41</v>
      </c>
      <c r="AF41" s="25">
        <f t="shared" si="13"/>
        <v>30</v>
      </c>
      <c r="AG41" s="25">
        <f t="shared" si="13"/>
        <v>34</v>
      </c>
      <c r="AH41" s="25">
        <f t="shared" si="13"/>
        <v>24</v>
      </c>
      <c r="AI41" s="25">
        <f t="shared" si="13"/>
        <v>40</v>
      </c>
      <c r="AJ41" s="25">
        <f t="shared" si="13"/>
        <v>0</v>
      </c>
      <c r="AK41" s="25">
        <f t="shared" si="13"/>
        <v>0</v>
      </c>
      <c r="AL41" s="25">
        <f t="shared" si="13"/>
        <v>0</v>
      </c>
      <c r="AM41" s="25">
        <f t="shared" si="13"/>
        <v>59</v>
      </c>
      <c r="AN41" s="25">
        <f t="shared" si="13"/>
        <v>22</v>
      </c>
      <c r="AO41" s="25">
        <f t="shared" si="13"/>
        <v>119</v>
      </c>
      <c r="AP41" s="25">
        <f t="shared" si="13"/>
        <v>73</v>
      </c>
      <c r="AQ41" s="25">
        <f t="shared" si="13"/>
        <v>0</v>
      </c>
      <c r="AR41" s="25">
        <f t="shared" si="13"/>
        <v>0</v>
      </c>
    </row>
    <row r="42" spans="1:44" s="15" customFormat="1" ht="15.75" customHeight="1">
      <c r="A42" s="275" t="s">
        <v>56</v>
      </c>
      <c r="B42" s="275"/>
      <c r="C42" s="275"/>
      <c r="D42" s="18">
        <f t="shared" si="3"/>
        <v>26</v>
      </c>
      <c r="E42" s="274">
        <f t="shared" si="4"/>
        <v>118</v>
      </c>
      <c r="F42" s="274"/>
      <c r="G42" s="274">
        <f t="shared" si="5"/>
        <v>67</v>
      </c>
      <c r="H42" s="274"/>
      <c r="I42" s="18">
        <v>45</v>
      </c>
      <c r="J42" s="18">
        <v>15</v>
      </c>
      <c r="K42" s="18">
        <v>0</v>
      </c>
      <c r="L42" s="18">
        <v>0</v>
      </c>
      <c r="M42" s="18">
        <v>73</v>
      </c>
      <c r="N42" s="18">
        <v>52</v>
      </c>
      <c r="O42" s="18">
        <v>0</v>
      </c>
      <c r="P42" s="18">
        <v>0</v>
      </c>
      <c r="Q42" s="18">
        <v>0</v>
      </c>
      <c r="R42" s="18">
        <v>0</v>
      </c>
      <c r="S42" s="18">
        <v>12</v>
      </c>
      <c r="T42" s="18">
        <v>1</v>
      </c>
      <c r="U42" s="18">
        <v>2</v>
      </c>
      <c r="V42" s="18">
        <v>1</v>
      </c>
      <c r="W42" s="275" t="s">
        <v>56</v>
      </c>
      <c r="X42" s="275"/>
      <c r="Y42" s="275"/>
      <c r="Z42" s="275"/>
      <c r="AA42" s="275"/>
      <c r="AB42" s="18">
        <f t="shared" si="1"/>
        <v>26</v>
      </c>
      <c r="AC42" s="18">
        <v>0</v>
      </c>
      <c r="AD42" s="18">
        <v>0</v>
      </c>
      <c r="AE42" s="18">
        <v>41</v>
      </c>
      <c r="AF42" s="18">
        <v>30</v>
      </c>
      <c r="AG42" s="18">
        <v>31</v>
      </c>
      <c r="AH42" s="18">
        <v>24</v>
      </c>
      <c r="AI42" s="18">
        <v>0</v>
      </c>
      <c r="AJ42" s="18">
        <v>0</v>
      </c>
      <c r="AK42" s="18">
        <v>0</v>
      </c>
      <c r="AL42" s="18">
        <v>0</v>
      </c>
      <c r="AM42" s="18">
        <v>32</v>
      </c>
      <c r="AN42" s="18">
        <v>11</v>
      </c>
      <c r="AO42" s="18">
        <v>45</v>
      </c>
      <c r="AP42" s="18">
        <v>73</v>
      </c>
      <c r="AQ42" s="18">
        <v>0</v>
      </c>
      <c r="AR42" s="18">
        <v>0</v>
      </c>
    </row>
    <row r="43" spans="1:44" s="15" customFormat="1" ht="15.75" customHeight="1">
      <c r="A43" s="275" t="s">
        <v>57</v>
      </c>
      <c r="B43" s="275"/>
      <c r="C43" s="275"/>
      <c r="D43" s="18">
        <f t="shared" si="3"/>
        <v>27</v>
      </c>
      <c r="E43" s="274">
        <f t="shared" si="4"/>
        <v>62</v>
      </c>
      <c r="F43" s="274"/>
      <c r="G43" s="274">
        <f t="shared" si="5"/>
        <v>11</v>
      </c>
      <c r="H43" s="274"/>
      <c r="I43" s="18">
        <v>0</v>
      </c>
      <c r="J43" s="18">
        <v>0</v>
      </c>
      <c r="K43" s="18">
        <v>62</v>
      </c>
      <c r="L43" s="18">
        <v>11</v>
      </c>
      <c r="M43" s="18">
        <v>0</v>
      </c>
      <c r="N43" s="18">
        <v>0</v>
      </c>
      <c r="O43" s="18"/>
      <c r="P43" s="18"/>
      <c r="Q43" s="18"/>
      <c r="R43" s="18"/>
      <c r="S43" s="18"/>
      <c r="T43" s="18"/>
      <c r="U43" s="18"/>
      <c r="V43" s="26"/>
      <c r="W43" s="275" t="s">
        <v>57</v>
      </c>
      <c r="X43" s="275"/>
      <c r="Y43" s="275"/>
      <c r="Z43" s="275"/>
      <c r="AA43" s="275"/>
      <c r="AB43" s="18">
        <f t="shared" si="1"/>
        <v>27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40</v>
      </c>
      <c r="AJ43" s="18">
        <v>0</v>
      </c>
      <c r="AK43" s="18">
        <v>0</v>
      </c>
      <c r="AL43" s="18">
        <v>0</v>
      </c>
      <c r="AM43" s="18">
        <v>22</v>
      </c>
      <c r="AN43" s="18">
        <v>11</v>
      </c>
      <c r="AO43" s="18">
        <v>62</v>
      </c>
      <c r="AP43" s="18">
        <v>0</v>
      </c>
      <c r="AQ43" s="18">
        <v>0</v>
      </c>
      <c r="AR43" s="18">
        <v>0</v>
      </c>
    </row>
    <row r="44" spans="1:44" s="15" customFormat="1" ht="15.75" customHeight="1">
      <c r="A44" s="275" t="s">
        <v>58</v>
      </c>
      <c r="B44" s="275"/>
      <c r="C44" s="275"/>
      <c r="D44" s="18">
        <f t="shared" si="3"/>
        <v>28</v>
      </c>
      <c r="E44" s="274">
        <f t="shared" si="4"/>
        <v>12</v>
      </c>
      <c r="F44" s="274"/>
      <c r="G44" s="274">
        <f t="shared" si="5"/>
        <v>0</v>
      </c>
      <c r="H44" s="274"/>
      <c r="I44" s="18">
        <v>7</v>
      </c>
      <c r="J44" s="18">
        <v>0</v>
      </c>
      <c r="K44" s="18">
        <v>5</v>
      </c>
      <c r="L44" s="18">
        <v>0</v>
      </c>
      <c r="M44" s="18">
        <v>0</v>
      </c>
      <c r="N44" s="18">
        <v>0</v>
      </c>
      <c r="O44" s="18">
        <v>3</v>
      </c>
      <c r="P44" s="18">
        <v>0</v>
      </c>
      <c r="Q44" s="18">
        <v>0</v>
      </c>
      <c r="R44" s="18">
        <v>0</v>
      </c>
      <c r="S44" s="18">
        <v>1</v>
      </c>
      <c r="T44" s="18">
        <v>0</v>
      </c>
      <c r="U44" s="18">
        <v>0</v>
      </c>
      <c r="V44" s="26">
        <v>0</v>
      </c>
      <c r="W44" s="275" t="s">
        <v>58</v>
      </c>
      <c r="X44" s="275"/>
      <c r="Y44" s="275"/>
      <c r="Z44" s="275"/>
      <c r="AA44" s="275"/>
      <c r="AB44" s="18">
        <f t="shared" si="1"/>
        <v>28</v>
      </c>
      <c r="AC44" s="18">
        <v>0</v>
      </c>
      <c r="AD44" s="18">
        <v>0</v>
      </c>
      <c r="AE44" s="18">
        <v>0</v>
      </c>
      <c r="AF44" s="18">
        <v>0</v>
      </c>
      <c r="AG44" s="18">
        <v>3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5</v>
      </c>
      <c r="AN44" s="18">
        <v>0</v>
      </c>
      <c r="AO44" s="18">
        <v>12</v>
      </c>
      <c r="AP44" s="18">
        <v>0</v>
      </c>
      <c r="AQ44" s="18">
        <v>0</v>
      </c>
      <c r="AR44" s="18">
        <v>0</v>
      </c>
    </row>
    <row r="45" spans="1:44" s="15" customFormat="1" ht="15.75" customHeight="1">
      <c r="A45" s="273" t="s">
        <v>59</v>
      </c>
      <c r="B45" s="273"/>
      <c r="C45" s="273"/>
      <c r="D45" s="24">
        <f t="shared" si="3"/>
        <v>29</v>
      </c>
      <c r="E45" s="274">
        <f t="shared" si="4"/>
        <v>1303</v>
      </c>
      <c r="F45" s="274"/>
      <c r="G45" s="274">
        <f t="shared" si="5"/>
        <v>347</v>
      </c>
      <c r="H45" s="274"/>
      <c r="I45" s="25">
        <f t="shared" ref="I45:V45" si="14">SUM(I46:I54)</f>
        <v>645</v>
      </c>
      <c r="J45" s="25">
        <f t="shared" si="14"/>
        <v>198</v>
      </c>
      <c r="K45" s="25">
        <f t="shared" si="14"/>
        <v>546</v>
      </c>
      <c r="L45" s="25">
        <f t="shared" si="14"/>
        <v>138</v>
      </c>
      <c r="M45" s="25">
        <f t="shared" si="14"/>
        <v>112</v>
      </c>
      <c r="N45" s="25">
        <f t="shared" si="14"/>
        <v>11</v>
      </c>
      <c r="O45" s="25">
        <f t="shared" si="14"/>
        <v>16</v>
      </c>
      <c r="P45" s="25">
        <f t="shared" si="14"/>
        <v>7</v>
      </c>
      <c r="Q45" s="25">
        <f t="shared" si="14"/>
        <v>8</v>
      </c>
      <c r="R45" s="25">
        <f t="shared" si="14"/>
        <v>2</v>
      </c>
      <c r="S45" s="25">
        <f t="shared" si="14"/>
        <v>522</v>
      </c>
      <c r="T45" s="25">
        <f t="shared" si="14"/>
        <v>164</v>
      </c>
      <c r="U45" s="25">
        <f t="shared" si="14"/>
        <v>1</v>
      </c>
      <c r="V45" s="25">
        <f t="shared" si="14"/>
        <v>1</v>
      </c>
      <c r="W45" s="273" t="s">
        <v>59</v>
      </c>
      <c r="X45" s="273"/>
      <c r="Y45" s="273"/>
      <c r="Z45" s="273"/>
      <c r="AA45" s="273"/>
      <c r="AB45" s="24">
        <f t="shared" si="1"/>
        <v>29</v>
      </c>
      <c r="AC45" s="25">
        <f t="shared" ref="AC45:AR45" si="15">SUM(AC46:AC54)</f>
        <v>1</v>
      </c>
      <c r="AD45" s="25">
        <f t="shared" si="15"/>
        <v>1</v>
      </c>
      <c r="AE45" s="25">
        <f t="shared" si="15"/>
        <v>161</v>
      </c>
      <c r="AF45" s="25">
        <f t="shared" si="15"/>
        <v>35</v>
      </c>
      <c r="AG45" s="25">
        <f t="shared" si="15"/>
        <v>71</v>
      </c>
      <c r="AH45" s="25">
        <f t="shared" si="15"/>
        <v>32</v>
      </c>
      <c r="AI45" s="25">
        <f t="shared" si="15"/>
        <v>114</v>
      </c>
      <c r="AJ45" s="25">
        <f t="shared" si="15"/>
        <v>0</v>
      </c>
      <c r="AK45" s="25">
        <f t="shared" si="15"/>
        <v>203</v>
      </c>
      <c r="AL45" s="25">
        <f t="shared" si="15"/>
        <v>29</v>
      </c>
      <c r="AM45" s="25">
        <f t="shared" si="15"/>
        <v>206</v>
      </c>
      <c r="AN45" s="25">
        <f t="shared" si="15"/>
        <v>76</v>
      </c>
      <c r="AO45" s="25">
        <f t="shared" si="15"/>
        <v>630</v>
      </c>
      <c r="AP45" s="25">
        <f t="shared" si="15"/>
        <v>97</v>
      </c>
      <c r="AQ45" s="25">
        <f t="shared" si="15"/>
        <v>576</v>
      </c>
      <c r="AR45" s="25">
        <f t="shared" si="15"/>
        <v>0</v>
      </c>
    </row>
    <row r="46" spans="1:44" s="15" customFormat="1" ht="15.75" customHeight="1">
      <c r="A46" s="277" t="s">
        <v>60</v>
      </c>
      <c r="B46" s="277"/>
      <c r="C46" s="277"/>
      <c r="D46" s="18">
        <f t="shared" si="3"/>
        <v>30</v>
      </c>
      <c r="E46" s="274">
        <f t="shared" si="4"/>
        <v>0</v>
      </c>
      <c r="F46" s="274"/>
      <c r="G46" s="274">
        <f t="shared" si="5"/>
        <v>0</v>
      </c>
      <c r="H46" s="274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6"/>
      <c r="W46" s="275" t="s">
        <v>60</v>
      </c>
      <c r="X46" s="275"/>
      <c r="Y46" s="275"/>
      <c r="Z46" s="275"/>
      <c r="AA46" s="275"/>
      <c r="AB46" s="18">
        <f t="shared" si="1"/>
        <v>30</v>
      </c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s="15" customFormat="1" ht="15.75" customHeight="1">
      <c r="A47" s="277" t="s">
        <v>61</v>
      </c>
      <c r="B47" s="277"/>
      <c r="C47" s="277"/>
      <c r="D47" s="18">
        <f t="shared" si="3"/>
        <v>31</v>
      </c>
      <c r="E47" s="274">
        <f t="shared" si="4"/>
        <v>0</v>
      </c>
      <c r="F47" s="274"/>
      <c r="G47" s="274">
        <f t="shared" si="5"/>
        <v>0</v>
      </c>
      <c r="H47" s="274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6"/>
      <c r="W47" s="275" t="s">
        <v>61</v>
      </c>
      <c r="X47" s="275"/>
      <c r="Y47" s="275"/>
      <c r="Z47" s="275"/>
      <c r="AA47" s="275"/>
      <c r="AB47" s="18">
        <f t="shared" si="1"/>
        <v>31</v>
      </c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s="15" customFormat="1" ht="15.75" customHeight="1">
      <c r="A48" s="277" t="s">
        <v>62</v>
      </c>
      <c r="B48" s="277"/>
      <c r="C48" s="277"/>
      <c r="D48" s="18">
        <f t="shared" si="3"/>
        <v>32</v>
      </c>
      <c r="E48" s="274">
        <f t="shared" si="4"/>
        <v>650</v>
      </c>
      <c r="F48" s="274"/>
      <c r="G48" s="274">
        <f t="shared" si="5"/>
        <v>117</v>
      </c>
      <c r="H48" s="274"/>
      <c r="I48" s="18">
        <v>263</v>
      </c>
      <c r="J48" s="18">
        <v>45</v>
      </c>
      <c r="K48" s="18">
        <v>310</v>
      </c>
      <c r="L48" s="18">
        <v>61</v>
      </c>
      <c r="M48" s="18">
        <v>77</v>
      </c>
      <c r="N48" s="18">
        <v>11</v>
      </c>
      <c r="O48" s="18">
        <v>9</v>
      </c>
      <c r="P48" s="18">
        <v>5</v>
      </c>
      <c r="Q48" s="18">
        <v>0</v>
      </c>
      <c r="R48" s="18">
        <v>0</v>
      </c>
      <c r="S48" s="18">
        <v>205</v>
      </c>
      <c r="T48" s="18">
        <v>33</v>
      </c>
      <c r="U48" s="18">
        <v>0</v>
      </c>
      <c r="V48" s="26">
        <v>0</v>
      </c>
      <c r="W48" s="275" t="s">
        <v>62</v>
      </c>
      <c r="X48" s="275"/>
      <c r="Y48" s="275"/>
      <c r="Z48" s="275"/>
      <c r="AA48" s="275"/>
      <c r="AB48" s="18">
        <f t="shared" si="1"/>
        <v>32</v>
      </c>
      <c r="AC48" s="18">
        <v>1</v>
      </c>
      <c r="AD48" s="18">
        <v>1</v>
      </c>
      <c r="AE48" s="18">
        <v>147</v>
      </c>
      <c r="AF48" s="18">
        <v>26</v>
      </c>
      <c r="AG48" s="18">
        <v>18</v>
      </c>
      <c r="AH48" s="18">
        <v>8</v>
      </c>
      <c r="AI48" s="18">
        <v>112</v>
      </c>
      <c r="AJ48" s="18">
        <v>0</v>
      </c>
      <c r="AK48" s="18">
        <v>0</v>
      </c>
      <c r="AL48" s="18">
        <v>0</v>
      </c>
      <c r="AM48" s="18">
        <v>158</v>
      </c>
      <c r="AN48" s="18">
        <v>44</v>
      </c>
      <c r="AO48" s="18">
        <v>399</v>
      </c>
      <c r="AP48" s="18">
        <v>94</v>
      </c>
      <c r="AQ48" s="18">
        <v>157</v>
      </c>
      <c r="AR48" s="18">
        <v>0</v>
      </c>
    </row>
    <row r="49" spans="1:44" s="15" customFormat="1" ht="15.75" customHeight="1">
      <c r="A49" s="277" t="s">
        <v>63</v>
      </c>
      <c r="B49" s="277"/>
      <c r="C49" s="277"/>
      <c r="D49" s="18">
        <f t="shared" si="3"/>
        <v>33</v>
      </c>
      <c r="E49" s="274">
        <f t="shared" si="4"/>
        <v>203</v>
      </c>
      <c r="F49" s="274"/>
      <c r="G49" s="274">
        <f t="shared" si="5"/>
        <v>29</v>
      </c>
      <c r="H49" s="274"/>
      <c r="I49" s="18">
        <v>0</v>
      </c>
      <c r="J49" s="18">
        <v>0</v>
      </c>
      <c r="K49" s="18">
        <v>180</v>
      </c>
      <c r="L49" s="18">
        <v>29</v>
      </c>
      <c r="M49" s="18">
        <v>23</v>
      </c>
      <c r="N49" s="18">
        <v>0</v>
      </c>
      <c r="O49" s="18"/>
      <c r="P49" s="18"/>
      <c r="Q49" s="18"/>
      <c r="R49" s="18"/>
      <c r="S49" s="18"/>
      <c r="T49" s="18"/>
      <c r="U49" s="18"/>
      <c r="V49" s="26"/>
      <c r="W49" s="275" t="s">
        <v>63</v>
      </c>
      <c r="X49" s="275"/>
      <c r="Y49" s="275"/>
      <c r="Z49" s="275"/>
      <c r="AA49" s="275"/>
      <c r="AB49" s="18">
        <f t="shared" si="1"/>
        <v>33</v>
      </c>
      <c r="AC49" s="18"/>
      <c r="AD49" s="18"/>
      <c r="AE49" s="18"/>
      <c r="AF49" s="18"/>
      <c r="AG49" s="18"/>
      <c r="AH49" s="18"/>
      <c r="AI49" s="18"/>
      <c r="AJ49" s="18"/>
      <c r="AK49" s="18">
        <v>203</v>
      </c>
      <c r="AL49" s="18">
        <v>29</v>
      </c>
      <c r="AM49" s="18"/>
      <c r="AN49" s="18"/>
      <c r="AO49" s="18">
        <v>203</v>
      </c>
      <c r="AP49" s="18"/>
      <c r="AQ49" s="18"/>
      <c r="AR49" s="18"/>
    </row>
    <row r="50" spans="1:44" s="15" customFormat="1" ht="15.75" customHeight="1">
      <c r="A50" s="277" t="s">
        <v>64</v>
      </c>
      <c r="B50" s="277"/>
      <c r="C50" s="277"/>
      <c r="D50" s="18">
        <f t="shared" si="3"/>
        <v>34</v>
      </c>
      <c r="E50" s="274">
        <f t="shared" si="4"/>
        <v>81</v>
      </c>
      <c r="F50" s="274"/>
      <c r="G50" s="274">
        <f t="shared" si="5"/>
        <v>12</v>
      </c>
      <c r="H50" s="274"/>
      <c r="I50" s="18">
        <v>81</v>
      </c>
      <c r="J50" s="18">
        <v>12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8</v>
      </c>
      <c r="R50" s="18">
        <v>2</v>
      </c>
      <c r="S50" s="18">
        <v>46</v>
      </c>
      <c r="T50" s="18">
        <v>8</v>
      </c>
      <c r="U50" s="18">
        <v>1</v>
      </c>
      <c r="V50" s="26">
        <v>1</v>
      </c>
      <c r="W50" s="275" t="s">
        <v>64</v>
      </c>
      <c r="X50" s="275"/>
      <c r="Y50" s="275"/>
      <c r="Z50" s="275"/>
      <c r="AA50" s="275"/>
      <c r="AB50" s="18">
        <f t="shared" si="1"/>
        <v>34</v>
      </c>
      <c r="AC50" s="18">
        <v>0</v>
      </c>
      <c r="AD50" s="18">
        <v>0</v>
      </c>
      <c r="AE50" s="18">
        <v>0</v>
      </c>
      <c r="AF50" s="18">
        <v>0</v>
      </c>
      <c r="AG50" s="18">
        <v>23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3</v>
      </c>
      <c r="AN50" s="18">
        <v>1</v>
      </c>
      <c r="AO50" s="18">
        <v>0</v>
      </c>
      <c r="AP50" s="18">
        <v>0</v>
      </c>
      <c r="AQ50" s="18">
        <v>81</v>
      </c>
      <c r="AR50" s="18">
        <v>0</v>
      </c>
    </row>
    <row r="51" spans="1:44" s="15" customFormat="1" ht="15.75" customHeight="1">
      <c r="A51" s="277" t="s">
        <v>65</v>
      </c>
      <c r="B51" s="277"/>
      <c r="C51" s="277"/>
      <c r="D51" s="18">
        <f t="shared" si="3"/>
        <v>35</v>
      </c>
      <c r="E51" s="274">
        <f t="shared" si="4"/>
        <v>0</v>
      </c>
      <c r="F51" s="274"/>
      <c r="G51" s="274">
        <f t="shared" si="5"/>
        <v>0</v>
      </c>
      <c r="H51" s="274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26"/>
      <c r="W51" s="275" t="s">
        <v>65</v>
      </c>
      <c r="X51" s="275"/>
      <c r="Y51" s="275"/>
      <c r="Z51" s="275"/>
      <c r="AA51" s="275"/>
      <c r="AB51" s="18">
        <f t="shared" si="1"/>
        <v>35</v>
      </c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s="15" customFormat="1" ht="15.75" customHeight="1">
      <c r="A52" s="277" t="s">
        <v>66</v>
      </c>
      <c r="B52" s="277"/>
      <c r="C52" s="277"/>
      <c r="D52" s="18">
        <f t="shared" si="3"/>
        <v>36</v>
      </c>
      <c r="E52" s="274">
        <f t="shared" si="4"/>
        <v>124</v>
      </c>
      <c r="F52" s="274"/>
      <c r="G52" s="274">
        <f t="shared" si="5"/>
        <v>65</v>
      </c>
      <c r="H52" s="274"/>
      <c r="I52" s="18">
        <v>105</v>
      </c>
      <c r="J52" s="18">
        <v>46</v>
      </c>
      <c r="K52" s="18">
        <v>19</v>
      </c>
      <c r="L52" s="18">
        <v>19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91</v>
      </c>
      <c r="T52" s="18">
        <v>37</v>
      </c>
      <c r="U52" s="18">
        <v>0</v>
      </c>
      <c r="V52" s="26">
        <v>0</v>
      </c>
      <c r="W52" s="275" t="s">
        <v>66</v>
      </c>
      <c r="X52" s="275"/>
      <c r="Y52" s="275"/>
      <c r="Z52" s="275"/>
      <c r="AA52" s="275"/>
      <c r="AB52" s="18">
        <f t="shared" si="1"/>
        <v>36</v>
      </c>
      <c r="AC52" s="18">
        <v>0</v>
      </c>
      <c r="AD52" s="18">
        <v>0</v>
      </c>
      <c r="AE52" s="18">
        <v>0</v>
      </c>
      <c r="AF52" s="18">
        <v>0</v>
      </c>
      <c r="AG52" s="18">
        <v>25</v>
      </c>
      <c r="AH52" s="18">
        <v>22</v>
      </c>
      <c r="AI52" s="18">
        <v>2</v>
      </c>
      <c r="AJ52" s="18">
        <v>0</v>
      </c>
      <c r="AK52" s="18">
        <v>0</v>
      </c>
      <c r="AL52" s="18">
        <v>0</v>
      </c>
      <c r="AM52" s="18">
        <v>6</v>
      </c>
      <c r="AN52" s="18">
        <v>6</v>
      </c>
      <c r="AO52" s="18">
        <v>0</v>
      </c>
      <c r="AP52" s="18">
        <v>0</v>
      </c>
      <c r="AQ52" s="18">
        <v>124</v>
      </c>
      <c r="AR52" s="18">
        <v>0</v>
      </c>
    </row>
    <row r="53" spans="1:44" s="15" customFormat="1" ht="15.75" customHeight="1">
      <c r="A53" s="277" t="s">
        <v>67</v>
      </c>
      <c r="B53" s="277"/>
      <c r="C53" s="277"/>
      <c r="D53" s="18">
        <f t="shared" si="3"/>
        <v>37</v>
      </c>
      <c r="E53" s="274">
        <f t="shared" si="4"/>
        <v>45</v>
      </c>
      <c r="F53" s="274"/>
      <c r="G53" s="274">
        <f t="shared" si="5"/>
        <v>33</v>
      </c>
      <c r="H53" s="274"/>
      <c r="I53" s="18">
        <v>15</v>
      </c>
      <c r="J53" s="18">
        <v>6</v>
      </c>
      <c r="K53" s="18">
        <v>30</v>
      </c>
      <c r="L53" s="18">
        <v>27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13</v>
      </c>
      <c r="T53" s="18">
        <v>5</v>
      </c>
      <c r="U53" s="18">
        <v>0</v>
      </c>
      <c r="V53" s="26">
        <v>0</v>
      </c>
      <c r="W53" s="275" t="s">
        <v>67</v>
      </c>
      <c r="X53" s="275"/>
      <c r="Y53" s="275"/>
      <c r="Z53" s="275"/>
      <c r="AA53" s="275"/>
      <c r="AB53" s="18">
        <f t="shared" si="1"/>
        <v>37</v>
      </c>
      <c r="AC53" s="18">
        <v>0</v>
      </c>
      <c r="AD53" s="18">
        <v>0</v>
      </c>
      <c r="AE53" s="18">
        <v>2</v>
      </c>
      <c r="AF53" s="18">
        <v>1</v>
      </c>
      <c r="AG53" s="18">
        <v>2</v>
      </c>
      <c r="AH53" s="18">
        <v>2</v>
      </c>
      <c r="AI53" s="18">
        <v>0</v>
      </c>
      <c r="AJ53" s="18">
        <v>0</v>
      </c>
      <c r="AK53" s="18">
        <v>0</v>
      </c>
      <c r="AL53" s="18">
        <v>0</v>
      </c>
      <c r="AM53" s="18">
        <v>28</v>
      </c>
      <c r="AN53" s="18">
        <v>25</v>
      </c>
      <c r="AO53" s="18">
        <v>28</v>
      </c>
      <c r="AP53" s="18">
        <v>0</v>
      </c>
      <c r="AQ53" s="18">
        <v>17</v>
      </c>
      <c r="AR53" s="18">
        <v>0</v>
      </c>
    </row>
    <row r="54" spans="1:44" s="15" customFormat="1" ht="15.75" customHeight="1">
      <c r="A54" s="277" t="s">
        <v>68</v>
      </c>
      <c r="B54" s="277"/>
      <c r="C54" s="277"/>
      <c r="D54" s="18">
        <f t="shared" si="3"/>
        <v>38</v>
      </c>
      <c r="E54" s="274">
        <f t="shared" si="4"/>
        <v>200</v>
      </c>
      <c r="F54" s="274"/>
      <c r="G54" s="274">
        <f t="shared" si="5"/>
        <v>91</v>
      </c>
      <c r="H54" s="274"/>
      <c r="I54" s="18">
        <v>181</v>
      </c>
      <c r="J54" s="18">
        <v>89</v>
      </c>
      <c r="K54" s="18">
        <v>7</v>
      </c>
      <c r="L54" s="18">
        <v>2</v>
      </c>
      <c r="M54" s="18">
        <v>12</v>
      </c>
      <c r="N54" s="18">
        <v>0</v>
      </c>
      <c r="O54" s="18">
        <v>7</v>
      </c>
      <c r="P54" s="18">
        <v>2</v>
      </c>
      <c r="Q54" s="18">
        <v>0</v>
      </c>
      <c r="R54" s="18">
        <v>0</v>
      </c>
      <c r="S54" s="18">
        <v>167</v>
      </c>
      <c r="T54" s="18">
        <v>81</v>
      </c>
      <c r="U54" s="18">
        <v>0</v>
      </c>
      <c r="V54" s="26">
        <v>0</v>
      </c>
      <c r="W54" s="275" t="s">
        <v>68</v>
      </c>
      <c r="X54" s="275"/>
      <c r="Y54" s="275"/>
      <c r="Z54" s="275"/>
      <c r="AA54" s="275"/>
      <c r="AB54" s="18">
        <f t="shared" si="1"/>
        <v>38</v>
      </c>
      <c r="AC54" s="18">
        <v>0</v>
      </c>
      <c r="AD54" s="18">
        <v>0</v>
      </c>
      <c r="AE54" s="18">
        <v>12</v>
      </c>
      <c r="AF54" s="18">
        <v>8</v>
      </c>
      <c r="AG54" s="18">
        <v>3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11</v>
      </c>
      <c r="AN54" s="18">
        <v>0</v>
      </c>
      <c r="AO54" s="18">
        <v>0</v>
      </c>
      <c r="AP54" s="18">
        <v>3</v>
      </c>
      <c r="AQ54" s="18">
        <v>197</v>
      </c>
      <c r="AR54" s="18">
        <v>0</v>
      </c>
    </row>
    <row r="55" spans="1:44"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</sheetData>
  <mergeCells count="213">
    <mergeCell ref="A54:C54"/>
    <mergeCell ref="E54:F54"/>
    <mergeCell ref="G54:H54"/>
    <mergeCell ref="W54:AA54"/>
    <mergeCell ref="A52:C52"/>
    <mergeCell ref="E52:F52"/>
    <mergeCell ref="G52:H52"/>
    <mergeCell ref="W52:AA52"/>
    <mergeCell ref="A53:C53"/>
    <mergeCell ref="E53:F53"/>
    <mergeCell ref="G53:H53"/>
    <mergeCell ref="W53:AA53"/>
    <mergeCell ref="A50:C50"/>
    <mergeCell ref="E50:F50"/>
    <mergeCell ref="G50:H50"/>
    <mergeCell ref="W50:AA50"/>
    <mergeCell ref="A51:C51"/>
    <mergeCell ref="E51:F51"/>
    <mergeCell ref="G51:H51"/>
    <mergeCell ref="W51:AA51"/>
    <mergeCell ref="A48:C48"/>
    <mergeCell ref="E48:F48"/>
    <mergeCell ref="G48:H48"/>
    <mergeCell ref="W48:AA48"/>
    <mergeCell ref="A49:C49"/>
    <mergeCell ref="E49:F49"/>
    <mergeCell ref="G49:H49"/>
    <mergeCell ref="W49:AA49"/>
    <mergeCell ref="A46:C46"/>
    <mergeCell ref="E46:F46"/>
    <mergeCell ref="G46:H46"/>
    <mergeCell ref="W46:AA46"/>
    <mergeCell ref="A47:C47"/>
    <mergeCell ref="E47:F47"/>
    <mergeCell ref="G47:H47"/>
    <mergeCell ref="W47:AA47"/>
    <mergeCell ref="A44:C44"/>
    <mergeCell ref="E44:F44"/>
    <mergeCell ref="G44:H44"/>
    <mergeCell ref="W44:AA44"/>
    <mergeCell ref="A45:C45"/>
    <mergeCell ref="E45:F45"/>
    <mergeCell ref="G45:H45"/>
    <mergeCell ref="W45:AA45"/>
    <mergeCell ref="A42:C42"/>
    <mergeCell ref="E42:F42"/>
    <mergeCell ref="G42:H42"/>
    <mergeCell ref="W42:AA42"/>
    <mergeCell ref="A43:C43"/>
    <mergeCell ref="E43:F43"/>
    <mergeCell ref="G43:H43"/>
    <mergeCell ref="W43:AA43"/>
    <mergeCell ref="A40:C40"/>
    <mergeCell ref="E40:F40"/>
    <mergeCell ref="G40:H40"/>
    <mergeCell ref="W40:AA40"/>
    <mergeCell ref="A41:C41"/>
    <mergeCell ref="E41:F41"/>
    <mergeCell ref="G41:H41"/>
    <mergeCell ref="W41:AA41"/>
    <mergeCell ref="A38:C38"/>
    <mergeCell ref="E38:F38"/>
    <mergeCell ref="G38:H38"/>
    <mergeCell ref="W38:AA38"/>
    <mergeCell ref="A39:C39"/>
    <mergeCell ref="E39:F39"/>
    <mergeCell ref="G39:H39"/>
    <mergeCell ref="W39:AA39"/>
    <mergeCell ref="A36:C36"/>
    <mergeCell ref="E36:F36"/>
    <mergeCell ref="G36:H36"/>
    <mergeCell ref="W36:AA36"/>
    <mergeCell ref="A37:C37"/>
    <mergeCell ref="E37:F37"/>
    <mergeCell ref="G37:H37"/>
    <mergeCell ref="W37:AA37"/>
    <mergeCell ref="A34:C34"/>
    <mergeCell ref="E34:F34"/>
    <mergeCell ref="G34:H34"/>
    <mergeCell ref="W34:AA34"/>
    <mergeCell ref="A35:C35"/>
    <mergeCell ref="E35:F35"/>
    <mergeCell ref="G35:H35"/>
    <mergeCell ref="W35:AA35"/>
    <mergeCell ref="A32:C32"/>
    <mergeCell ref="E32:F32"/>
    <mergeCell ref="G32:H32"/>
    <mergeCell ref="W32:AA32"/>
    <mergeCell ref="A33:C33"/>
    <mergeCell ref="E33:F33"/>
    <mergeCell ref="G33:H33"/>
    <mergeCell ref="W33:AA33"/>
    <mergeCell ref="A30:C30"/>
    <mergeCell ref="E30:F30"/>
    <mergeCell ref="G30:H30"/>
    <mergeCell ref="W30:AA30"/>
    <mergeCell ref="A31:C31"/>
    <mergeCell ref="E31:F31"/>
    <mergeCell ref="G31:H31"/>
    <mergeCell ref="W31:AA31"/>
    <mergeCell ref="A28:C28"/>
    <mergeCell ref="E28:F28"/>
    <mergeCell ref="G28:H28"/>
    <mergeCell ref="W28:AA28"/>
    <mergeCell ref="A29:C29"/>
    <mergeCell ref="E29:F29"/>
    <mergeCell ref="G29:H29"/>
    <mergeCell ref="W29:AA29"/>
    <mergeCell ref="A26:C26"/>
    <mergeCell ref="E26:F26"/>
    <mergeCell ref="G26:H26"/>
    <mergeCell ref="W26:AA26"/>
    <mergeCell ref="A27:C27"/>
    <mergeCell ref="E27:F27"/>
    <mergeCell ref="G27:H27"/>
    <mergeCell ref="W27:AA27"/>
    <mergeCell ref="A24:C24"/>
    <mergeCell ref="E24:F24"/>
    <mergeCell ref="G24:H24"/>
    <mergeCell ref="W24:AA24"/>
    <mergeCell ref="A25:C25"/>
    <mergeCell ref="E25:F25"/>
    <mergeCell ref="G25:H25"/>
    <mergeCell ref="W25:AA25"/>
    <mergeCell ref="A22:C22"/>
    <mergeCell ref="E22:F22"/>
    <mergeCell ref="G22:H22"/>
    <mergeCell ref="W22:AA22"/>
    <mergeCell ref="A23:C23"/>
    <mergeCell ref="E23:F23"/>
    <mergeCell ref="G23:H23"/>
    <mergeCell ref="W23:AA23"/>
    <mergeCell ref="A20:C20"/>
    <mergeCell ref="E20:F20"/>
    <mergeCell ref="G20:H20"/>
    <mergeCell ref="W20:AA20"/>
    <mergeCell ref="A21:C21"/>
    <mergeCell ref="E21:F21"/>
    <mergeCell ref="G21:H21"/>
    <mergeCell ref="W21:AA21"/>
    <mergeCell ref="A18:C18"/>
    <mergeCell ref="E18:F18"/>
    <mergeCell ref="G18:H18"/>
    <mergeCell ref="W18:AA18"/>
    <mergeCell ref="A19:C19"/>
    <mergeCell ref="E19:F19"/>
    <mergeCell ref="G19:H19"/>
    <mergeCell ref="W19:AA19"/>
    <mergeCell ref="A16:C16"/>
    <mergeCell ref="E16:F16"/>
    <mergeCell ref="G16:H16"/>
    <mergeCell ref="W16:AA16"/>
    <mergeCell ref="A17:C17"/>
    <mergeCell ref="E17:F17"/>
    <mergeCell ref="G17:H17"/>
    <mergeCell ref="W17:AA17"/>
    <mergeCell ref="I14:I15"/>
    <mergeCell ref="K14:K15"/>
    <mergeCell ref="M14:M15"/>
    <mergeCell ref="P14:P15"/>
    <mergeCell ref="R14:R15"/>
    <mergeCell ref="T14:T15"/>
    <mergeCell ref="U12:U15"/>
    <mergeCell ref="V12:V13"/>
    <mergeCell ref="AO12:AO15"/>
    <mergeCell ref="AP12:AP15"/>
    <mergeCell ref="AQ12:AQ15"/>
    <mergeCell ref="AR12:AR15"/>
    <mergeCell ref="AN14:AN15"/>
    <mergeCell ref="AG12:AG15"/>
    <mergeCell ref="AH12:AH13"/>
    <mergeCell ref="AI12:AI15"/>
    <mergeCell ref="AJ12:AJ13"/>
    <mergeCell ref="AK12:AK15"/>
    <mergeCell ref="AL12:AL13"/>
    <mergeCell ref="AH14:AH15"/>
    <mergeCell ref="AJ14:AJ15"/>
    <mergeCell ref="AL14:AL15"/>
    <mergeCell ref="AD12:AD13"/>
    <mergeCell ref="AE12:AE15"/>
    <mergeCell ref="AF12:AF13"/>
    <mergeCell ref="V14:V15"/>
    <mergeCell ref="AD14:AD15"/>
    <mergeCell ref="AF14:AF15"/>
    <mergeCell ref="W11:AA15"/>
    <mergeCell ref="AB11:AB15"/>
    <mergeCell ref="AC11:AN11"/>
    <mergeCell ref="AM12:AM15"/>
    <mergeCell ref="AN12:AN13"/>
    <mergeCell ref="U1:V1"/>
    <mergeCell ref="AP1:AR1"/>
    <mergeCell ref="A3:V3"/>
    <mergeCell ref="A4:V4"/>
    <mergeCell ref="A6:C6"/>
    <mergeCell ref="A7:C7"/>
    <mergeCell ref="AO11:AR11"/>
    <mergeCell ref="G12:H15"/>
    <mergeCell ref="I12:J13"/>
    <mergeCell ref="K12:L13"/>
    <mergeCell ref="M12:N13"/>
    <mergeCell ref="O12:O15"/>
    <mergeCell ref="P12:P13"/>
    <mergeCell ref="A8:C8"/>
    <mergeCell ref="D8:I8"/>
    <mergeCell ref="A11:C15"/>
    <mergeCell ref="D11:D15"/>
    <mergeCell ref="E11:F15"/>
    <mergeCell ref="G11:V11"/>
    <mergeCell ref="Q12:Q15"/>
    <mergeCell ref="R12:R13"/>
    <mergeCell ref="S12:S15"/>
    <mergeCell ref="T12:T13"/>
    <mergeCell ref="AC12:AC15"/>
  </mergeCells>
  <pageMargins left="0.59055118110236204" right="0.39370078740157499" top="0.59055118110236204" bottom="0" header="0" footer="0"/>
  <pageSetup paperSize="9" scale="72" orientation="portrait" r:id="rId1"/>
  <colBreaks count="1" manualBreakCount="1">
    <brk id="22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IX45"/>
  <sheetViews>
    <sheetView view="pageBreakPreview" zoomScaleNormal="55" zoomScaleSheetLayoutView="100" zoomScalePageLayoutView="55" workbookViewId="0">
      <selection activeCell="R55" sqref="R55"/>
    </sheetView>
  </sheetViews>
  <sheetFormatPr defaultColWidth="7.42578125" defaultRowHeight="12.75"/>
  <cols>
    <col min="1" max="1" width="17.140625" style="32" customWidth="1"/>
    <col min="2" max="8" width="4" style="32" customWidth="1"/>
    <col min="9" max="17" width="7.7109375" style="32" customWidth="1"/>
    <col min="18" max="18" width="8.85546875" style="32" customWidth="1"/>
    <col min="19" max="19" width="7.140625" style="32" customWidth="1"/>
    <col min="20" max="20" width="4.5703125" style="32" customWidth="1"/>
    <col min="21" max="21" width="4" style="32" customWidth="1"/>
    <col min="22" max="33" width="7.28515625" style="32" customWidth="1"/>
    <col min="34" max="35" width="9" style="32" customWidth="1"/>
    <col min="36" max="196" width="4.28515625" style="32" customWidth="1"/>
    <col min="197" max="197" width="5.85546875" style="32" customWidth="1"/>
    <col min="198" max="198" width="11.7109375" style="32" customWidth="1"/>
    <col min="199" max="205" width="6.42578125" style="32" customWidth="1"/>
    <col min="206" max="206" width="7.140625" style="32" customWidth="1"/>
    <col min="207" max="207" width="6.42578125" style="32" customWidth="1"/>
    <col min="208" max="208" width="5.7109375" style="32" customWidth="1"/>
    <col min="209" max="209" width="6.42578125" style="32" customWidth="1"/>
    <col min="210" max="210" width="5.85546875" style="32" customWidth="1"/>
    <col min="211" max="211" width="7" style="32" customWidth="1"/>
    <col min="212" max="212" width="6.7109375" style="32" customWidth="1"/>
    <col min="213" max="213" width="6.42578125" style="32" customWidth="1"/>
    <col min="214" max="216" width="8.140625" style="32" customWidth="1"/>
    <col min="217" max="223" width="10.42578125" style="32" customWidth="1"/>
    <col min="224" max="224" width="7" style="32" customWidth="1"/>
    <col min="225" max="225" width="6.85546875" style="32" customWidth="1"/>
    <col min="226" max="226" width="6.42578125" style="32" customWidth="1"/>
    <col min="227" max="227" width="6.85546875" style="32" customWidth="1"/>
    <col min="228" max="228" width="6.7109375" style="32" customWidth="1"/>
    <col min="229" max="229" width="6.42578125" style="32" customWidth="1"/>
    <col min="230" max="230" width="5.140625" style="32" customWidth="1"/>
    <col min="231" max="231" width="5.7109375" style="32" customWidth="1"/>
    <col min="232" max="232" width="5.42578125" style="32" customWidth="1"/>
    <col min="233" max="233" width="6.28515625" style="32" customWidth="1"/>
    <col min="234" max="234" width="5.140625" style="32" customWidth="1"/>
    <col min="235" max="237" width="7.42578125" style="32" customWidth="1"/>
    <col min="238" max="16384" width="7.42578125" style="33"/>
  </cols>
  <sheetData>
    <row r="1" spans="1:258" ht="32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O1" s="85"/>
      <c r="P1" s="278" t="s">
        <v>250</v>
      </c>
      <c r="Q1" s="278"/>
      <c r="R1" s="86"/>
      <c r="S1" s="86"/>
      <c r="T1" s="86"/>
      <c r="U1" s="86"/>
      <c r="V1" s="82"/>
      <c r="W1" s="82"/>
      <c r="X1" s="82"/>
      <c r="Y1" s="82"/>
      <c r="Z1" s="82"/>
      <c r="AA1" s="82"/>
      <c r="AB1" s="82"/>
      <c r="AC1" s="82"/>
      <c r="AD1" s="82"/>
      <c r="AE1" s="279" t="s">
        <v>251</v>
      </c>
      <c r="AF1" s="279"/>
      <c r="AG1" s="279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1"/>
      <c r="IR1" s="31"/>
      <c r="IS1" s="31"/>
      <c r="IT1" s="31"/>
      <c r="IU1" s="31"/>
      <c r="IV1" s="31"/>
      <c r="IW1" s="31"/>
      <c r="IX1" s="31"/>
    </row>
    <row r="2" spans="1:258" ht="19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1"/>
      <c r="IR2" s="31"/>
      <c r="IS2" s="31"/>
      <c r="IT2" s="31"/>
      <c r="IU2" s="31"/>
      <c r="IV2" s="31"/>
      <c r="IW2" s="31"/>
      <c r="IX2" s="31"/>
    </row>
    <row r="3" spans="1:258" ht="27.75" customHeight="1">
      <c r="A3" s="280" t="s">
        <v>252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87"/>
      <c r="S3" s="87"/>
      <c r="T3" s="87"/>
      <c r="U3" s="87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</row>
    <row r="4" spans="1:258" ht="27.7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36"/>
      <c r="S4" s="36"/>
      <c r="T4" s="36"/>
      <c r="U4" s="36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258" ht="34.5" customHeight="1">
      <c r="A5" s="38"/>
      <c r="B5" s="38"/>
      <c r="C5" s="38"/>
      <c r="D5" s="38"/>
      <c r="E5" s="38"/>
      <c r="F5" s="38"/>
      <c r="G5" s="38"/>
      <c r="H5" s="38"/>
      <c r="I5" s="38"/>
      <c r="J5" s="82"/>
      <c r="K5" s="38"/>
      <c r="L5" s="38"/>
      <c r="M5" s="38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</row>
    <row r="6" spans="1:258" s="45" customFormat="1" ht="18" customHeight="1">
      <c r="A6" s="41"/>
      <c r="B6" s="41"/>
      <c r="C6" s="41"/>
      <c r="D6" s="41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</row>
    <row r="7" spans="1:258" s="45" customFormat="1" ht="18" customHeight="1">
      <c r="A7" s="46"/>
      <c r="B7" s="281"/>
      <c r="C7" s="281"/>
      <c r="D7" s="281"/>
      <c r="E7" s="281"/>
      <c r="F7" s="281"/>
      <c r="G7" s="281"/>
      <c r="H7" s="281"/>
      <c r="I7" s="46"/>
      <c r="J7" s="46"/>
      <c r="K7" s="46"/>
      <c r="L7" s="46"/>
      <c r="M7" s="46"/>
      <c r="N7" s="46"/>
      <c r="O7" s="90"/>
      <c r="P7" s="90"/>
      <c r="Q7" s="90"/>
      <c r="R7" s="90"/>
      <c r="S7" s="90"/>
      <c r="T7" s="90"/>
      <c r="U7" s="90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</row>
    <row r="8" spans="1:258" s="45" customFormat="1" ht="14.25" customHeight="1">
      <c r="A8" s="41"/>
      <c r="B8" s="41"/>
      <c r="C8" s="41"/>
      <c r="D8" s="41"/>
      <c r="E8" s="282"/>
      <c r="F8" s="282"/>
      <c r="G8" s="282"/>
      <c r="H8" s="282"/>
      <c r="I8" s="282"/>
      <c r="J8" s="282"/>
      <c r="K8" s="282"/>
      <c r="L8" s="43"/>
      <c r="M8" s="43"/>
      <c r="N8" s="282"/>
      <c r="O8" s="282"/>
      <c r="P8" s="43"/>
      <c r="Q8" s="43"/>
      <c r="R8" s="43"/>
      <c r="S8" s="43"/>
      <c r="T8" s="43"/>
      <c r="U8" s="43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</row>
    <row r="9" spans="1:258" s="45" customFormat="1" ht="18" customHeight="1">
      <c r="A9" s="91" t="s">
        <v>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13" t="s">
        <v>5</v>
      </c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12"/>
      <c r="AF9" s="12"/>
      <c r="AG9" s="13" t="s">
        <v>5</v>
      </c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</row>
    <row r="10" spans="1:258" s="45" customFormat="1" ht="19.5" customHeight="1">
      <c r="A10" s="290" t="s">
        <v>253</v>
      </c>
      <c r="B10" s="228" t="s">
        <v>7</v>
      </c>
      <c r="C10" s="292" t="s">
        <v>8</v>
      </c>
      <c r="D10" s="293"/>
      <c r="E10" s="298"/>
      <c r="F10" s="298"/>
      <c r="G10" s="298"/>
      <c r="H10" s="298"/>
      <c r="I10" s="298"/>
      <c r="J10" s="298"/>
      <c r="K10" s="298"/>
      <c r="L10" s="298"/>
      <c r="M10" s="298"/>
      <c r="N10" s="292" t="s">
        <v>254</v>
      </c>
      <c r="O10" s="92"/>
      <c r="P10" s="92"/>
      <c r="Q10" s="93"/>
      <c r="R10" s="228" t="s">
        <v>253</v>
      </c>
      <c r="S10" s="228"/>
      <c r="T10" s="228"/>
      <c r="U10" s="228" t="s">
        <v>7</v>
      </c>
      <c r="V10" s="306" t="s">
        <v>255</v>
      </c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</row>
    <row r="11" spans="1:258" s="45" customFormat="1" ht="27" customHeight="1">
      <c r="A11" s="291"/>
      <c r="B11" s="228"/>
      <c r="C11" s="294"/>
      <c r="D11" s="295"/>
      <c r="E11" s="287" t="s">
        <v>10</v>
      </c>
      <c r="F11" s="307"/>
      <c r="G11" s="229" t="s">
        <v>11</v>
      </c>
      <c r="H11" s="298"/>
      <c r="I11" s="283"/>
      <c r="J11" s="229" t="s">
        <v>12</v>
      </c>
      <c r="K11" s="283"/>
      <c r="L11" s="229" t="s">
        <v>13</v>
      </c>
      <c r="M11" s="283"/>
      <c r="N11" s="294"/>
      <c r="O11" s="284" t="s">
        <v>10</v>
      </c>
      <c r="P11" s="287" t="s">
        <v>256</v>
      </c>
      <c r="Q11" s="94"/>
      <c r="R11" s="228"/>
      <c r="S11" s="228"/>
      <c r="T11" s="228"/>
      <c r="U11" s="228"/>
      <c r="V11" s="288" t="s">
        <v>257</v>
      </c>
      <c r="W11" s="95"/>
      <c r="X11" s="288" t="s">
        <v>258</v>
      </c>
      <c r="Y11" s="95"/>
      <c r="Z11" s="288" t="s">
        <v>259</v>
      </c>
      <c r="AA11" s="95"/>
      <c r="AB11" s="288" t="s">
        <v>260</v>
      </c>
      <c r="AC11" s="95"/>
      <c r="AD11" s="288" t="s">
        <v>27</v>
      </c>
      <c r="AE11" s="96"/>
      <c r="AF11" s="303" t="s">
        <v>261</v>
      </c>
      <c r="AG11" s="97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</row>
    <row r="12" spans="1:258" s="45" customFormat="1" ht="16.5" customHeight="1">
      <c r="A12" s="291"/>
      <c r="B12" s="228"/>
      <c r="C12" s="294"/>
      <c r="D12" s="295"/>
      <c r="E12" s="288"/>
      <c r="F12" s="308"/>
      <c r="G12" s="292" t="s">
        <v>28</v>
      </c>
      <c r="H12" s="293"/>
      <c r="I12" s="98"/>
      <c r="J12" s="99"/>
      <c r="K12" s="96"/>
      <c r="L12" s="99"/>
      <c r="M12" s="96"/>
      <c r="N12" s="294"/>
      <c r="O12" s="285"/>
      <c r="P12" s="288"/>
      <c r="Q12" s="300" t="s">
        <v>10</v>
      </c>
      <c r="R12" s="228"/>
      <c r="S12" s="228"/>
      <c r="T12" s="228"/>
      <c r="U12" s="228"/>
      <c r="V12" s="288"/>
      <c r="W12" s="287" t="s">
        <v>10</v>
      </c>
      <c r="X12" s="288"/>
      <c r="Y12" s="287" t="s">
        <v>10</v>
      </c>
      <c r="Z12" s="288"/>
      <c r="AA12" s="287" t="s">
        <v>10</v>
      </c>
      <c r="AB12" s="288"/>
      <c r="AC12" s="287" t="s">
        <v>10</v>
      </c>
      <c r="AD12" s="288"/>
      <c r="AE12" s="284" t="s">
        <v>10</v>
      </c>
      <c r="AF12" s="304"/>
      <c r="AG12" s="299" t="s">
        <v>10</v>
      </c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</row>
    <row r="13" spans="1:258" s="45" customFormat="1" ht="19.5" customHeight="1">
      <c r="A13" s="291"/>
      <c r="B13" s="228"/>
      <c r="C13" s="294"/>
      <c r="D13" s="295"/>
      <c r="E13" s="288"/>
      <c r="F13" s="308"/>
      <c r="G13" s="294"/>
      <c r="H13" s="295"/>
      <c r="I13" s="300" t="s">
        <v>10</v>
      </c>
      <c r="J13" s="99"/>
      <c r="K13" s="300" t="s">
        <v>10</v>
      </c>
      <c r="L13" s="99"/>
      <c r="M13" s="300" t="s">
        <v>10</v>
      </c>
      <c r="N13" s="294"/>
      <c r="O13" s="285"/>
      <c r="P13" s="288"/>
      <c r="Q13" s="300"/>
      <c r="R13" s="228"/>
      <c r="S13" s="228"/>
      <c r="T13" s="228"/>
      <c r="U13" s="228"/>
      <c r="V13" s="288"/>
      <c r="W13" s="288"/>
      <c r="X13" s="288"/>
      <c r="Y13" s="288"/>
      <c r="Z13" s="288"/>
      <c r="AA13" s="288"/>
      <c r="AB13" s="288"/>
      <c r="AC13" s="288"/>
      <c r="AD13" s="288"/>
      <c r="AE13" s="285"/>
      <c r="AF13" s="304"/>
      <c r="AG13" s="299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</row>
    <row r="14" spans="1:258" s="45" customFormat="1" ht="25.5" customHeight="1">
      <c r="A14" s="291"/>
      <c r="B14" s="228"/>
      <c r="C14" s="296"/>
      <c r="D14" s="297"/>
      <c r="E14" s="289"/>
      <c r="F14" s="309"/>
      <c r="G14" s="296"/>
      <c r="H14" s="297"/>
      <c r="I14" s="300"/>
      <c r="J14" s="55" t="s">
        <v>28</v>
      </c>
      <c r="K14" s="300"/>
      <c r="L14" s="55" t="s">
        <v>28</v>
      </c>
      <c r="M14" s="300"/>
      <c r="N14" s="296"/>
      <c r="O14" s="286"/>
      <c r="P14" s="289"/>
      <c r="Q14" s="300"/>
      <c r="R14" s="228"/>
      <c r="S14" s="228"/>
      <c r="T14" s="228"/>
      <c r="U14" s="228"/>
      <c r="V14" s="289"/>
      <c r="W14" s="289"/>
      <c r="X14" s="289"/>
      <c r="Y14" s="289"/>
      <c r="Z14" s="289"/>
      <c r="AA14" s="289"/>
      <c r="AB14" s="289"/>
      <c r="AC14" s="289"/>
      <c r="AD14" s="289"/>
      <c r="AE14" s="286"/>
      <c r="AF14" s="305"/>
      <c r="AG14" s="299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</row>
    <row r="15" spans="1:258" s="61" customFormat="1" ht="14.25" customHeight="1">
      <c r="A15" s="56" t="s">
        <v>29</v>
      </c>
      <c r="B15" s="56" t="s">
        <v>30</v>
      </c>
      <c r="C15" s="301">
        <v>1</v>
      </c>
      <c r="D15" s="302"/>
      <c r="E15" s="301">
        <v>2</v>
      </c>
      <c r="F15" s="302"/>
      <c r="G15" s="301">
        <v>3</v>
      </c>
      <c r="H15" s="302"/>
      <c r="I15" s="58">
        <v>4</v>
      </c>
      <c r="J15" s="59">
        <v>5</v>
      </c>
      <c r="K15" s="58">
        <v>6</v>
      </c>
      <c r="L15" s="59">
        <v>7</v>
      </c>
      <c r="M15" s="58">
        <v>8</v>
      </c>
      <c r="N15" s="59">
        <v>9</v>
      </c>
      <c r="O15" s="58">
        <v>10</v>
      </c>
      <c r="P15" s="59">
        <v>11</v>
      </c>
      <c r="Q15" s="58">
        <v>12</v>
      </c>
      <c r="R15" s="229" t="s">
        <v>29</v>
      </c>
      <c r="S15" s="298"/>
      <c r="T15" s="283"/>
      <c r="U15" s="56" t="s">
        <v>30</v>
      </c>
      <c r="V15" s="58">
        <v>13</v>
      </c>
      <c r="W15" s="58">
        <v>14</v>
      </c>
      <c r="X15" s="58">
        <v>15</v>
      </c>
      <c r="Y15" s="58">
        <v>16</v>
      </c>
      <c r="Z15" s="58">
        <v>17</v>
      </c>
      <c r="AA15" s="58">
        <v>18</v>
      </c>
      <c r="AB15" s="58">
        <v>19</v>
      </c>
      <c r="AC15" s="58">
        <v>20</v>
      </c>
      <c r="AD15" s="58">
        <v>21</v>
      </c>
      <c r="AE15" s="58">
        <v>22</v>
      </c>
      <c r="AF15" s="58">
        <v>23</v>
      </c>
      <c r="AG15" s="58">
        <v>24</v>
      </c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</row>
    <row r="16" spans="1:258" s="104" customFormat="1" ht="15.75" customHeight="1">
      <c r="A16" s="100" t="s">
        <v>262</v>
      </c>
      <c r="B16" s="101">
        <v>1</v>
      </c>
      <c r="C16" s="317">
        <f>SUM(C17:D45)</f>
        <v>2710</v>
      </c>
      <c r="D16" s="318"/>
      <c r="E16" s="317">
        <f t="shared" ref="E16" si="0">SUM(E17:F45)</f>
        <v>1070</v>
      </c>
      <c r="F16" s="318"/>
      <c r="G16" s="317">
        <f t="shared" ref="G16" si="1">SUM(G17:H45)</f>
        <v>1297</v>
      </c>
      <c r="H16" s="318"/>
      <c r="I16" s="102">
        <f>SUM(I17:I45)</f>
        <v>507</v>
      </c>
      <c r="J16" s="102">
        <f t="shared" ref="J16:Q16" si="2">SUM(J17:J45)</f>
        <v>788</v>
      </c>
      <c r="K16" s="102">
        <f t="shared" si="2"/>
        <v>233</v>
      </c>
      <c r="L16" s="102">
        <f t="shared" si="2"/>
        <v>625</v>
      </c>
      <c r="M16" s="102">
        <f t="shared" si="2"/>
        <v>330</v>
      </c>
      <c r="N16" s="102">
        <f t="shared" si="2"/>
        <v>20</v>
      </c>
      <c r="O16" s="102">
        <f t="shared" si="2"/>
        <v>14</v>
      </c>
      <c r="P16" s="102">
        <f t="shared" si="2"/>
        <v>4</v>
      </c>
      <c r="Q16" s="102">
        <f t="shared" si="2"/>
        <v>3</v>
      </c>
      <c r="R16" s="319" t="s">
        <v>262</v>
      </c>
      <c r="S16" s="320"/>
      <c r="T16" s="321"/>
      <c r="U16" s="101">
        <v>1</v>
      </c>
      <c r="V16" s="102">
        <f>SUM(V17:V45)</f>
        <v>2</v>
      </c>
      <c r="W16" s="102">
        <f t="shared" ref="W16:AD16" si="3">SUM(W17:W45)</f>
        <v>2</v>
      </c>
      <c r="X16" s="102">
        <f t="shared" si="3"/>
        <v>6</v>
      </c>
      <c r="Y16" s="102">
        <f t="shared" si="3"/>
        <v>4</v>
      </c>
      <c r="Z16" s="102">
        <f t="shared" si="3"/>
        <v>4</v>
      </c>
      <c r="AA16" s="102">
        <f t="shared" si="3"/>
        <v>3</v>
      </c>
      <c r="AB16" s="102">
        <f t="shared" si="3"/>
        <v>0</v>
      </c>
      <c r="AC16" s="102">
        <f t="shared" si="3"/>
        <v>0</v>
      </c>
      <c r="AD16" s="102">
        <f t="shared" si="3"/>
        <v>3</v>
      </c>
      <c r="AE16" s="102">
        <f>SUM(AE17:AE45)</f>
        <v>2</v>
      </c>
      <c r="AF16" s="102">
        <f t="shared" ref="AF16:AG16" si="4">SUM(AF17:AF45)</f>
        <v>1</v>
      </c>
      <c r="AG16" s="102">
        <f t="shared" si="4"/>
        <v>0</v>
      </c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</row>
    <row r="17" spans="1:237" s="45" customFormat="1" ht="15.75" customHeight="1">
      <c r="A17" s="105" t="s">
        <v>263</v>
      </c>
      <c r="B17" s="58">
        <v>2</v>
      </c>
      <c r="C17" s="310">
        <f>+G17+J17+L17</f>
        <v>1</v>
      </c>
      <c r="D17" s="311"/>
      <c r="E17" s="310">
        <f>+I17+K17+M17</f>
        <v>0</v>
      </c>
      <c r="F17" s="311"/>
      <c r="G17" s="312">
        <v>0</v>
      </c>
      <c r="H17" s="313"/>
      <c r="I17" s="106">
        <v>0</v>
      </c>
      <c r="J17" s="106">
        <v>1</v>
      </c>
      <c r="K17" s="106">
        <v>0</v>
      </c>
      <c r="L17" s="106">
        <v>0</v>
      </c>
      <c r="M17" s="106">
        <v>0</v>
      </c>
      <c r="N17" s="107">
        <f>+P17+V17+X17+Z17+AB17+AD17+AF17</f>
        <v>0</v>
      </c>
      <c r="O17" s="107">
        <f>+Q17+W17+Y17+AA17+AC17+AE17+AG17</f>
        <v>0</v>
      </c>
      <c r="P17" s="106">
        <v>0</v>
      </c>
      <c r="Q17" s="106">
        <v>0</v>
      </c>
      <c r="R17" s="314" t="s">
        <v>263</v>
      </c>
      <c r="S17" s="315"/>
      <c r="T17" s="316"/>
      <c r="U17" s="58">
        <v>2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0</v>
      </c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</row>
    <row r="18" spans="1:237" s="45" customFormat="1" ht="15.75" customHeight="1">
      <c r="A18" s="105">
        <v>14</v>
      </c>
      <c r="B18" s="58">
        <v>3</v>
      </c>
      <c r="C18" s="310">
        <f t="shared" ref="C18:C45" si="5">+G18+J18+L18</f>
        <v>0</v>
      </c>
      <c r="D18" s="311"/>
      <c r="E18" s="310">
        <f t="shared" ref="E18:E45" si="6">+I18+K18+M18</f>
        <v>0</v>
      </c>
      <c r="F18" s="311"/>
      <c r="G18" s="312">
        <v>0</v>
      </c>
      <c r="H18" s="313"/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7">
        <f t="shared" ref="N18:O45" si="7">+P18+V18+X18+Z18+AB18+AD18+AF18</f>
        <v>0</v>
      </c>
      <c r="O18" s="107">
        <f t="shared" si="7"/>
        <v>0</v>
      </c>
      <c r="P18" s="106">
        <v>0</v>
      </c>
      <c r="Q18" s="106">
        <v>0</v>
      </c>
      <c r="R18" s="314">
        <v>14</v>
      </c>
      <c r="S18" s="315"/>
      <c r="T18" s="316"/>
      <c r="U18" s="58">
        <v>3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</row>
    <row r="19" spans="1:237" s="45" customFormat="1" ht="15.75" customHeight="1">
      <c r="A19" s="105">
        <v>15</v>
      </c>
      <c r="B19" s="58">
        <v>4</v>
      </c>
      <c r="C19" s="310">
        <f t="shared" si="5"/>
        <v>12</v>
      </c>
      <c r="D19" s="311"/>
      <c r="E19" s="310">
        <f t="shared" si="6"/>
        <v>3</v>
      </c>
      <c r="F19" s="311"/>
      <c r="G19" s="312">
        <v>0</v>
      </c>
      <c r="H19" s="313"/>
      <c r="I19" s="106">
        <v>0</v>
      </c>
      <c r="J19" s="106">
        <v>11</v>
      </c>
      <c r="K19" s="106">
        <v>2</v>
      </c>
      <c r="L19" s="106">
        <v>1</v>
      </c>
      <c r="M19" s="106">
        <v>1</v>
      </c>
      <c r="N19" s="107">
        <f t="shared" si="7"/>
        <v>0</v>
      </c>
      <c r="O19" s="107">
        <f t="shared" si="7"/>
        <v>0</v>
      </c>
      <c r="P19" s="106">
        <v>0</v>
      </c>
      <c r="Q19" s="106">
        <v>0</v>
      </c>
      <c r="R19" s="314">
        <v>15</v>
      </c>
      <c r="S19" s="315"/>
      <c r="T19" s="316"/>
      <c r="U19" s="58">
        <v>4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</row>
    <row r="20" spans="1:237" s="45" customFormat="1" ht="15.75" customHeight="1">
      <c r="A20" s="105">
        <v>16</v>
      </c>
      <c r="B20" s="58">
        <v>5</v>
      </c>
      <c r="C20" s="310">
        <f t="shared" si="5"/>
        <v>30</v>
      </c>
      <c r="D20" s="311"/>
      <c r="E20" s="310">
        <f t="shared" si="6"/>
        <v>12</v>
      </c>
      <c r="F20" s="311"/>
      <c r="G20" s="312">
        <v>5</v>
      </c>
      <c r="H20" s="313"/>
      <c r="I20" s="106">
        <v>3</v>
      </c>
      <c r="J20" s="106">
        <v>25</v>
      </c>
      <c r="K20" s="106">
        <v>9</v>
      </c>
      <c r="L20" s="106">
        <v>0</v>
      </c>
      <c r="M20" s="106">
        <v>0</v>
      </c>
      <c r="N20" s="107">
        <f t="shared" si="7"/>
        <v>0</v>
      </c>
      <c r="O20" s="107">
        <f t="shared" si="7"/>
        <v>0</v>
      </c>
      <c r="P20" s="106">
        <v>0</v>
      </c>
      <c r="Q20" s="106">
        <v>0</v>
      </c>
      <c r="R20" s="314">
        <v>16</v>
      </c>
      <c r="S20" s="315"/>
      <c r="T20" s="316"/>
      <c r="U20" s="58">
        <v>5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</row>
    <row r="21" spans="1:237" s="45" customFormat="1" ht="15.75" customHeight="1">
      <c r="A21" s="105">
        <v>17</v>
      </c>
      <c r="B21" s="58">
        <v>6</v>
      </c>
      <c r="C21" s="310">
        <f t="shared" si="5"/>
        <v>129</v>
      </c>
      <c r="D21" s="311"/>
      <c r="E21" s="310">
        <f t="shared" si="6"/>
        <v>55</v>
      </c>
      <c r="F21" s="311"/>
      <c r="G21" s="312">
        <v>111</v>
      </c>
      <c r="H21" s="313"/>
      <c r="I21" s="106">
        <v>51</v>
      </c>
      <c r="J21" s="106">
        <v>11</v>
      </c>
      <c r="K21" s="106">
        <v>2</v>
      </c>
      <c r="L21" s="106">
        <v>7</v>
      </c>
      <c r="M21" s="106">
        <v>2</v>
      </c>
      <c r="N21" s="107">
        <f t="shared" si="7"/>
        <v>1</v>
      </c>
      <c r="O21" s="107">
        <f t="shared" si="7"/>
        <v>1</v>
      </c>
      <c r="P21" s="106">
        <v>0</v>
      </c>
      <c r="Q21" s="106">
        <v>0</v>
      </c>
      <c r="R21" s="314">
        <v>17</v>
      </c>
      <c r="S21" s="315"/>
      <c r="T21" s="316"/>
      <c r="U21" s="58">
        <v>6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1</v>
      </c>
      <c r="AE21" s="106">
        <v>1</v>
      </c>
      <c r="AF21" s="106">
        <v>0</v>
      </c>
      <c r="AG21" s="106">
        <v>0</v>
      </c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</row>
    <row r="22" spans="1:237" s="45" customFormat="1" ht="15.75" customHeight="1">
      <c r="A22" s="105">
        <v>18</v>
      </c>
      <c r="B22" s="58">
        <v>7</v>
      </c>
      <c r="C22" s="310">
        <f t="shared" si="5"/>
        <v>573</v>
      </c>
      <c r="D22" s="311"/>
      <c r="E22" s="310">
        <f t="shared" si="6"/>
        <v>194</v>
      </c>
      <c r="F22" s="311"/>
      <c r="G22" s="312">
        <v>540</v>
      </c>
      <c r="H22" s="313"/>
      <c r="I22" s="106">
        <v>187</v>
      </c>
      <c r="J22" s="106">
        <v>22</v>
      </c>
      <c r="K22" s="106">
        <v>4</v>
      </c>
      <c r="L22" s="106">
        <v>11</v>
      </c>
      <c r="M22" s="106">
        <v>3</v>
      </c>
      <c r="N22" s="107">
        <f t="shared" si="7"/>
        <v>4</v>
      </c>
      <c r="O22" s="107">
        <f t="shared" si="7"/>
        <v>1</v>
      </c>
      <c r="P22" s="106">
        <v>1</v>
      </c>
      <c r="Q22" s="106">
        <v>1</v>
      </c>
      <c r="R22" s="314">
        <v>18</v>
      </c>
      <c r="S22" s="315"/>
      <c r="T22" s="316"/>
      <c r="U22" s="58">
        <v>7</v>
      </c>
      <c r="V22" s="106">
        <v>0</v>
      </c>
      <c r="W22" s="106">
        <v>0</v>
      </c>
      <c r="X22" s="106">
        <v>1</v>
      </c>
      <c r="Y22" s="106">
        <v>0</v>
      </c>
      <c r="Z22" s="106">
        <v>1</v>
      </c>
      <c r="AA22" s="106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1</v>
      </c>
      <c r="AG22" s="106">
        <v>0</v>
      </c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</row>
    <row r="23" spans="1:237" s="45" customFormat="1" ht="15.75" customHeight="1">
      <c r="A23" s="105">
        <v>19</v>
      </c>
      <c r="B23" s="58">
        <v>8</v>
      </c>
      <c r="C23" s="310">
        <f t="shared" si="5"/>
        <v>287</v>
      </c>
      <c r="D23" s="311"/>
      <c r="E23" s="310">
        <f t="shared" si="6"/>
        <v>86</v>
      </c>
      <c r="F23" s="311"/>
      <c r="G23" s="312">
        <v>172</v>
      </c>
      <c r="H23" s="313"/>
      <c r="I23" s="106">
        <v>68</v>
      </c>
      <c r="J23" s="106">
        <v>86</v>
      </c>
      <c r="K23" s="106">
        <v>10</v>
      </c>
      <c r="L23" s="106">
        <v>29</v>
      </c>
      <c r="M23" s="106">
        <v>8</v>
      </c>
      <c r="N23" s="107">
        <f t="shared" si="7"/>
        <v>2</v>
      </c>
      <c r="O23" s="107">
        <f t="shared" si="7"/>
        <v>0</v>
      </c>
      <c r="P23" s="106">
        <v>1</v>
      </c>
      <c r="Q23" s="106">
        <v>0</v>
      </c>
      <c r="R23" s="314">
        <v>19</v>
      </c>
      <c r="S23" s="315"/>
      <c r="T23" s="316"/>
      <c r="U23" s="58">
        <v>8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1</v>
      </c>
      <c r="AE23" s="106">
        <v>0</v>
      </c>
      <c r="AF23" s="106">
        <v>0</v>
      </c>
      <c r="AG23" s="106">
        <v>0</v>
      </c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</row>
    <row r="24" spans="1:237" s="45" customFormat="1" ht="15.75" customHeight="1">
      <c r="A24" s="105">
        <v>20</v>
      </c>
      <c r="B24" s="58">
        <v>9</v>
      </c>
      <c r="C24" s="310">
        <f t="shared" si="5"/>
        <v>188</v>
      </c>
      <c r="D24" s="311"/>
      <c r="E24" s="310">
        <f t="shared" si="6"/>
        <v>57</v>
      </c>
      <c r="F24" s="311"/>
      <c r="G24" s="312">
        <v>89</v>
      </c>
      <c r="H24" s="313"/>
      <c r="I24" s="106">
        <v>42</v>
      </c>
      <c r="J24" s="106">
        <v>81</v>
      </c>
      <c r="K24" s="106">
        <v>12</v>
      </c>
      <c r="L24" s="106">
        <v>18</v>
      </c>
      <c r="M24" s="106">
        <v>3</v>
      </c>
      <c r="N24" s="107">
        <f t="shared" si="7"/>
        <v>1</v>
      </c>
      <c r="O24" s="107">
        <f t="shared" si="7"/>
        <v>1</v>
      </c>
      <c r="P24" s="106">
        <v>0</v>
      </c>
      <c r="Q24" s="106">
        <v>0</v>
      </c>
      <c r="R24" s="314">
        <v>20</v>
      </c>
      <c r="S24" s="315"/>
      <c r="T24" s="316"/>
      <c r="U24" s="58">
        <v>9</v>
      </c>
      <c r="V24" s="106">
        <v>0</v>
      </c>
      <c r="W24" s="106">
        <v>0</v>
      </c>
      <c r="X24" s="106">
        <v>0</v>
      </c>
      <c r="Y24" s="106">
        <v>0</v>
      </c>
      <c r="Z24" s="106">
        <v>1</v>
      </c>
      <c r="AA24" s="106">
        <v>1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0</v>
      </c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</row>
    <row r="25" spans="1:237" s="45" customFormat="1" ht="15.75" customHeight="1">
      <c r="A25" s="105">
        <v>21</v>
      </c>
      <c r="B25" s="58">
        <v>10</v>
      </c>
      <c r="C25" s="310">
        <f t="shared" si="5"/>
        <v>92</v>
      </c>
      <c r="D25" s="311"/>
      <c r="E25" s="310">
        <f t="shared" si="6"/>
        <v>32</v>
      </c>
      <c r="F25" s="311"/>
      <c r="G25" s="312">
        <v>31</v>
      </c>
      <c r="H25" s="313"/>
      <c r="I25" s="106">
        <v>16</v>
      </c>
      <c r="J25" s="106">
        <v>47</v>
      </c>
      <c r="K25" s="106">
        <v>8</v>
      </c>
      <c r="L25" s="106">
        <v>14</v>
      </c>
      <c r="M25" s="106">
        <v>8</v>
      </c>
      <c r="N25" s="107">
        <f t="shared" si="7"/>
        <v>0</v>
      </c>
      <c r="O25" s="107">
        <f t="shared" si="7"/>
        <v>0</v>
      </c>
      <c r="P25" s="106">
        <v>0</v>
      </c>
      <c r="Q25" s="106">
        <v>0</v>
      </c>
      <c r="R25" s="314">
        <v>21</v>
      </c>
      <c r="S25" s="315"/>
      <c r="T25" s="316"/>
      <c r="U25" s="58">
        <v>10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</row>
    <row r="26" spans="1:237" s="45" customFormat="1" ht="15.75" customHeight="1">
      <c r="A26" s="105">
        <v>22</v>
      </c>
      <c r="B26" s="58">
        <v>11</v>
      </c>
      <c r="C26" s="310">
        <f t="shared" si="5"/>
        <v>65</v>
      </c>
      <c r="D26" s="311"/>
      <c r="E26" s="310">
        <f t="shared" si="6"/>
        <v>20</v>
      </c>
      <c r="F26" s="311"/>
      <c r="G26" s="312">
        <v>16</v>
      </c>
      <c r="H26" s="313"/>
      <c r="I26" s="106">
        <v>6</v>
      </c>
      <c r="J26" s="106">
        <v>34</v>
      </c>
      <c r="K26" s="106">
        <v>6</v>
      </c>
      <c r="L26" s="106">
        <v>15</v>
      </c>
      <c r="M26" s="106">
        <v>8</v>
      </c>
      <c r="N26" s="107">
        <f t="shared" si="7"/>
        <v>0</v>
      </c>
      <c r="O26" s="107">
        <f t="shared" si="7"/>
        <v>0</v>
      </c>
      <c r="P26" s="106">
        <v>0</v>
      </c>
      <c r="Q26" s="106">
        <v>0</v>
      </c>
      <c r="R26" s="314">
        <v>22</v>
      </c>
      <c r="S26" s="315"/>
      <c r="T26" s="316"/>
      <c r="U26" s="58">
        <v>11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</row>
    <row r="27" spans="1:237" s="45" customFormat="1" ht="15.75" customHeight="1">
      <c r="A27" s="105">
        <v>23</v>
      </c>
      <c r="B27" s="58">
        <v>12</v>
      </c>
      <c r="C27" s="310">
        <f t="shared" si="5"/>
        <v>51</v>
      </c>
      <c r="D27" s="311"/>
      <c r="E27" s="310">
        <f t="shared" si="6"/>
        <v>16</v>
      </c>
      <c r="F27" s="311"/>
      <c r="G27" s="312">
        <v>12</v>
      </c>
      <c r="H27" s="313"/>
      <c r="I27" s="106">
        <v>5</v>
      </c>
      <c r="J27" s="106">
        <v>27</v>
      </c>
      <c r="K27" s="106">
        <v>5</v>
      </c>
      <c r="L27" s="106">
        <v>12</v>
      </c>
      <c r="M27" s="106">
        <v>6</v>
      </c>
      <c r="N27" s="107">
        <f t="shared" si="7"/>
        <v>0</v>
      </c>
      <c r="O27" s="107">
        <f t="shared" si="7"/>
        <v>0</v>
      </c>
      <c r="P27" s="106">
        <v>0</v>
      </c>
      <c r="Q27" s="106">
        <v>0</v>
      </c>
      <c r="R27" s="314">
        <v>23</v>
      </c>
      <c r="S27" s="315"/>
      <c r="T27" s="316"/>
      <c r="U27" s="58">
        <v>12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</row>
    <row r="28" spans="1:237" s="45" customFormat="1" ht="15.75" customHeight="1">
      <c r="A28" s="105">
        <v>24</v>
      </c>
      <c r="B28" s="58">
        <v>13</v>
      </c>
      <c r="C28" s="310">
        <f t="shared" si="5"/>
        <v>60</v>
      </c>
      <c r="D28" s="311"/>
      <c r="E28" s="310">
        <f t="shared" si="6"/>
        <v>19</v>
      </c>
      <c r="F28" s="311"/>
      <c r="G28" s="312">
        <v>15</v>
      </c>
      <c r="H28" s="313"/>
      <c r="I28" s="106">
        <v>8</v>
      </c>
      <c r="J28" s="106">
        <v>30</v>
      </c>
      <c r="K28" s="106">
        <v>6</v>
      </c>
      <c r="L28" s="106">
        <v>15</v>
      </c>
      <c r="M28" s="106">
        <v>5</v>
      </c>
      <c r="N28" s="107">
        <f t="shared" si="7"/>
        <v>0</v>
      </c>
      <c r="O28" s="107">
        <f t="shared" si="7"/>
        <v>0</v>
      </c>
      <c r="P28" s="106">
        <v>0</v>
      </c>
      <c r="Q28" s="106">
        <v>0</v>
      </c>
      <c r="R28" s="314">
        <v>24</v>
      </c>
      <c r="S28" s="315"/>
      <c r="T28" s="316"/>
      <c r="U28" s="58">
        <v>13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</row>
    <row r="29" spans="1:237" s="45" customFormat="1" ht="15.75" customHeight="1">
      <c r="A29" s="105">
        <v>25</v>
      </c>
      <c r="B29" s="58">
        <v>14</v>
      </c>
      <c r="C29" s="310">
        <f t="shared" si="5"/>
        <v>71</v>
      </c>
      <c r="D29" s="311"/>
      <c r="E29" s="310">
        <f t="shared" si="6"/>
        <v>36</v>
      </c>
      <c r="F29" s="311"/>
      <c r="G29" s="312">
        <v>15</v>
      </c>
      <c r="H29" s="313"/>
      <c r="I29" s="106">
        <v>9</v>
      </c>
      <c r="J29" s="106">
        <v>27</v>
      </c>
      <c r="K29" s="106">
        <v>10</v>
      </c>
      <c r="L29" s="106">
        <v>29</v>
      </c>
      <c r="M29" s="106">
        <v>17</v>
      </c>
      <c r="N29" s="107">
        <f t="shared" si="7"/>
        <v>0</v>
      </c>
      <c r="O29" s="107">
        <f t="shared" si="7"/>
        <v>0</v>
      </c>
      <c r="P29" s="106">
        <v>0</v>
      </c>
      <c r="Q29" s="106">
        <v>0</v>
      </c>
      <c r="R29" s="314">
        <v>25</v>
      </c>
      <c r="S29" s="315"/>
      <c r="T29" s="316"/>
      <c r="U29" s="58">
        <v>14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</row>
    <row r="30" spans="1:237" s="45" customFormat="1" ht="15.75" customHeight="1">
      <c r="A30" s="105">
        <v>26</v>
      </c>
      <c r="B30" s="58">
        <v>15</v>
      </c>
      <c r="C30" s="310">
        <f t="shared" si="5"/>
        <v>69</v>
      </c>
      <c r="D30" s="311"/>
      <c r="E30" s="310">
        <f t="shared" si="6"/>
        <v>26</v>
      </c>
      <c r="F30" s="311"/>
      <c r="G30" s="312">
        <v>27</v>
      </c>
      <c r="H30" s="313"/>
      <c r="I30" s="106">
        <v>9</v>
      </c>
      <c r="J30" s="106">
        <v>23</v>
      </c>
      <c r="K30" s="106">
        <v>7</v>
      </c>
      <c r="L30" s="106">
        <v>19</v>
      </c>
      <c r="M30" s="106">
        <v>10</v>
      </c>
      <c r="N30" s="107">
        <f t="shared" si="7"/>
        <v>0</v>
      </c>
      <c r="O30" s="107">
        <f t="shared" si="7"/>
        <v>0</v>
      </c>
      <c r="P30" s="106">
        <v>0</v>
      </c>
      <c r="Q30" s="106">
        <v>0</v>
      </c>
      <c r="R30" s="314">
        <v>26</v>
      </c>
      <c r="S30" s="315"/>
      <c r="T30" s="316"/>
      <c r="U30" s="58">
        <v>15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</row>
    <row r="31" spans="1:237" s="45" customFormat="1" ht="15.75" customHeight="1">
      <c r="A31" s="105">
        <v>27</v>
      </c>
      <c r="B31" s="58">
        <v>16</v>
      </c>
      <c r="C31" s="310">
        <f t="shared" si="5"/>
        <v>60</v>
      </c>
      <c r="D31" s="311"/>
      <c r="E31" s="310">
        <f t="shared" si="6"/>
        <v>24</v>
      </c>
      <c r="F31" s="311"/>
      <c r="G31" s="312">
        <v>18</v>
      </c>
      <c r="H31" s="313"/>
      <c r="I31" s="106">
        <v>7</v>
      </c>
      <c r="J31" s="106">
        <v>23</v>
      </c>
      <c r="K31" s="106">
        <v>9</v>
      </c>
      <c r="L31" s="106">
        <v>19</v>
      </c>
      <c r="M31" s="106">
        <v>8</v>
      </c>
      <c r="N31" s="107">
        <f t="shared" si="7"/>
        <v>0</v>
      </c>
      <c r="O31" s="107">
        <f t="shared" si="7"/>
        <v>0</v>
      </c>
      <c r="P31" s="106">
        <v>0</v>
      </c>
      <c r="Q31" s="106">
        <v>0</v>
      </c>
      <c r="R31" s="314">
        <v>27</v>
      </c>
      <c r="S31" s="315"/>
      <c r="T31" s="316"/>
      <c r="U31" s="58">
        <v>16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</row>
    <row r="32" spans="1:237" s="45" customFormat="1" ht="15.75" customHeight="1">
      <c r="A32" s="105">
        <v>28</v>
      </c>
      <c r="B32" s="58">
        <v>17</v>
      </c>
      <c r="C32" s="310">
        <f t="shared" si="5"/>
        <v>67</v>
      </c>
      <c r="D32" s="311"/>
      <c r="E32" s="310">
        <f t="shared" si="6"/>
        <v>20</v>
      </c>
      <c r="F32" s="311"/>
      <c r="G32" s="312">
        <v>13</v>
      </c>
      <c r="H32" s="313"/>
      <c r="I32" s="106">
        <v>3</v>
      </c>
      <c r="J32" s="106">
        <v>26</v>
      </c>
      <c r="K32" s="106">
        <v>5</v>
      </c>
      <c r="L32" s="106">
        <v>28</v>
      </c>
      <c r="M32" s="106">
        <v>12</v>
      </c>
      <c r="N32" s="107">
        <f t="shared" si="7"/>
        <v>0</v>
      </c>
      <c r="O32" s="107">
        <f t="shared" si="7"/>
        <v>0</v>
      </c>
      <c r="P32" s="106">
        <v>0</v>
      </c>
      <c r="Q32" s="106">
        <v>0</v>
      </c>
      <c r="R32" s="314">
        <v>28</v>
      </c>
      <c r="S32" s="315"/>
      <c r="T32" s="316"/>
      <c r="U32" s="58">
        <v>17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</row>
    <row r="33" spans="1:237" s="45" customFormat="1" ht="15.75" customHeight="1">
      <c r="A33" s="105">
        <v>29</v>
      </c>
      <c r="B33" s="58">
        <v>18</v>
      </c>
      <c r="C33" s="310">
        <f t="shared" si="5"/>
        <v>56</v>
      </c>
      <c r="D33" s="311"/>
      <c r="E33" s="310">
        <f t="shared" si="6"/>
        <v>28</v>
      </c>
      <c r="F33" s="311"/>
      <c r="G33" s="312">
        <v>15</v>
      </c>
      <c r="H33" s="313"/>
      <c r="I33" s="106">
        <v>8</v>
      </c>
      <c r="J33" s="106">
        <v>22</v>
      </c>
      <c r="K33" s="106">
        <v>9</v>
      </c>
      <c r="L33" s="106">
        <v>19</v>
      </c>
      <c r="M33" s="106">
        <v>11</v>
      </c>
      <c r="N33" s="107">
        <f t="shared" si="7"/>
        <v>1</v>
      </c>
      <c r="O33" s="107">
        <f t="shared" si="7"/>
        <v>1</v>
      </c>
      <c r="P33" s="106">
        <v>0</v>
      </c>
      <c r="Q33" s="106">
        <v>0</v>
      </c>
      <c r="R33" s="314">
        <v>29</v>
      </c>
      <c r="S33" s="315"/>
      <c r="T33" s="316"/>
      <c r="U33" s="58">
        <v>18</v>
      </c>
      <c r="V33" s="106">
        <v>0</v>
      </c>
      <c r="W33" s="106">
        <v>0</v>
      </c>
      <c r="X33" s="106">
        <v>0</v>
      </c>
      <c r="Y33" s="106">
        <v>0</v>
      </c>
      <c r="Z33" s="106">
        <v>1</v>
      </c>
      <c r="AA33" s="106">
        <v>1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</row>
    <row r="34" spans="1:237" s="45" customFormat="1" ht="15.75" customHeight="1">
      <c r="A34" s="105">
        <v>30</v>
      </c>
      <c r="B34" s="58">
        <v>19</v>
      </c>
      <c r="C34" s="310">
        <f t="shared" si="5"/>
        <v>70</v>
      </c>
      <c r="D34" s="311"/>
      <c r="E34" s="310">
        <f t="shared" si="6"/>
        <v>30</v>
      </c>
      <c r="F34" s="311"/>
      <c r="G34" s="312">
        <v>21</v>
      </c>
      <c r="H34" s="313"/>
      <c r="I34" s="106">
        <v>5</v>
      </c>
      <c r="J34" s="106">
        <v>21</v>
      </c>
      <c r="K34" s="106">
        <v>7</v>
      </c>
      <c r="L34" s="106">
        <v>28</v>
      </c>
      <c r="M34" s="106">
        <v>18</v>
      </c>
      <c r="N34" s="107">
        <f t="shared" si="7"/>
        <v>2</v>
      </c>
      <c r="O34" s="107">
        <f t="shared" si="7"/>
        <v>2</v>
      </c>
      <c r="P34" s="106">
        <v>0</v>
      </c>
      <c r="Q34" s="106">
        <v>0</v>
      </c>
      <c r="R34" s="314">
        <v>30</v>
      </c>
      <c r="S34" s="315"/>
      <c r="T34" s="316"/>
      <c r="U34" s="58">
        <v>19</v>
      </c>
      <c r="V34" s="106">
        <v>1</v>
      </c>
      <c r="W34" s="106">
        <v>1</v>
      </c>
      <c r="X34" s="106">
        <v>1</v>
      </c>
      <c r="Y34" s="106">
        <v>1</v>
      </c>
      <c r="Z34" s="106"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</row>
    <row r="35" spans="1:237" s="45" customFormat="1" ht="15.75" customHeight="1">
      <c r="A35" s="105">
        <v>31</v>
      </c>
      <c r="B35" s="58">
        <v>20</v>
      </c>
      <c r="C35" s="310">
        <f t="shared" si="5"/>
        <v>69</v>
      </c>
      <c r="D35" s="311"/>
      <c r="E35" s="310">
        <f t="shared" si="6"/>
        <v>36</v>
      </c>
      <c r="F35" s="311"/>
      <c r="G35" s="312">
        <v>17</v>
      </c>
      <c r="H35" s="313"/>
      <c r="I35" s="106">
        <v>7</v>
      </c>
      <c r="J35" s="106">
        <v>27</v>
      </c>
      <c r="K35" s="106">
        <v>12</v>
      </c>
      <c r="L35" s="106">
        <v>25</v>
      </c>
      <c r="M35" s="106">
        <v>17</v>
      </c>
      <c r="N35" s="107">
        <f t="shared" si="7"/>
        <v>0</v>
      </c>
      <c r="O35" s="107">
        <f t="shared" si="7"/>
        <v>0</v>
      </c>
      <c r="P35" s="106">
        <v>0</v>
      </c>
      <c r="Q35" s="106">
        <v>0</v>
      </c>
      <c r="R35" s="314">
        <v>31</v>
      </c>
      <c r="S35" s="315"/>
      <c r="T35" s="316"/>
      <c r="U35" s="58">
        <v>20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</row>
    <row r="36" spans="1:237" s="45" customFormat="1" ht="15.75" customHeight="1">
      <c r="A36" s="105">
        <v>32</v>
      </c>
      <c r="B36" s="58">
        <v>21</v>
      </c>
      <c r="C36" s="310">
        <f t="shared" si="5"/>
        <v>73</v>
      </c>
      <c r="D36" s="311"/>
      <c r="E36" s="310">
        <f t="shared" si="6"/>
        <v>34</v>
      </c>
      <c r="F36" s="311"/>
      <c r="G36" s="312">
        <v>18</v>
      </c>
      <c r="H36" s="313"/>
      <c r="I36" s="106">
        <v>10</v>
      </c>
      <c r="J36" s="106">
        <v>22</v>
      </c>
      <c r="K36" s="106">
        <v>7</v>
      </c>
      <c r="L36" s="106">
        <v>33</v>
      </c>
      <c r="M36" s="106">
        <v>17</v>
      </c>
      <c r="N36" s="107">
        <f t="shared" si="7"/>
        <v>3</v>
      </c>
      <c r="O36" s="107">
        <f t="shared" si="7"/>
        <v>3</v>
      </c>
      <c r="P36" s="106">
        <v>1</v>
      </c>
      <c r="Q36" s="106">
        <v>1</v>
      </c>
      <c r="R36" s="314">
        <v>32</v>
      </c>
      <c r="S36" s="315"/>
      <c r="T36" s="316"/>
      <c r="U36" s="58">
        <v>21</v>
      </c>
      <c r="V36" s="106">
        <v>1</v>
      </c>
      <c r="W36" s="106">
        <v>1</v>
      </c>
      <c r="X36" s="106">
        <v>1</v>
      </c>
      <c r="Y36" s="106">
        <v>1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</row>
    <row r="37" spans="1:237" s="45" customFormat="1" ht="15.75" customHeight="1">
      <c r="A37" s="105">
        <v>33</v>
      </c>
      <c r="B37" s="58">
        <v>22</v>
      </c>
      <c r="C37" s="310">
        <f t="shared" si="5"/>
        <v>69</v>
      </c>
      <c r="D37" s="311"/>
      <c r="E37" s="310">
        <f t="shared" si="6"/>
        <v>27</v>
      </c>
      <c r="F37" s="311"/>
      <c r="G37" s="312">
        <v>20</v>
      </c>
      <c r="H37" s="313"/>
      <c r="I37" s="106">
        <v>8</v>
      </c>
      <c r="J37" s="106">
        <v>24</v>
      </c>
      <c r="K37" s="106">
        <v>10</v>
      </c>
      <c r="L37" s="106">
        <v>25</v>
      </c>
      <c r="M37" s="106">
        <v>9</v>
      </c>
      <c r="N37" s="107">
        <f t="shared" si="7"/>
        <v>1</v>
      </c>
      <c r="O37" s="107">
        <f t="shared" si="7"/>
        <v>1</v>
      </c>
      <c r="P37" s="106">
        <v>0</v>
      </c>
      <c r="Q37" s="106">
        <v>0</v>
      </c>
      <c r="R37" s="314">
        <v>33</v>
      </c>
      <c r="S37" s="315"/>
      <c r="T37" s="316"/>
      <c r="U37" s="58">
        <v>22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1</v>
      </c>
      <c r="AE37" s="106">
        <v>1</v>
      </c>
      <c r="AF37" s="106">
        <v>0</v>
      </c>
      <c r="AG37" s="106">
        <v>0</v>
      </c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</row>
    <row r="38" spans="1:237" s="45" customFormat="1" ht="15.75" customHeight="1">
      <c r="A38" s="105">
        <v>34</v>
      </c>
      <c r="B38" s="58">
        <v>23</v>
      </c>
      <c r="C38" s="310">
        <f t="shared" si="5"/>
        <v>51</v>
      </c>
      <c r="D38" s="311"/>
      <c r="E38" s="310">
        <f t="shared" si="6"/>
        <v>28</v>
      </c>
      <c r="F38" s="311"/>
      <c r="G38" s="312">
        <v>17</v>
      </c>
      <c r="H38" s="313"/>
      <c r="I38" s="106">
        <v>7</v>
      </c>
      <c r="J38" s="106">
        <v>16</v>
      </c>
      <c r="K38" s="106">
        <v>8</v>
      </c>
      <c r="L38" s="106">
        <v>18</v>
      </c>
      <c r="M38" s="106">
        <v>13</v>
      </c>
      <c r="N38" s="107">
        <f t="shared" si="7"/>
        <v>1</v>
      </c>
      <c r="O38" s="107">
        <f t="shared" si="7"/>
        <v>1</v>
      </c>
      <c r="P38" s="106">
        <v>0</v>
      </c>
      <c r="Q38" s="106">
        <v>0</v>
      </c>
      <c r="R38" s="314">
        <v>34</v>
      </c>
      <c r="S38" s="315"/>
      <c r="T38" s="316"/>
      <c r="U38" s="58">
        <v>23</v>
      </c>
      <c r="V38" s="106">
        <v>0</v>
      </c>
      <c r="W38" s="106">
        <v>0</v>
      </c>
      <c r="X38" s="106">
        <v>0</v>
      </c>
      <c r="Y38" s="106">
        <v>0</v>
      </c>
      <c r="Z38" s="106">
        <v>1</v>
      </c>
      <c r="AA38" s="106">
        <v>1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</row>
    <row r="39" spans="1:237" s="45" customFormat="1" ht="15.75" customHeight="1">
      <c r="A39" s="105">
        <v>35</v>
      </c>
      <c r="B39" s="58">
        <v>24</v>
      </c>
      <c r="C39" s="310">
        <f t="shared" si="5"/>
        <v>58</v>
      </c>
      <c r="D39" s="311"/>
      <c r="E39" s="310">
        <f t="shared" si="6"/>
        <v>22</v>
      </c>
      <c r="F39" s="311"/>
      <c r="G39" s="312">
        <v>18</v>
      </c>
      <c r="H39" s="313"/>
      <c r="I39" s="106">
        <v>7</v>
      </c>
      <c r="J39" s="106">
        <v>22</v>
      </c>
      <c r="K39" s="106">
        <v>6</v>
      </c>
      <c r="L39" s="106">
        <v>18</v>
      </c>
      <c r="M39" s="106">
        <v>9</v>
      </c>
      <c r="N39" s="107">
        <f t="shared" si="7"/>
        <v>2</v>
      </c>
      <c r="O39" s="107">
        <f t="shared" si="7"/>
        <v>2</v>
      </c>
      <c r="P39" s="106">
        <v>0</v>
      </c>
      <c r="Q39" s="106">
        <v>0</v>
      </c>
      <c r="R39" s="314">
        <v>35</v>
      </c>
      <c r="S39" s="315"/>
      <c r="T39" s="316"/>
      <c r="U39" s="58">
        <v>24</v>
      </c>
      <c r="V39" s="106">
        <v>0</v>
      </c>
      <c r="W39" s="106">
        <v>0</v>
      </c>
      <c r="X39" s="106">
        <v>2</v>
      </c>
      <c r="Y39" s="106">
        <v>2</v>
      </c>
      <c r="Z39" s="106">
        <v>0</v>
      </c>
      <c r="AA39" s="106">
        <v>0</v>
      </c>
      <c r="AB39" s="106">
        <v>0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</row>
    <row r="40" spans="1:237" s="45" customFormat="1" ht="15.75" customHeight="1">
      <c r="A40" s="105">
        <v>36</v>
      </c>
      <c r="B40" s="58">
        <v>25</v>
      </c>
      <c r="C40" s="310">
        <f t="shared" si="5"/>
        <v>56</v>
      </c>
      <c r="D40" s="311"/>
      <c r="E40" s="310">
        <f t="shared" si="6"/>
        <v>28</v>
      </c>
      <c r="F40" s="311"/>
      <c r="G40" s="312">
        <v>18</v>
      </c>
      <c r="H40" s="313"/>
      <c r="I40" s="106">
        <v>5</v>
      </c>
      <c r="J40" s="106">
        <v>16</v>
      </c>
      <c r="K40" s="106">
        <v>8</v>
      </c>
      <c r="L40" s="106">
        <v>22</v>
      </c>
      <c r="M40" s="106">
        <v>15</v>
      </c>
      <c r="N40" s="107">
        <f t="shared" si="7"/>
        <v>0</v>
      </c>
      <c r="O40" s="107">
        <f t="shared" si="7"/>
        <v>0</v>
      </c>
      <c r="P40" s="106">
        <v>0</v>
      </c>
      <c r="Q40" s="106">
        <v>0</v>
      </c>
      <c r="R40" s="314">
        <v>36</v>
      </c>
      <c r="S40" s="315"/>
      <c r="T40" s="316"/>
      <c r="U40" s="58">
        <v>25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</row>
    <row r="41" spans="1:237" s="45" customFormat="1" ht="15.75" customHeight="1">
      <c r="A41" s="105">
        <v>37</v>
      </c>
      <c r="B41" s="58">
        <v>26</v>
      </c>
      <c r="C41" s="310">
        <f t="shared" si="5"/>
        <v>53</v>
      </c>
      <c r="D41" s="311"/>
      <c r="E41" s="310">
        <f t="shared" si="6"/>
        <v>24</v>
      </c>
      <c r="F41" s="311"/>
      <c r="G41" s="312">
        <v>13</v>
      </c>
      <c r="H41" s="313"/>
      <c r="I41" s="106">
        <v>4</v>
      </c>
      <c r="J41" s="106">
        <v>19</v>
      </c>
      <c r="K41" s="106">
        <v>6</v>
      </c>
      <c r="L41" s="106">
        <v>21</v>
      </c>
      <c r="M41" s="106">
        <v>14</v>
      </c>
      <c r="N41" s="107">
        <f t="shared" si="7"/>
        <v>1</v>
      </c>
      <c r="O41" s="107">
        <f t="shared" si="7"/>
        <v>0</v>
      </c>
      <c r="P41" s="106">
        <v>0</v>
      </c>
      <c r="Q41" s="106">
        <v>0</v>
      </c>
      <c r="R41" s="314">
        <v>37</v>
      </c>
      <c r="S41" s="315"/>
      <c r="T41" s="316"/>
      <c r="U41" s="58">
        <v>26</v>
      </c>
      <c r="V41" s="106">
        <v>0</v>
      </c>
      <c r="W41" s="106">
        <v>0</v>
      </c>
      <c r="X41" s="106">
        <v>1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</row>
    <row r="42" spans="1:237" s="45" customFormat="1" ht="15.75" customHeight="1">
      <c r="A42" s="105">
        <v>38</v>
      </c>
      <c r="B42" s="58">
        <v>27</v>
      </c>
      <c r="C42" s="310">
        <f t="shared" si="5"/>
        <v>49</v>
      </c>
      <c r="D42" s="311"/>
      <c r="E42" s="310">
        <f t="shared" si="6"/>
        <v>24</v>
      </c>
      <c r="F42" s="311"/>
      <c r="G42" s="312">
        <v>13</v>
      </c>
      <c r="H42" s="313"/>
      <c r="I42" s="106">
        <v>4</v>
      </c>
      <c r="J42" s="106">
        <v>18</v>
      </c>
      <c r="K42" s="106">
        <v>10</v>
      </c>
      <c r="L42" s="106">
        <v>18</v>
      </c>
      <c r="M42" s="106">
        <v>10</v>
      </c>
      <c r="N42" s="107">
        <f t="shared" si="7"/>
        <v>0</v>
      </c>
      <c r="O42" s="107">
        <f t="shared" si="7"/>
        <v>0</v>
      </c>
      <c r="P42" s="106">
        <v>0</v>
      </c>
      <c r="Q42" s="106">
        <v>0</v>
      </c>
      <c r="R42" s="314">
        <v>38</v>
      </c>
      <c r="S42" s="315"/>
      <c r="T42" s="316"/>
      <c r="U42" s="58">
        <v>27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</row>
    <row r="43" spans="1:237" s="45" customFormat="1" ht="15.75" customHeight="1">
      <c r="A43" s="105">
        <v>39</v>
      </c>
      <c r="B43" s="58">
        <v>28</v>
      </c>
      <c r="C43" s="310">
        <f t="shared" si="5"/>
        <v>37</v>
      </c>
      <c r="D43" s="311"/>
      <c r="E43" s="310">
        <f t="shared" si="6"/>
        <v>18</v>
      </c>
      <c r="F43" s="311"/>
      <c r="G43" s="312">
        <v>6</v>
      </c>
      <c r="H43" s="313"/>
      <c r="I43" s="106">
        <v>4</v>
      </c>
      <c r="J43" s="106">
        <v>13</v>
      </c>
      <c r="K43" s="106">
        <v>5</v>
      </c>
      <c r="L43" s="106">
        <v>18</v>
      </c>
      <c r="M43" s="106">
        <v>9</v>
      </c>
      <c r="N43" s="107">
        <f t="shared" si="7"/>
        <v>0</v>
      </c>
      <c r="O43" s="107">
        <f t="shared" si="7"/>
        <v>0</v>
      </c>
      <c r="P43" s="106">
        <v>0</v>
      </c>
      <c r="Q43" s="106">
        <v>0</v>
      </c>
      <c r="R43" s="314">
        <v>39</v>
      </c>
      <c r="S43" s="315"/>
      <c r="T43" s="316"/>
      <c r="U43" s="58">
        <v>28</v>
      </c>
      <c r="V43" s="106">
        <v>0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</row>
    <row r="44" spans="1:237" s="45" customFormat="1" ht="15.75" customHeight="1">
      <c r="A44" s="105">
        <v>40</v>
      </c>
      <c r="B44" s="58">
        <v>29</v>
      </c>
      <c r="C44" s="310">
        <f t="shared" si="5"/>
        <v>37</v>
      </c>
      <c r="D44" s="311"/>
      <c r="E44" s="310">
        <f t="shared" si="6"/>
        <v>22</v>
      </c>
      <c r="F44" s="311"/>
      <c r="G44" s="312">
        <v>7</v>
      </c>
      <c r="H44" s="313"/>
      <c r="I44" s="106">
        <v>6</v>
      </c>
      <c r="J44" s="106">
        <v>12</v>
      </c>
      <c r="K44" s="106">
        <v>6</v>
      </c>
      <c r="L44" s="106">
        <v>18</v>
      </c>
      <c r="M44" s="106">
        <v>10</v>
      </c>
      <c r="N44" s="107">
        <f t="shared" si="7"/>
        <v>0</v>
      </c>
      <c r="O44" s="107">
        <f t="shared" si="7"/>
        <v>0</v>
      </c>
      <c r="P44" s="106">
        <v>0</v>
      </c>
      <c r="Q44" s="106">
        <v>0</v>
      </c>
      <c r="R44" s="314">
        <v>40</v>
      </c>
      <c r="S44" s="315"/>
      <c r="T44" s="316"/>
      <c r="U44" s="58">
        <v>29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</row>
    <row r="45" spans="1:237" s="45" customFormat="1" ht="15.75" customHeight="1">
      <c r="A45" s="105" t="s">
        <v>264</v>
      </c>
      <c r="B45" s="58">
        <v>30</v>
      </c>
      <c r="C45" s="310">
        <f t="shared" si="5"/>
        <v>277</v>
      </c>
      <c r="D45" s="311"/>
      <c r="E45" s="310">
        <f t="shared" si="6"/>
        <v>149</v>
      </c>
      <c r="F45" s="311"/>
      <c r="G45" s="312">
        <v>50</v>
      </c>
      <c r="H45" s="313"/>
      <c r="I45" s="106">
        <v>18</v>
      </c>
      <c r="J45" s="106">
        <v>82</v>
      </c>
      <c r="K45" s="106">
        <v>44</v>
      </c>
      <c r="L45" s="106">
        <v>145</v>
      </c>
      <c r="M45" s="106">
        <v>87</v>
      </c>
      <c r="N45" s="107">
        <f t="shared" si="7"/>
        <v>1</v>
      </c>
      <c r="O45" s="107">
        <f t="shared" si="7"/>
        <v>1</v>
      </c>
      <c r="P45" s="106">
        <v>1</v>
      </c>
      <c r="Q45" s="106">
        <v>1</v>
      </c>
      <c r="R45" s="314" t="s">
        <v>264</v>
      </c>
      <c r="S45" s="315"/>
      <c r="T45" s="316"/>
      <c r="U45" s="58">
        <v>30</v>
      </c>
      <c r="V45" s="106">
        <v>0</v>
      </c>
      <c r="W45" s="106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</row>
  </sheetData>
  <mergeCells count="161">
    <mergeCell ref="C44:D44"/>
    <mergeCell ref="E44:F44"/>
    <mergeCell ref="G44:H44"/>
    <mergeCell ref="R44:T44"/>
    <mergeCell ref="C45:D45"/>
    <mergeCell ref="E45:F45"/>
    <mergeCell ref="G45:H45"/>
    <mergeCell ref="R45:T45"/>
    <mergeCell ref="C42:D42"/>
    <mergeCell ref="E42:F42"/>
    <mergeCell ref="G42:H42"/>
    <mergeCell ref="R42:T42"/>
    <mergeCell ref="C43:D43"/>
    <mergeCell ref="E43:F43"/>
    <mergeCell ref="G43:H43"/>
    <mergeCell ref="R43:T43"/>
    <mergeCell ref="C40:D40"/>
    <mergeCell ref="E40:F40"/>
    <mergeCell ref="G40:H40"/>
    <mergeCell ref="R40:T40"/>
    <mergeCell ref="C41:D41"/>
    <mergeCell ref="E41:F41"/>
    <mergeCell ref="G41:H41"/>
    <mergeCell ref="R41:T41"/>
    <mergeCell ref="C38:D38"/>
    <mergeCell ref="E38:F38"/>
    <mergeCell ref="G38:H38"/>
    <mergeCell ref="R38:T38"/>
    <mergeCell ref="C39:D39"/>
    <mergeCell ref="E39:F39"/>
    <mergeCell ref="G39:H39"/>
    <mergeCell ref="R39:T39"/>
    <mergeCell ref="C36:D36"/>
    <mergeCell ref="E36:F36"/>
    <mergeCell ref="G36:H36"/>
    <mergeCell ref="R36:T36"/>
    <mergeCell ref="C37:D37"/>
    <mergeCell ref="E37:F37"/>
    <mergeCell ref="G37:H37"/>
    <mergeCell ref="R37:T37"/>
    <mergeCell ref="C34:D34"/>
    <mergeCell ref="E34:F34"/>
    <mergeCell ref="G34:H34"/>
    <mergeCell ref="R34:T34"/>
    <mergeCell ref="C35:D35"/>
    <mergeCell ref="E35:F35"/>
    <mergeCell ref="G35:H35"/>
    <mergeCell ref="R35:T35"/>
    <mergeCell ref="C32:D32"/>
    <mergeCell ref="E32:F32"/>
    <mergeCell ref="G32:H32"/>
    <mergeCell ref="R32:T32"/>
    <mergeCell ref="C33:D33"/>
    <mergeCell ref="E33:F33"/>
    <mergeCell ref="G33:H33"/>
    <mergeCell ref="R33:T33"/>
    <mergeCell ref="C30:D30"/>
    <mergeCell ref="E30:F30"/>
    <mergeCell ref="G30:H30"/>
    <mergeCell ref="R30:T30"/>
    <mergeCell ref="C31:D31"/>
    <mergeCell ref="E31:F31"/>
    <mergeCell ref="G31:H31"/>
    <mergeCell ref="R31:T31"/>
    <mergeCell ref="C28:D28"/>
    <mergeCell ref="E28:F28"/>
    <mergeCell ref="G28:H28"/>
    <mergeCell ref="R28:T28"/>
    <mergeCell ref="C29:D29"/>
    <mergeCell ref="E29:F29"/>
    <mergeCell ref="G29:H29"/>
    <mergeCell ref="R29:T29"/>
    <mergeCell ref="C26:D26"/>
    <mergeCell ref="E26:F26"/>
    <mergeCell ref="G26:H26"/>
    <mergeCell ref="R26:T26"/>
    <mergeCell ref="C27:D27"/>
    <mergeCell ref="E27:F27"/>
    <mergeCell ref="G27:H27"/>
    <mergeCell ref="R27:T27"/>
    <mergeCell ref="C24:D24"/>
    <mergeCell ref="E24:F24"/>
    <mergeCell ref="G24:H24"/>
    <mergeCell ref="R24:T24"/>
    <mergeCell ref="C25:D25"/>
    <mergeCell ref="E25:F25"/>
    <mergeCell ref="G25:H25"/>
    <mergeCell ref="R25:T25"/>
    <mergeCell ref="C22:D22"/>
    <mergeCell ref="E22:F22"/>
    <mergeCell ref="G22:H22"/>
    <mergeCell ref="R22:T22"/>
    <mergeCell ref="C23:D23"/>
    <mergeCell ref="E23:F23"/>
    <mergeCell ref="G23:H23"/>
    <mergeCell ref="R23:T23"/>
    <mergeCell ref="C20:D20"/>
    <mergeCell ref="E20:F20"/>
    <mergeCell ref="G20:H20"/>
    <mergeCell ref="R20:T20"/>
    <mergeCell ref="C21:D21"/>
    <mergeCell ref="E21:F21"/>
    <mergeCell ref="G21:H21"/>
    <mergeCell ref="R21:T21"/>
    <mergeCell ref="C18:D18"/>
    <mergeCell ref="E18:F18"/>
    <mergeCell ref="G18:H18"/>
    <mergeCell ref="R18:T18"/>
    <mergeCell ref="C19:D19"/>
    <mergeCell ref="E19:F19"/>
    <mergeCell ref="G19:H19"/>
    <mergeCell ref="R19:T19"/>
    <mergeCell ref="C16:D16"/>
    <mergeCell ref="E16:F16"/>
    <mergeCell ref="G16:H16"/>
    <mergeCell ref="R16:T16"/>
    <mergeCell ref="C17:D17"/>
    <mergeCell ref="E17:F17"/>
    <mergeCell ref="G17:H17"/>
    <mergeCell ref="R17:T17"/>
    <mergeCell ref="C15:D15"/>
    <mergeCell ref="E15:F15"/>
    <mergeCell ref="G15:H15"/>
    <mergeCell ref="R15:T15"/>
    <mergeCell ref="Z11:Z14"/>
    <mergeCell ref="AB11:AB14"/>
    <mergeCell ref="AD11:AD14"/>
    <mergeCell ref="AF11:AF14"/>
    <mergeCell ref="G12:H14"/>
    <mergeCell ref="Q12:Q14"/>
    <mergeCell ref="W12:W14"/>
    <mergeCell ref="Y12:Y14"/>
    <mergeCell ref="AA12:AA14"/>
    <mergeCell ref="AC12:AC14"/>
    <mergeCell ref="U10:U14"/>
    <mergeCell ref="V10:AG10"/>
    <mergeCell ref="E11:F14"/>
    <mergeCell ref="G11:I11"/>
    <mergeCell ref="J11:K11"/>
    <mergeCell ref="P1:Q1"/>
    <mergeCell ref="AE1:AG1"/>
    <mergeCell ref="A3:Q4"/>
    <mergeCell ref="B7:H7"/>
    <mergeCell ref="E8:K8"/>
    <mergeCell ref="N8:O8"/>
    <mergeCell ref="L11:M11"/>
    <mergeCell ref="O11:O14"/>
    <mergeCell ref="P11:P14"/>
    <mergeCell ref="V11:V14"/>
    <mergeCell ref="X11:X14"/>
    <mergeCell ref="A10:A14"/>
    <mergeCell ref="B10:B14"/>
    <mergeCell ref="C10:D14"/>
    <mergeCell ref="E10:M10"/>
    <mergeCell ref="N10:N14"/>
    <mergeCell ref="R10:T14"/>
    <mergeCell ref="AE12:AE14"/>
    <mergeCell ref="AG12:AG14"/>
    <mergeCell ref="I13:I14"/>
    <mergeCell ref="K13:K14"/>
    <mergeCell ref="M13:M14"/>
  </mergeCells>
  <pageMargins left="0.59055118110236204" right="0.39370078740157499" top="0.59055118110236204" bottom="0.15" header="0" footer="0"/>
  <pageSetup paperSize="9" scale="80" orientation="portrait" r:id="rId1"/>
  <colBreaks count="1" manualBreakCount="1">
    <brk id="33" max="4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IJ129"/>
  <sheetViews>
    <sheetView view="pageBreakPreview" zoomScale="85" zoomScaleNormal="100" zoomScaleSheetLayoutView="85" workbookViewId="0">
      <selection activeCell="J131" sqref="J131"/>
    </sheetView>
  </sheetViews>
  <sheetFormatPr defaultColWidth="7.42578125" defaultRowHeight="12.75"/>
  <cols>
    <col min="1" max="1" width="4" style="83" customWidth="1"/>
    <col min="2" max="2" width="8.5703125" style="83" customWidth="1"/>
    <col min="3" max="8" width="7.28515625" style="83" customWidth="1"/>
    <col min="9" max="9" width="6" style="32" customWidth="1"/>
    <col min="10" max="13" width="4.85546875" style="84" customWidth="1"/>
    <col min="14" max="15" width="7.28515625" style="84" customWidth="1"/>
    <col min="16" max="16" width="9.7109375" style="84" customWidth="1"/>
    <col min="17" max="19" width="8.28515625" style="84" customWidth="1"/>
    <col min="20" max="21" width="9" style="32" customWidth="1"/>
    <col min="22" max="182" width="4.28515625" style="32" customWidth="1"/>
    <col min="183" max="183" width="5.85546875" style="32" customWidth="1"/>
    <col min="184" max="184" width="11.7109375" style="32" customWidth="1"/>
    <col min="185" max="191" width="6.42578125" style="32" customWidth="1"/>
    <col min="192" max="192" width="7.140625" style="32" customWidth="1"/>
    <col min="193" max="193" width="6.42578125" style="32" customWidth="1"/>
    <col min="194" max="194" width="5.7109375" style="32" customWidth="1"/>
    <col min="195" max="195" width="6.42578125" style="32" customWidth="1"/>
    <col min="196" max="196" width="5.85546875" style="32" customWidth="1"/>
    <col min="197" max="197" width="7" style="32" customWidth="1"/>
    <col min="198" max="198" width="6.7109375" style="32" customWidth="1"/>
    <col min="199" max="199" width="6.42578125" style="32" customWidth="1"/>
    <col min="200" max="202" width="8.140625" style="32" customWidth="1"/>
    <col min="203" max="209" width="10.42578125" style="32" customWidth="1"/>
    <col min="210" max="210" width="7" style="32" customWidth="1"/>
    <col min="211" max="211" width="6.85546875" style="32" customWidth="1"/>
    <col min="212" max="212" width="6.42578125" style="32" customWidth="1"/>
    <col min="213" max="213" width="6.85546875" style="32" customWidth="1"/>
    <col min="214" max="214" width="6.7109375" style="32" customWidth="1"/>
    <col min="215" max="215" width="6.42578125" style="32" customWidth="1"/>
    <col min="216" max="216" width="5.140625" style="32" customWidth="1"/>
    <col min="217" max="217" width="5.7109375" style="32" customWidth="1"/>
    <col min="218" max="218" width="5.42578125" style="32" customWidth="1"/>
    <col min="219" max="219" width="6.28515625" style="32" customWidth="1"/>
    <col min="220" max="220" width="5.140625" style="32" customWidth="1"/>
    <col min="221" max="223" width="7.42578125" style="32" customWidth="1"/>
    <col min="224" max="16384" width="7.42578125" style="33"/>
  </cols>
  <sheetData>
    <row r="1" spans="1:244" ht="32.25" customHeight="1">
      <c r="A1" s="28"/>
      <c r="B1" s="28"/>
      <c r="C1" s="28"/>
      <c r="D1" s="28"/>
      <c r="E1" s="28"/>
      <c r="F1" s="28"/>
      <c r="G1" s="28"/>
      <c r="H1" s="28"/>
      <c r="I1" s="29"/>
      <c r="J1" s="30"/>
      <c r="K1" s="30"/>
      <c r="L1" s="30"/>
      <c r="M1" s="30"/>
      <c r="N1" s="30"/>
      <c r="O1" s="30"/>
      <c r="P1" s="30"/>
      <c r="Q1" s="30"/>
      <c r="R1" s="322" t="s">
        <v>69</v>
      </c>
      <c r="S1" s="322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1"/>
      <c r="ID1" s="31"/>
      <c r="IE1" s="31"/>
      <c r="IF1" s="31"/>
      <c r="IG1" s="31"/>
      <c r="IH1" s="31"/>
      <c r="II1" s="31"/>
      <c r="IJ1" s="31"/>
    </row>
    <row r="2" spans="1:244" ht="19.5" customHeight="1">
      <c r="A2" s="28"/>
      <c r="B2" s="28"/>
      <c r="C2" s="28"/>
      <c r="D2" s="28"/>
      <c r="E2" s="28"/>
      <c r="F2" s="28"/>
      <c r="G2" s="28"/>
      <c r="H2" s="28"/>
      <c r="I2" s="29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1"/>
      <c r="ID2" s="31"/>
      <c r="IE2" s="31"/>
      <c r="IF2" s="31"/>
      <c r="IG2" s="31"/>
      <c r="IH2" s="31"/>
      <c r="II2" s="31"/>
      <c r="IJ2" s="31"/>
    </row>
    <row r="3" spans="1:244" ht="19.5" customHeight="1">
      <c r="A3" s="28"/>
      <c r="B3" s="28"/>
      <c r="C3" s="28"/>
      <c r="D3" s="28"/>
      <c r="E3" s="28"/>
      <c r="F3" s="28"/>
      <c r="G3" s="28"/>
      <c r="H3" s="28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1"/>
      <c r="ID3" s="31"/>
      <c r="IE3" s="31"/>
      <c r="IF3" s="31"/>
      <c r="IG3" s="31"/>
      <c r="IH3" s="31"/>
      <c r="II3" s="31"/>
      <c r="IJ3" s="31"/>
    </row>
    <row r="4" spans="1:244" ht="37.5" customHeight="1">
      <c r="A4" s="280" t="s">
        <v>70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</row>
    <row r="5" spans="1:244" ht="19.5" customHeight="1">
      <c r="A5" s="35"/>
      <c r="B5" s="35"/>
      <c r="C5" s="35"/>
      <c r="D5" s="35"/>
      <c r="E5" s="35"/>
      <c r="F5" s="35"/>
      <c r="G5" s="35"/>
      <c r="H5" s="35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244" ht="34.5" customHeight="1">
      <c r="A6" s="37"/>
      <c r="B6" s="37"/>
      <c r="C6" s="37"/>
      <c r="D6" s="37"/>
      <c r="E6" s="37"/>
      <c r="F6" s="37"/>
      <c r="G6" s="37"/>
      <c r="H6" s="37"/>
      <c r="I6" s="38"/>
      <c r="J6" s="39"/>
      <c r="K6" s="39"/>
      <c r="L6" s="39"/>
      <c r="M6" s="39"/>
      <c r="N6" s="39"/>
      <c r="O6" s="39"/>
      <c r="P6" s="40"/>
      <c r="Q6" s="39"/>
      <c r="R6" s="39"/>
      <c r="S6" s="39"/>
    </row>
    <row r="7" spans="1:244" s="45" customFormat="1" ht="18" customHeight="1">
      <c r="A7" s="41"/>
      <c r="B7" s="41"/>
      <c r="C7" s="41"/>
      <c r="D7" s="41"/>
      <c r="E7" s="41"/>
      <c r="F7" s="41"/>
      <c r="G7" s="41"/>
      <c r="H7" s="41"/>
      <c r="I7" s="41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</row>
    <row r="8" spans="1:244" s="45" customFormat="1" ht="18" customHeight="1">
      <c r="A8" s="46"/>
      <c r="B8" s="46"/>
      <c r="C8" s="46"/>
      <c r="D8" s="46"/>
      <c r="E8" s="46"/>
      <c r="F8" s="46"/>
      <c r="G8" s="46"/>
      <c r="H8" s="46"/>
      <c r="I8" s="281"/>
      <c r="J8" s="281"/>
      <c r="K8" s="281"/>
      <c r="L8" s="281"/>
      <c r="M8" s="281"/>
      <c r="N8" s="281"/>
      <c r="O8" s="47"/>
      <c r="P8" s="47"/>
      <c r="Q8" s="47"/>
      <c r="R8" s="47"/>
      <c r="S8" s="47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</row>
    <row r="9" spans="1:244" s="45" customFormat="1" ht="14.25" customHeight="1">
      <c r="A9" s="41"/>
      <c r="B9" s="41"/>
      <c r="C9" s="41"/>
      <c r="D9" s="41"/>
      <c r="E9" s="41"/>
      <c r="F9" s="41"/>
      <c r="G9" s="41"/>
      <c r="H9" s="41"/>
      <c r="I9" s="41"/>
      <c r="J9" s="42"/>
      <c r="K9" s="42"/>
      <c r="L9" s="282"/>
      <c r="M9" s="282"/>
      <c r="N9" s="282"/>
      <c r="O9" s="282"/>
      <c r="P9" s="282"/>
      <c r="Q9" s="282"/>
      <c r="R9" s="43"/>
      <c r="S9" s="43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</row>
    <row r="10" spans="1:244" s="45" customFormat="1" ht="18" customHeight="1">
      <c r="A10" s="48" t="s">
        <v>4</v>
      </c>
      <c r="B10" s="48"/>
      <c r="C10" s="48"/>
      <c r="D10" s="48"/>
      <c r="E10" s="48"/>
      <c r="F10" s="48"/>
      <c r="G10" s="48"/>
      <c r="H10" s="48"/>
      <c r="I10" s="49"/>
      <c r="J10" s="50"/>
      <c r="K10" s="50"/>
      <c r="L10" s="50"/>
      <c r="M10" s="50"/>
      <c r="N10" s="50"/>
      <c r="O10" s="50"/>
      <c r="P10" s="50"/>
      <c r="Q10" s="50"/>
      <c r="R10" s="50"/>
      <c r="S10" s="51" t="s">
        <v>5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</row>
    <row r="11" spans="1:244" s="45" customFormat="1" ht="19.5" customHeight="1">
      <c r="A11" s="290" t="s">
        <v>71</v>
      </c>
      <c r="B11" s="323"/>
      <c r="C11" s="323"/>
      <c r="D11" s="323"/>
      <c r="E11" s="323"/>
      <c r="F11" s="323"/>
      <c r="G11" s="323"/>
      <c r="H11" s="324"/>
      <c r="I11" s="228" t="s">
        <v>7</v>
      </c>
      <c r="J11" s="292" t="s">
        <v>8</v>
      </c>
      <c r="K11" s="293"/>
      <c r="L11" s="298"/>
      <c r="M11" s="298"/>
      <c r="N11" s="298"/>
      <c r="O11" s="298"/>
      <c r="P11" s="298"/>
      <c r="Q11" s="298"/>
      <c r="R11" s="298"/>
      <c r="S11" s="283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</row>
    <row r="12" spans="1:244" s="45" customFormat="1" ht="27" customHeight="1">
      <c r="A12" s="291"/>
      <c r="B12" s="281"/>
      <c r="C12" s="281"/>
      <c r="D12" s="281"/>
      <c r="E12" s="281"/>
      <c r="F12" s="281"/>
      <c r="G12" s="281"/>
      <c r="H12" s="325"/>
      <c r="I12" s="228"/>
      <c r="J12" s="294"/>
      <c r="K12" s="295"/>
      <c r="L12" s="287" t="s">
        <v>10</v>
      </c>
      <c r="M12" s="307"/>
      <c r="N12" s="229" t="s">
        <v>11</v>
      </c>
      <c r="O12" s="283"/>
      <c r="P12" s="229" t="s">
        <v>12</v>
      </c>
      <c r="Q12" s="283"/>
      <c r="R12" s="229" t="s">
        <v>13</v>
      </c>
      <c r="S12" s="283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</row>
    <row r="13" spans="1:244" s="45" customFormat="1" ht="16.5" customHeight="1">
      <c r="A13" s="291"/>
      <c r="B13" s="281"/>
      <c r="C13" s="281"/>
      <c r="D13" s="281"/>
      <c r="E13" s="281"/>
      <c r="F13" s="281"/>
      <c r="G13" s="281"/>
      <c r="H13" s="325"/>
      <c r="I13" s="228"/>
      <c r="J13" s="294"/>
      <c r="K13" s="295"/>
      <c r="L13" s="288"/>
      <c r="M13" s="308"/>
      <c r="N13" s="292" t="s">
        <v>28</v>
      </c>
      <c r="O13" s="52"/>
      <c r="P13" s="53"/>
      <c r="Q13" s="54"/>
      <c r="R13" s="53"/>
      <c r="S13" s="5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</row>
    <row r="14" spans="1:244" s="45" customFormat="1" ht="22.5" customHeight="1">
      <c r="A14" s="291"/>
      <c r="B14" s="281"/>
      <c r="C14" s="281"/>
      <c r="D14" s="281"/>
      <c r="E14" s="281"/>
      <c r="F14" s="281"/>
      <c r="G14" s="281"/>
      <c r="H14" s="325"/>
      <c r="I14" s="228"/>
      <c r="J14" s="294"/>
      <c r="K14" s="295"/>
      <c r="L14" s="288"/>
      <c r="M14" s="308"/>
      <c r="N14" s="294"/>
      <c r="O14" s="300" t="s">
        <v>10</v>
      </c>
      <c r="P14" s="53"/>
      <c r="Q14" s="300" t="s">
        <v>10</v>
      </c>
      <c r="R14" s="53"/>
      <c r="S14" s="300" t="s">
        <v>10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</row>
    <row r="15" spans="1:244" s="45" customFormat="1" ht="22.5" customHeight="1">
      <c r="A15" s="326"/>
      <c r="B15" s="327"/>
      <c r="C15" s="327"/>
      <c r="D15" s="327"/>
      <c r="E15" s="327"/>
      <c r="F15" s="327"/>
      <c r="G15" s="327"/>
      <c r="H15" s="328"/>
      <c r="I15" s="228"/>
      <c r="J15" s="296"/>
      <c r="K15" s="297"/>
      <c r="L15" s="289"/>
      <c r="M15" s="309"/>
      <c r="N15" s="296"/>
      <c r="O15" s="300"/>
      <c r="P15" s="55" t="s">
        <v>28</v>
      </c>
      <c r="Q15" s="300"/>
      <c r="R15" s="55" t="s">
        <v>28</v>
      </c>
      <c r="S15" s="300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</row>
    <row r="16" spans="1:244" s="61" customFormat="1" ht="21.75" customHeight="1">
      <c r="A16" s="229" t="s">
        <v>29</v>
      </c>
      <c r="B16" s="298"/>
      <c r="C16" s="298"/>
      <c r="D16" s="298"/>
      <c r="E16" s="298"/>
      <c r="F16" s="298"/>
      <c r="G16" s="298"/>
      <c r="H16" s="283"/>
      <c r="I16" s="56" t="s">
        <v>30</v>
      </c>
      <c r="J16" s="301">
        <v>1</v>
      </c>
      <c r="K16" s="302"/>
      <c r="L16" s="301">
        <v>2</v>
      </c>
      <c r="M16" s="302"/>
      <c r="N16" s="57">
        <v>3</v>
      </c>
      <c r="O16" s="58">
        <v>4</v>
      </c>
      <c r="P16" s="59">
        <v>5</v>
      </c>
      <c r="Q16" s="58">
        <v>6</v>
      </c>
      <c r="R16" s="59">
        <v>7</v>
      </c>
      <c r="S16" s="58">
        <v>8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</row>
    <row r="17" spans="1:223" s="45" customFormat="1" ht="21.75" customHeight="1">
      <c r="A17" s="330" t="s">
        <v>72</v>
      </c>
      <c r="B17" s="330"/>
      <c r="C17" s="330"/>
      <c r="D17" s="330"/>
      <c r="E17" s="330"/>
      <c r="F17" s="330"/>
      <c r="G17" s="330"/>
      <c r="H17" s="330"/>
      <c r="I17" s="62">
        <v>1</v>
      </c>
      <c r="J17" s="330">
        <f>+J18+J20+J24+J26+J34+J39+J58+J67+J71+J79+J90+J109+J111</f>
        <v>2710</v>
      </c>
      <c r="K17" s="330"/>
      <c r="L17" s="330">
        <f>+L18+L20+L24+L26+L34+L39+L58+L67+L71+L79+L90+L109+L111</f>
        <v>1070</v>
      </c>
      <c r="M17" s="330"/>
      <c r="N17" s="63">
        <f>+N18+N20+N24+N26+N34+N39+N58+N67+N71+N79+N90+N109+N111</f>
        <v>1297</v>
      </c>
      <c r="O17" s="63">
        <f t="shared" ref="O17:S17" si="0">+O18+O20+O24+O26+O34+O39+O58+O67+O71+O79+O90+O109+O111</f>
        <v>507</v>
      </c>
      <c r="P17" s="63">
        <f t="shared" si="0"/>
        <v>788</v>
      </c>
      <c r="Q17" s="63">
        <f t="shared" si="0"/>
        <v>233</v>
      </c>
      <c r="R17" s="63">
        <f t="shared" si="0"/>
        <v>625</v>
      </c>
      <c r="S17" s="63">
        <f t="shared" si="0"/>
        <v>330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</row>
    <row r="18" spans="1:223" s="45" customFormat="1" ht="21.75" customHeight="1">
      <c r="A18" s="329" t="s">
        <v>73</v>
      </c>
      <c r="B18" s="329"/>
      <c r="C18" s="329"/>
      <c r="D18" s="329"/>
      <c r="E18" s="329"/>
      <c r="F18" s="329"/>
      <c r="G18" s="329"/>
      <c r="H18" s="329"/>
      <c r="I18" s="64">
        <f>+I17+1</f>
        <v>2</v>
      </c>
      <c r="J18" s="330">
        <f t="shared" ref="J18" si="1">+J19</f>
        <v>19</v>
      </c>
      <c r="K18" s="330"/>
      <c r="L18" s="330">
        <f t="shared" ref="L18" si="2">+L19</f>
        <v>19</v>
      </c>
      <c r="M18" s="330"/>
      <c r="N18" s="63">
        <f>+N19</f>
        <v>0</v>
      </c>
      <c r="O18" s="63">
        <f>+O19</f>
        <v>0</v>
      </c>
      <c r="P18" s="63">
        <f t="shared" ref="P18:S18" si="3">+P19</f>
        <v>19</v>
      </c>
      <c r="Q18" s="63">
        <f t="shared" si="3"/>
        <v>19</v>
      </c>
      <c r="R18" s="63">
        <f t="shared" si="3"/>
        <v>0</v>
      </c>
      <c r="S18" s="63">
        <f t="shared" si="3"/>
        <v>0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</row>
    <row r="19" spans="1:223" s="45" customFormat="1" ht="18" customHeight="1">
      <c r="A19" s="331"/>
      <c r="B19" s="331"/>
      <c r="C19" s="332" t="s">
        <v>74</v>
      </c>
      <c r="D19" s="333"/>
      <c r="E19" s="333"/>
      <c r="F19" s="333"/>
      <c r="G19" s="333"/>
      <c r="H19" s="334"/>
      <c r="I19" s="65">
        <f t="shared" ref="I19:I83" si="4">+I18+1</f>
        <v>3</v>
      </c>
      <c r="J19" s="335">
        <f>+N19+P19+R19</f>
        <v>19</v>
      </c>
      <c r="K19" s="335"/>
      <c r="L19" s="335">
        <f>+O19+Q19+S19</f>
        <v>19</v>
      </c>
      <c r="M19" s="335"/>
      <c r="N19" s="66"/>
      <c r="O19" s="66"/>
      <c r="P19" s="67">
        <v>19</v>
      </c>
      <c r="Q19" s="67">
        <v>19</v>
      </c>
      <c r="R19" s="68"/>
      <c r="S19" s="68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</row>
    <row r="20" spans="1:223" s="45" customFormat="1" ht="19.5" customHeight="1">
      <c r="A20" s="329" t="s">
        <v>75</v>
      </c>
      <c r="B20" s="329"/>
      <c r="C20" s="329"/>
      <c r="D20" s="329"/>
      <c r="E20" s="329"/>
      <c r="F20" s="329"/>
      <c r="G20" s="329"/>
      <c r="H20" s="329"/>
      <c r="I20" s="64">
        <f t="shared" si="4"/>
        <v>4</v>
      </c>
      <c r="J20" s="330">
        <f>SUM(J21:K23)</f>
        <v>75</v>
      </c>
      <c r="K20" s="330"/>
      <c r="L20" s="330">
        <f>SUM(L21:M23)</f>
        <v>50</v>
      </c>
      <c r="M20" s="330"/>
      <c r="N20" s="63">
        <f t="shared" ref="N20:S20" si="5">SUM(N21:N23)</f>
        <v>47</v>
      </c>
      <c r="O20" s="63">
        <f t="shared" si="5"/>
        <v>47</v>
      </c>
      <c r="P20" s="63">
        <f t="shared" si="5"/>
        <v>15</v>
      </c>
      <c r="Q20" s="63">
        <f t="shared" si="5"/>
        <v>3</v>
      </c>
      <c r="R20" s="63">
        <f t="shared" si="5"/>
        <v>13</v>
      </c>
      <c r="S20" s="63">
        <f t="shared" si="5"/>
        <v>0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</row>
    <row r="21" spans="1:223" s="45" customFormat="1" ht="18" customHeight="1">
      <c r="A21" s="332" t="s">
        <v>76</v>
      </c>
      <c r="B21" s="334"/>
      <c r="C21" s="332" t="s">
        <v>77</v>
      </c>
      <c r="D21" s="333"/>
      <c r="E21" s="333"/>
      <c r="F21" s="333"/>
      <c r="G21" s="333"/>
      <c r="H21" s="334"/>
      <c r="I21" s="65">
        <f t="shared" si="4"/>
        <v>5</v>
      </c>
      <c r="J21" s="335">
        <f t="shared" ref="J21:J23" si="6">+N21+P21+R21</f>
        <v>15</v>
      </c>
      <c r="K21" s="335"/>
      <c r="L21" s="335">
        <f t="shared" ref="L21:L23" si="7">+O21+Q21+S21</f>
        <v>3</v>
      </c>
      <c r="M21" s="335"/>
      <c r="N21" s="69"/>
      <c r="O21" s="69"/>
      <c r="P21" s="69">
        <v>15</v>
      </c>
      <c r="Q21" s="69">
        <v>3</v>
      </c>
      <c r="R21" s="69"/>
      <c r="S21" s="69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</row>
    <row r="22" spans="1:223" s="45" customFormat="1" ht="18" customHeight="1">
      <c r="A22" s="337" t="s">
        <v>265</v>
      </c>
      <c r="B22" s="338"/>
      <c r="C22" s="339" t="s">
        <v>266</v>
      </c>
      <c r="D22" s="340"/>
      <c r="E22" s="340"/>
      <c r="F22" s="340"/>
      <c r="G22" s="340"/>
      <c r="H22" s="341"/>
      <c r="I22" s="112"/>
      <c r="J22" s="335">
        <f t="shared" si="6"/>
        <v>13</v>
      </c>
      <c r="K22" s="335"/>
      <c r="L22" s="335">
        <f t="shared" si="7"/>
        <v>0</v>
      </c>
      <c r="M22" s="335"/>
      <c r="N22" s="69"/>
      <c r="O22" s="69"/>
      <c r="P22" s="69">
        <v>0</v>
      </c>
      <c r="Q22" s="69">
        <v>0</v>
      </c>
      <c r="R22" s="69">
        <v>13</v>
      </c>
      <c r="S22" s="69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</row>
    <row r="23" spans="1:223" s="45" customFormat="1" ht="18" customHeight="1">
      <c r="A23" s="332" t="s">
        <v>78</v>
      </c>
      <c r="B23" s="334"/>
      <c r="C23" s="336" t="s">
        <v>79</v>
      </c>
      <c r="D23" s="336"/>
      <c r="E23" s="336"/>
      <c r="F23" s="336"/>
      <c r="G23" s="336"/>
      <c r="H23" s="336"/>
      <c r="I23" s="65">
        <f>+I21+1</f>
        <v>6</v>
      </c>
      <c r="J23" s="335">
        <f t="shared" si="6"/>
        <v>47</v>
      </c>
      <c r="K23" s="335"/>
      <c r="L23" s="335">
        <f t="shared" si="7"/>
        <v>47</v>
      </c>
      <c r="M23" s="335"/>
      <c r="N23" s="70">
        <v>47</v>
      </c>
      <c r="O23" s="70">
        <v>47</v>
      </c>
      <c r="P23" s="70"/>
      <c r="Q23" s="70"/>
      <c r="R23" s="70"/>
      <c r="S23" s="70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</row>
    <row r="24" spans="1:223" s="45" customFormat="1" ht="19.5" customHeight="1">
      <c r="A24" s="329" t="s">
        <v>80</v>
      </c>
      <c r="B24" s="329"/>
      <c r="C24" s="329"/>
      <c r="D24" s="329"/>
      <c r="E24" s="329"/>
      <c r="F24" s="329"/>
      <c r="G24" s="329"/>
      <c r="H24" s="329"/>
      <c r="I24" s="64">
        <f t="shared" si="4"/>
        <v>7</v>
      </c>
      <c r="J24" s="330">
        <f>SUM(J25:K25)</f>
        <v>15</v>
      </c>
      <c r="K24" s="330"/>
      <c r="L24" s="330">
        <f>SUM(L25:M25)</f>
        <v>12</v>
      </c>
      <c r="M24" s="330"/>
      <c r="N24" s="63">
        <f t="shared" ref="N24:S24" si="8">SUM(N25:N25)</f>
        <v>0</v>
      </c>
      <c r="O24" s="63">
        <f t="shared" si="8"/>
        <v>0</v>
      </c>
      <c r="P24" s="63">
        <f t="shared" si="8"/>
        <v>0</v>
      </c>
      <c r="Q24" s="63">
        <f t="shared" si="8"/>
        <v>0</v>
      </c>
      <c r="R24" s="63">
        <f t="shared" si="8"/>
        <v>15</v>
      </c>
      <c r="S24" s="63">
        <f t="shared" si="8"/>
        <v>12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</row>
    <row r="25" spans="1:223" s="45" customFormat="1" ht="19.5" customHeight="1">
      <c r="A25" s="343" t="s">
        <v>81</v>
      </c>
      <c r="B25" s="343"/>
      <c r="C25" s="344" t="s">
        <v>82</v>
      </c>
      <c r="D25" s="344"/>
      <c r="E25" s="344"/>
      <c r="F25" s="344"/>
      <c r="G25" s="344"/>
      <c r="H25" s="344"/>
      <c r="I25" s="65">
        <f t="shared" si="4"/>
        <v>8</v>
      </c>
      <c r="J25" s="335">
        <f>+N25+P25+R25</f>
        <v>15</v>
      </c>
      <c r="K25" s="335"/>
      <c r="L25" s="335">
        <f>+O25+Q25+S25</f>
        <v>12</v>
      </c>
      <c r="M25" s="335"/>
      <c r="N25" s="71"/>
      <c r="O25" s="71"/>
      <c r="P25" s="71"/>
      <c r="Q25" s="71"/>
      <c r="R25" s="71">
        <v>15</v>
      </c>
      <c r="S25" s="71">
        <v>12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</row>
    <row r="26" spans="1:223" s="45" customFormat="1" ht="19.5" customHeight="1">
      <c r="A26" s="329" t="s">
        <v>83</v>
      </c>
      <c r="B26" s="329"/>
      <c r="C26" s="329"/>
      <c r="D26" s="329"/>
      <c r="E26" s="329"/>
      <c r="F26" s="329"/>
      <c r="G26" s="329"/>
      <c r="H26" s="329"/>
      <c r="I26" s="64">
        <f t="shared" si="4"/>
        <v>9</v>
      </c>
      <c r="J26" s="330">
        <f>SUM(J27:K33)</f>
        <v>134</v>
      </c>
      <c r="K26" s="330"/>
      <c r="L26" s="330">
        <f>SUM(L27:M33)</f>
        <v>82</v>
      </c>
      <c r="M26" s="330"/>
      <c r="N26" s="63">
        <f t="shared" ref="N26:S26" si="9">SUM(N27:N33)</f>
        <v>89</v>
      </c>
      <c r="O26" s="63">
        <f t="shared" si="9"/>
        <v>46</v>
      </c>
      <c r="P26" s="63">
        <f t="shared" si="9"/>
        <v>45</v>
      </c>
      <c r="Q26" s="63">
        <f t="shared" si="9"/>
        <v>36</v>
      </c>
      <c r="R26" s="63">
        <f t="shared" si="9"/>
        <v>0</v>
      </c>
      <c r="S26" s="63">
        <f t="shared" si="9"/>
        <v>0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</row>
    <row r="27" spans="1:223" s="45" customFormat="1" ht="18.75" customHeight="1">
      <c r="A27" s="332" t="s">
        <v>84</v>
      </c>
      <c r="B27" s="334"/>
      <c r="C27" s="332" t="s">
        <v>85</v>
      </c>
      <c r="D27" s="333"/>
      <c r="E27" s="333"/>
      <c r="F27" s="333"/>
      <c r="G27" s="333"/>
      <c r="H27" s="334"/>
      <c r="I27" s="65">
        <f t="shared" si="4"/>
        <v>10</v>
      </c>
      <c r="J27" s="335">
        <f t="shared" ref="J27:J33" si="10">+N27+P27+R27</f>
        <v>46</v>
      </c>
      <c r="K27" s="335"/>
      <c r="L27" s="335">
        <f t="shared" ref="L27:L66" si="11">+O27+Q27+S27</f>
        <v>18</v>
      </c>
      <c r="M27" s="335"/>
      <c r="N27" s="71">
        <v>46</v>
      </c>
      <c r="O27" s="71">
        <v>18</v>
      </c>
      <c r="P27" s="71"/>
      <c r="Q27" s="71"/>
      <c r="R27" s="71"/>
      <c r="S27" s="71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</row>
    <row r="28" spans="1:223" s="45" customFormat="1" ht="18.75" customHeight="1">
      <c r="A28" s="332" t="s">
        <v>86</v>
      </c>
      <c r="B28" s="334"/>
      <c r="C28" s="342" t="s">
        <v>87</v>
      </c>
      <c r="D28" s="342"/>
      <c r="E28" s="342"/>
      <c r="F28" s="342"/>
      <c r="G28" s="342"/>
      <c r="H28" s="342"/>
      <c r="I28" s="65">
        <f t="shared" si="4"/>
        <v>11</v>
      </c>
      <c r="J28" s="335">
        <f t="shared" si="10"/>
        <v>26</v>
      </c>
      <c r="K28" s="335"/>
      <c r="L28" s="335">
        <f t="shared" si="11"/>
        <v>14</v>
      </c>
      <c r="M28" s="335"/>
      <c r="N28" s="71">
        <v>26</v>
      </c>
      <c r="O28" s="71">
        <v>14</v>
      </c>
      <c r="P28" s="71"/>
      <c r="Q28" s="71"/>
      <c r="R28" s="71"/>
      <c r="S28" s="71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</row>
    <row r="29" spans="1:223" s="45" customFormat="1" ht="18.75" customHeight="1">
      <c r="A29" s="344" t="s">
        <v>88</v>
      </c>
      <c r="B29" s="344"/>
      <c r="C29" s="332" t="s">
        <v>89</v>
      </c>
      <c r="D29" s="333"/>
      <c r="E29" s="333"/>
      <c r="F29" s="333"/>
      <c r="G29" s="333"/>
      <c r="H29" s="334"/>
      <c r="I29" s="65">
        <f t="shared" si="4"/>
        <v>12</v>
      </c>
      <c r="J29" s="335">
        <f t="shared" si="10"/>
        <v>4</v>
      </c>
      <c r="K29" s="335"/>
      <c r="L29" s="335">
        <f t="shared" si="11"/>
        <v>3</v>
      </c>
      <c r="M29" s="335"/>
      <c r="N29" s="71"/>
      <c r="O29" s="71"/>
      <c r="P29" s="71">
        <v>4</v>
      </c>
      <c r="Q29" s="71">
        <v>3</v>
      </c>
      <c r="R29" s="71"/>
      <c r="S29" s="71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</row>
    <row r="30" spans="1:223" s="45" customFormat="1" ht="18.75" customHeight="1">
      <c r="A30" s="332" t="s">
        <v>90</v>
      </c>
      <c r="B30" s="334"/>
      <c r="C30" s="332" t="s">
        <v>91</v>
      </c>
      <c r="D30" s="333"/>
      <c r="E30" s="333"/>
      <c r="F30" s="333"/>
      <c r="G30" s="333"/>
      <c r="H30" s="334"/>
      <c r="I30" s="65">
        <f t="shared" si="4"/>
        <v>13</v>
      </c>
      <c r="J30" s="335">
        <f t="shared" si="10"/>
        <v>17</v>
      </c>
      <c r="K30" s="335"/>
      <c r="L30" s="335">
        <f t="shared" si="11"/>
        <v>14</v>
      </c>
      <c r="M30" s="335"/>
      <c r="N30" s="71">
        <v>17</v>
      </c>
      <c r="O30" s="71">
        <v>14</v>
      </c>
      <c r="P30" s="71"/>
      <c r="Q30" s="71"/>
      <c r="R30" s="71"/>
      <c r="S30" s="7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</row>
    <row r="31" spans="1:223" s="45" customFormat="1" ht="28.5" customHeight="1">
      <c r="A31" s="332" t="s">
        <v>92</v>
      </c>
      <c r="B31" s="334"/>
      <c r="C31" s="332" t="s">
        <v>93</v>
      </c>
      <c r="D31" s="333"/>
      <c r="E31" s="333"/>
      <c r="F31" s="333"/>
      <c r="G31" s="333"/>
      <c r="H31" s="334"/>
      <c r="I31" s="65">
        <f t="shared" si="4"/>
        <v>14</v>
      </c>
      <c r="J31" s="335">
        <f t="shared" si="10"/>
        <v>21</v>
      </c>
      <c r="K31" s="335"/>
      <c r="L31" s="335">
        <f t="shared" si="11"/>
        <v>19</v>
      </c>
      <c r="M31" s="335"/>
      <c r="N31" s="71"/>
      <c r="O31" s="71"/>
      <c r="P31" s="71">
        <v>21</v>
      </c>
      <c r="Q31" s="71">
        <v>19</v>
      </c>
      <c r="R31" s="71"/>
      <c r="S31" s="71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</row>
    <row r="32" spans="1:223" s="45" customFormat="1" ht="18.75" customHeight="1">
      <c r="A32" s="344" t="s">
        <v>94</v>
      </c>
      <c r="B32" s="344"/>
      <c r="C32" s="344" t="s">
        <v>95</v>
      </c>
      <c r="D32" s="344"/>
      <c r="E32" s="344"/>
      <c r="F32" s="344"/>
      <c r="G32" s="344"/>
      <c r="H32" s="344"/>
      <c r="I32" s="65">
        <f t="shared" si="4"/>
        <v>15</v>
      </c>
      <c r="J32" s="335">
        <f t="shared" si="10"/>
        <v>15</v>
      </c>
      <c r="K32" s="335"/>
      <c r="L32" s="335">
        <f t="shared" si="11"/>
        <v>13</v>
      </c>
      <c r="M32" s="335"/>
      <c r="N32" s="71"/>
      <c r="O32" s="71"/>
      <c r="P32" s="71">
        <v>15</v>
      </c>
      <c r="Q32" s="71">
        <v>13</v>
      </c>
      <c r="R32" s="71"/>
      <c r="S32" s="71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</row>
    <row r="33" spans="1:223" s="45" customFormat="1" ht="27.75" customHeight="1">
      <c r="A33" s="332" t="s">
        <v>96</v>
      </c>
      <c r="B33" s="334"/>
      <c r="C33" s="332" t="s">
        <v>97</v>
      </c>
      <c r="D33" s="333"/>
      <c r="E33" s="333"/>
      <c r="F33" s="333"/>
      <c r="G33" s="333"/>
      <c r="H33" s="334"/>
      <c r="I33" s="65">
        <f t="shared" si="4"/>
        <v>16</v>
      </c>
      <c r="J33" s="335">
        <f t="shared" si="10"/>
        <v>5</v>
      </c>
      <c r="K33" s="335"/>
      <c r="L33" s="335">
        <f t="shared" si="11"/>
        <v>1</v>
      </c>
      <c r="M33" s="335"/>
      <c r="N33" s="71"/>
      <c r="O33" s="71"/>
      <c r="P33" s="71">
        <v>5</v>
      </c>
      <c r="Q33" s="71">
        <v>1</v>
      </c>
      <c r="R33" s="71"/>
      <c r="S33" s="71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</row>
    <row r="34" spans="1:223" s="45" customFormat="1" ht="18.75" customHeight="1">
      <c r="A34" s="329" t="s">
        <v>98</v>
      </c>
      <c r="B34" s="329"/>
      <c r="C34" s="329"/>
      <c r="D34" s="329"/>
      <c r="E34" s="329"/>
      <c r="F34" s="329"/>
      <c r="G34" s="329"/>
      <c r="H34" s="329"/>
      <c r="I34" s="64">
        <f t="shared" si="4"/>
        <v>17</v>
      </c>
      <c r="J34" s="330">
        <f>SUM(J35:K38)</f>
        <v>30</v>
      </c>
      <c r="K34" s="330"/>
      <c r="L34" s="330">
        <f>SUM(L35:M38)</f>
        <v>18</v>
      </c>
      <c r="M34" s="330"/>
      <c r="N34" s="63">
        <f t="shared" ref="N34:S34" si="12">SUM(N35:N38)</f>
        <v>16</v>
      </c>
      <c r="O34" s="63">
        <f t="shared" si="12"/>
        <v>11</v>
      </c>
      <c r="P34" s="63">
        <f t="shared" si="12"/>
        <v>14</v>
      </c>
      <c r="Q34" s="63">
        <f t="shared" si="12"/>
        <v>7</v>
      </c>
      <c r="R34" s="63">
        <f t="shared" si="12"/>
        <v>0</v>
      </c>
      <c r="S34" s="63">
        <f t="shared" si="12"/>
        <v>0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</row>
    <row r="35" spans="1:223" s="45" customFormat="1" ht="18.75" customHeight="1">
      <c r="A35" s="332" t="s">
        <v>99</v>
      </c>
      <c r="B35" s="334"/>
      <c r="C35" s="332" t="s">
        <v>100</v>
      </c>
      <c r="D35" s="333"/>
      <c r="E35" s="333"/>
      <c r="F35" s="333"/>
      <c r="G35" s="333"/>
      <c r="H35" s="334"/>
      <c r="I35" s="65">
        <f t="shared" si="4"/>
        <v>18</v>
      </c>
      <c r="J35" s="335">
        <f t="shared" ref="J35:J38" si="13">+N35+P35+R35</f>
        <v>6</v>
      </c>
      <c r="K35" s="335"/>
      <c r="L35" s="335">
        <f t="shared" si="11"/>
        <v>4</v>
      </c>
      <c r="M35" s="335"/>
      <c r="N35" s="71"/>
      <c r="O35" s="71"/>
      <c r="P35" s="71">
        <v>6</v>
      </c>
      <c r="Q35" s="71">
        <v>4</v>
      </c>
      <c r="R35" s="71"/>
      <c r="S35" s="71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</row>
    <row r="36" spans="1:223" s="45" customFormat="1" ht="28.5" customHeight="1">
      <c r="A36" s="332" t="s">
        <v>101</v>
      </c>
      <c r="B36" s="334"/>
      <c r="C36" s="345" t="s">
        <v>102</v>
      </c>
      <c r="D36" s="346"/>
      <c r="E36" s="346"/>
      <c r="F36" s="346"/>
      <c r="G36" s="346"/>
      <c r="H36" s="347"/>
      <c r="I36" s="65">
        <f t="shared" si="4"/>
        <v>19</v>
      </c>
      <c r="J36" s="335">
        <f t="shared" si="13"/>
        <v>6</v>
      </c>
      <c r="K36" s="335"/>
      <c r="L36" s="335">
        <f t="shared" si="11"/>
        <v>2</v>
      </c>
      <c r="M36" s="335"/>
      <c r="N36" s="71"/>
      <c r="O36" s="71"/>
      <c r="P36" s="71">
        <v>6</v>
      </c>
      <c r="Q36" s="71">
        <v>2</v>
      </c>
      <c r="R36" s="71"/>
      <c r="S36" s="7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</row>
    <row r="37" spans="1:223" s="45" customFormat="1" ht="18.75" customHeight="1">
      <c r="A37" s="332" t="s">
        <v>103</v>
      </c>
      <c r="B37" s="334"/>
      <c r="C37" s="332" t="s">
        <v>104</v>
      </c>
      <c r="D37" s="333"/>
      <c r="E37" s="333"/>
      <c r="F37" s="333"/>
      <c r="G37" s="333"/>
      <c r="H37" s="334"/>
      <c r="I37" s="65">
        <f t="shared" si="4"/>
        <v>20</v>
      </c>
      <c r="J37" s="335">
        <f t="shared" si="13"/>
        <v>2</v>
      </c>
      <c r="K37" s="335"/>
      <c r="L37" s="335">
        <f t="shared" si="11"/>
        <v>1</v>
      </c>
      <c r="M37" s="335"/>
      <c r="N37" s="71"/>
      <c r="O37" s="71"/>
      <c r="P37" s="71">
        <v>2</v>
      </c>
      <c r="Q37" s="71">
        <v>1</v>
      </c>
      <c r="R37" s="71"/>
      <c r="S37" s="7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</row>
    <row r="38" spans="1:223" s="45" customFormat="1" ht="18.75" customHeight="1">
      <c r="A38" s="332" t="s">
        <v>105</v>
      </c>
      <c r="B38" s="334"/>
      <c r="C38" s="332" t="s">
        <v>106</v>
      </c>
      <c r="D38" s="333"/>
      <c r="E38" s="333"/>
      <c r="F38" s="333"/>
      <c r="G38" s="333"/>
      <c r="H38" s="334"/>
      <c r="I38" s="65">
        <f t="shared" si="4"/>
        <v>21</v>
      </c>
      <c r="J38" s="335">
        <f t="shared" si="13"/>
        <v>16</v>
      </c>
      <c r="K38" s="335"/>
      <c r="L38" s="335">
        <f t="shared" si="11"/>
        <v>11</v>
      </c>
      <c r="M38" s="335"/>
      <c r="N38" s="71">
        <v>16</v>
      </c>
      <c r="O38" s="71">
        <v>11</v>
      </c>
      <c r="P38" s="71"/>
      <c r="Q38" s="71"/>
      <c r="R38" s="71"/>
      <c r="S38" s="71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</row>
    <row r="39" spans="1:223" s="45" customFormat="1" ht="18.75" customHeight="1">
      <c r="A39" s="329" t="s">
        <v>107</v>
      </c>
      <c r="B39" s="329"/>
      <c r="C39" s="329"/>
      <c r="D39" s="329"/>
      <c r="E39" s="329"/>
      <c r="F39" s="329"/>
      <c r="G39" s="329"/>
      <c r="H39" s="329"/>
      <c r="I39" s="64">
        <f t="shared" si="4"/>
        <v>22</v>
      </c>
      <c r="J39" s="330">
        <f>SUM(J40:K57)</f>
        <v>632</v>
      </c>
      <c r="K39" s="330"/>
      <c r="L39" s="330">
        <f>SUM(L40:M57)</f>
        <v>123</v>
      </c>
      <c r="M39" s="330"/>
      <c r="N39" s="63">
        <f t="shared" ref="N39:S39" si="14">SUM(N40:N57)</f>
        <v>254</v>
      </c>
      <c r="O39" s="63">
        <f t="shared" si="14"/>
        <v>57</v>
      </c>
      <c r="P39" s="63">
        <f t="shared" si="14"/>
        <v>286</v>
      </c>
      <c r="Q39" s="63">
        <f t="shared" si="14"/>
        <v>53</v>
      </c>
      <c r="R39" s="63">
        <f t="shared" si="14"/>
        <v>92</v>
      </c>
      <c r="S39" s="63">
        <f t="shared" si="14"/>
        <v>13</v>
      </c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</row>
    <row r="40" spans="1:223" s="45" customFormat="1" ht="18.75" customHeight="1">
      <c r="A40" s="348" t="s">
        <v>108</v>
      </c>
      <c r="B40" s="349"/>
      <c r="C40" s="332" t="s">
        <v>109</v>
      </c>
      <c r="D40" s="333"/>
      <c r="E40" s="333"/>
      <c r="F40" s="333"/>
      <c r="G40" s="333"/>
      <c r="H40" s="334"/>
      <c r="I40" s="112">
        <f t="shared" si="4"/>
        <v>23</v>
      </c>
      <c r="J40" s="335">
        <f>+N40+P40+R40</f>
        <v>1</v>
      </c>
      <c r="K40" s="335"/>
      <c r="L40" s="335">
        <f t="shared" ref="L40:L57" si="15">+O40+Q40+S40</f>
        <v>1</v>
      </c>
      <c r="M40" s="335"/>
      <c r="N40" s="113"/>
      <c r="O40" s="113"/>
      <c r="P40" s="113">
        <v>1</v>
      </c>
      <c r="Q40" s="113">
        <v>1</v>
      </c>
      <c r="R40" s="113"/>
      <c r="S40" s="113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</row>
    <row r="41" spans="1:223" s="45" customFormat="1" ht="18.75" customHeight="1">
      <c r="A41" s="348" t="s">
        <v>110</v>
      </c>
      <c r="B41" s="349"/>
      <c r="C41" s="332" t="s">
        <v>111</v>
      </c>
      <c r="D41" s="333"/>
      <c r="E41" s="333"/>
      <c r="F41" s="333"/>
      <c r="G41" s="333"/>
      <c r="H41" s="334"/>
      <c r="I41" s="112">
        <f t="shared" si="4"/>
        <v>24</v>
      </c>
      <c r="J41" s="335">
        <f>+N41+P41+R41</f>
        <v>8</v>
      </c>
      <c r="K41" s="335"/>
      <c r="L41" s="335">
        <f t="shared" si="15"/>
        <v>2</v>
      </c>
      <c r="M41" s="335"/>
      <c r="N41" s="113">
        <v>8</v>
      </c>
      <c r="O41" s="113">
        <v>2</v>
      </c>
      <c r="P41" s="113"/>
      <c r="Q41" s="113"/>
      <c r="R41" s="113"/>
      <c r="S41" s="113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</row>
    <row r="42" spans="1:223" s="45" customFormat="1" ht="18.75" customHeight="1">
      <c r="A42" s="344" t="s">
        <v>112</v>
      </c>
      <c r="B42" s="344"/>
      <c r="C42" s="332" t="s">
        <v>113</v>
      </c>
      <c r="D42" s="333"/>
      <c r="E42" s="333"/>
      <c r="F42" s="333"/>
      <c r="G42" s="333"/>
      <c r="H42" s="334"/>
      <c r="I42" s="112">
        <f t="shared" si="4"/>
        <v>25</v>
      </c>
      <c r="J42" s="335">
        <f>+N42+P42+R42</f>
        <v>62</v>
      </c>
      <c r="K42" s="335"/>
      <c r="L42" s="335">
        <f t="shared" si="15"/>
        <v>16</v>
      </c>
      <c r="M42" s="335"/>
      <c r="N42" s="114">
        <v>62</v>
      </c>
      <c r="O42" s="114">
        <v>16</v>
      </c>
      <c r="P42" s="114"/>
      <c r="Q42" s="114"/>
      <c r="R42" s="114"/>
      <c r="S42" s="11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</row>
    <row r="43" spans="1:223" s="45" customFormat="1" ht="18.75" customHeight="1">
      <c r="A43" s="332" t="s">
        <v>114</v>
      </c>
      <c r="B43" s="334"/>
      <c r="C43" s="332" t="s">
        <v>115</v>
      </c>
      <c r="D43" s="333"/>
      <c r="E43" s="333"/>
      <c r="F43" s="333"/>
      <c r="G43" s="333"/>
      <c r="H43" s="334"/>
      <c r="I43" s="112">
        <f t="shared" si="4"/>
        <v>26</v>
      </c>
      <c r="J43" s="335">
        <f>+N43+P43+R43</f>
        <v>90</v>
      </c>
      <c r="K43" s="335"/>
      <c r="L43" s="335">
        <f t="shared" si="15"/>
        <v>27</v>
      </c>
      <c r="M43" s="335"/>
      <c r="N43" s="113">
        <v>0</v>
      </c>
      <c r="O43" s="113">
        <v>0</v>
      </c>
      <c r="P43" s="113">
        <v>85</v>
      </c>
      <c r="Q43" s="113">
        <v>23</v>
      </c>
      <c r="R43" s="113">
        <v>5</v>
      </c>
      <c r="S43" s="113">
        <v>4</v>
      </c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</row>
    <row r="44" spans="1:223" s="45" customFormat="1" ht="18.75" customHeight="1">
      <c r="A44" s="332" t="s">
        <v>116</v>
      </c>
      <c r="B44" s="334"/>
      <c r="C44" s="332" t="s">
        <v>117</v>
      </c>
      <c r="D44" s="333"/>
      <c r="E44" s="333"/>
      <c r="F44" s="333"/>
      <c r="G44" s="333"/>
      <c r="H44" s="334"/>
      <c r="I44" s="112">
        <f t="shared" si="4"/>
        <v>27</v>
      </c>
      <c r="J44" s="335">
        <f t="shared" ref="J44:J57" si="16">+N44+P44+R44</f>
        <v>44</v>
      </c>
      <c r="K44" s="335"/>
      <c r="L44" s="335">
        <f t="shared" si="15"/>
        <v>5</v>
      </c>
      <c r="M44" s="335"/>
      <c r="N44" s="113">
        <v>0</v>
      </c>
      <c r="O44" s="113">
        <v>0</v>
      </c>
      <c r="P44" s="113">
        <v>30</v>
      </c>
      <c r="Q44" s="113">
        <v>4</v>
      </c>
      <c r="R44" s="113">
        <v>14</v>
      </c>
      <c r="S44" s="113">
        <v>1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</row>
    <row r="45" spans="1:223" s="45" customFormat="1" ht="27" customHeight="1">
      <c r="A45" s="332" t="s">
        <v>118</v>
      </c>
      <c r="B45" s="334"/>
      <c r="C45" s="332" t="s">
        <v>119</v>
      </c>
      <c r="D45" s="333"/>
      <c r="E45" s="333"/>
      <c r="F45" s="333"/>
      <c r="G45" s="333"/>
      <c r="H45" s="334"/>
      <c r="I45" s="112">
        <f t="shared" si="4"/>
        <v>28</v>
      </c>
      <c r="J45" s="335">
        <f t="shared" si="16"/>
        <v>57</v>
      </c>
      <c r="K45" s="335"/>
      <c r="L45" s="335">
        <f t="shared" si="15"/>
        <v>0</v>
      </c>
      <c r="M45" s="335"/>
      <c r="N45" s="114">
        <v>0</v>
      </c>
      <c r="O45" s="114">
        <v>0</v>
      </c>
      <c r="P45" s="114">
        <v>57</v>
      </c>
      <c r="Q45" s="114">
        <v>0</v>
      </c>
      <c r="R45" s="114">
        <v>0</v>
      </c>
      <c r="S45" s="114">
        <v>0</v>
      </c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</row>
    <row r="46" spans="1:223" s="45" customFormat="1" ht="18.75" customHeight="1">
      <c r="A46" s="332" t="s">
        <v>120</v>
      </c>
      <c r="B46" s="334"/>
      <c r="C46" s="332" t="s">
        <v>121</v>
      </c>
      <c r="D46" s="333"/>
      <c r="E46" s="333"/>
      <c r="F46" s="333"/>
      <c r="G46" s="333"/>
      <c r="H46" s="334"/>
      <c r="I46" s="112">
        <f t="shared" si="4"/>
        <v>29</v>
      </c>
      <c r="J46" s="335">
        <f t="shared" si="16"/>
        <v>44</v>
      </c>
      <c r="K46" s="335"/>
      <c r="L46" s="335">
        <f t="shared" si="15"/>
        <v>17</v>
      </c>
      <c r="M46" s="335"/>
      <c r="N46" s="113">
        <v>0</v>
      </c>
      <c r="O46" s="113">
        <v>0</v>
      </c>
      <c r="P46" s="113">
        <v>36</v>
      </c>
      <c r="Q46" s="113">
        <v>17</v>
      </c>
      <c r="R46" s="113">
        <v>8</v>
      </c>
      <c r="S46" s="113">
        <v>0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</row>
    <row r="47" spans="1:223" s="45" customFormat="1" ht="25.5" customHeight="1">
      <c r="A47" s="332" t="s">
        <v>122</v>
      </c>
      <c r="B47" s="334"/>
      <c r="C47" s="332" t="s">
        <v>123</v>
      </c>
      <c r="D47" s="333"/>
      <c r="E47" s="333"/>
      <c r="F47" s="333"/>
      <c r="G47" s="333"/>
      <c r="H47" s="334"/>
      <c r="I47" s="112">
        <f t="shared" si="4"/>
        <v>30</v>
      </c>
      <c r="J47" s="335">
        <f t="shared" si="16"/>
        <v>88</v>
      </c>
      <c r="K47" s="335"/>
      <c r="L47" s="335">
        <f t="shared" si="15"/>
        <v>5</v>
      </c>
      <c r="M47" s="335"/>
      <c r="N47" s="114">
        <v>0</v>
      </c>
      <c r="O47" s="114">
        <v>0</v>
      </c>
      <c r="P47" s="114">
        <v>41</v>
      </c>
      <c r="Q47" s="114">
        <v>2</v>
      </c>
      <c r="R47" s="114">
        <v>47</v>
      </c>
      <c r="S47" s="114">
        <v>3</v>
      </c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</row>
    <row r="48" spans="1:223" s="45" customFormat="1" ht="25.5" customHeight="1">
      <c r="A48" s="332" t="s">
        <v>124</v>
      </c>
      <c r="B48" s="334"/>
      <c r="C48" s="332" t="s">
        <v>125</v>
      </c>
      <c r="D48" s="333"/>
      <c r="E48" s="333"/>
      <c r="F48" s="333"/>
      <c r="G48" s="333"/>
      <c r="H48" s="333"/>
      <c r="I48" s="112">
        <f t="shared" si="4"/>
        <v>31</v>
      </c>
      <c r="J48" s="335">
        <f t="shared" si="16"/>
        <v>8</v>
      </c>
      <c r="K48" s="335"/>
      <c r="L48" s="335">
        <f t="shared" si="15"/>
        <v>1</v>
      </c>
      <c r="M48" s="335"/>
      <c r="N48" s="113">
        <v>8</v>
      </c>
      <c r="O48" s="113">
        <v>1</v>
      </c>
      <c r="P48" s="113"/>
      <c r="Q48" s="113"/>
      <c r="R48" s="113"/>
      <c r="S48" s="113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</row>
    <row r="49" spans="1:223" s="45" customFormat="1" ht="18.75" customHeight="1">
      <c r="A49" s="332" t="s">
        <v>126</v>
      </c>
      <c r="B49" s="334"/>
      <c r="C49" s="332" t="s">
        <v>127</v>
      </c>
      <c r="D49" s="333"/>
      <c r="E49" s="333"/>
      <c r="F49" s="333"/>
      <c r="G49" s="333"/>
      <c r="H49" s="334"/>
      <c r="I49" s="112">
        <f t="shared" si="4"/>
        <v>32</v>
      </c>
      <c r="J49" s="335">
        <f t="shared" si="16"/>
        <v>45</v>
      </c>
      <c r="K49" s="335"/>
      <c r="L49" s="335">
        <f t="shared" si="15"/>
        <v>10</v>
      </c>
      <c r="M49" s="335"/>
      <c r="N49" s="113">
        <v>0</v>
      </c>
      <c r="O49" s="113">
        <v>0</v>
      </c>
      <c r="P49" s="113">
        <v>27</v>
      </c>
      <c r="Q49" s="113">
        <v>5</v>
      </c>
      <c r="R49" s="113">
        <v>18</v>
      </c>
      <c r="S49" s="113">
        <v>5</v>
      </c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</row>
    <row r="50" spans="1:223" s="45" customFormat="1" ht="18.75" customHeight="1">
      <c r="A50" s="344" t="s">
        <v>128</v>
      </c>
      <c r="B50" s="344"/>
      <c r="C50" s="332" t="s">
        <v>129</v>
      </c>
      <c r="D50" s="333"/>
      <c r="E50" s="333"/>
      <c r="F50" s="333"/>
      <c r="G50" s="333"/>
      <c r="H50" s="334"/>
      <c r="I50" s="112">
        <f t="shared" si="4"/>
        <v>33</v>
      </c>
      <c r="J50" s="335">
        <f t="shared" si="16"/>
        <v>14</v>
      </c>
      <c r="K50" s="335"/>
      <c r="L50" s="335">
        <f t="shared" si="15"/>
        <v>10</v>
      </c>
      <c r="M50" s="335"/>
      <c r="N50" s="114">
        <v>14</v>
      </c>
      <c r="O50" s="114">
        <v>10</v>
      </c>
      <c r="P50" s="114"/>
      <c r="Q50" s="114"/>
      <c r="R50" s="114"/>
      <c r="S50" s="11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</row>
    <row r="51" spans="1:223" s="45" customFormat="1" ht="18.75" customHeight="1">
      <c r="A51" s="348" t="s">
        <v>130</v>
      </c>
      <c r="B51" s="349"/>
      <c r="C51" s="332" t="s">
        <v>131</v>
      </c>
      <c r="D51" s="333"/>
      <c r="E51" s="333"/>
      <c r="F51" s="333"/>
      <c r="G51" s="333"/>
      <c r="H51" s="334"/>
      <c r="I51" s="112">
        <f t="shared" si="4"/>
        <v>34</v>
      </c>
      <c r="J51" s="335">
        <f t="shared" si="16"/>
        <v>15</v>
      </c>
      <c r="K51" s="335"/>
      <c r="L51" s="335">
        <f t="shared" si="15"/>
        <v>1</v>
      </c>
      <c r="M51" s="335"/>
      <c r="N51" s="113">
        <v>15</v>
      </c>
      <c r="O51" s="113">
        <v>1</v>
      </c>
      <c r="P51" s="113"/>
      <c r="Q51" s="113"/>
      <c r="R51" s="113"/>
      <c r="S51" s="113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</row>
    <row r="52" spans="1:223" s="45" customFormat="1" ht="18.75" customHeight="1">
      <c r="A52" s="332" t="s">
        <v>132</v>
      </c>
      <c r="B52" s="334"/>
      <c r="C52" s="332" t="s">
        <v>133</v>
      </c>
      <c r="D52" s="333"/>
      <c r="E52" s="333"/>
      <c r="F52" s="333"/>
      <c r="G52" s="333"/>
      <c r="H52" s="334"/>
      <c r="I52" s="112">
        <f t="shared" si="4"/>
        <v>35</v>
      </c>
      <c r="J52" s="335">
        <f t="shared" si="16"/>
        <v>77</v>
      </c>
      <c r="K52" s="335"/>
      <c r="L52" s="335">
        <f t="shared" si="15"/>
        <v>25</v>
      </c>
      <c r="M52" s="335"/>
      <c r="N52" s="113">
        <v>77</v>
      </c>
      <c r="O52" s="113">
        <v>25</v>
      </c>
      <c r="P52" s="113"/>
      <c r="Q52" s="113"/>
      <c r="R52" s="113"/>
      <c r="S52" s="113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</row>
    <row r="53" spans="1:223" s="45" customFormat="1" ht="18.75" customHeight="1">
      <c r="A53" s="332" t="s">
        <v>134</v>
      </c>
      <c r="B53" s="334"/>
      <c r="C53" s="332" t="s">
        <v>135</v>
      </c>
      <c r="D53" s="333"/>
      <c r="E53" s="333"/>
      <c r="F53" s="333"/>
      <c r="G53" s="333"/>
      <c r="H53" s="334"/>
      <c r="I53" s="112">
        <f t="shared" si="4"/>
        <v>36</v>
      </c>
      <c r="J53" s="335">
        <f t="shared" si="16"/>
        <v>1</v>
      </c>
      <c r="K53" s="335"/>
      <c r="L53" s="335">
        <f t="shared" si="15"/>
        <v>0</v>
      </c>
      <c r="M53" s="335"/>
      <c r="N53" s="113"/>
      <c r="O53" s="113"/>
      <c r="P53" s="113">
        <v>1</v>
      </c>
      <c r="Q53" s="113">
        <v>0</v>
      </c>
      <c r="R53" s="113"/>
      <c r="S53" s="113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</row>
    <row r="54" spans="1:223" s="45" customFormat="1" ht="24.75" customHeight="1">
      <c r="A54" s="344" t="s">
        <v>136</v>
      </c>
      <c r="B54" s="344"/>
      <c r="C54" s="332" t="s">
        <v>137</v>
      </c>
      <c r="D54" s="333"/>
      <c r="E54" s="333"/>
      <c r="F54" s="333"/>
      <c r="G54" s="333"/>
      <c r="H54" s="334"/>
      <c r="I54" s="112">
        <f t="shared" si="4"/>
        <v>37</v>
      </c>
      <c r="J54" s="335">
        <f t="shared" si="16"/>
        <v>8</v>
      </c>
      <c r="K54" s="335"/>
      <c r="L54" s="335">
        <f t="shared" si="15"/>
        <v>1</v>
      </c>
      <c r="M54" s="335"/>
      <c r="N54" s="111"/>
      <c r="O54" s="111"/>
      <c r="P54" s="111">
        <v>8</v>
      </c>
      <c r="Q54" s="111">
        <v>1</v>
      </c>
      <c r="R54" s="114"/>
      <c r="S54" s="11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</row>
    <row r="55" spans="1:223" s="45" customFormat="1" ht="27" customHeight="1">
      <c r="A55" s="332" t="s">
        <v>138</v>
      </c>
      <c r="B55" s="334"/>
      <c r="C55" s="332" t="s">
        <v>139</v>
      </c>
      <c r="D55" s="333"/>
      <c r="E55" s="333"/>
      <c r="F55" s="333"/>
      <c r="G55" s="333"/>
      <c r="H55" s="334"/>
      <c r="I55" s="112">
        <f t="shared" si="4"/>
        <v>38</v>
      </c>
      <c r="J55" s="335">
        <f t="shared" si="16"/>
        <v>15</v>
      </c>
      <c r="K55" s="335"/>
      <c r="L55" s="335">
        <f t="shared" si="15"/>
        <v>0</v>
      </c>
      <c r="M55" s="335"/>
      <c r="N55" s="113">
        <v>15</v>
      </c>
      <c r="O55" s="113">
        <v>0</v>
      </c>
      <c r="P55" s="113"/>
      <c r="Q55" s="113"/>
      <c r="R55" s="113"/>
      <c r="S55" s="113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</row>
    <row r="56" spans="1:223" s="45" customFormat="1" ht="18.75" customHeight="1">
      <c r="A56" s="332" t="s">
        <v>140</v>
      </c>
      <c r="B56" s="334"/>
      <c r="C56" s="332" t="s">
        <v>141</v>
      </c>
      <c r="D56" s="333"/>
      <c r="E56" s="333"/>
      <c r="F56" s="333"/>
      <c r="G56" s="333"/>
      <c r="H56" s="334"/>
      <c r="I56" s="112">
        <f t="shared" si="4"/>
        <v>39</v>
      </c>
      <c r="J56" s="335">
        <f t="shared" si="16"/>
        <v>44</v>
      </c>
      <c r="K56" s="335"/>
      <c r="L56" s="335">
        <f t="shared" si="15"/>
        <v>2</v>
      </c>
      <c r="M56" s="335"/>
      <c r="N56" s="113">
        <v>44</v>
      </c>
      <c r="O56" s="113">
        <v>2</v>
      </c>
      <c r="P56" s="113"/>
      <c r="Q56" s="113"/>
      <c r="R56" s="113"/>
      <c r="S56" s="113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</row>
    <row r="57" spans="1:223" s="45" customFormat="1" ht="18.75" customHeight="1">
      <c r="A57" s="332" t="s">
        <v>124</v>
      </c>
      <c r="B57" s="334"/>
      <c r="C57" s="332" t="s">
        <v>125</v>
      </c>
      <c r="D57" s="333"/>
      <c r="E57" s="333"/>
      <c r="F57" s="333"/>
      <c r="G57" s="333"/>
      <c r="H57" s="334"/>
      <c r="I57" s="112">
        <f t="shared" si="4"/>
        <v>40</v>
      </c>
      <c r="J57" s="335">
        <f t="shared" si="16"/>
        <v>11</v>
      </c>
      <c r="K57" s="335"/>
      <c r="L57" s="335">
        <f t="shared" si="15"/>
        <v>0</v>
      </c>
      <c r="M57" s="335"/>
      <c r="N57" s="114">
        <v>11</v>
      </c>
      <c r="O57" s="114">
        <v>0</v>
      </c>
      <c r="P57" s="114"/>
      <c r="Q57" s="114"/>
      <c r="R57" s="114"/>
      <c r="S57" s="11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</row>
    <row r="58" spans="1:223" s="45" customFormat="1" ht="18.75" customHeight="1">
      <c r="A58" s="329" t="s">
        <v>142</v>
      </c>
      <c r="B58" s="329"/>
      <c r="C58" s="329"/>
      <c r="D58" s="329"/>
      <c r="E58" s="329"/>
      <c r="F58" s="329"/>
      <c r="G58" s="329"/>
      <c r="H58" s="329"/>
      <c r="I58" s="64">
        <f t="shared" si="4"/>
        <v>41</v>
      </c>
      <c r="J58" s="330">
        <f>SUM(J59:K66)</f>
        <v>338</v>
      </c>
      <c r="K58" s="330"/>
      <c r="L58" s="330">
        <f>SUM(L59:M66)</f>
        <v>41</v>
      </c>
      <c r="M58" s="330"/>
      <c r="N58" s="63">
        <f t="shared" ref="N58:S58" si="17">SUM(N59:N66)</f>
        <v>105</v>
      </c>
      <c r="O58" s="63">
        <f t="shared" si="17"/>
        <v>4</v>
      </c>
      <c r="P58" s="63">
        <f t="shared" si="17"/>
        <v>160</v>
      </c>
      <c r="Q58" s="63">
        <f t="shared" si="17"/>
        <v>30</v>
      </c>
      <c r="R58" s="63">
        <f t="shared" si="17"/>
        <v>73</v>
      </c>
      <c r="S58" s="63">
        <f t="shared" si="17"/>
        <v>7</v>
      </c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</row>
    <row r="59" spans="1:223" s="45" customFormat="1" ht="18.75" customHeight="1">
      <c r="A59" s="332" t="s">
        <v>143</v>
      </c>
      <c r="B59" s="334"/>
      <c r="C59" s="332" t="s">
        <v>144</v>
      </c>
      <c r="D59" s="333"/>
      <c r="E59" s="333"/>
      <c r="F59" s="333"/>
      <c r="G59" s="333"/>
      <c r="H59" s="334"/>
      <c r="I59" s="65">
        <f t="shared" si="4"/>
        <v>42</v>
      </c>
      <c r="J59" s="335">
        <f t="shared" ref="J59:J66" si="18">+N59+P59+R59</f>
        <v>80</v>
      </c>
      <c r="K59" s="335"/>
      <c r="L59" s="335">
        <f t="shared" si="11"/>
        <v>2</v>
      </c>
      <c r="M59" s="335"/>
      <c r="N59" s="70"/>
      <c r="O59" s="70"/>
      <c r="P59" s="70">
        <v>65</v>
      </c>
      <c r="Q59" s="70">
        <v>2</v>
      </c>
      <c r="R59" s="70">
        <v>15</v>
      </c>
      <c r="S59" s="70">
        <v>0</v>
      </c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</row>
    <row r="60" spans="1:223" s="45" customFormat="1" ht="18.75" customHeight="1">
      <c r="A60" s="332" t="s">
        <v>145</v>
      </c>
      <c r="B60" s="334"/>
      <c r="C60" s="332" t="s">
        <v>146</v>
      </c>
      <c r="D60" s="333"/>
      <c r="E60" s="333"/>
      <c r="F60" s="333"/>
      <c r="G60" s="333"/>
      <c r="H60" s="334"/>
      <c r="I60" s="65">
        <f t="shared" si="4"/>
        <v>43</v>
      </c>
      <c r="J60" s="335">
        <f t="shared" si="18"/>
        <v>105</v>
      </c>
      <c r="K60" s="335"/>
      <c r="L60" s="335">
        <f t="shared" si="11"/>
        <v>4</v>
      </c>
      <c r="M60" s="335"/>
      <c r="N60" s="70">
        <v>105</v>
      </c>
      <c r="O60" s="70">
        <v>4</v>
      </c>
      <c r="P60" s="70"/>
      <c r="Q60" s="70"/>
      <c r="R60" s="70"/>
      <c r="S60" s="70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</row>
    <row r="61" spans="1:223" s="45" customFormat="1" ht="18.75" customHeight="1">
      <c r="A61" s="344" t="s">
        <v>147</v>
      </c>
      <c r="B61" s="344"/>
      <c r="C61" s="332" t="s">
        <v>148</v>
      </c>
      <c r="D61" s="333"/>
      <c r="E61" s="333"/>
      <c r="F61" s="333"/>
      <c r="G61" s="333"/>
      <c r="H61" s="334"/>
      <c r="I61" s="65">
        <f t="shared" si="4"/>
        <v>44</v>
      </c>
      <c r="J61" s="335">
        <f t="shared" si="18"/>
        <v>20</v>
      </c>
      <c r="K61" s="335"/>
      <c r="L61" s="335">
        <f t="shared" si="11"/>
        <v>12</v>
      </c>
      <c r="M61" s="335"/>
      <c r="N61" s="66"/>
      <c r="O61" s="66"/>
      <c r="P61" s="67">
        <v>20</v>
      </c>
      <c r="Q61" s="67">
        <v>12</v>
      </c>
      <c r="R61" s="68"/>
      <c r="S61" s="68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</row>
    <row r="62" spans="1:223" s="45" customFormat="1" ht="18.75" customHeight="1">
      <c r="A62" s="74"/>
      <c r="B62" s="75"/>
      <c r="C62" s="332" t="s">
        <v>149</v>
      </c>
      <c r="D62" s="333"/>
      <c r="E62" s="333"/>
      <c r="F62" s="333"/>
      <c r="G62" s="333"/>
      <c r="H62" s="334"/>
      <c r="I62" s="65">
        <f t="shared" si="4"/>
        <v>45</v>
      </c>
      <c r="J62" s="335">
        <f t="shared" si="18"/>
        <v>15</v>
      </c>
      <c r="K62" s="335"/>
      <c r="L62" s="335">
        <f t="shared" si="11"/>
        <v>7</v>
      </c>
      <c r="M62" s="335"/>
      <c r="N62" s="69"/>
      <c r="O62" s="69"/>
      <c r="P62" s="69"/>
      <c r="Q62" s="69"/>
      <c r="R62" s="69">
        <v>15</v>
      </c>
      <c r="S62" s="69">
        <v>7</v>
      </c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</row>
    <row r="63" spans="1:223" s="45" customFormat="1" ht="18.75" customHeight="1">
      <c r="A63" s="344" t="s">
        <v>150</v>
      </c>
      <c r="B63" s="344"/>
      <c r="C63" s="332" t="s">
        <v>151</v>
      </c>
      <c r="D63" s="333"/>
      <c r="E63" s="333"/>
      <c r="F63" s="333"/>
      <c r="G63" s="333"/>
      <c r="H63" s="334"/>
      <c r="I63" s="65">
        <f t="shared" si="4"/>
        <v>46</v>
      </c>
      <c r="J63" s="335">
        <f t="shared" si="18"/>
        <v>27</v>
      </c>
      <c r="K63" s="335"/>
      <c r="L63" s="335">
        <f t="shared" si="11"/>
        <v>8</v>
      </c>
      <c r="M63" s="335"/>
      <c r="N63" s="66"/>
      <c r="O63" s="66"/>
      <c r="P63" s="67">
        <v>27</v>
      </c>
      <c r="Q63" s="67">
        <v>8</v>
      </c>
      <c r="R63" s="68"/>
      <c r="S63" s="68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</row>
    <row r="64" spans="1:223" s="45" customFormat="1" ht="18.75" customHeight="1">
      <c r="A64" s="344" t="s">
        <v>152</v>
      </c>
      <c r="B64" s="344"/>
      <c r="C64" s="332" t="s">
        <v>153</v>
      </c>
      <c r="D64" s="333"/>
      <c r="E64" s="333"/>
      <c r="F64" s="333"/>
      <c r="G64" s="333"/>
      <c r="H64" s="334"/>
      <c r="I64" s="65">
        <f t="shared" si="4"/>
        <v>47</v>
      </c>
      <c r="J64" s="335">
        <f t="shared" si="18"/>
        <v>21</v>
      </c>
      <c r="K64" s="335"/>
      <c r="L64" s="335">
        <f t="shared" si="11"/>
        <v>1</v>
      </c>
      <c r="M64" s="335"/>
      <c r="N64" s="66"/>
      <c r="O64" s="66"/>
      <c r="P64" s="67">
        <v>21</v>
      </c>
      <c r="Q64" s="67">
        <v>1</v>
      </c>
      <c r="R64" s="68"/>
      <c r="S64" s="68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</row>
    <row r="65" spans="1:223" s="45" customFormat="1" ht="18.75" customHeight="1">
      <c r="A65" s="350" t="s">
        <v>154</v>
      </c>
      <c r="B65" s="350"/>
      <c r="C65" s="351" t="s">
        <v>155</v>
      </c>
      <c r="D65" s="351"/>
      <c r="E65" s="351"/>
      <c r="F65" s="351"/>
      <c r="G65" s="351"/>
      <c r="H65" s="351"/>
      <c r="I65" s="65">
        <f t="shared" si="4"/>
        <v>48</v>
      </c>
      <c r="J65" s="335">
        <f t="shared" si="18"/>
        <v>43</v>
      </c>
      <c r="K65" s="335"/>
      <c r="L65" s="335">
        <f t="shared" si="11"/>
        <v>0</v>
      </c>
      <c r="M65" s="335"/>
      <c r="N65" s="66"/>
      <c r="O65" s="66"/>
      <c r="P65" s="66"/>
      <c r="Q65" s="66"/>
      <c r="R65" s="68">
        <v>43</v>
      </c>
      <c r="S65" s="68">
        <v>0</v>
      </c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</row>
    <row r="66" spans="1:223" s="45" customFormat="1" ht="18.75" customHeight="1">
      <c r="A66" s="344" t="s">
        <v>156</v>
      </c>
      <c r="B66" s="344"/>
      <c r="C66" s="332" t="s">
        <v>157</v>
      </c>
      <c r="D66" s="333"/>
      <c r="E66" s="333"/>
      <c r="F66" s="333"/>
      <c r="G66" s="333"/>
      <c r="H66" s="334"/>
      <c r="I66" s="65">
        <f t="shared" si="4"/>
        <v>49</v>
      </c>
      <c r="J66" s="335">
        <f t="shared" si="18"/>
        <v>27</v>
      </c>
      <c r="K66" s="335"/>
      <c r="L66" s="335">
        <f t="shared" si="11"/>
        <v>7</v>
      </c>
      <c r="M66" s="335"/>
      <c r="N66" s="66"/>
      <c r="O66" s="66"/>
      <c r="P66" s="67">
        <v>27</v>
      </c>
      <c r="Q66" s="67">
        <v>7</v>
      </c>
      <c r="R66" s="68"/>
      <c r="S66" s="68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</row>
    <row r="67" spans="1:223" s="45" customFormat="1" ht="18.75" customHeight="1">
      <c r="A67" s="329" t="s">
        <v>158</v>
      </c>
      <c r="B67" s="329"/>
      <c r="C67" s="329"/>
      <c r="D67" s="329"/>
      <c r="E67" s="329"/>
      <c r="F67" s="329"/>
      <c r="G67" s="329"/>
      <c r="H67" s="329"/>
      <c r="I67" s="64">
        <f t="shared" si="4"/>
        <v>50</v>
      </c>
      <c r="J67" s="330">
        <f>SUM(J68:K70)</f>
        <v>58</v>
      </c>
      <c r="K67" s="330"/>
      <c r="L67" s="330">
        <f>SUM(L68:M70)</f>
        <v>12</v>
      </c>
      <c r="M67" s="330"/>
      <c r="N67" s="63">
        <f t="shared" ref="N67:S67" si="19">SUM(N68:N70)</f>
        <v>58</v>
      </c>
      <c r="O67" s="63">
        <f t="shared" si="19"/>
        <v>12</v>
      </c>
      <c r="P67" s="63">
        <f t="shared" si="19"/>
        <v>0</v>
      </c>
      <c r="Q67" s="63">
        <f t="shared" si="19"/>
        <v>0</v>
      </c>
      <c r="R67" s="63">
        <f t="shared" si="19"/>
        <v>0</v>
      </c>
      <c r="S67" s="63">
        <f t="shared" si="19"/>
        <v>0</v>
      </c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</row>
    <row r="68" spans="1:223" s="45" customFormat="1" ht="18.75" customHeight="1">
      <c r="A68" s="332" t="s">
        <v>159</v>
      </c>
      <c r="B68" s="334"/>
      <c r="C68" s="332" t="s">
        <v>160</v>
      </c>
      <c r="D68" s="333"/>
      <c r="E68" s="333"/>
      <c r="F68" s="333"/>
      <c r="G68" s="333"/>
      <c r="H68" s="334"/>
      <c r="I68" s="65">
        <f t="shared" si="4"/>
        <v>51</v>
      </c>
      <c r="J68" s="335">
        <f>+N68+P68+R68</f>
        <v>18</v>
      </c>
      <c r="K68" s="335"/>
      <c r="L68" s="335">
        <f t="shared" ref="L68:L89" si="20">+O68+Q68+S68</f>
        <v>6</v>
      </c>
      <c r="M68" s="335"/>
      <c r="N68" s="69">
        <v>18</v>
      </c>
      <c r="O68" s="69">
        <v>6</v>
      </c>
      <c r="P68" s="72"/>
      <c r="Q68" s="72"/>
      <c r="R68" s="72"/>
      <c r="S68" s="72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</row>
    <row r="69" spans="1:223" s="45" customFormat="1" ht="29.25" customHeight="1">
      <c r="A69" s="344" t="s">
        <v>161</v>
      </c>
      <c r="B69" s="344"/>
      <c r="C69" s="344" t="s">
        <v>162</v>
      </c>
      <c r="D69" s="344"/>
      <c r="E69" s="344"/>
      <c r="F69" s="344"/>
      <c r="G69" s="344"/>
      <c r="H69" s="344"/>
      <c r="I69" s="65">
        <f t="shared" si="4"/>
        <v>52</v>
      </c>
      <c r="J69" s="335">
        <f>+N69+P69+R69</f>
        <v>20</v>
      </c>
      <c r="K69" s="335"/>
      <c r="L69" s="335">
        <f t="shared" si="20"/>
        <v>2</v>
      </c>
      <c r="M69" s="335"/>
      <c r="N69" s="68">
        <v>20</v>
      </c>
      <c r="O69" s="68">
        <v>2</v>
      </c>
      <c r="P69" s="71"/>
      <c r="Q69" s="71"/>
      <c r="R69" s="76"/>
      <c r="S69" s="76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</row>
    <row r="70" spans="1:223" s="45" customFormat="1" ht="18" customHeight="1">
      <c r="A70" s="332" t="s">
        <v>163</v>
      </c>
      <c r="B70" s="334"/>
      <c r="C70" s="332" t="s">
        <v>164</v>
      </c>
      <c r="D70" s="333"/>
      <c r="E70" s="333"/>
      <c r="F70" s="333"/>
      <c r="G70" s="333"/>
      <c r="H70" s="334"/>
      <c r="I70" s="65">
        <f t="shared" si="4"/>
        <v>53</v>
      </c>
      <c r="J70" s="335">
        <f>+N70+P70+R70</f>
        <v>20</v>
      </c>
      <c r="K70" s="335"/>
      <c r="L70" s="335">
        <f t="shared" si="20"/>
        <v>4</v>
      </c>
      <c r="M70" s="335"/>
      <c r="N70" s="69">
        <v>20</v>
      </c>
      <c r="O70" s="69">
        <v>4</v>
      </c>
      <c r="P70" s="73"/>
      <c r="Q70" s="73"/>
      <c r="R70" s="73"/>
      <c r="S70" s="73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</row>
    <row r="71" spans="1:223" s="45" customFormat="1" ht="19.5" customHeight="1">
      <c r="A71" s="329" t="s">
        <v>165</v>
      </c>
      <c r="B71" s="329"/>
      <c r="C71" s="329"/>
      <c r="D71" s="329"/>
      <c r="E71" s="329"/>
      <c r="F71" s="329"/>
      <c r="G71" s="329"/>
      <c r="H71" s="329"/>
      <c r="I71" s="64">
        <f t="shared" si="4"/>
        <v>54</v>
      </c>
      <c r="J71" s="330">
        <f>SUM(J72:K78)</f>
        <v>166</v>
      </c>
      <c r="K71" s="330"/>
      <c r="L71" s="330">
        <f>SUM(L72:M78)</f>
        <v>12</v>
      </c>
      <c r="M71" s="330"/>
      <c r="N71" s="63">
        <f t="shared" ref="N71:S71" si="21">SUM(N72:N78)</f>
        <v>118</v>
      </c>
      <c r="O71" s="63">
        <f t="shared" si="21"/>
        <v>9</v>
      </c>
      <c r="P71" s="63">
        <f t="shared" si="21"/>
        <v>11</v>
      </c>
      <c r="Q71" s="63">
        <f t="shared" si="21"/>
        <v>0</v>
      </c>
      <c r="R71" s="63">
        <f t="shared" si="21"/>
        <v>37</v>
      </c>
      <c r="S71" s="63">
        <f t="shared" si="21"/>
        <v>3</v>
      </c>
      <c r="T71" s="77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</row>
    <row r="72" spans="1:223" s="45" customFormat="1" ht="18.75" customHeight="1">
      <c r="A72" s="332" t="s">
        <v>166</v>
      </c>
      <c r="B72" s="334"/>
      <c r="C72" s="332" t="s">
        <v>167</v>
      </c>
      <c r="D72" s="333"/>
      <c r="E72" s="333"/>
      <c r="F72" s="333"/>
      <c r="G72" s="333"/>
      <c r="H72" s="334"/>
      <c r="I72" s="65">
        <f t="shared" si="4"/>
        <v>55</v>
      </c>
      <c r="J72" s="335">
        <f t="shared" ref="J72:J78" si="22">+N72+P72+R72</f>
        <v>26</v>
      </c>
      <c r="K72" s="335"/>
      <c r="L72" s="335">
        <f t="shared" si="20"/>
        <v>4</v>
      </c>
      <c r="M72" s="335"/>
      <c r="N72" s="71">
        <v>26</v>
      </c>
      <c r="O72" s="71">
        <v>4</v>
      </c>
      <c r="P72" s="73"/>
      <c r="Q72" s="73"/>
      <c r="R72" s="73"/>
      <c r="S72" s="73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</row>
    <row r="73" spans="1:223" s="45" customFormat="1" ht="20.25" customHeight="1">
      <c r="A73" s="344" t="s">
        <v>168</v>
      </c>
      <c r="B73" s="344"/>
      <c r="C73" s="344" t="s">
        <v>169</v>
      </c>
      <c r="D73" s="344"/>
      <c r="E73" s="344"/>
      <c r="F73" s="344"/>
      <c r="G73" s="344"/>
      <c r="H73" s="344"/>
      <c r="I73" s="65">
        <f t="shared" si="4"/>
        <v>56</v>
      </c>
      <c r="J73" s="335">
        <f t="shared" si="22"/>
        <v>14</v>
      </c>
      <c r="K73" s="335"/>
      <c r="L73" s="335">
        <f t="shared" si="20"/>
        <v>1</v>
      </c>
      <c r="M73" s="335"/>
      <c r="N73" s="76">
        <v>14</v>
      </c>
      <c r="O73" s="76">
        <v>1</v>
      </c>
      <c r="P73" s="78"/>
      <c r="Q73" s="78"/>
      <c r="R73" s="76"/>
      <c r="S73" s="76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</row>
    <row r="74" spans="1:223" s="45" customFormat="1" ht="18.75" customHeight="1">
      <c r="A74" s="354" t="s">
        <v>170</v>
      </c>
      <c r="B74" s="355"/>
      <c r="C74" s="344" t="s">
        <v>171</v>
      </c>
      <c r="D74" s="344"/>
      <c r="E74" s="344"/>
      <c r="F74" s="344"/>
      <c r="G74" s="344"/>
      <c r="H74" s="344"/>
      <c r="I74" s="65">
        <f t="shared" si="4"/>
        <v>57</v>
      </c>
      <c r="J74" s="335">
        <f t="shared" si="22"/>
        <v>15</v>
      </c>
      <c r="K74" s="335"/>
      <c r="L74" s="335">
        <f t="shared" si="20"/>
        <v>3</v>
      </c>
      <c r="M74" s="335"/>
      <c r="N74" s="71"/>
      <c r="O74" s="71"/>
      <c r="P74" s="73"/>
      <c r="Q74" s="73"/>
      <c r="R74" s="73">
        <v>15</v>
      </c>
      <c r="S74" s="73">
        <v>3</v>
      </c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</row>
    <row r="75" spans="1:223" s="45" customFormat="1" ht="18.75" customHeight="1">
      <c r="A75" s="332" t="s">
        <v>172</v>
      </c>
      <c r="B75" s="352"/>
      <c r="C75" s="332" t="s">
        <v>173</v>
      </c>
      <c r="D75" s="353"/>
      <c r="E75" s="353"/>
      <c r="F75" s="353"/>
      <c r="G75" s="353"/>
      <c r="H75" s="352"/>
      <c r="I75" s="65">
        <f t="shared" si="4"/>
        <v>58</v>
      </c>
      <c r="J75" s="335">
        <f t="shared" si="22"/>
        <v>29</v>
      </c>
      <c r="K75" s="335"/>
      <c r="L75" s="335">
        <f t="shared" si="20"/>
        <v>3</v>
      </c>
      <c r="M75" s="335"/>
      <c r="N75" s="71">
        <v>29</v>
      </c>
      <c r="O75" s="71">
        <v>3</v>
      </c>
      <c r="P75" s="73"/>
      <c r="Q75" s="73"/>
      <c r="R75" s="73"/>
      <c r="S75" s="73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</row>
    <row r="76" spans="1:223" s="45" customFormat="1" ht="25.5" customHeight="1">
      <c r="A76" s="344" t="s">
        <v>174</v>
      </c>
      <c r="B76" s="344"/>
      <c r="C76" s="344" t="s">
        <v>175</v>
      </c>
      <c r="D76" s="344"/>
      <c r="E76" s="344"/>
      <c r="F76" s="344"/>
      <c r="G76" s="344"/>
      <c r="H76" s="344"/>
      <c r="I76" s="65">
        <f t="shared" si="4"/>
        <v>59</v>
      </c>
      <c r="J76" s="335">
        <f t="shared" si="22"/>
        <v>49</v>
      </c>
      <c r="K76" s="335"/>
      <c r="L76" s="335">
        <f t="shared" si="20"/>
        <v>1</v>
      </c>
      <c r="M76" s="335"/>
      <c r="N76" s="73">
        <v>49</v>
      </c>
      <c r="O76" s="73">
        <v>1</v>
      </c>
      <c r="P76" s="71"/>
      <c r="Q76" s="71"/>
      <c r="R76" s="73"/>
      <c r="S76" s="73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</row>
    <row r="77" spans="1:223" s="45" customFormat="1" ht="18.75" customHeight="1">
      <c r="A77" s="354" t="s">
        <v>176</v>
      </c>
      <c r="B77" s="355"/>
      <c r="C77" s="332" t="s">
        <v>177</v>
      </c>
      <c r="D77" s="333"/>
      <c r="E77" s="333"/>
      <c r="F77" s="333"/>
      <c r="G77" s="333"/>
      <c r="H77" s="334"/>
      <c r="I77" s="65">
        <f t="shared" si="4"/>
        <v>60</v>
      </c>
      <c r="J77" s="335">
        <f t="shared" si="22"/>
        <v>4</v>
      </c>
      <c r="K77" s="335"/>
      <c r="L77" s="335">
        <f t="shared" si="20"/>
        <v>0</v>
      </c>
      <c r="M77" s="335"/>
      <c r="N77" s="72"/>
      <c r="O77" s="72"/>
      <c r="P77" s="72">
        <v>3</v>
      </c>
      <c r="Q77" s="72">
        <v>0</v>
      </c>
      <c r="R77" s="72">
        <v>1</v>
      </c>
      <c r="S77" s="72">
        <v>0</v>
      </c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</row>
    <row r="78" spans="1:223" s="45" customFormat="1" ht="18.75" customHeight="1">
      <c r="A78" s="332" t="s">
        <v>178</v>
      </c>
      <c r="B78" s="334"/>
      <c r="C78" s="332" t="s">
        <v>179</v>
      </c>
      <c r="D78" s="333"/>
      <c r="E78" s="333"/>
      <c r="F78" s="333"/>
      <c r="G78" s="333"/>
      <c r="H78" s="334"/>
      <c r="I78" s="65">
        <f t="shared" si="4"/>
        <v>61</v>
      </c>
      <c r="J78" s="335">
        <f t="shared" si="22"/>
        <v>29</v>
      </c>
      <c r="K78" s="335"/>
      <c r="L78" s="335">
        <f t="shared" si="20"/>
        <v>0</v>
      </c>
      <c r="M78" s="335"/>
      <c r="N78" s="73"/>
      <c r="O78" s="73"/>
      <c r="P78" s="73">
        <v>8</v>
      </c>
      <c r="Q78" s="73">
        <v>0</v>
      </c>
      <c r="R78" s="73">
        <v>21</v>
      </c>
      <c r="S78" s="73">
        <v>0</v>
      </c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</row>
    <row r="79" spans="1:223" s="45" customFormat="1" ht="21.75" customHeight="1">
      <c r="A79" s="329" t="s">
        <v>180</v>
      </c>
      <c r="B79" s="329"/>
      <c r="C79" s="329"/>
      <c r="D79" s="329"/>
      <c r="E79" s="329"/>
      <c r="F79" s="329"/>
      <c r="G79" s="329"/>
      <c r="H79" s="329"/>
      <c r="I79" s="64">
        <f t="shared" si="4"/>
        <v>62</v>
      </c>
      <c r="J79" s="330">
        <f>SUM(J80:K89)</f>
        <v>92</v>
      </c>
      <c r="K79" s="330"/>
      <c r="L79" s="330">
        <f>SUM(L80:M89)</f>
        <v>31</v>
      </c>
      <c r="M79" s="330"/>
      <c r="N79" s="63">
        <f t="shared" ref="N79:S79" si="23">SUM(N80:N89)</f>
        <v>26</v>
      </c>
      <c r="O79" s="63">
        <f t="shared" si="23"/>
        <v>6</v>
      </c>
      <c r="P79" s="63">
        <f t="shared" si="23"/>
        <v>66</v>
      </c>
      <c r="Q79" s="63">
        <f t="shared" si="23"/>
        <v>25</v>
      </c>
      <c r="R79" s="63">
        <f t="shared" si="23"/>
        <v>0</v>
      </c>
      <c r="S79" s="63">
        <f t="shared" si="23"/>
        <v>0</v>
      </c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</row>
    <row r="80" spans="1:223" s="45" customFormat="1" ht="18.75" customHeight="1">
      <c r="A80" s="332" t="s">
        <v>181</v>
      </c>
      <c r="B80" s="334"/>
      <c r="C80" s="332" t="s">
        <v>182</v>
      </c>
      <c r="D80" s="333"/>
      <c r="E80" s="333"/>
      <c r="F80" s="333"/>
      <c r="G80" s="333"/>
      <c r="H80" s="334"/>
      <c r="I80" s="65">
        <f t="shared" si="4"/>
        <v>63</v>
      </c>
      <c r="J80" s="335">
        <f t="shared" ref="J80:J89" si="24">+N80+P80+R80</f>
        <v>14</v>
      </c>
      <c r="K80" s="335"/>
      <c r="L80" s="335">
        <f t="shared" si="20"/>
        <v>6</v>
      </c>
      <c r="M80" s="335"/>
      <c r="N80" s="69">
        <v>14</v>
      </c>
      <c r="O80" s="69">
        <v>6</v>
      </c>
      <c r="P80" s="69"/>
      <c r="Q80" s="69"/>
      <c r="R80" s="69"/>
      <c r="S80" s="69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</row>
    <row r="81" spans="1:223" s="45" customFormat="1" ht="18.75" customHeight="1">
      <c r="A81" s="332" t="s">
        <v>183</v>
      </c>
      <c r="B81" s="334"/>
      <c r="C81" s="332" t="s">
        <v>184</v>
      </c>
      <c r="D81" s="333"/>
      <c r="E81" s="333"/>
      <c r="F81" s="333"/>
      <c r="G81" s="333"/>
      <c r="H81" s="334"/>
      <c r="I81" s="65">
        <f t="shared" si="4"/>
        <v>64</v>
      </c>
      <c r="J81" s="335">
        <f t="shared" si="24"/>
        <v>2</v>
      </c>
      <c r="K81" s="335"/>
      <c r="L81" s="335">
        <f t="shared" si="20"/>
        <v>0</v>
      </c>
      <c r="M81" s="335"/>
      <c r="N81" s="66"/>
      <c r="O81" s="66"/>
      <c r="P81" s="67">
        <v>2</v>
      </c>
      <c r="Q81" s="67"/>
      <c r="R81" s="68"/>
      <c r="S81" s="68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</row>
    <row r="82" spans="1:223" s="45" customFormat="1" ht="18.75" customHeight="1">
      <c r="A82" s="356" t="s">
        <v>185</v>
      </c>
      <c r="B82" s="357"/>
      <c r="C82" s="332" t="s">
        <v>186</v>
      </c>
      <c r="D82" s="333"/>
      <c r="E82" s="333"/>
      <c r="F82" s="333"/>
      <c r="G82" s="333"/>
      <c r="H82" s="334"/>
      <c r="I82" s="65">
        <f t="shared" si="4"/>
        <v>65</v>
      </c>
      <c r="J82" s="335">
        <f t="shared" si="24"/>
        <v>3</v>
      </c>
      <c r="K82" s="335"/>
      <c r="L82" s="335">
        <f t="shared" si="20"/>
        <v>2</v>
      </c>
      <c r="M82" s="335"/>
      <c r="N82" s="66"/>
      <c r="O82" s="66"/>
      <c r="P82" s="67">
        <v>3</v>
      </c>
      <c r="Q82" s="67">
        <v>2</v>
      </c>
      <c r="R82" s="68"/>
      <c r="S82" s="68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</row>
    <row r="83" spans="1:223" s="45" customFormat="1" ht="18.75" customHeight="1">
      <c r="A83" s="332" t="s">
        <v>187</v>
      </c>
      <c r="B83" s="334"/>
      <c r="C83" s="332" t="s">
        <v>188</v>
      </c>
      <c r="D83" s="333"/>
      <c r="E83" s="333"/>
      <c r="F83" s="333"/>
      <c r="G83" s="333"/>
      <c r="H83" s="334"/>
      <c r="I83" s="65">
        <f t="shared" si="4"/>
        <v>66</v>
      </c>
      <c r="J83" s="335">
        <f t="shared" si="24"/>
        <v>15</v>
      </c>
      <c r="K83" s="335"/>
      <c r="L83" s="335">
        <f t="shared" si="20"/>
        <v>7</v>
      </c>
      <c r="M83" s="335"/>
      <c r="N83" s="70"/>
      <c r="O83" s="70"/>
      <c r="P83" s="70">
        <v>15</v>
      </c>
      <c r="Q83" s="70">
        <v>7</v>
      </c>
      <c r="R83" s="70"/>
      <c r="S83" s="70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</row>
    <row r="84" spans="1:223" s="45" customFormat="1" ht="18.75" customHeight="1">
      <c r="A84" s="356" t="s">
        <v>189</v>
      </c>
      <c r="B84" s="357"/>
      <c r="C84" s="332" t="s">
        <v>190</v>
      </c>
      <c r="D84" s="333"/>
      <c r="E84" s="333"/>
      <c r="F84" s="333"/>
      <c r="G84" s="333"/>
      <c r="H84" s="334"/>
      <c r="I84" s="65">
        <f t="shared" ref="I84:I115" si="25">+I83+1</f>
        <v>67</v>
      </c>
      <c r="J84" s="335">
        <f t="shared" si="24"/>
        <v>2</v>
      </c>
      <c r="K84" s="335"/>
      <c r="L84" s="335">
        <f t="shared" si="20"/>
        <v>1</v>
      </c>
      <c r="M84" s="335"/>
      <c r="N84" s="66"/>
      <c r="O84" s="66"/>
      <c r="P84" s="67">
        <v>2</v>
      </c>
      <c r="Q84" s="67">
        <v>1</v>
      </c>
      <c r="R84" s="68"/>
      <c r="S84" s="68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</row>
    <row r="85" spans="1:223" s="45" customFormat="1" ht="18.75" customHeight="1">
      <c r="A85" s="344" t="s">
        <v>191</v>
      </c>
      <c r="B85" s="344"/>
      <c r="C85" s="332" t="s">
        <v>192</v>
      </c>
      <c r="D85" s="333"/>
      <c r="E85" s="333"/>
      <c r="F85" s="333"/>
      <c r="G85" s="333"/>
      <c r="H85" s="334"/>
      <c r="I85" s="65">
        <f t="shared" si="25"/>
        <v>68</v>
      </c>
      <c r="J85" s="335">
        <f t="shared" si="24"/>
        <v>6</v>
      </c>
      <c r="K85" s="335"/>
      <c r="L85" s="335">
        <f t="shared" si="20"/>
        <v>0</v>
      </c>
      <c r="M85" s="335"/>
      <c r="N85" s="70"/>
      <c r="O85" s="70"/>
      <c r="P85" s="70">
        <v>6</v>
      </c>
      <c r="Q85" s="70">
        <v>0</v>
      </c>
      <c r="R85" s="70"/>
      <c r="S85" s="70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</row>
    <row r="86" spans="1:223" s="45" customFormat="1" ht="18.75" customHeight="1">
      <c r="A86" s="332" t="s">
        <v>193</v>
      </c>
      <c r="B86" s="334"/>
      <c r="C86" s="332" t="s">
        <v>194</v>
      </c>
      <c r="D86" s="333"/>
      <c r="E86" s="333"/>
      <c r="F86" s="333"/>
      <c r="G86" s="333"/>
      <c r="H86" s="334"/>
      <c r="I86" s="65">
        <f t="shared" si="25"/>
        <v>69</v>
      </c>
      <c r="J86" s="335">
        <f t="shared" si="24"/>
        <v>15</v>
      </c>
      <c r="K86" s="335"/>
      <c r="L86" s="335">
        <f t="shared" si="20"/>
        <v>2</v>
      </c>
      <c r="M86" s="335"/>
      <c r="N86" s="69"/>
      <c r="O86" s="69"/>
      <c r="P86" s="69">
        <v>15</v>
      </c>
      <c r="Q86" s="69">
        <v>2</v>
      </c>
      <c r="R86" s="69"/>
      <c r="S86" s="69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</row>
    <row r="87" spans="1:223" s="45" customFormat="1" ht="25.5" customHeight="1">
      <c r="A87" s="332" t="s">
        <v>195</v>
      </c>
      <c r="B87" s="334"/>
      <c r="C87" s="332" t="s">
        <v>196</v>
      </c>
      <c r="D87" s="333"/>
      <c r="E87" s="333"/>
      <c r="F87" s="333"/>
      <c r="G87" s="333"/>
      <c r="H87" s="334"/>
      <c r="I87" s="65">
        <f t="shared" si="25"/>
        <v>70</v>
      </c>
      <c r="J87" s="335">
        <f t="shared" si="24"/>
        <v>12</v>
      </c>
      <c r="K87" s="335"/>
      <c r="L87" s="335">
        <f t="shared" si="20"/>
        <v>0</v>
      </c>
      <c r="M87" s="335"/>
      <c r="N87" s="70">
        <v>12</v>
      </c>
      <c r="O87" s="70">
        <v>0</v>
      </c>
      <c r="P87" s="70"/>
      <c r="Q87" s="70"/>
      <c r="R87" s="70"/>
      <c r="S87" s="70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</row>
    <row r="88" spans="1:223" s="45" customFormat="1" ht="18.75" customHeight="1">
      <c r="A88" s="332" t="s">
        <v>197</v>
      </c>
      <c r="B88" s="334"/>
      <c r="C88" s="332" t="s">
        <v>198</v>
      </c>
      <c r="D88" s="333"/>
      <c r="E88" s="333"/>
      <c r="F88" s="333"/>
      <c r="G88" s="333"/>
      <c r="H88" s="334"/>
      <c r="I88" s="65">
        <f t="shared" si="25"/>
        <v>71</v>
      </c>
      <c r="J88" s="335">
        <f t="shared" si="24"/>
        <v>21</v>
      </c>
      <c r="K88" s="335"/>
      <c r="L88" s="335">
        <f t="shared" si="20"/>
        <v>12</v>
      </c>
      <c r="M88" s="335"/>
      <c r="N88" s="70"/>
      <c r="O88" s="70"/>
      <c r="P88" s="70">
        <v>21</v>
      </c>
      <c r="Q88" s="70">
        <v>12</v>
      </c>
      <c r="R88" s="70"/>
      <c r="S88" s="70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</row>
    <row r="89" spans="1:223" s="45" customFormat="1" ht="18.75" customHeight="1">
      <c r="A89" s="356" t="s">
        <v>199</v>
      </c>
      <c r="B89" s="357"/>
      <c r="C89" s="332" t="s">
        <v>200</v>
      </c>
      <c r="D89" s="333"/>
      <c r="E89" s="333"/>
      <c r="F89" s="333"/>
      <c r="G89" s="333"/>
      <c r="H89" s="334"/>
      <c r="I89" s="65">
        <f t="shared" si="25"/>
        <v>72</v>
      </c>
      <c r="J89" s="335">
        <f t="shared" si="24"/>
        <v>2</v>
      </c>
      <c r="K89" s="335"/>
      <c r="L89" s="335">
        <f t="shared" si="20"/>
        <v>1</v>
      </c>
      <c r="M89" s="335"/>
      <c r="N89" s="66"/>
      <c r="O89" s="66"/>
      <c r="P89" s="67">
        <v>2</v>
      </c>
      <c r="Q89" s="67">
        <v>1</v>
      </c>
      <c r="R89" s="68"/>
      <c r="S89" s="68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</row>
    <row r="90" spans="1:223" s="45" customFormat="1" ht="21.75" customHeight="1">
      <c r="A90" s="329" t="s">
        <v>201</v>
      </c>
      <c r="B90" s="329"/>
      <c r="C90" s="329"/>
      <c r="D90" s="329"/>
      <c r="E90" s="329"/>
      <c r="F90" s="329"/>
      <c r="G90" s="329"/>
      <c r="H90" s="329"/>
      <c r="I90" s="64">
        <f t="shared" si="25"/>
        <v>73</v>
      </c>
      <c r="J90" s="330">
        <f>SUM(J91:K108)</f>
        <v>1045</v>
      </c>
      <c r="K90" s="330"/>
      <c r="L90" s="330">
        <f>SUM(L91:M108)</f>
        <v>577</v>
      </c>
      <c r="M90" s="330"/>
      <c r="N90" s="63">
        <f>SUM(N91:N108)</f>
        <v>540</v>
      </c>
      <c r="O90" s="63">
        <f t="shared" ref="O90:S90" si="26">SUM(O91:O108)</f>
        <v>276</v>
      </c>
      <c r="P90" s="63">
        <f t="shared" si="26"/>
        <v>161</v>
      </c>
      <c r="Q90" s="63">
        <f t="shared" si="26"/>
        <v>54</v>
      </c>
      <c r="R90" s="63">
        <f t="shared" si="26"/>
        <v>344</v>
      </c>
      <c r="S90" s="63">
        <f t="shared" si="26"/>
        <v>247</v>
      </c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</row>
    <row r="91" spans="1:223" s="45" customFormat="1" ht="27" customHeight="1">
      <c r="A91" s="332" t="s">
        <v>202</v>
      </c>
      <c r="B91" s="334"/>
      <c r="C91" s="332" t="s">
        <v>203</v>
      </c>
      <c r="D91" s="333"/>
      <c r="E91" s="333"/>
      <c r="F91" s="333"/>
      <c r="G91" s="333"/>
      <c r="H91" s="334"/>
      <c r="I91" s="112">
        <f t="shared" si="25"/>
        <v>74</v>
      </c>
      <c r="J91" s="335">
        <f t="shared" ref="J91:J108" si="27">+N91+P91+R91</f>
        <v>7</v>
      </c>
      <c r="K91" s="335"/>
      <c r="L91" s="335">
        <f t="shared" ref="L91:L108" si="28">+O91+Q91+S91</f>
        <v>7</v>
      </c>
      <c r="M91" s="335"/>
      <c r="N91" s="69">
        <v>7</v>
      </c>
      <c r="O91" s="69">
        <v>7</v>
      </c>
      <c r="P91" s="69"/>
      <c r="Q91" s="69"/>
      <c r="R91" s="69"/>
      <c r="S91" s="69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</row>
    <row r="92" spans="1:223" s="45" customFormat="1" ht="21" customHeight="1">
      <c r="A92" s="356" t="s">
        <v>204</v>
      </c>
      <c r="B92" s="357"/>
      <c r="C92" s="344" t="s">
        <v>205</v>
      </c>
      <c r="D92" s="344"/>
      <c r="E92" s="344"/>
      <c r="F92" s="344"/>
      <c r="G92" s="344"/>
      <c r="H92" s="344"/>
      <c r="I92" s="112">
        <f t="shared" si="25"/>
        <v>75</v>
      </c>
      <c r="J92" s="335">
        <f t="shared" si="27"/>
        <v>70</v>
      </c>
      <c r="K92" s="335"/>
      <c r="L92" s="335">
        <f t="shared" si="28"/>
        <v>37</v>
      </c>
      <c r="M92" s="335"/>
      <c r="N92" s="70">
        <v>70</v>
      </c>
      <c r="O92" s="70">
        <v>37</v>
      </c>
      <c r="P92" s="70"/>
      <c r="Q92" s="70"/>
      <c r="R92" s="70"/>
      <c r="S92" s="70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</row>
    <row r="93" spans="1:223" s="45" customFormat="1" ht="18.75" customHeight="1">
      <c r="A93" s="332" t="s">
        <v>206</v>
      </c>
      <c r="B93" s="334"/>
      <c r="C93" s="332" t="s">
        <v>207</v>
      </c>
      <c r="D93" s="333"/>
      <c r="E93" s="333"/>
      <c r="F93" s="333"/>
      <c r="G93" s="333"/>
      <c r="H93" s="334"/>
      <c r="I93" s="112">
        <f t="shared" si="25"/>
        <v>76</v>
      </c>
      <c r="J93" s="335">
        <f t="shared" si="27"/>
        <v>158</v>
      </c>
      <c r="K93" s="335"/>
      <c r="L93" s="335">
        <f t="shared" si="28"/>
        <v>3</v>
      </c>
      <c r="M93" s="335"/>
      <c r="N93" s="70">
        <v>0</v>
      </c>
      <c r="O93" s="70">
        <v>0</v>
      </c>
      <c r="P93" s="70">
        <v>74</v>
      </c>
      <c r="Q93" s="70">
        <v>1</v>
      </c>
      <c r="R93" s="70">
        <v>84</v>
      </c>
      <c r="S93" s="70">
        <v>2</v>
      </c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</row>
    <row r="94" spans="1:223" s="45" customFormat="1" ht="27" customHeight="1">
      <c r="A94" s="348" t="s">
        <v>208</v>
      </c>
      <c r="B94" s="349"/>
      <c r="C94" s="332" t="s">
        <v>209</v>
      </c>
      <c r="D94" s="333"/>
      <c r="E94" s="333"/>
      <c r="F94" s="333"/>
      <c r="G94" s="333"/>
      <c r="H94" s="334"/>
      <c r="I94" s="112">
        <f t="shared" si="25"/>
        <v>77</v>
      </c>
      <c r="J94" s="335">
        <f t="shared" si="27"/>
        <v>8</v>
      </c>
      <c r="K94" s="335"/>
      <c r="L94" s="335">
        <f t="shared" si="28"/>
        <v>6</v>
      </c>
      <c r="M94" s="335"/>
      <c r="N94" s="69"/>
      <c r="O94" s="69"/>
      <c r="P94" s="69">
        <v>8</v>
      </c>
      <c r="Q94" s="69">
        <v>6</v>
      </c>
      <c r="R94" s="69"/>
      <c r="S94" s="69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</row>
    <row r="95" spans="1:223" s="45" customFormat="1" ht="17.25" customHeight="1">
      <c r="A95" s="332" t="s">
        <v>210</v>
      </c>
      <c r="B95" s="334"/>
      <c r="C95" s="332" t="s">
        <v>211</v>
      </c>
      <c r="D95" s="333"/>
      <c r="E95" s="333"/>
      <c r="F95" s="333"/>
      <c r="G95" s="333"/>
      <c r="H95" s="334"/>
      <c r="I95" s="112">
        <f t="shared" si="25"/>
        <v>78</v>
      </c>
      <c r="J95" s="335">
        <f t="shared" si="27"/>
        <v>1</v>
      </c>
      <c r="K95" s="335"/>
      <c r="L95" s="335">
        <f t="shared" si="28"/>
        <v>1</v>
      </c>
      <c r="M95" s="335"/>
      <c r="N95" s="69"/>
      <c r="O95" s="69"/>
      <c r="P95" s="69">
        <v>1</v>
      </c>
      <c r="Q95" s="69">
        <v>1</v>
      </c>
      <c r="R95" s="69"/>
      <c r="S95" s="69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</row>
    <row r="96" spans="1:223" s="45" customFormat="1" ht="16.5" customHeight="1">
      <c r="A96" s="356" t="s">
        <v>212</v>
      </c>
      <c r="B96" s="357"/>
      <c r="C96" s="336" t="s">
        <v>213</v>
      </c>
      <c r="D96" s="336"/>
      <c r="E96" s="336"/>
      <c r="F96" s="336"/>
      <c r="G96" s="336"/>
      <c r="H96" s="336"/>
      <c r="I96" s="112">
        <f t="shared" si="25"/>
        <v>79</v>
      </c>
      <c r="J96" s="335">
        <f t="shared" si="27"/>
        <v>14</v>
      </c>
      <c r="K96" s="335"/>
      <c r="L96" s="335">
        <f t="shared" si="28"/>
        <v>0</v>
      </c>
      <c r="M96" s="335"/>
      <c r="N96" s="69">
        <v>14</v>
      </c>
      <c r="O96" s="69">
        <v>0</v>
      </c>
      <c r="P96" s="69"/>
      <c r="Q96" s="69"/>
      <c r="R96" s="69"/>
      <c r="S96" s="69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</row>
    <row r="97" spans="1:223" s="45" customFormat="1" ht="16.5" customHeight="1">
      <c r="A97" s="332" t="s">
        <v>214</v>
      </c>
      <c r="B97" s="334"/>
      <c r="C97" s="332" t="s">
        <v>215</v>
      </c>
      <c r="D97" s="333"/>
      <c r="E97" s="333"/>
      <c r="F97" s="333"/>
      <c r="G97" s="333"/>
      <c r="H97" s="334"/>
      <c r="I97" s="112">
        <f t="shared" si="25"/>
        <v>80</v>
      </c>
      <c r="J97" s="335">
        <f t="shared" si="27"/>
        <v>77</v>
      </c>
      <c r="K97" s="335"/>
      <c r="L97" s="335">
        <f t="shared" si="28"/>
        <v>76</v>
      </c>
      <c r="M97" s="335"/>
      <c r="N97" s="69">
        <v>77</v>
      </c>
      <c r="O97" s="69">
        <v>76</v>
      </c>
      <c r="P97" s="69"/>
      <c r="Q97" s="69"/>
      <c r="R97" s="69"/>
      <c r="S97" s="69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</row>
    <row r="98" spans="1:223" s="45" customFormat="1" ht="16.5" customHeight="1">
      <c r="A98" s="332" t="s">
        <v>216</v>
      </c>
      <c r="B98" s="334"/>
      <c r="C98" s="332" t="s">
        <v>217</v>
      </c>
      <c r="D98" s="333"/>
      <c r="E98" s="333"/>
      <c r="F98" s="333"/>
      <c r="G98" s="333"/>
      <c r="H98" s="334"/>
      <c r="I98" s="112">
        <f t="shared" si="25"/>
        <v>81</v>
      </c>
      <c r="J98" s="335">
        <f t="shared" si="27"/>
        <v>149</v>
      </c>
      <c r="K98" s="335"/>
      <c r="L98" s="335">
        <f t="shared" si="28"/>
        <v>137</v>
      </c>
      <c r="M98" s="335"/>
      <c r="N98" s="69">
        <v>0</v>
      </c>
      <c r="O98" s="69">
        <v>0</v>
      </c>
      <c r="P98" s="69">
        <v>11</v>
      </c>
      <c r="Q98" s="69">
        <v>11</v>
      </c>
      <c r="R98" s="69">
        <v>138</v>
      </c>
      <c r="S98" s="69">
        <v>126</v>
      </c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</row>
    <row r="99" spans="1:223" s="45" customFormat="1" ht="29.25" customHeight="1">
      <c r="A99" s="332" t="s">
        <v>218</v>
      </c>
      <c r="B99" s="334"/>
      <c r="C99" s="332" t="s">
        <v>219</v>
      </c>
      <c r="D99" s="333"/>
      <c r="E99" s="333"/>
      <c r="F99" s="333"/>
      <c r="G99" s="333"/>
      <c r="H99" s="334"/>
      <c r="I99" s="112">
        <f t="shared" si="25"/>
        <v>82</v>
      </c>
      <c r="J99" s="335">
        <f t="shared" si="27"/>
        <v>12</v>
      </c>
      <c r="K99" s="335"/>
      <c r="L99" s="335">
        <f t="shared" si="28"/>
        <v>10</v>
      </c>
      <c r="M99" s="335"/>
      <c r="N99" s="69">
        <v>12</v>
      </c>
      <c r="O99" s="69">
        <v>10</v>
      </c>
      <c r="P99" s="69"/>
      <c r="Q99" s="69"/>
      <c r="R99" s="69"/>
      <c r="S99" s="69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</row>
    <row r="100" spans="1:223" s="45" customFormat="1" ht="18" customHeight="1">
      <c r="A100" s="332" t="s">
        <v>220</v>
      </c>
      <c r="B100" s="334"/>
      <c r="C100" s="332" t="s">
        <v>221</v>
      </c>
      <c r="D100" s="333"/>
      <c r="E100" s="333"/>
      <c r="F100" s="333"/>
      <c r="G100" s="333"/>
      <c r="H100" s="334"/>
      <c r="I100" s="112">
        <f t="shared" si="25"/>
        <v>83</v>
      </c>
      <c r="J100" s="335">
        <f t="shared" si="27"/>
        <v>1</v>
      </c>
      <c r="K100" s="335"/>
      <c r="L100" s="335">
        <f t="shared" si="28"/>
        <v>0</v>
      </c>
      <c r="M100" s="335"/>
      <c r="N100" s="68"/>
      <c r="O100" s="68"/>
      <c r="P100" s="68">
        <v>1</v>
      </c>
      <c r="Q100" s="68"/>
      <c r="R100" s="68"/>
      <c r="S100" s="68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</row>
    <row r="101" spans="1:223" s="45" customFormat="1" ht="18" customHeight="1">
      <c r="A101" s="356" t="s">
        <v>222</v>
      </c>
      <c r="B101" s="357"/>
      <c r="C101" s="356" t="s">
        <v>223</v>
      </c>
      <c r="D101" s="358"/>
      <c r="E101" s="358"/>
      <c r="F101" s="358"/>
      <c r="G101" s="358"/>
      <c r="H101" s="357"/>
      <c r="I101" s="112">
        <f t="shared" si="25"/>
        <v>84</v>
      </c>
      <c r="J101" s="335">
        <f t="shared" si="27"/>
        <v>11</v>
      </c>
      <c r="K101" s="335"/>
      <c r="L101" s="335">
        <f t="shared" si="28"/>
        <v>0</v>
      </c>
      <c r="M101" s="335"/>
      <c r="N101" s="79">
        <v>11</v>
      </c>
      <c r="O101" s="79">
        <v>0</v>
      </c>
      <c r="P101" s="80"/>
      <c r="Q101" s="80"/>
      <c r="R101" s="79"/>
      <c r="S101" s="79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</row>
    <row r="102" spans="1:223" s="45" customFormat="1" ht="25.5" customHeight="1">
      <c r="A102" s="332" t="s">
        <v>224</v>
      </c>
      <c r="B102" s="334"/>
      <c r="C102" s="332" t="s">
        <v>225</v>
      </c>
      <c r="D102" s="333"/>
      <c r="E102" s="333"/>
      <c r="F102" s="333"/>
      <c r="G102" s="333"/>
      <c r="H102" s="334"/>
      <c r="I102" s="112">
        <f t="shared" si="25"/>
        <v>85</v>
      </c>
      <c r="J102" s="335">
        <f t="shared" si="27"/>
        <v>179</v>
      </c>
      <c r="K102" s="335"/>
      <c r="L102" s="335">
        <f t="shared" si="28"/>
        <v>114</v>
      </c>
      <c r="M102" s="335"/>
      <c r="N102" s="69">
        <v>179</v>
      </c>
      <c r="O102" s="69">
        <v>114</v>
      </c>
      <c r="P102" s="69"/>
      <c r="Q102" s="69"/>
      <c r="R102" s="69"/>
      <c r="S102" s="69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</row>
    <row r="103" spans="1:223" s="45" customFormat="1" ht="16.5" customHeight="1">
      <c r="A103" s="332" t="s">
        <v>226</v>
      </c>
      <c r="B103" s="334"/>
      <c r="C103" s="332" t="s">
        <v>227</v>
      </c>
      <c r="D103" s="333"/>
      <c r="E103" s="333"/>
      <c r="F103" s="333"/>
      <c r="G103" s="333"/>
      <c r="H103" s="334"/>
      <c r="I103" s="112">
        <f t="shared" si="25"/>
        <v>86</v>
      </c>
      <c r="J103" s="335">
        <f t="shared" si="27"/>
        <v>2</v>
      </c>
      <c r="K103" s="335"/>
      <c r="L103" s="335">
        <f t="shared" si="28"/>
        <v>0</v>
      </c>
      <c r="M103" s="335"/>
      <c r="N103" s="69"/>
      <c r="O103" s="69"/>
      <c r="P103" s="69">
        <v>2</v>
      </c>
      <c r="Q103" s="69"/>
      <c r="R103" s="69"/>
      <c r="S103" s="69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</row>
    <row r="104" spans="1:223" s="45" customFormat="1" ht="16.5" customHeight="1">
      <c r="A104" s="332" t="s">
        <v>228</v>
      </c>
      <c r="B104" s="334"/>
      <c r="C104" s="332" t="s">
        <v>229</v>
      </c>
      <c r="D104" s="333"/>
      <c r="E104" s="333"/>
      <c r="F104" s="333"/>
      <c r="G104" s="333"/>
      <c r="H104" s="334"/>
      <c r="I104" s="112">
        <f t="shared" si="25"/>
        <v>87</v>
      </c>
      <c r="J104" s="335">
        <f t="shared" si="27"/>
        <v>154</v>
      </c>
      <c r="K104" s="335"/>
      <c r="L104" s="335">
        <f t="shared" si="28"/>
        <v>16</v>
      </c>
      <c r="M104" s="335"/>
      <c r="N104" s="69">
        <v>154</v>
      </c>
      <c r="O104" s="69">
        <v>16</v>
      </c>
      <c r="P104" s="69"/>
      <c r="Q104" s="69"/>
      <c r="R104" s="69"/>
      <c r="S104" s="69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</row>
    <row r="105" spans="1:223" s="45" customFormat="1" ht="16.5" customHeight="1">
      <c r="A105" s="359" t="s">
        <v>230</v>
      </c>
      <c r="B105" s="360"/>
      <c r="C105" s="342" t="s">
        <v>231</v>
      </c>
      <c r="D105" s="342"/>
      <c r="E105" s="342"/>
      <c r="F105" s="342"/>
      <c r="G105" s="342"/>
      <c r="H105" s="342"/>
      <c r="I105" s="112">
        <f t="shared" si="25"/>
        <v>88</v>
      </c>
      <c r="J105" s="335">
        <f t="shared" si="27"/>
        <v>16</v>
      </c>
      <c r="K105" s="335"/>
      <c r="L105" s="335">
        <f t="shared" si="28"/>
        <v>16</v>
      </c>
      <c r="M105" s="335"/>
      <c r="N105" s="68">
        <v>16</v>
      </c>
      <c r="O105" s="68">
        <v>16</v>
      </c>
      <c r="P105" s="66"/>
      <c r="Q105" s="66"/>
      <c r="R105" s="68"/>
      <c r="S105" s="68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</row>
    <row r="106" spans="1:223" s="45" customFormat="1" ht="21" customHeight="1">
      <c r="A106" s="332" t="s">
        <v>232</v>
      </c>
      <c r="B106" s="334"/>
      <c r="C106" s="332" t="s">
        <v>233</v>
      </c>
      <c r="D106" s="333"/>
      <c r="E106" s="333"/>
      <c r="F106" s="333"/>
      <c r="G106" s="333"/>
      <c r="H106" s="334"/>
      <c r="I106" s="112">
        <f t="shared" si="25"/>
        <v>89</v>
      </c>
      <c r="J106" s="335">
        <f t="shared" si="27"/>
        <v>16</v>
      </c>
      <c r="K106" s="335"/>
      <c r="L106" s="335">
        <f t="shared" si="28"/>
        <v>15</v>
      </c>
      <c r="M106" s="335"/>
      <c r="N106" s="70"/>
      <c r="O106" s="70"/>
      <c r="P106" s="70">
        <v>16</v>
      </c>
      <c r="Q106" s="70">
        <v>15</v>
      </c>
      <c r="R106" s="70"/>
      <c r="S106" s="70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</row>
    <row r="107" spans="1:223" s="45" customFormat="1" ht="27.75" customHeight="1">
      <c r="A107" s="332" t="s">
        <v>234</v>
      </c>
      <c r="B107" s="334"/>
      <c r="C107" s="332" t="s">
        <v>235</v>
      </c>
      <c r="D107" s="333"/>
      <c r="E107" s="333"/>
      <c r="F107" s="333"/>
      <c r="G107" s="333"/>
      <c r="H107" s="334"/>
      <c r="I107" s="112">
        <f t="shared" si="25"/>
        <v>90</v>
      </c>
      <c r="J107" s="335">
        <f t="shared" si="27"/>
        <v>47</v>
      </c>
      <c r="K107" s="335"/>
      <c r="L107" s="335">
        <f t="shared" si="28"/>
        <v>45</v>
      </c>
      <c r="M107" s="335"/>
      <c r="N107" s="70"/>
      <c r="O107" s="70"/>
      <c r="P107" s="70">
        <v>2</v>
      </c>
      <c r="Q107" s="70">
        <v>2</v>
      </c>
      <c r="R107" s="70">
        <v>45</v>
      </c>
      <c r="S107" s="70">
        <v>43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</row>
    <row r="108" spans="1:223" s="45" customFormat="1" ht="18.75" customHeight="1">
      <c r="A108" s="332" t="s">
        <v>236</v>
      </c>
      <c r="B108" s="334"/>
      <c r="C108" s="332" t="s">
        <v>237</v>
      </c>
      <c r="D108" s="333"/>
      <c r="E108" s="333"/>
      <c r="F108" s="333"/>
      <c r="G108" s="333"/>
      <c r="H108" s="334"/>
      <c r="I108" s="112">
        <f t="shared" si="25"/>
        <v>91</v>
      </c>
      <c r="J108" s="335">
        <f t="shared" si="27"/>
        <v>123</v>
      </c>
      <c r="K108" s="335"/>
      <c r="L108" s="335">
        <f t="shared" si="28"/>
        <v>94</v>
      </c>
      <c r="M108" s="335"/>
      <c r="N108" s="70">
        <v>0</v>
      </c>
      <c r="O108" s="70">
        <v>0</v>
      </c>
      <c r="P108" s="70">
        <v>46</v>
      </c>
      <c r="Q108" s="70">
        <v>18</v>
      </c>
      <c r="R108" s="70">
        <v>77</v>
      </c>
      <c r="S108" s="70">
        <v>76</v>
      </c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</row>
    <row r="109" spans="1:223" s="45" customFormat="1" ht="24" customHeight="1">
      <c r="A109" s="329" t="s">
        <v>238</v>
      </c>
      <c r="B109" s="329"/>
      <c r="C109" s="329"/>
      <c r="D109" s="329"/>
      <c r="E109" s="329"/>
      <c r="F109" s="329"/>
      <c r="G109" s="329"/>
      <c r="H109" s="329"/>
      <c r="I109" s="64">
        <f t="shared" si="25"/>
        <v>92</v>
      </c>
      <c r="J109" s="330">
        <f>SUM(J110:K110)</f>
        <v>5</v>
      </c>
      <c r="K109" s="330"/>
      <c r="L109" s="330">
        <f>SUM(L110:M110)</f>
        <v>0</v>
      </c>
      <c r="M109" s="330"/>
      <c r="N109" s="63">
        <f t="shared" ref="N109:S109" si="29">SUM(N110:N110)</f>
        <v>0</v>
      </c>
      <c r="O109" s="63">
        <f t="shared" si="29"/>
        <v>0</v>
      </c>
      <c r="P109" s="63">
        <f t="shared" si="29"/>
        <v>5</v>
      </c>
      <c r="Q109" s="63">
        <f t="shared" si="29"/>
        <v>0</v>
      </c>
      <c r="R109" s="63">
        <f t="shared" si="29"/>
        <v>0</v>
      </c>
      <c r="S109" s="63">
        <f t="shared" si="29"/>
        <v>0</v>
      </c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</row>
    <row r="110" spans="1:223" s="45" customFormat="1" ht="18.75" customHeight="1">
      <c r="A110" s="361" t="s">
        <v>239</v>
      </c>
      <c r="B110" s="361"/>
      <c r="C110" s="362" t="s">
        <v>240</v>
      </c>
      <c r="D110" s="362"/>
      <c r="E110" s="362"/>
      <c r="F110" s="362"/>
      <c r="G110" s="362"/>
      <c r="H110" s="362"/>
      <c r="I110" s="65">
        <f t="shared" si="25"/>
        <v>93</v>
      </c>
      <c r="J110" s="335">
        <f>+N110+P110+R110</f>
        <v>5</v>
      </c>
      <c r="K110" s="335"/>
      <c r="L110" s="335">
        <f t="shared" ref="L110" si="30">+O110+Q110+S110</f>
        <v>0</v>
      </c>
      <c r="M110" s="335"/>
      <c r="N110" s="69"/>
      <c r="O110" s="69"/>
      <c r="P110" s="69">
        <v>5</v>
      </c>
      <c r="Q110" s="69"/>
      <c r="R110" s="69"/>
      <c r="S110" s="69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</row>
    <row r="111" spans="1:223" s="45" customFormat="1" ht="23.25" customHeight="1">
      <c r="A111" s="329" t="s">
        <v>241</v>
      </c>
      <c r="B111" s="329"/>
      <c r="C111" s="329"/>
      <c r="D111" s="329"/>
      <c r="E111" s="329"/>
      <c r="F111" s="329"/>
      <c r="G111" s="329"/>
      <c r="H111" s="329"/>
      <c r="I111" s="64">
        <f t="shared" si="25"/>
        <v>94</v>
      </c>
      <c r="J111" s="330">
        <f>SUM(J112:K115)</f>
        <v>101</v>
      </c>
      <c r="K111" s="330"/>
      <c r="L111" s="330">
        <f>SUM(L112:M115)</f>
        <v>93</v>
      </c>
      <c r="M111" s="330"/>
      <c r="N111" s="63">
        <f t="shared" ref="N111:S111" si="31">SUM(N112:N115)</f>
        <v>44</v>
      </c>
      <c r="O111" s="63">
        <f t="shared" si="31"/>
        <v>39</v>
      </c>
      <c r="P111" s="63">
        <f t="shared" si="31"/>
        <v>6</v>
      </c>
      <c r="Q111" s="63">
        <f t="shared" si="31"/>
        <v>6</v>
      </c>
      <c r="R111" s="63">
        <f t="shared" si="31"/>
        <v>51</v>
      </c>
      <c r="S111" s="63">
        <f t="shared" si="31"/>
        <v>48</v>
      </c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</row>
    <row r="112" spans="1:223" s="45" customFormat="1" ht="18" customHeight="1">
      <c r="A112" s="332" t="s">
        <v>242</v>
      </c>
      <c r="B112" s="334"/>
      <c r="C112" s="332" t="s">
        <v>243</v>
      </c>
      <c r="D112" s="333"/>
      <c r="E112" s="333"/>
      <c r="F112" s="333"/>
      <c r="G112" s="333"/>
      <c r="H112" s="334"/>
      <c r="I112" s="65">
        <f t="shared" si="25"/>
        <v>95</v>
      </c>
      <c r="J112" s="335">
        <f t="shared" ref="J112:J115" si="32">+N112+P112+R112</f>
        <v>4</v>
      </c>
      <c r="K112" s="335"/>
      <c r="L112" s="335">
        <f t="shared" ref="L112:L115" si="33">+O112+Q112+S112</f>
        <v>4</v>
      </c>
      <c r="M112" s="335"/>
      <c r="N112" s="70"/>
      <c r="O112" s="70"/>
      <c r="P112" s="70">
        <v>4</v>
      </c>
      <c r="Q112" s="70">
        <v>4</v>
      </c>
      <c r="R112" s="70"/>
      <c r="S112" s="70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</row>
    <row r="113" spans="1:223" s="45" customFormat="1" ht="18" customHeight="1">
      <c r="A113" s="356" t="s">
        <v>244</v>
      </c>
      <c r="B113" s="357"/>
      <c r="C113" s="336" t="s">
        <v>245</v>
      </c>
      <c r="D113" s="336"/>
      <c r="E113" s="336"/>
      <c r="F113" s="336"/>
      <c r="G113" s="336"/>
      <c r="H113" s="336"/>
      <c r="I113" s="65">
        <f t="shared" si="25"/>
        <v>96</v>
      </c>
      <c r="J113" s="335">
        <f t="shared" si="32"/>
        <v>13</v>
      </c>
      <c r="K113" s="335"/>
      <c r="L113" s="335">
        <f t="shared" si="33"/>
        <v>13</v>
      </c>
      <c r="M113" s="335"/>
      <c r="N113" s="69">
        <v>13</v>
      </c>
      <c r="O113" s="69">
        <v>13</v>
      </c>
      <c r="P113" s="69"/>
      <c r="Q113" s="69"/>
      <c r="R113" s="69"/>
      <c r="S113" s="69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</row>
    <row r="114" spans="1:223" s="45" customFormat="1" ht="25.5" customHeight="1">
      <c r="A114" s="332" t="s">
        <v>246</v>
      </c>
      <c r="B114" s="334"/>
      <c r="C114" s="332" t="s">
        <v>247</v>
      </c>
      <c r="D114" s="333"/>
      <c r="E114" s="333"/>
      <c r="F114" s="333"/>
      <c r="G114" s="333"/>
      <c r="H114" s="334"/>
      <c r="I114" s="65">
        <f t="shared" si="25"/>
        <v>97</v>
      </c>
      <c r="J114" s="335">
        <f t="shared" si="32"/>
        <v>31</v>
      </c>
      <c r="K114" s="335"/>
      <c r="L114" s="335">
        <f t="shared" si="33"/>
        <v>26</v>
      </c>
      <c r="M114" s="335"/>
      <c r="N114" s="70">
        <v>31</v>
      </c>
      <c r="O114" s="70">
        <v>26</v>
      </c>
      <c r="P114" s="70"/>
      <c r="Q114" s="70"/>
      <c r="R114" s="70"/>
      <c r="S114" s="70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</row>
    <row r="115" spans="1:223" s="45" customFormat="1" ht="18" customHeight="1">
      <c r="A115" s="332" t="s">
        <v>248</v>
      </c>
      <c r="B115" s="334"/>
      <c r="C115" s="332" t="s">
        <v>249</v>
      </c>
      <c r="D115" s="333"/>
      <c r="E115" s="333"/>
      <c r="F115" s="333"/>
      <c r="G115" s="333"/>
      <c r="H115" s="334"/>
      <c r="I115" s="65">
        <f t="shared" si="25"/>
        <v>98</v>
      </c>
      <c r="J115" s="335">
        <f t="shared" si="32"/>
        <v>53</v>
      </c>
      <c r="K115" s="335"/>
      <c r="L115" s="335">
        <f t="shared" si="33"/>
        <v>50</v>
      </c>
      <c r="M115" s="335"/>
      <c r="N115" s="70"/>
      <c r="O115" s="70"/>
      <c r="P115" s="70">
        <v>2</v>
      </c>
      <c r="Q115" s="70">
        <v>2</v>
      </c>
      <c r="R115" s="70">
        <v>51</v>
      </c>
      <c r="S115" s="70">
        <v>48</v>
      </c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</row>
    <row r="116" spans="1:223">
      <c r="A116" s="81"/>
      <c r="B116" s="81"/>
      <c r="C116" s="81"/>
      <c r="D116" s="81"/>
      <c r="E116" s="81"/>
      <c r="F116" s="81"/>
      <c r="G116" s="81"/>
      <c r="H116" s="81"/>
      <c r="I116" s="82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1:223">
      <c r="A117" s="81"/>
      <c r="B117" s="81"/>
      <c r="C117" s="81"/>
      <c r="D117" s="81"/>
      <c r="E117" s="81"/>
      <c r="F117" s="81"/>
      <c r="G117" s="81"/>
      <c r="H117" s="81"/>
      <c r="I117" s="82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1:223">
      <c r="A118" s="81"/>
      <c r="B118" s="81"/>
      <c r="C118" s="81"/>
      <c r="D118" s="81"/>
      <c r="E118" s="81"/>
      <c r="F118" s="81"/>
      <c r="G118" s="81"/>
      <c r="H118" s="81"/>
      <c r="I118" s="82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223">
      <c r="A119" s="81"/>
      <c r="B119" s="81"/>
      <c r="C119" s="81"/>
      <c r="D119" s="81"/>
      <c r="E119" s="81"/>
      <c r="F119" s="81"/>
      <c r="G119" s="81"/>
      <c r="H119" s="81"/>
      <c r="I119" s="82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1:223">
      <c r="A120" s="81"/>
      <c r="B120" s="81"/>
      <c r="C120" s="81"/>
      <c r="D120" s="81"/>
      <c r="E120" s="81"/>
      <c r="F120" s="81"/>
      <c r="G120" s="81"/>
      <c r="H120" s="81"/>
      <c r="I120" s="82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223">
      <c r="A121" s="81"/>
      <c r="B121" s="81"/>
      <c r="C121" s="81"/>
      <c r="D121" s="81"/>
      <c r="E121" s="81"/>
      <c r="F121" s="81"/>
      <c r="G121" s="81"/>
      <c r="H121" s="81"/>
      <c r="I121" s="82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1:223" ht="12.75" customHeight="1">
      <c r="A122" s="81"/>
      <c r="B122" s="81"/>
      <c r="C122" s="81"/>
      <c r="D122" s="81"/>
      <c r="E122" s="81"/>
      <c r="F122" s="81"/>
      <c r="G122" s="81"/>
      <c r="H122" s="81"/>
      <c r="I122" s="82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223">
      <c r="A123" s="81"/>
      <c r="B123" s="81"/>
      <c r="C123" s="81"/>
      <c r="D123" s="81"/>
      <c r="E123" s="81"/>
      <c r="F123" s="81"/>
      <c r="G123" s="81"/>
      <c r="H123" s="81"/>
      <c r="I123" s="82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223" ht="15" customHeight="1">
      <c r="A124" s="81"/>
      <c r="B124" s="81"/>
      <c r="C124" s="81"/>
      <c r="D124" s="81"/>
      <c r="E124" s="81"/>
      <c r="F124" s="81"/>
      <c r="G124" s="81"/>
      <c r="H124" s="81"/>
      <c r="I124" s="82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223">
      <c r="A125" s="81"/>
      <c r="B125" s="81"/>
      <c r="C125" s="81"/>
      <c r="D125" s="81"/>
      <c r="E125" s="81"/>
      <c r="F125" s="81"/>
      <c r="G125" s="81"/>
      <c r="H125" s="81"/>
      <c r="I125" s="82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223">
      <c r="A126" s="81"/>
      <c r="B126" s="81"/>
      <c r="C126" s="81"/>
      <c r="D126" s="81"/>
      <c r="E126" s="81"/>
      <c r="F126" s="81"/>
      <c r="G126" s="81"/>
      <c r="H126" s="81"/>
      <c r="I126" s="82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223" ht="15" customHeight="1">
      <c r="A127" s="81"/>
      <c r="B127" s="81"/>
      <c r="C127" s="81"/>
      <c r="D127" s="81"/>
      <c r="E127" s="81"/>
      <c r="F127" s="81"/>
      <c r="G127" s="81"/>
      <c r="H127" s="81"/>
      <c r="I127" s="82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223">
      <c r="A128" s="81"/>
      <c r="B128" s="81"/>
      <c r="C128" s="81"/>
      <c r="D128" s="81"/>
      <c r="E128" s="81"/>
      <c r="F128" s="81"/>
      <c r="G128" s="81"/>
      <c r="H128" s="81"/>
      <c r="I128" s="82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19">
      <c r="A129" s="81"/>
      <c r="B129" s="81"/>
      <c r="C129" s="81"/>
      <c r="D129" s="81"/>
      <c r="E129" s="81"/>
      <c r="F129" s="81"/>
      <c r="G129" s="81"/>
      <c r="H129" s="81"/>
      <c r="I129" s="82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</sheetData>
  <mergeCells count="400">
    <mergeCell ref="A115:B115"/>
    <mergeCell ref="C115:H115"/>
    <mergeCell ref="J115:K115"/>
    <mergeCell ref="L115:M115"/>
    <mergeCell ref="A113:B113"/>
    <mergeCell ref="C113:H113"/>
    <mergeCell ref="J113:K113"/>
    <mergeCell ref="L113:M113"/>
    <mergeCell ref="A114:B114"/>
    <mergeCell ref="C114:H114"/>
    <mergeCell ref="J114:K114"/>
    <mergeCell ref="L114:M114"/>
    <mergeCell ref="A111:H111"/>
    <mergeCell ref="J111:K111"/>
    <mergeCell ref="L111:M111"/>
    <mergeCell ref="A112:B112"/>
    <mergeCell ref="C112:H112"/>
    <mergeCell ref="J112:K112"/>
    <mergeCell ref="L112:M112"/>
    <mergeCell ref="A109:H109"/>
    <mergeCell ref="J109:K109"/>
    <mergeCell ref="L109:M109"/>
    <mergeCell ref="A110:B110"/>
    <mergeCell ref="C110:H110"/>
    <mergeCell ref="J110:K110"/>
    <mergeCell ref="L110:M110"/>
    <mergeCell ref="A107:B107"/>
    <mergeCell ref="C107:H107"/>
    <mergeCell ref="J107:K107"/>
    <mergeCell ref="L107:M107"/>
    <mergeCell ref="A108:B108"/>
    <mergeCell ref="C108:H108"/>
    <mergeCell ref="J108:K108"/>
    <mergeCell ref="L108:M108"/>
    <mergeCell ref="A105:B105"/>
    <mergeCell ref="C105:H105"/>
    <mergeCell ref="J105:K105"/>
    <mergeCell ref="L105:M105"/>
    <mergeCell ref="A106:B106"/>
    <mergeCell ref="C106:H106"/>
    <mergeCell ref="J106:K106"/>
    <mergeCell ref="L106:M106"/>
    <mergeCell ref="A103:B103"/>
    <mergeCell ref="C103:H103"/>
    <mergeCell ref="J103:K103"/>
    <mergeCell ref="L103:M103"/>
    <mergeCell ref="A104:B104"/>
    <mergeCell ref="C104:H104"/>
    <mergeCell ref="J104:K104"/>
    <mergeCell ref="L104:M104"/>
    <mergeCell ref="A101:B101"/>
    <mergeCell ref="C101:H101"/>
    <mergeCell ref="J101:K101"/>
    <mergeCell ref="L101:M101"/>
    <mergeCell ref="A102:B102"/>
    <mergeCell ref="C102:H102"/>
    <mergeCell ref="J102:K102"/>
    <mergeCell ref="L102:M102"/>
    <mergeCell ref="A99:B99"/>
    <mergeCell ref="C99:H99"/>
    <mergeCell ref="J99:K99"/>
    <mergeCell ref="L99:M99"/>
    <mergeCell ref="A100:B100"/>
    <mergeCell ref="C100:H100"/>
    <mergeCell ref="J100:K100"/>
    <mergeCell ref="L100:M100"/>
    <mergeCell ref="A97:B97"/>
    <mergeCell ref="C97:H97"/>
    <mergeCell ref="J97:K97"/>
    <mergeCell ref="L97:M97"/>
    <mergeCell ref="A98:B98"/>
    <mergeCell ref="C98:H98"/>
    <mergeCell ref="J98:K98"/>
    <mergeCell ref="L98:M98"/>
    <mergeCell ref="A95:B95"/>
    <mergeCell ref="C95:H95"/>
    <mergeCell ref="J95:K95"/>
    <mergeCell ref="L95:M95"/>
    <mergeCell ref="A96:B96"/>
    <mergeCell ref="C96:H96"/>
    <mergeCell ref="J96:K96"/>
    <mergeCell ref="L96:M96"/>
    <mergeCell ref="A93:B93"/>
    <mergeCell ref="C93:H93"/>
    <mergeCell ref="J93:K93"/>
    <mergeCell ref="L93:M93"/>
    <mergeCell ref="A94:B94"/>
    <mergeCell ref="C94:H94"/>
    <mergeCell ref="J94:K94"/>
    <mergeCell ref="L94:M94"/>
    <mergeCell ref="A91:B91"/>
    <mergeCell ref="C91:H91"/>
    <mergeCell ref="J91:K91"/>
    <mergeCell ref="L91:M91"/>
    <mergeCell ref="A92:B92"/>
    <mergeCell ref="C92:H92"/>
    <mergeCell ref="J92:K92"/>
    <mergeCell ref="L92:M92"/>
    <mergeCell ref="A89:B89"/>
    <mergeCell ref="C89:H89"/>
    <mergeCell ref="J89:K89"/>
    <mergeCell ref="L89:M89"/>
    <mergeCell ref="A90:H90"/>
    <mergeCell ref="J90:K90"/>
    <mergeCell ref="L90:M90"/>
    <mergeCell ref="A87:B87"/>
    <mergeCell ref="C87:H87"/>
    <mergeCell ref="J87:K87"/>
    <mergeCell ref="L87:M87"/>
    <mergeCell ref="A88:B88"/>
    <mergeCell ref="C88:H88"/>
    <mergeCell ref="J88:K88"/>
    <mergeCell ref="L88:M88"/>
    <mergeCell ref="A85:B85"/>
    <mergeCell ref="C85:H85"/>
    <mergeCell ref="J85:K85"/>
    <mergeCell ref="L85:M85"/>
    <mergeCell ref="A86:B86"/>
    <mergeCell ref="C86:H86"/>
    <mergeCell ref="J86:K86"/>
    <mergeCell ref="L86:M86"/>
    <mergeCell ref="A83:B83"/>
    <mergeCell ref="C83:H83"/>
    <mergeCell ref="J83:K83"/>
    <mergeCell ref="L83:M83"/>
    <mergeCell ref="A84:B84"/>
    <mergeCell ref="C84:H84"/>
    <mergeCell ref="J84:K84"/>
    <mergeCell ref="L84:M84"/>
    <mergeCell ref="A81:B81"/>
    <mergeCell ref="C81:H81"/>
    <mergeCell ref="J81:K81"/>
    <mergeCell ref="L81:M81"/>
    <mergeCell ref="A82:B82"/>
    <mergeCell ref="C82:H82"/>
    <mergeCell ref="J82:K82"/>
    <mergeCell ref="L82:M82"/>
    <mergeCell ref="A79:H79"/>
    <mergeCell ref="J79:K79"/>
    <mergeCell ref="L79:M79"/>
    <mergeCell ref="A80:B80"/>
    <mergeCell ref="C80:H80"/>
    <mergeCell ref="J80:K80"/>
    <mergeCell ref="L80:M80"/>
    <mergeCell ref="A77:B77"/>
    <mergeCell ref="C77:H77"/>
    <mergeCell ref="J77:K77"/>
    <mergeCell ref="L77:M77"/>
    <mergeCell ref="A78:B78"/>
    <mergeCell ref="C78:H78"/>
    <mergeCell ref="J78:K78"/>
    <mergeCell ref="L78:M78"/>
    <mergeCell ref="A75:B75"/>
    <mergeCell ref="C75:H75"/>
    <mergeCell ref="J75:K75"/>
    <mergeCell ref="L75:M75"/>
    <mergeCell ref="A76:B76"/>
    <mergeCell ref="C76:H76"/>
    <mergeCell ref="J76:K76"/>
    <mergeCell ref="L76:M76"/>
    <mergeCell ref="A73:B73"/>
    <mergeCell ref="C73:H73"/>
    <mergeCell ref="J73:K73"/>
    <mergeCell ref="L73:M73"/>
    <mergeCell ref="A74:B74"/>
    <mergeCell ref="C74:H74"/>
    <mergeCell ref="J74:K74"/>
    <mergeCell ref="L74:M74"/>
    <mergeCell ref="A71:H71"/>
    <mergeCell ref="J71:K71"/>
    <mergeCell ref="L71:M71"/>
    <mergeCell ref="A72:B72"/>
    <mergeCell ref="C72:H72"/>
    <mergeCell ref="J72:K72"/>
    <mergeCell ref="L72:M72"/>
    <mergeCell ref="A69:B69"/>
    <mergeCell ref="C69:H69"/>
    <mergeCell ref="J69:K69"/>
    <mergeCell ref="L69:M69"/>
    <mergeCell ref="A70:B70"/>
    <mergeCell ref="C70:H70"/>
    <mergeCell ref="J70:K70"/>
    <mergeCell ref="L70:M70"/>
    <mergeCell ref="A67:H67"/>
    <mergeCell ref="J67:K67"/>
    <mergeCell ref="L67:M67"/>
    <mergeCell ref="A68:B68"/>
    <mergeCell ref="C68:H68"/>
    <mergeCell ref="J68:K68"/>
    <mergeCell ref="L68:M68"/>
    <mergeCell ref="A65:B65"/>
    <mergeCell ref="C65:H65"/>
    <mergeCell ref="J65:K65"/>
    <mergeCell ref="L65:M65"/>
    <mergeCell ref="A66:B66"/>
    <mergeCell ref="C66:H66"/>
    <mergeCell ref="J66:K66"/>
    <mergeCell ref="L66:M66"/>
    <mergeCell ref="A63:B63"/>
    <mergeCell ref="C63:H63"/>
    <mergeCell ref="J63:K63"/>
    <mergeCell ref="L63:M63"/>
    <mergeCell ref="A64:B64"/>
    <mergeCell ref="C64:H64"/>
    <mergeCell ref="J64:K64"/>
    <mergeCell ref="L64:M64"/>
    <mergeCell ref="A61:B61"/>
    <mergeCell ref="C61:H61"/>
    <mergeCell ref="J61:K61"/>
    <mergeCell ref="L61:M61"/>
    <mergeCell ref="C62:H62"/>
    <mergeCell ref="J62:K62"/>
    <mergeCell ref="L62:M62"/>
    <mergeCell ref="A59:B59"/>
    <mergeCell ref="C59:H59"/>
    <mergeCell ref="J59:K59"/>
    <mergeCell ref="L59:M59"/>
    <mergeCell ref="A60:B60"/>
    <mergeCell ref="C60:H60"/>
    <mergeCell ref="J60:K60"/>
    <mergeCell ref="L60:M60"/>
    <mergeCell ref="A57:B57"/>
    <mergeCell ref="C57:H57"/>
    <mergeCell ref="J57:K57"/>
    <mergeCell ref="L57:M57"/>
    <mergeCell ref="A58:H58"/>
    <mergeCell ref="J58:K58"/>
    <mergeCell ref="L58:M58"/>
    <mergeCell ref="A55:B55"/>
    <mergeCell ref="C55:H55"/>
    <mergeCell ref="J55:K55"/>
    <mergeCell ref="L55:M55"/>
    <mergeCell ref="A56:B56"/>
    <mergeCell ref="C56:H56"/>
    <mergeCell ref="J56:K56"/>
    <mergeCell ref="L56:M56"/>
    <mergeCell ref="A53:B53"/>
    <mergeCell ref="C53:H53"/>
    <mergeCell ref="J53:K53"/>
    <mergeCell ref="L53:M53"/>
    <mergeCell ref="A54:B54"/>
    <mergeCell ref="C54:H54"/>
    <mergeCell ref="J54:K54"/>
    <mergeCell ref="L54:M54"/>
    <mergeCell ref="A51:B51"/>
    <mergeCell ref="C51:H51"/>
    <mergeCell ref="J51:K51"/>
    <mergeCell ref="L51:M51"/>
    <mergeCell ref="A52:B52"/>
    <mergeCell ref="C52:H52"/>
    <mergeCell ref="J52:K52"/>
    <mergeCell ref="L52:M52"/>
    <mergeCell ref="A49:B49"/>
    <mergeCell ref="C49:H49"/>
    <mergeCell ref="J49:K49"/>
    <mergeCell ref="L49:M49"/>
    <mergeCell ref="A50:B50"/>
    <mergeCell ref="C50:H50"/>
    <mergeCell ref="J50:K50"/>
    <mergeCell ref="L50:M50"/>
    <mergeCell ref="A47:B47"/>
    <mergeCell ref="C47:H47"/>
    <mergeCell ref="J47:K47"/>
    <mergeCell ref="L47:M47"/>
    <mergeCell ref="A48:B48"/>
    <mergeCell ref="C48:H48"/>
    <mergeCell ref="J48:K48"/>
    <mergeCell ref="L48:M48"/>
    <mergeCell ref="A45:B45"/>
    <mergeCell ref="C45:H45"/>
    <mergeCell ref="J45:K45"/>
    <mergeCell ref="L45:M45"/>
    <mergeCell ref="A46:B46"/>
    <mergeCell ref="C46:H46"/>
    <mergeCell ref="J46:K46"/>
    <mergeCell ref="L46:M46"/>
    <mergeCell ref="A43:B43"/>
    <mergeCell ref="C43:H43"/>
    <mergeCell ref="J43:K43"/>
    <mergeCell ref="L43:M43"/>
    <mergeCell ref="A44:B44"/>
    <mergeCell ref="C44:H44"/>
    <mergeCell ref="J44:K44"/>
    <mergeCell ref="L44:M44"/>
    <mergeCell ref="A41:B41"/>
    <mergeCell ref="C41:H41"/>
    <mergeCell ref="J41:K41"/>
    <mergeCell ref="L41:M41"/>
    <mergeCell ref="A42:B42"/>
    <mergeCell ref="C42:H42"/>
    <mergeCell ref="J42:K42"/>
    <mergeCell ref="L42:M42"/>
    <mergeCell ref="A39:H39"/>
    <mergeCell ref="J39:K39"/>
    <mergeCell ref="L39:M39"/>
    <mergeCell ref="A40:B40"/>
    <mergeCell ref="C40:H40"/>
    <mergeCell ref="J40:K40"/>
    <mergeCell ref="L40:M40"/>
    <mergeCell ref="A37:B37"/>
    <mergeCell ref="C37:H37"/>
    <mergeCell ref="J37:K37"/>
    <mergeCell ref="L37:M37"/>
    <mergeCell ref="A38:B38"/>
    <mergeCell ref="C38:H38"/>
    <mergeCell ref="J38:K38"/>
    <mergeCell ref="L38:M38"/>
    <mergeCell ref="A35:B35"/>
    <mergeCell ref="C35:H35"/>
    <mergeCell ref="J35:K35"/>
    <mergeCell ref="L35:M35"/>
    <mergeCell ref="A36:B36"/>
    <mergeCell ref="C36:H36"/>
    <mergeCell ref="J36:K36"/>
    <mergeCell ref="L36:M36"/>
    <mergeCell ref="A33:B33"/>
    <mergeCell ref="C33:H33"/>
    <mergeCell ref="J33:K33"/>
    <mergeCell ref="L33:M33"/>
    <mergeCell ref="A34:H34"/>
    <mergeCell ref="J34:K34"/>
    <mergeCell ref="L34:M34"/>
    <mergeCell ref="A31:B31"/>
    <mergeCell ref="C31:H31"/>
    <mergeCell ref="J31:K31"/>
    <mergeCell ref="L31:M31"/>
    <mergeCell ref="A32:B32"/>
    <mergeCell ref="C32:H32"/>
    <mergeCell ref="J32:K32"/>
    <mergeCell ref="L32:M32"/>
    <mergeCell ref="A29:B29"/>
    <mergeCell ref="C29:H29"/>
    <mergeCell ref="J29:K29"/>
    <mergeCell ref="L29:M29"/>
    <mergeCell ref="A30:B30"/>
    <mergeCell ref="C30:H30"/>
    <mergeCell ref="J30:K30"/>
    <mergeCell ref="L30:M30"/>
    <mergeCell ref="A27:B27"/>
    <mergeCell ref="C27:H27"/>
    <mergeCell ref="J27:K27"/>
    <mergeCell ref="L27:M27"/>
    <mergeCell ref="A28:B28"/>
    <mergeCell ref="C28:H28"/>
    <mergeCell ref="J28:K28"/>
    <mergeCell ref="L28:M28"/>
    <mergeCell ref="A25:B25"/>
    <mergeCell ref="C25:H25"/>
    <mergeCell ref="J25:K25"/>
    <mergeCell ref="L25:M25"/>
    <mergeCell ref="A26:H26"/>
    <mergeCell ref="J26:K26"/>
    <mergeCell ref="L26:M26"/>
    <mergeCell ref="A23:B23"/>
    <mergeCell ref="C23:H23"/>
    <mergeCell ref="J23:K23"/>
    <mergeCell ref="L23:M23"/>
    <mergeCell ref="A24:H24"/>
    <mergeCell ref="J24:K24"/>
    <mergeCell ref="L24:M24"/>
    <mergeCell ref="A20:H20"/>
    <mergeCell ref="J20:K20"/>
    <mergeCell ref="L20:M20"/>
    <mergeCell ref="A21:B21"/>
    <mergeCell ref="C21:H21"/>
    <mergeCell ref="J21:K21"/>
    <mergeCell ref="L21:M21"/>
    <mergeCell ref="A22:B22"/>
    <mergeCell ref="C22:H22"/>
    <mergeCell ref="J22:K22"/>
    <mergeCell ref="L22:M22"/>
    <mergeCell ref="A18:H18"/>
    <mergeCell ref="J18:K18"/>
    <mergeCell ref="L18:M18"/>
    <mergeCell ref="A19:B19"/>
    <mergeCell ref="C19:H19"/>
    <mergeCell ref="J19:K19"/>
    <mergeCell ref="L19:M19"/>
    <mergeCell ref="A16:H16"/>
    <mergeCell ref="J16:K16"/>
    <mergeCell ref="L16:M16"/>
    <mergeCell ref="A17:H17"/>
    <mergeCell ref="J17:K17"/>
    <mergeCell ref="L17:M17"/>
    <mergeCell ref="P12:Q12"/>
    <mergeCell ref="R12:S12"/>
    <mergeCell ref="N13:N15"/>
    <mergeCell ref="O14:O15"/>
    <mergeCell ref="Q14:Q15"/>
    <mergeCell ref="S14:S15"/>
    <mergeCell ref="R1:S1"/>
    <mergeCell ref="A4:S4"/>
    <mergeCell ref="I8:N8"/>
    <mergeCell ref="L9:Q9"/>
    <mergeCell ref="A11:H15"/>
    <mergeCell ref="I11:I15"/>
    <mergeCell ref="J11:K15"/>
    <mergeCell ref="L11:S11"/>
    <mergeCell ref="L12:M15"/>
    <mergeCell ref="N12:O12"/>
  </mergeCells>
  <printOptions horizontalCentered="1"/>
  <pageMargins left="0.3" right="0.2" top="0.75" bottom="0.25" header="0.3" footer="0.3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Y274"/>
  <sheetViews>
    <sheetView tabSelected="1" view="pageBreakPreview" zoomScale="70" zoomScaleNormal="80" zoomScaleSheetLayoutView="70" zoomScalePageLayoutView="55" workbookViewId="0">
      <selection activeCell="U34" sqref="U34"/>
    </sheetView>
  </sheetViews>
  <sheetFormatPr defaultColWidth="8.85546875" defaultRowHeight="14.25"/>
  <cols>
    <col min="1" max="1" width="13" style="218" customWidth="1"/>
    <col min="2" max="2" width="4.42578125" style="219" customWidth="1"/>
    <col min="3" max="9" width="4" style="118" customWidth="1"/>
    <col min="10" max="27" width="8.28515625" style="118" customWidth="1"/>
    <col min="28" max="28" width="19.7109375" style="218" customWidth="1"/>
    <col min="29" max="29" width="22.5703125" style="218" customWidth="1"/>
    <col min="30" max="30" width="4.85546875" style="118" customWidth="1"/>
    <col min="31" max="51" width="7" style="118" customWidth="1"/>
    <col min="52" max="201" width="8.85546875" style="118"/>
    <col min="202" max="202" width="4.85546875" style="118" customWidth="1"/>
    <col min="203" max="203" width="8" style="118" customWidth="1"/>
    <col min="204" max="204" width="18" style="118" customWidth="1"/>
    <col min="205" max="206" width="5.28515625" style="118" customWidth="1"/>
    <col min="207" max="211" width="5" style="118" customWidth="1"/>
    <col min="212" max="219" width="7.7109375" style="118" customWidth="1"/>
    <col min="220" max="223" width="8.85546875" style="118" customWidth="1"/>
    <col min="224" max="225" width="0" style="118" hidden="1" customWidth="1"/>
    <col min="226" max="239" width="8.85546875" style="118"/>
    <col min="240" max="243" width="0" style="118" hidden="1" customWidth="1"/>
    <col min="244" max="245" width="8.85546875" style="118"/>
    <col min="246" max="246" width="0" style="118" hidden="1" customWidth="1"/>
    <col min="247" max="247" width="8.85546875" style="118"/>
    <col min="248" max="248" width="0" style="118" hidden="1" customWidth="1"/>
    <col min="249" max="457" width="8.85546875" style="118"/>
    <col min="458" max="458" width="4.85546875" style="118" customWidth="1"/>
    <col min="459" max="459" width="8" style="118" customWidth="1"/>
    <col min="460" max="460" width="18" style="118" customWidth="1"/>
    <col min="461" max="462" width="5.28515625" style="118" customWidth="1"/>
    <col min="463" max="467" width="5" style="118" customWidth="1"/>
    <col min="468" max="475" width="7.7109375" style="118" customWidth="1"/>
    <col min="476" max="479" width="8.85546875" style="118" customWidth="1"/>
    <col min="480" max="481" width="0" style="118" hidden="1" customWidth="1"/>
    <col min="482" max="495" width="8.85546875" style="118"/>
    <col min="496" max="499" width="0" style="118" hidden="1" customWidth="1"/>
    <col min="500" max="501" width="8.85546875" style="118"/>
    <col min="502" max="502" width="0" style="118" hidden="1" customWidth="1"/>
    <col min="503" max="503" width="8.85546875" style="118"/>
    <col min="504" max="504" width="0" style="118" hidden="1" customWidth="1"/>
    <col min="505" max="713" width="8.85546875" style="118"/>
    <col min="714" max="714" width="4.85546875" style="118" customWidth="1"/>
    <col min="715" max="715" width="8" style="118" customWidth="1"/>
    <col min="716" max="716" width="18" style="118" customWidth="1"/>
    <col min="717" max="718" width="5.28515625" style="118" customWidth="1"/>
    <col min="719" max="723" width="5" style="118" customWidth="1"/>
    <col min="724" max="731" width="7.7109375" style="118" customWidth="1"/>
    <col min="732" max="735" width="8.85546875" style="118" customWidth="1"/>
    <col min="736" max="737" width="0" style="118" hidden="1" customWidth="1"/>
    <col min="738" max="751" width="8.85546875" style="118"/>
    <col min="752" max="755" width="0" style="118" hidden="1" customWidth="1"/>
    <col min="756" max="757" width="8.85546875" style="118"/>
    <col min="758" max="758" width="0" style="118" hidden="1" customWidth="1"/>
    <col min="759" max="759" width="8.85546875" style="118"/>
    <col min="760" max="760" width="0" style="118" hidden="1" customWidth="1"/>
    <col min="761" max="969" width="8.85546875" style="118"/>
    <col min="970" max="970" width="4.85546875" style="118" customWidth="1"/>
    <col min="971" max="971" width="8" style="118" customWidth="1"/>
    <col min="972" max="972" width="18" style="118" customWidth="1"/>
    <col min="973" max="974" width="5.28515625" style="118" customWidth="1"/>
    <col min="975" max="979" width="5" style="118" customWidth="1"/>
    <col min="980" max="987" width="7.7109375" style="118" customWidth="1"/>
    <col min="988" max="991" width="8.85546875" style="118" customWidth="1"/>
    <col min="992" max="993" width="0" style="118" hidden="1" customWidth="1"/>
    <col min="994" max="1007" width="8.85546875" style="118"/>
    <col min="1008" max="1011" width="0" style="118" hidden="1" customWidth="1"/>
    <col min="1012" max="1013" width="8.85546875" style="118"/>
    <col min="1014" max="1014" width="0" style="118" hidden="1" customWidth="1"/>
    <col min="1015" max="1015" width="8.85546875" style="118"/>
    <col min="1016" max="1016" width="0" style="118" hidden="1" customWidth="1"/>
    <col min="1017" max="1225" width="8.85546875" style="118"/>
    <col min="1226" max="1226" width="4.85546875" style="118" customWidth="1"/>
    <col min="1227" max="1227" width="8" style="118" customWidth="1"/>
    <col min="1228" max="1228" width="18" style="118" customWidth="1"/>
    <col min="1229" max="1230" width="5.28515625" style="118" customWidth="1"/>
    <col min="1231" max="1235" width="5" style="118" customWidth="1"/>
    <col min="1236" max="1243" width="7.7109375" style="118" customWidth="1"/>
    <col min="1244" max="1247" width="8.85546875" style="118" customWidth="1"/>
    <col min="1248" max="1249" width="0" style="118" hidden="1" customWidth="1"/>
    <col min="1250" max="1263" width="8.85546875" style="118"/>
    <col min="1264" max="1267" width="0" style="118" hidden="1" customWidth="1"/>
    <col min="1268" max="1269" width="8.85546875" style="118"/>
    <col min="1270" max="1270" width="0" style="118" hidden="1" customWidth="1"/>
    <col min="1271" max="1271" width="8.85546875" style="118"/>
    <col min="1272" max="1272" width="0" style="118" hidden="1" customWidth="1"/>
    <col min="1273" max="1481" width="8.85546875" style="118"/>
    <col min="1482" max="1482" width="4.85546875" style="118" customWidth="1"/>
    <col min="1483" max="1483" width="8" style="118" customWidth="1"/>
    <col min="1484" max="1484" width="18" style="118" customWidth="1"/>
    <col min="1485" max="1486" width="5.28515625" style="118" customWidth="1"/>
    <col min="1487" max="1491" width="5" style="118" customWidth="1"/>
    <col min="1492" max="1499" width="7.7109375" style="118" customWidth="1"/>
    <col min="1500" max="1503" width="8.85546875" style="118" customWidth="1"/>
    <col min="1504" max="1505" width="0" style="118" hidden="1" customWidth="1"/>
    <col min="1506" max="1519" width="8.85546875" style="118"/>
    <col min="1520" max="1523" width="0" style="118" hidden="1" customWidth="1"/>
    <col min="1524" max="1525" width="8.85546875" style="118"/>
    <col min="1526" max="1526" width="0" style="118" hidden="1" customWidth="1"/>
    <col min="1527" max="1527" width="8.85546875" style="118"/>
    <col min="1528" max="1528" width="0" style="118" hidden="1" customWidth="1"/>
    <col min="1529" max="1737" width="8.85546875" style="118"/>
    <col min="1738" max="1738" width="4.85546875" style="118" customWidth="1"/>
    <col min="1739" max="1739" width="8" style="118" customWidth="1"/>
    <col min="1740" max="1740" width="18" style="118" customWidth="1"/>
    <col min="1741" max="1742" width="5.28515625" style="118" customWidth="1"/>
    <col min="1743" max="1747" width="5" style="118" customWidth="1"/>
    <col min="1748" max="1755" width="7.7109375" style="118" customWidth="1"/>
    <col min="1756" max="1759" width="8.85546875" style="118" customWidth="1"/>
    <col min="1760" max="1761" width="0" style="118" hidden="1" customWidth="1"/>
    <col min="1762" max="1775" width="8.85546875" style="118"/>
    <col min="1776" max="1779" width="0" style="118" hidden="1" customWidth="1"/>
    <col min="1780" max="1781" width="8.85546875" style="118"/>
    <col min="1782" max="1782" width="0" style="118" hidden="1" customWidth="1"/>
    <col min="1783" max="1783" width="8.85546875" style="118"/>
    <col min="1784" max="1784" width="0" style="118" hidden="1" customWidth="1"/>
    <col min="1785" max="1993" width="8.85546875" style="118"/>
    <col min="1994" max="1994" width="4.85546875" style="118" customWidth="1"/>
    <col min="1995" max="1995" width="8" style="118" customWidth="1"/>
    <col min="1996" max="1996" width="18" style="118" customWidth="1"/>
    <col min="1997" max="1998" width="5.28515625" style="118" customWidth="1"/>
    <col min="1999" max="2003" width="5" style="118" customWidth="1"/>
    <col min="2004" max="2011" width="7.7109375" style="118" customWidth="1"/>
    <col min="2012" max="2015" width="8.85546875" style="118" customWidth="1"/>
    <col min="2016" max="2017" width="0" style="118" hidden="1" customWidth="1"/>
    <col min="2018" max="2031" width="8.85546875" style="118"/>
    <col min="2032" max="2035" width="0" style="118" hidden="1" customWidth="1"/>
    <col min="2036" max="2037" width="8.85546875" style="118"/>
    <col min="2038" max="2038" width="0" style="118" hidden="1" customWidth="1"/>
    <col min="2039" max="2039" width="8.85546875" style="118"/>
    <col min="2040" max="2040" width="0" style="118" hidden="1" customWidth="1"/>
    <col min="2041" max="2249" width="8.85546875" style="118"/>
    <col min="2250" max="2250" width="4.85546875" style="118" customWidth="1"/>
    <col min="2251" max="2251" width="8" style="118" customWidth="1"/>
    <col min="2252" max="2252" width="18" style="118" customWidth="1"/>
    <col min="2253" max="2254" width="5.28515625" style="118" customWidth="1"/>
    <col min="2255" max="2259" width="5" style="118" customWidth="1"/>
    <col min="2260" max="2267" width="7.7109375" style="118" customWidth="1"/>
    <col min="2268" max="2271" width="8.85546875" style="118" customWidth="1"/>
    <col min="2272" max="2273" width="0" style="118" hidden="1" customWidth="1"/>
    <col min="2274" max="2287" width="8.85546875" style="118"/>
    <col min="2288" max="2291" width="0" style="118" hidden="1" customWidth="1"/>
    <col min="2292" max="2293" width="8.85546875" style="118"/>
    <col min="2294" max="2294" width="0" style="118" hidden="1" customWidth="1"/>
    <col min="2295" max="2295" width="8.85546875" style="118"/>
    <col min="2296" max="2296" width="0" style="118" hidden="1" customWidth="1"/>
    <col min="2297" max="2505" width="8.85546875" style="118"/>
    <col min="2506" max="2506" width="4.85546875" style="118" customWidth="1"/>
    <col min="2507" max="2507" width="8" style="118" customWidth="1"/>
    <col min="2508" max="2508" width="18" style="118" customWidth="1"/>
    <col min="2509" max="2510" width="5.28515625" style="118" customWidth="1"/>
    <col min="2511" max="2515" width="5" style="118" customWidth="1"/>
    <col min="2516" max="2523" width="7.7109375" style="118" customWidth="1"/>
    <col min="2524" max="2527" width="8.85546875" style="118" customWidth="1"/>
    <col min="2528" max="2529" width="0" style="118" hidden="1" customWidth="1"/>
    <col min="2530" max="2543" width="8.85546875" style="118"/>
    <col min="2544" max="2547" width="0" style="118" hidden="1" customWidth="1"/>
    <col min="2548" max="2549" width="8.85546875" style="118"/>
    <col min="2550" max="2550" width="0" style="118" hidden="1" customWidth="1"/>
    <col min="2551" max="2551" width="8.85546875" style="118"/>
    <col min="2552" max="2552" width="0" style="118" hidden="1" customWidth="1"/>
    <col min="2553" max="2761" width="8.85546875" style="118"/>
    <col min="2762" max="2762" width="4.85546875" style="118" customWidth="1"/>
    <col min="2763" max="2763" width="8" style="118" customWidth="1"/>
    <col min="2764" max="2764" width="18" style="118" customWidth="1"/>
    <col min="2765" max="2766" width="5.28515625" style="118" customWidth="1"/>
    <col min="2767" max="2771" width="5" style="118" customWidth="1"/>
    <col min="2772" max="2779" width="7.7109375" style="118" customWidth="1"/>
    <col min="2780" max="2783" width="8.85546875" style="118" customWidth="1"/>
    <col min="2784" max="2785" width="0" style="118" hidden="1" customWidth="1"/>
    <col min="2786" max="2799" width="8.85546875" style="118"/>
    <col min="2800" max="2803" width="0" style="118" hidden="1" customWidth="1"/>
    <col min="2804" max="2805" width="8.85546875" style="118"/>
    <col min="2806" max="2806" width="0" style="118" hidden="1" customWidth="1"/>
    <col min="2807" max="2807" width="8.85546875" style="118"/>
    <col min="2808" max="2808" width="0" style="118" hidden="1" customWidth="1"/>
    <col min="2809" max="3017" width="8.85546875" style="118"/>
    <col min="3018" max="3018" width="4.85546875" style="118" customWidth="1"/>
    <col min="3019" max="3019" width="8" style="118" customWidth="1"/>
    <col min="3020" max="3020" width="18" style="118" customWidth="1"/>
    <col min="3021" max="3022" width="5.28515625" style="118" customWidth="1"/>
    <col min="3023" max="3027" width="5" style="118" customWidth="1"/>
    <col min="3028" max="3035" width="7.7109375" style="118" customWidth="1"/>
    <col min="3036" max="3039" width="8.85546875" style="118" customWidth="1"/>
    <col min="3040" max="3041" width="0" style="118" hidden="1" customWidth="1"/>
    <col min="3042" max="3055" width="8.85546875" style="118"/>
    <col min="3056" max="3059" width="0" style="118" hidden="1" customWidth="1"/>
    <col min="3060" max="3061" width="8.85546875" style="118"/>
    <col min="3062" max="3062" width="0" style="118" hidden="1" customWidth="1"/>
    <col min="3063" max="3063" width="8.85546875" style="118"/>
    <col min="3064" max="3064" width="0" style="118" hidden="1" customWidth="1"/>
    <col min="3065" max="3273" width="8.85546875" style="118"/>
    <col min="3274" max="3274" width="4.85546875" style="118" customWidth="1"/>
    <col min="3275" max="3275" width="8" style="118" customWidth="1"/>
    <col min="3276" max="3276" width="18" style="118" customWidth="1"/>
    <col min="3277" max="3278" width="5.28515625" style="118" customWidth="1"/>
    <col min="3279" max="3283" width="5" style="118" customWidth="1"/>
    <col min="3284" max="3291" width="7.7109375" style="118" customWidth="1"/>
    <col min="3292" max="3295" width="8.85546875" style="118" customWidth="1"/>
    <col min="3296" max="3297" width="0" style="118" hidden="1" customWidth="1"/>
    <col min="3298" max="3311" width="8.85546875" style="118"/>
    <col min="3312" max="3315" width="0" style="118" hidden="1" customWidth="1"/>
    <col min="3316" max="3317" width="8.85546875" style="118"/>
    <col min="3318" max="3318" width="0" style="118" hidden="1" customWidth="1"/>
    <col min="3319" max="3319" width="8.85546875" style="118"/>
    <col min="3320" max="3320" width="0" style="118" hidden="1" customWidth="1"/>
    <col min="3321" max="3529" width="8.85546875" style="118"/>
    <col min="3530" max="3530" width="4.85546875" style="118" customWidth="1"/>
    <col min="3531" max="3531" width="8" style="118" customWidth="1"/>
    <col min="3532" max="3532" width="18" style="118" customWidth="1"/>
    <col min="3533" max="3534" width="5.28515625" style="118" customWidth="1"/>
    <col min="3535" max="3539" width="5" style="118" customWidth="1"/>
    <col min="3540" max="3547" width="7.7109375" style="118" customWidth="1"/>
    <col min="3548" max="3551" width="8.85546875" style="118" customWidth="1"/>
    <col min="3552" max="3553" width="0" style="118" hidden="1" customWidth="1"/>
    <col min="3554" max="3567" width="8.85546875" style="118"/>
    <col min="3568" max="3571" width="0" style="118" hidden="1" customWidth="1"/>
    <col min="3572" max="3573" width="8.85546875" style="118"/>
    <col min="3574" max="3574" width="0" style="118" hidden="1" customWidth="1"/>
    <col min="3575" max="3575" width="8.85546875" style="118"/>
    <col min="3576" max="3576" width="0" style="118" hidden="1" customWidth="1"/>
    <col min="3577" max="3785" width="8.85546875" style="118"/>
    <col min="3786" max="3786" width="4.85546875" style="118" customWidth="1"/>
    <col min="3787" max="3787" width="8" style="118" customWidth="1"/>
    <col min="3788" max="3788" width="18" style="118" customWidth="1"/>
    <col min="3789" max="3790" width="5.28515625" style="118" customWidth="1"/>
    <col min="3791" max="3795" width="5" style="118" customWidth="1"/>
    <col min="3796" max="3803" width="7.7109375" style="118" customWidth="1"/>
    <col min="3804" max="3807" width="8.85546875" style="118" customWidth="1"/>
    <col min="3808" max="3809" width="0" style="118" hidden="1" customWidth="1"/>
    <col min="3810" max="3823" width="8.85546875" style="118"/>
    <col min="3824" max="3827" width="0" style="118" hidden="1" customWidth="1"/>
    <col min="3828" max="3829" width="8.85546875" style="118"/>
    <col min="3830" max="3830" width="0" style="118" hidden="1" customWidth="1"/>
    <col min="3831" max="3831" width="8.85546875" style="118"/>
    <col min="3832" max="3832" width="0" style="118" hidden="1" customWidth="1"/>
    <col min="3833" max="4041" width="8.85546875" style="118"/>
    <col min="4042" max="4042" width="4.85546875" style="118" customWidth="1"/>
    <col min="4043" max="4043" width="8" style="118" customWidth="1"/>
    <col min="4044" max="4044" width="18" style="118" customWidth="1"/>
    <col min="4045" max="4046" width="5.28515625" style="118" customWidth="1"/>
    <col min="4047" max="4051" width="5" style="118" customWidth="1"/>
    <col min="4052" max="4059" width="7.7109375" style="118" customWidth="1"/>
    <col min="4060" max="4063" width="8.85546875" style="118" customWidth="1"/>
    <col min="4064" max="4065" width="0" style="118" hidden="1" customWidth="1"/>
    <col min="4066" max="4079" width="8.85546875" style="118"/>
    <col min="4080" max="4083" width="0" style="118" hidden="1" customWidth="1"/>
    <col min="4084" max="4085" width="8.85546875" style="118"/>
    <col min="4086" max="4086" width="0" style="118" hidden="1" customWidth="1"/>
    <col min="4087" max="4087" width="8.85546875" style="118"/>
    <col min="4088" max="4088" width="0" style="118" hidden="1" customWidth="1"/>
    <col min="4089" max="4297" width="8.85546875" style="118"/>
    <col min="4298" max="4298" width="4.85546875" style="118" customWidth="1"/>
    <col min="4299" max="4299" width="8" style="118" customWidth="1"/>
    <col min="4300" max="4300" width="18" style="118" customWidth="1"/>
    <col min="4301" max="4302" width="5.28515625" style="118" customWidth="1"/>
    <col min="4303" max="4307" width="5" style="118" customWidth="1"/>
    <col min="4308" max="4315" width="7.7109375" style="118" customWidth="1"/>
    <col min="4316" max="4319" width="8.85546875" style="118" customWidth="1"/>
    <col min="4320" max="4321" width="0" style="118" hidden="1" customWidth="1"/>
    <col min="4322" max="4335" width="8.85546875" style="118"/>
    <col min="4336" max="4339" width="0" style="118" hidden="1" customWidth="1"/>
    <col min="4340" max="4341" width="8.85546875" style="118"/>
    <col min="4342" max="4342" width="0" style="118" hidden="1" customWidth="1"/>
    <col min="4343" max="4343" width="8.85546875" style="118"/>
    <col min="4344" max="4344" width="0" style="118" hidden="1" customWidth="1"/>
    <col min="4345" max="4553" width="8.85546875" style="118"/>
    <col min="4554" max="4554" width="4.85546875" style="118" customWidth="1"/>
    <col min="4555" max="4555" width="8" style="118" customWidth="1"/>
    <col min="4556" max="4556" width="18" style="118" customWidth="1"/>
    <col min="4557" max="4558" width="5.28515625" style="118" customWidth="1"/>
    <col min="4559" max="4563" width="5" style="118" customWidth="1"/>
    <col min="4564" max="4571" width="7.7109375" style="118" customWidth="1"/>
    <col min="4572" max="4575" width="8.85546875" style="118" customWidth="1"/>
    <col min="4576" max="4577" width="0" style="118" hidden="1" customWidth="1"/>
    <col min="4578" max="4591" width="8.85546875" style="118"/>
    <col min="4592" max="4595" width="0" style="118" hidden="1" customWidth="1"/>
    <col min="4596" max="4597" width="8.85546875" style="118"/>
    <col min="4598" max="4598" width="0" style="118" hidden="1" customWidth="1"/>
    <col min="4599" max="4599" width="8.85546875" style="118"/>
    <col min="4600" max="4600" width="0" style="118" hidden="1" customWidth="1"/>
    <col min="4601" max="4809" width="8.85546875" style="118"/>
    <col min="4810" max="4810" width="4.85546875" style="118" customWidth="1"/>
    <col min="4811" max="4811" width="8" style="118" customWidth="1"/>
    <col min="4812" max="4812" width="18" style="118" customWidth="1"/>
    <col min="4813" max="4814" width="5.28515625" style="118" customWidth="1"/>
    <col min="4815" max="4819" width="5" style="118" customWidth="1"/>
    <col min="4820" max="4827" width="7.7109375" style="118" customWidth="1"/>
    <col min="4828" max="4831" width="8.85546875" style="118" customWidth="1"/>
    <col min="4832" max="4833" width="0" style="118" hidden="1" customWidth="1"/>
    <col min="4834" max="4847" width="8.85546875" style="118"/>
    <col min="4848" max="4851" width="0" style="118" hidden="1" customWidth="1"/>
    <col min="4852" max="4853" width="8.85546875" style="118"/>
    <col min="4854" max="4854" width="0" style="118" hidden="1" customWidth="1"/>
    <col min="4855" max="4855" width="8.85546875" style="118"/>
    <col min="4856" max="4856" width="0" style="118" hidden="1" customWidth="1"/>
    <col min="4857" max="5065" width="8.85546875" style="118"/>
    <col min="5066" max="5066" width="4.85546875" style="118" customWidth="1"/>
    <col min="5067" max="5067" width="8" style="118" customWidth="1"/>
    <col min="5068" max="5068" width="18" style="118" customWidth="1"/>
    <col min="5069" max="5070" width="5.28515625" style="118" customWidth="1"/>
    <col min="5071" max="5075" width="5" style="118" customWidth="1"/>
    <col min="5076" max="5083" width="7.7109375" style="118" customWidth="1"/>
    <col min="5084" max="5087" width="8.85546875" style="118" customWidth="1"/>
    <col min="5088" max="5089" width="0" style="118" hidden="1" customWidth="1"/>
    <col min="5090" max="5103" width="8.85546875" style="118"/>
    <col min="5104" max="5107" width="0" style="118" hidden="1" customWidth="1"/>
    <col min="5108" max="5109" width="8.85546875" style="118"/>
    <col min="5110" max="5110" width="0" style="118" hidden="1" customWidth="1"/>
    <col min="5111" max="5111" width="8.85546875" style="118"/>
    <col min="5112" max="5112" width="0" style="118" hidden="1" customWidth="1"/>
    <col min="5113" max="5321" width="8.85546875" style="118"/>
    <col min="5322" max="5322" width="4.85546875" style="118" customWidth="1"/>
    <col min="5323" max="5323" width="8" style="118" customWidth="1"/>
    <col min="5324" max="5324" width="18" style="118" customWidth="1"/>
    <col min="5325" max="5326" width="5.28515625" style="118" customWidth="1"/>
    <col min="5327" max="5331" width="5" style="118" customWidth="1"/>
    <col min="5332" max="5339" width="7.7109375" style="118" customWidth="1"/>
    <col min="5340" max="5343" width="8.85546875" style="118" customWidth="1"/>
    <col min="5344" max="5345" width="0" style="118" hidden="1" customWidth="1"/>
    <col min="5346" max="5359" width="8.85546875" style="118"/>
    <col min="5360" max="5363" width="0" style="118" hidden="1" customWidth="1"/>
    <col min="5364" max="5365" width="8.85546875" style="118"/>
    <col min="5366" max="5366" width="0" style="118" hidden="1" customWidth="1"/>
    <col min="5367" max="5367" width="8.85546875" style="118"/>
    <col min="5368" max="5368" width="0" style="118" hidden="1" customWidth="1"/>
    <col min="5369" max="5577" width="8.85546875" style="118"/>
    <col min="5578" max="5578" width="4.85546875" style="118" customWidth="1"/>
    <col min="5579" max="5579" width="8" style="118" customWidth="1"/>
    <col min="5580" max="5580" width="18" style="118" customWidth="1"/>
    <col min="5581" max="5582" width="5.28515625" style="118" customWidth="1"/>
    <col min="5583" max="5587" width="5" style="118" customWidth="1"/>
    <col min="5588" max="5595" width="7.7109375" style="118" customWidth="1"/>
    <col min="5596" max="5599" width="8.85546875" style="118" customWidth="1"/>
    <col min="5600" max="5601" width="0" style="118" hidden="1" customWidth="1"/>
    <col min="5602" max="5615" width="8.85546875" style="118"/>
    <col min="5616" max="5619" width="0" style="118" hidden="1" customWidth="1"/>
    <col min="5620" max="5621" width="8.85546875" style="118"/>
    <col min="5622" max="5622" width="0" style="118" hidden="1" customWidth="1"/>
    <col min="5623" max="5623" width="8.85546875" style="118"/>
    <col min="5624" max="5624" width="0" style="118" hidden="1" customWidth="1"/>
    <col min="5625" max="5833" width="8.85546875" style="118"/>
    <col min="5834" max="5834" width="4.85546875" style="118" customWidth="1"/>
    <col min="5835" max="5835" width="8" style="118" customWidth="1"/>
    <col min="5836" max="5836" width="18" style="118" customWidth="1"/>
    <col min="5837" max="5838" width="5.28515625" style="118" customWidth="1"/>
    <col min="5839" max="5843" width="5" style="118" customWidth="1"/>
    <col min="5844" max="5851" width="7.7109375" style="118" customWidth="1"/>
    <col min="5852" max="5855" width="8.85546875" style="118" customWidth="1"/>
    <col min="5856" max="5857" width="0" style="118" hidden="1" customWidth="1"/>
    <col min="5858" max="5871" width="8.85546875" style="118"/>
    <col min="5872" max="5875" width="0" style="118" hidden="1" customWidth="1"/>
    <col min="5876" max="5877" width="8.85546875" style="118"/>
    <col min="5878" max="5878" width="0" style="118" hidden="1" customWidth="1"/>
    <col min="5879" max="5879" width="8.85546875" style="118"/>
    <col min="5880" max="5880" width="0" style="118" hidden="1" customWidth="1"/>
    <col min="5881" max="6089" width="8.85546875" style="118"/>
    <col min="6090" max="6090" width="4.85546875" style="118" customWidth="1"/>
    <col min="6091" max="6091" width="8" style="118" customWidth="1"/>
    <col min="6092" max="6092" width="18" style="118" customWidth="1"/>
    <col min="6093" max="6094" width="5.28515625" style="118" customWidth="1"/>
    <col min="6095" max="6099" width="5" style="118" customWidth="1"/>
    <col min="6100" max="6107" width="7.7109375" style="118" customWidth="1"/>
    <col min="6108" max="6111" width="8.85546875" style="118" customWidth="1"/>
    <col min="6112" max="6113" width="0" style="118" hidden="1" customWidth="1"/>
    <col min="6114" max="6127" width="8.85546875" style="118"/>
    <col min="6128" max="6131" width="0" style="118" hidden="1" customWidth="1"/>
    <col min="6132" max="6133" width="8.85546875" style="118"/>
    <col min="6134" max="6134" width="0" style="118" hidden="1" customWidth="1"/>
    <col min="6135" max="6135" width="8.85546875" style="118"/>
    <col min="6136" max="6136" width="0" style="118" hidden="1" customWidth="1"/>
    <col min="6137" max="6345" width="8.85546875" style="118"/>
    <col min="6346" max="6346" width="4.85546875" style="118" customWidth="1"/>
    <col min="6347" max="6347" width="8" style="118" customWidth="1"/>
    <col min="6348" max="6348" width="18" style="118" customWidth="1"/>
    <col min="6349" max="6350" width="5.28515625" style="118" customWidth="1"/>
    <col min="6351" max="6355" width="5" style="118" customWidth="1"/>
    <col min="6356" max="6363" width="7.7109375" style="118" customWidth="1"/>
    <col min="6364" max="6367" width="8.85546875" style="118" customWidth="1"/>
    <col min="6368" max="6369" width="0" style="118" hidden="1" customWidth="1"/>
    <col min="6370" max="6383" width="8.85546875" style="118"/>
    <col min="6384" max="6387" width="0" style="118" hidden="1" customWidth="1"/>
    <col min="6388" max="6389" width="8.85546875" style="118"/>
    <col min="6390" max="6390" width="0" style="118" hidden="1" customWidth="1"/>
    <col min="6391" max="6391" width="8.85546875" style="118"/>
    <col min="6392" max="6392" width="0" style="118" hidden="1" customWidth="1"/>
    <col min="6393" max="6601" width="8.85546875" style="118"/>
    <col min="6602" max="6602" width="4.85546875" style="118" customWidth="1"/>
    <col min="6603" max="6603" width="8" style="118" customWidth="1"/>
    <col min="6604" max="6604" width="18" style="118" customWidth="1"/>
    <col min="6605" max="6606" width="5.28515625" style="118" customWidth="1"/>
    <col min="6607" max="6611" width="5" style="118" customWidth="1"/>
    <col min="6612" max="6619" width="7.7109375" style="118" customWidth="1"/>
    <col min="6620" max="6623" width="8.85546875" style="118" customWidth="1"/>
    <col min="6624" max="6625" width="0" style="118" hidden="1" customWidth="1"/>
    <col min="6626" max="6639" width="8.85546875" style="118"/>
    <col min="6640" max="6643" width="0" style="118" hidden="1" customWidth="1"/>
    <col min="6644" max="6645" width="8.85546875" style="118"/>
    <col min="6646" max="6646" width="0" style="118" hidden="1" customWidth="1"/>
    <col min="6647" max="6647" width="8.85546875" style="118"/>
    <col min="6648" max="6648" width="0" style="118" hidden="1" customWidth="1"/>
    <col min="6649" max="6857" width="8.85546875" style="118"/>
    <col min="6858" max="6858" width="4.85546875" style="118" customWidth="1"/>
    <col min="6859" max="6859" width="8" style="118" customWidth="1"/>
    <col min="6860" max="6860" width="18" style="118" customWidth="1"/>
    <col min="6861" max="6862" width="5.28515625" style="118" customWidth="1"/>
    <col min="6863" max="6867" width="5" style="118" customWidth="1"/>
    <col min="6868" max="6875" width="7.7109375" style="118" customWidth="1"/>
    <col min="6876" max="6879" width="8.85546875" style="118" customWidth="1"/>
    <col min="6880" max="6881" width="0" style="118" hidden="1" customWidth="1"/>
    <col min="6882" max="6895" width="8.85546875" style="118"/>
    <col min="6896" max="6899" width="0" style="118" hidden="1" customWidth="1"/>
    <col min="6900" max="6901" width="8.85546875" style="118"/>
    <col min="6902" max="6902" width="0" style="118" hidden="1" customWidth="1"/>
    <col min="6903" max="6903" width="8.85546875" style="118"/>
    <col min="6904" max="6904" width="0" style="118" hidden="1" customWidth="1"/>
    <col min="6905" max="7113" width="8.85546875" style="118"/>
    <col min="7114" max="7114" width="4.85546875" style="118" customWidth="1"/>
    <col min="7115" max="7115" width="8" style="118" customWidth="1"/>
    <col min="7116" max="7116" width="18" style="118" customWidth="1"/>
    <col min="7117" max="7118" width="5.28515625" style="118" customWidth="1"/>
    <col min="7119" max="7123" width="5" style="118" customWidth="1"/>
    <col min="7124" max="7131" width="7.7109375" style="118" customWidth="1"/>
    <col min="7132" max="7135" width="8.85546875" style="118" customWidth="1"/>
    <col min="7136" max="7137" width="0" style="118" hidden="1" customWidth="1"/>
    <col min="7138" max="7151" width="8.85546875" style="118"/>
    <col min="7152" max="7155" width="0" style="118" hidden="1" customWidth="1"/>
    <col min="7156" max="7157" width="8.85546875" style="118"/>
    <col min="7158" max="7158" width="0" style="118" hidden="1" customWidth="1"/>
    <col min="7159" max="7159" width="8.85546875" style="118"/>
    <col min="7160" max="7160" width="0" style="118" hidden="1" customWidth="1"/>
    <col min="7161" max="7369" width="8.85546875" style="118"/>
    <col min="7370" max="7370" width="4.85546875" style="118" customWidth="1"/>
    <col min="7371" max="7371" width="8" style="118" customWidth="1"/>
    <col min="7372" max="7372" width="18" style="118" customWidth="1"/>
    <col min="7373" max="7374" width="5.28515625" style="118" customWidth="1"/>
    <col min="7375" max="7379" width="5" style="118" customWidth="1"/>
    <col min="7380" max="7387" width="7.7109375" style="118" customWidth="1"/>
    <col min="7388" max="7391" width="8.85546875" style="118" customWidth="1"/>
    <col min="7392" max="7393" width="0" style="118" hidden="1" customWidth="1"/>
    <col min="7394" max="7407" width="8.85546875" style="118"/>
    <col min="7408" max="7411" width="0" style="118" hidden="1" customWidth="1"/>
    <col min="7412" max="7413" width="8.85546875" style="118"/>
    <col min="7414" max="7414" width="0" style="118" hidden="1" customWidth="1"/>
    <col min="7415" max="7415" width="8.85546875" style="118"/>
    <col min="7416" max="7416" width="0" style="118" hidden="1" customWidth="1"/>
    <col min="7417" max="7625" width="8.85546875" style="118"/>
    <col min="7626" max="7626" width="4.85546875" style="118" customWidth="1"/>
    <col min="7627" max="7627" width="8" style="118" customWidth="1"/>
    <col min="7628" max="7628" width="18" style="118" customWidth="1"/>
    <col min="7629" max="7630" width="5.28515625" style="118" customWidth="1"/>
    <col min="7631" max="7635" width="5" style="118" customWidth="1"/>
    <col min="7636" max="7643" width="7.7109375" style="118" customWidth="1"/>
    <col min="7644" max="7647" width="8.85546875" style="118" customWidth="1"/>
    <col min="7648" max="7649" width="0" style="118" hidden="1" customWidth="1"/>
    <col min="7650" max="7663" width="8.85546875" style="118"/>
    <col min="7664" max="7667" width="0" style="118" hidden="1" customWidth="1"/>
    <col min="7668" max="7669" width="8.85546875" style="118"/>
    <col min="7670" max="7670" width="0" style="118" hidden="1" customWidth="1"/>
    <col min="7671" max="7671" width="8.85546875" style="118"/>
    <col min="7672" max="7672" width="0" style="118" hidden="1" customWidth="1"/>
    <col min="7673" max="7881" width="8.85546875" style="118"/>
    <col min="7882" max="7882" width="4.85546875" style="118" customWidth="1"/>
    <col min="7883" max="7883" width="8" style="118" customWidth="1"/>
    <col min="7884" max="7884" width="18" style="118" customWidth="1"/>
    <col min="7885" max="7886" width="5.28515625" style="118" customWidth="1"/>
    <col min="7887" max="7891" width="5" style="118" customWidth="1"/>
    <col min="7892" max="7899" width="7.7109375" style="118" customWidth="1"/>
    <col min="7900" max="7903" width="8.85546875" style="118" customWidth="1"/>
    <col min="7904" max="7905" width="0" style="118" hidden="1" customWidth="1"/>
    <col min="7906" max="7919" width="8.85546875" style="118"/>
    <col min="7920" max="7923" width="0" style="118" hidden="1" customWidth="1"/>
    <col min="7924" max="7925" width="8.85546875" style="118"/>
    <col min="7926" max="7926" width="0" style="118" hidden="1" customWidth="1"/>
    <col min="7927" max="7927" width="8.85546875" style="118"/>
    <col min="7928" max="7928" width="0" style="118" hidden="1" customWidth="1"/>
    <col min="7929" max="8137" width="8.85546875" style="118"/>
    <col min="8138" max="8138" width="4.85546875" style="118" customWidth="1"/>
    <col min="8139" max="8139" width="8" style="118" customWidth="1"/>
    <col min="8140" max="8140" width="18" style="118" customWidth="1"/>
    <col min="8141" max="8142" width="5.28515625" style="118" customWidth="1"/>
    <col min="8143" max="8147" width="5" style="118" customWidth="1"/>
    <col min="8148" max="8155" width="7.7109375" style="118" customWidth="1"/>
    <col min="8156" max="8159" width="8.85546875" style="118" customWidth="1"/>
    <col min="8160" max="8161" width="0" style="118" hidden="1" customWidth="1"/>
    <col min="8162" max="8175" width="8.85546875" style="118"/>
    <col min="8176" max="8179" width="0" style="118" hidden="1" customWidth="1"/>
    <col min="8180" max="8181" width="8.85546875" style="118"/>
    <col min="8182" max="8182" width="0" style="118" hidden="1" customWidth="1"/>
    <col min="8183" max="8183" width="8.85546875" style="118"/>
    <col min="8184" max="8184" width="0" style="118" hidden="1" customWidth="1"/>
    <col min="8185" max="8393" width="8.85546875" style="118"/>
    <col min="8394" max="8394" width="4.85546875" style="118" customWidth="1"/>
    <col min="8395" max="8395" width="8" style="118" customWidth="1"/>
    <col min="8396" max="8396" width="18" style="118" customWidth="1"/>
    <col min="8397" max="8398" width="5.28515625" style="118" customWidth="1"/>
    <col min="8399" max="8403" width="5" style="118" customWidth="1"/>
    <col min="8404" max="8411" width="7.7109375" style="118" customWidth="1"/>
    <col min="8412" max="8415" width="8.85546875" style="118" customWidth="1"/>
    <col min="8416" max="8417" width="0" style="118" hidden="1" customWidth="1"/>
    <col min="8418" max="8431" width="8.85546875" style="118"/>
    <col min="8432" max="8435" width="0" style="118" hidden="1" customWidth="1"/>
    <col min="8436" max="8437" width="8.85546875" style="118"/>
    <col min="8438" max="8438" width="0" style="118" hidden="1" customWidth="1"/>
    <col min="8439" max="8439" width="8.85546875" style="118"/>
    <col min="8440" max="8440" width="0" style="118" hidden="1" customWidth="1"/>
    <col min="8441" max="8649" width="8.85546875" style="118"/>
    <col min="8650" max="8650" width="4.85546875" style="118" customWidth="1"/>
    <col min="8651" max="8651" width="8" style="118" customWidth="1"/>
    <col min="8652" max="8652" width="18" style="118" customWidth="1"/>
    <col min="8653" max="8654" width="5.28515625" style="118" customWidth="1"/>
    <col min="8655" max="8659" width="5" style="118" customWidth="1"/>
    <col min="8660" max="8667" width="7.7109375" style="118" customWidth="1"/>
    <col min="8668" max="8671" width="8.85546875" style="118" customWidth="1"/>
    <col min="8672" max="8673" width="0" style="118" hidden="1" customWidth="1"/>
    <col min="8674" max="8687" width="8.85546875" style="118"/>
    <col min="8688" max="8691" width="0" style="118" hidden="1" customWidth="1"/>
    <col min="8692" max="8693" width="8.85546875" style="118"/>
    <col min="8694" max="8694" width="0" style="118" hidden="1" customWidth="1"/>
    <col min="8695" max="8695" width="8.85546875" style="118"/>
    <col min="8696" max="8696" width="0" style="118" hidden="1" customWidth="1"/>
    <col min="8697" max="8905" width="8.85546875" style="118"/>
    <col min="8906" max="8906" width="4.85546875" style="118" customWidth="1"/>
    <col min="8907" max="8907" width="8" style="118" customWidth="1"/>
    <col min="8908" max="8908" width="18" style="118" customWidth="1"/>
    <col min="8909" max="8910" width="5.28515625" style="118" customWidth="1"/>
    <col min="8911" max="8915" width="5" style="118" customWidth="1"/>
    <col min="8916" max="8923" width="7.7109375" style="118" customWidth="1"/>
    <col min="8924" max="8927" width="8.85546875" style="118" customWidth="1"/>
    <col min="8928" max="8929" width="0" style="118" hidden="1" customWidth="1"/>
    <col min="8930" max="8943" width="8.85546875" style="118"/>
    <col min="8944" max="8947" width="0" style="118" hidden="1" customWidth="1"/>
    <col min="8948" max="8949" width="8.85546875" style="118"/>
    <col min="8950" max="8950" width="0" style="118" hidden="1" customWidth="1"/>
    <col min="8951" max="8951" width="8.85546875" style="118"/>
    <col min="8952" max="8952" width="0" style="118" hidden="1" customWidth="1"/>
    <col min="8953" max="9161" width="8.85546875" style="118"/>
    <col min="9162" max="9162" width="4.85546875" style="118" customWidth="1"/>
    <col min="9163" max="9163" width="8" style="118" customWidth="1"/>
    <col min="9164" max="9164" width="18" style="118" customWidth="1"/>
    <col min="9165" max="9166" width="5.28515625" style="118" customWidth="1"/>
    <col min="9167" max="9171" width="5" style="118" customWidth="1"/>
    <col min="9172" max="9179" width="7.7109375" style="118" customWidth="1"/>
    <col min="9180" max="9183" width="8.85546875" style="118" customWidth="1"/>
    <col min="9184" max="9185" width="0" style="118" hidden="1" customWidth="1"/>
    <col min="9186" max="9199" width="8.85546875" style="118"/>
    <col min="9200" max="9203" width="0" style="118" hidden="1" customWidth="1"/>
    <col min="9204" max="9205" width="8.85546875" style="118"/>
    <col min="9206" max="9206" width="0" style="118" hidden="1" customWidth="1"/>
    <col min="9207" max="9207" width="8.85546875" style="118"/>
    <col min="9208" max="9208" width="0" style="118" hidden="1" customWidth="1"/>
    <col min="9209" max="9417" width="8.85546875" style="118"/>
    <col min="9418" max="9418" width="4.85546875" style="118" customWidth="1"/>
    <col min="9419" max="9419" width="8" style="118" customWidth="1"/>
    <col min="9420" max="9420" width="18" style="118" customWidth="1"/>
    <col min="9421" max="9422" width="5.28515625" style="118" customWidth="1"/>
    <col min="9423" max="9427" width="5" style="118" customWidth="1"/>
    <col min="9428" max="9435" width="7.7109375" style="118" customWidth="1"/>
    <col min="9436" max="9439" width="8.85546875" style="118" customWidth="1"/>
    <col min="9440" max="9441" width="0" style="118" hidden="1" customWidth="1"/>
    <col min="9442" max="9455" width="8.85546875" style="118"/>
    <col min="9456" max="9459" width="0" style="118" hidden="1" customWidth="1"/>
    <col min="9460" max="9461" width="8.85546875" style="118"/>
    <col min="9462" max="9462" width="0" style="118" hidden="1" customWidth="1"/>
    <col min="9463" max="9463" width="8.85546875" style="118"/>
    <col min="9464" max="9464" width="0" style="118" hidden="1" customWidth="1"/>
    <col min="9465" max="9673" width="8.85546875" style="118"/>
    <col min="9674" max="9674" width="4.85546875" style="118" customWidth="1"/>
    <col min="9675" max="9675" width="8" style="118" customWidth="1"/>
    <col min="9676" max="9676" width="18" style="118" customWidth="1"/>
    <col min="9677" max="9678" width="5.28515625" style="118" customWidth="1"/>
    <col min="9679" max="9683" width="5" style="118" customWidth="1"/>
    <col min="9684" max="9691" width="7.7109375" style="118" customWidth="1"/>
    <col min="9692" max="9695" width="8.85546875" style="118" customWidth="1"/>
    <col min="9696" max="9697" width="0" style="118" hidden="1" customWidth="1"/>
    <col min="9698" max="9711" width="8.85546875" style="118"/>
    <col min="9712" max="9715" width="0" style="118" hidden="1" customWidth="1"/>
    <col min="9716" max="9717" width="8.85546875" style="118"/>
    <col min="9718" max="9718" width="0" style="118" hidden="1" customWidth="1"/>
    <col min="9719" max="9719" width="8.85546875" style="118"/>
    <col min="9720" max="9720" width="0" style="118" hidden="1" customWidth="1"/>
    <col min="9721" max="9929" width="8.85546875" style="118"/>
    <col min="9930" max="9930" width="4.85546875" style="118" customWidth="1"/>
    <col min="9931" max="9931" width="8" style="118" customWidth="1"/>
    <col min="9932" max="9932" width="18" style="118" customWidth="1"/>
    <col min="9933" max="9934" width="5.28515625" style="118" customWidth="1"/>
    <col min="9935" max="9939" width="5" style="118" customWidth="1"/>
    <col min="9940" max="9947" width="7.7109375" style="118" customWidth="1"/>
    <col min="9948" max="9951" width="8.85546875" style="118" customWidth="1"/>
    <col min="9952" max="9953" width="0" style="118" hidden="1" customWidth="1"/>
    <col min="9954" max="9967" width="8.85546875" style="118"/>
    <col min="9968" max="9971" width="0" style="118" hidden="1" customWidth="1"/>
    <col min="9972" max="9973" width="8.85546875" style="118"/>
    <col min="9974" max="9974" width="0" style="118" hidden="1" customWidth="1"/>
    <col min="9975" max="9975" width="8.85546875" style="118"/>
    <col min="9976" max="9976" width="0" style="118" hidden="1" customWidth="1"/>
    <col min="9977" max="10185" width="8.85546875" style="118"/>
    <col min="10186" max="10186" width="4.85546875" style="118" customWidth="1"/>
    <col min="10187" max="10187" width="8" style="118" customWidth="1"/>
    <col min="10188" max="10188" width="18" style="118" customWidth="1"/>
    <col min="10189" max="10190" width="5.28515625" style="118" customWidth="1"/>
    <col min="10191" max="10195" width="5" style="118" customWidth="1"/>
    <col min="10196" max="10203" width="7.7109375" style="118" customWidth="1"/>
    <col min="10204" max="10207" width="8.85546875" style="118" customWidth="1"/>
    <col min="10208" max="10209" width="0" style="118" hidden="1" customWidth="1"/>
    <col min="10210" max="10223" width="8.85546875" style="118"/>
    <col min="10224" max="10227" width="0" style="118" hidden="1" customWidth="1"/>
    <col min="10228" max="10229" width="8.85546875" style="118"/>
    <col min="10230" max="10230" width="0" style="118" hidden="1" customWidth="1"/>
    <col min="10231" max="10231" width="8.85546875" style="118"/>
    <col min="10232" max="10232" width="0" style="118" hidden="1" customWidth="1"/>
    <col min="10233" max="10441" width="8.85546875" style="118"/>
    <col min="10442" max="10442" width="4.85546875" style="118" customWidth="1"/>
    <col min="10443" max="10443" width="8" style="118" customWidth="1"/>
    <col min="10444" max="10444" width="18" style="118" customWidth="1"/>
    <col min="10445" max="10446" width="5.28515625" style="118" customWidth="1"/>
    <col min="10447" max="10451" width="5" style="118" customWidth="1"/>
    <col min="10452" max="10459" width="7.7109375" style="118" customWidth="1"/>
    <col min="10460" max="10463" width="8.85546875" style="118" customWidth="1"/>
    <col min="10464" max="10465" width="0" style="118" hidden="1" customWidth="1"/>
    <col min="10466" max="10479" width="8.85546875" style="118"/>
    <col min="10480" max="10483" width="0" style="118" hidden="1" customWidth="1"/>
    <col min="10484" max="10485" width="8.85546875" style="118"/>
    <col min="10486" max="10486" width="0" style="118" hidden="1" customWidth="1"/>
    <col min="10487" max="10487" width="8.85546875" style="118"/>
    <col min="10488" max="10488" width="0" style="118" hidden="1" customWidth="1"/>
    <col min="10489" max="10697" width="8.85546875" style="118"/>
    <col min="10698" max="10698" width="4.85546875" style="118" customWidth="1"/>
    <col min="10699" max="10699" width="8" style="118" customWidth="1"/>
    <col min="10700" max="10700" width="18" style="118" customWidth="1"/>
    <col min="10701" max="10702" width="5.28515625" style="118" customWidth="1"/>
    <col min="10703" max="10707" width="5" style="118" customWidth="1"/>
    <col min="10708" max="10715" width="7.7109375" style="118" customWidth="1"/>
    <col min="10716" max="10719" width="8.85546875" style="118" customWidth="1"/>
    <col min="10720" max="10721" width="0" style="118" hidden="1" customWidth="1"/>
    <col min="10722" max="10735" width="8.85546875" style="118"/>
    <col min="10736" max="10739" width="0" style="118" hidden="1" customWidth="1"/>
    <col min="10740" max="10741" width="8.85546875" style="118"/>
    <col min="10742" max="10742" width="0" style="118" hidden="1" customWidth="1"/>
    <col min="10743" max="10743" width="8.85546875" style="118"/>
    <col min="10744" max="10744" width="0" style="118" hidden="1" customWidth="1"/>
    <col min="10745" max="10953" width="8.85546875" style="118"/>
    <col min="10954" max="10954" width="4.85546875" style="118" customWidth="1"/>
    <col min="10955" max="10955" width="8" style="118" customWidth="1"/>
    <col min="10956" max="10956" width="18" style="118" customWidth="1"/>
    <col min="10957" max="10958" width="5.28515625" style="118" customWidth="1"/>
    <col min="10959" max="10963" width="5" style="118" customWidth="1"/>
    <col min="10964" max="10971" width="7.7109375" style="118" customWidth="1"/>
    <col min="10972" max="10975" width="8.85546875" style="118" customWidth="1"/>
    <col min="10976" max="10977" width="0" style="118" hidden="1" customWidth="1"/>
    <col min="10978" max="10991" width="8.85546875" style="118"/>
    <col min="10992" max="10995" width="0" style="118" hidden="1" customWidth="1"/>
    <col min="10996" max="10997" width="8.85546875" style="118"/>
    <col min="10998" max="10998" width="0" style="118" hidden="1" customWidth="1"/>
    <col min="10999" max="10999" width="8.85546875" style="118"/>
    <col min="11000" max="11000" width="0" style="118" hidden="1" customWidth="1"/>
    <col min="11001" max="11209" width="8.85546875" style="118"/>
    <col min="11210" max="11210" width="4.85546875" style="118" customWidth="1"/>
    <col min="11211" max="11211" width="8" style="118" customWidth="1"/>
    <col min="11212" max="11212" width="18" style="118" customWidth="1"/>
    <col min="11213" max="11214" width="5.28515625" style="118" customWidth="1"/>
    <col min="11215" max="11219" width="5" style="118" customWidth="1"/>
    <col min="11220" max="11227" width="7.7109375" style="118" customWidth="1"/>
    <col min="11228" max="11231" width="8.85546875" style="118" customWidth="1"/>
    <col min="11232" max="11233" width="0" style="118" hidden="1" customWidth="1"/>
    <col min="11234" max="11247" width="8.85546875" style="118"/>
    <col min="11248" max="11251" width="0" style="118" hidden="1" customWidth="1"/>
    <col min="11252" max="11253" width="8.85546875" style="118"/>
    <col min="11254" max="11254" width="0" style="118" hidden="1" customWidth="1"/>
    <col min="11255" max="11255" width="8.85546875" style="118"/>
    <col min="11256" max="11256" width="0" style="118" hidden="1" customWidth="1"/>
    <col min="11257" max="11465" width="8.85546875" style="118"/>
    <col min="11466" max="11466" width="4.85546875" style="118" customWidth="1"/>
    <col min="11467" max="11467" width="8" style="118" customWidth="1"/>
    <col min="11468" max="11468" width="18" style="118" customWidth="1"/>
    <col min="11469" max="11470" width="5.28515625" style="118" customWidth="1"/>
    <col min="11471" max="11475" width="5" style="118" customWidth="1"/>
    <col min="11476" max="11483" width="7.7109375" style="118" customWidth="1"/>
    <col min="11484" max="11487" width="8.85546875" style="118" customWidth="1"/>
    <col min="11488" max="11489" width="0" style="118" hidden="1" customWidth="1"/>
    <col min="11490" max="11503" width="8.85546875" style="118"/>
    <col min="11504" max="11507" width="0" style="118" hidden="1" customWidth="1"/>
    <col min="11508" max="11509" width="8.85546875" style="118"/>
    <col min="11510" max="11510" width="0" style="118" hidden="1" customWidth="1"/>
    <col min="11511" max="11511" width="8.85546875" style="118"/>
    <col min="11512" max="11512" width="0" style="118" hidden="1" customWidth="1"/>
    <col min="11513" max="11721" width="8.85546875" style="118"/>
    <col min="11722" max="11722" width="4.85546875" style="118" customWidth="1"/>
    <col min="11723" max="11723" width="8" style="118" customWidth="1"/>
    <col min="11724" max="11724" width="18" style="118" customWidth="1"/>
    <col min="11725" max="11726" width="5.28515625" style="118" customWidth="1"/>
    <col min="11727" max="11731" width="5" style="118" customWidth="1"/>
    <col min="11732" max="11739" width="7.7109375" style="118" customWidth="1"/>
    <col min="11740" max="11743" width="8.85546875" style="118" customWidth="1"/>
    <col min="11744" max="11745" width="0" style="118" hidden="1" customWidth="1"/>
    <col min="11746" max="11759" width="8.85546875" style="118"/>
    <col min="11760" max="11763" width="0" style="118" hidden="1" customWidth="1"/>
    <col min="11764" max="11765" width="8.85546875" style="118"/>
    <col min="11766" max="11766" width="0" style="118" hidden="1" customWidth="1"/>
    <col min="11767" max="11767" width="8.85546875" style="118"/>
    <col min="11768" max="11768" width="0" style="118" hidden="1" customWidth="1"/>
    <col min="11769" max="11977" width="8.85546875" style="118"/>
    <col min="11978" max="11978" width="4.85546875" style="118" customWidth="1"/>
    <col min="11979" max="11979" width="8" style="118" customWidth="1"/>
    <col min="11980" max="11980" width="18" style="118" customWidth="1"/>
    <col min="11981" max="11982" width="5.28515625" style="118" customWidth="1"/>
    <col min="11983" max="11987" width="5" style="118" customWidth="1"/>
    <col min="11988" max="11995" width="7.7109375" style="118" customWidth="1"/>
    <col min="11996" max="11999" width="8.85546875" style="118" customWidth="1"/>
    <col min="12000" max="12001" width="0" style="118" hidden="1" customWidth="1"/>
    <col min="12002" max="12015" width="8.85546875" style="118"/>
    <col min="12016" max="12019" width="0" style="118" hidden="1" customWidth="1"/>
    <col min="12020" max="12021" width="8.85546875" style="118"/>
    <col min="12022" max="12022" width="0" style="118" hidden="1" customWidth="1"/>
    <col min="12023" max="12023" width="8.85546875" style="118"/>
    <col min="12024" max="12024" width="0" style="118" hidden="1" customWidth="1"/>
    <col min="12025" max="12233" width="8.85546875" style="118"/>
    <col min="12234" max="12234" width="4.85546875" style="118" customWidth="1"/>
    <col min="12235" max="12235" width="8" style="118" customWidth="1"/>
    <col min="12236" max="12236" width="18" style="118" customWidth="1"/>
    <col min="12237" max="12238" width="5.28515625" style="118" customWidth="1"/>
    <col min="12239" max="12243" width="5" style="118" customWidth="1"/>
    <col min="12244" max="12251" width="7.7109375" style="118" customWidth="1"/>
    <col min="12252" max="12255" width="8.85546875" style="118" customWidth="1"/>
    <col min="12256" max="12257" width="0" style="118" hidden="1" customWidth="1"/>
    <col min="12258" max="12271" width="8.85546875" style="118"/>
    <col min="12272" max="12275" width="0" style="118" hidden="1" customWidth="1"/>
    <col min="12276" max="12277" width="8.85546875" style="118"/>
    <col min="12278" max="12278" width="0" style="118" hidden="1" customWidth="1"/>
    <col min="12279" max="12279" width="8.85546875" style="118"/>
    <col min="12280" max="12280" width="0" style="118" hidden="1" customWidth="1"/>
    <col min="12281" max="12489" width="8.85546875" style="118"/>
    <col min="12490" max="12490" width="4.85546875" style="118" customWidth="1"/>
    <col min="12491" max="12491" width="8" style="118" customWidth="1"/>
    <col min="12492" max="12492" width="18" style="118" customWidth="1"/>
    <col min="12493" max="12494" width="5.28515625" style="118" customWidth="1"/>
    <col min="12495" max="12499" width="5" style="118" customWidth="1"/>
    <col min="12500" max="12507" width="7.7109375" style="118" customWidth="1"/>
    <col min="12508" max="12511" width="8.85546875" style="118" customWidth="1"/>
    <col min="12512" max="12513" width="0" style="118" hidden="1" customWidth="1"/>
    <col min="12514" max="12527" width="8.85546875" style="118"/>
    <col min="12528" max="12531" width="0" style="118" hidden="1" customWidth="1"/>
    <col min="12532" max="12533" width="8.85546875" style="118"/>
    <col min="12534" max="12534" width="0" style="118" hidden="1" customWidth="1"/>
    <col min="12535" max="12535" width="8.85546875" style="118"/>
    <col min="12536" max="12536" width="0" style="118" hidden="1" customWidth="1"/>
    <col min="12537" max="12745" width="8.85546875" style="118"/>
    <col min="12746" max="12746" width="4.85546875" style="118" customWidth="1"/>
    <col min="12747" max="12747" width="8" style="118" customWidth="1"/>
    <col min="12748" max="12748" width="18" style="118" customWidth="1"/>
    <col min="12749" max="12750" width="5.28515625" style="118" customWidth="1"/>
    <col min="12751" max="12755" width="5" style="118" customWidth="1"/>
    <col min="12756" max="12763" width="7.7109375" style="118" customWidth="1"/>
    <col min="12764" max="12767" width="8.85546875" style="118" customWidth="1"/>
    <col min="12768" max="12769" width="0" style="118" hidden="1" customWidth="1"/>
    <col min="12770" max="12783" width="8.85546875" style="118"/>
    <col min="12784" max="12787" width="0" style="118" hidden="1" customWidth="1"/>
    <col min="12788" max="12789" width="8.85546875" style="118"/>
    <col min="12790" max="12790" width="0" style="118" hidden="1" customWidth="1"/>
    <col min="12791" max="12791" width="8.85546875" style="118"/>
    <col min="12792" max="12792" width="0" style="118" hidden="1" customWidth="1"/>
    <col min="12793" max="13001" width="8.85546875" style="118"/>
    <col min="13002" max="13002" width="4.85546875" style="118" customWidth="1"/>
    <col min="13003" max="13003" width="8" style="118" customWidth="1"/>
    <col min="13004" max="13004" width="18" style="118" customWidth="1"/>
    <col min="13005" max="13006" width="5.28515625" style="118" customWidth="1"/>
    <col min="13007" max="13011" width="5" style="118" customWidth="1"/>
    <col min="13012" max="13019" width="7.7109375" style="118" customWidth="1"/>
    <col min="13020" max="13023" width="8.85546875" style="118" customWidth="1"/>
    <col min="13024" max="13025" width="0" style="118" hidden="1" customWidth="1"/>
    <col min="13026" max="13039" width="8.85546875" style="118"/>
    <col min="13040" max="13043" width="0" style="118" hidden="1" customWidth="1"/>
    <col min="13044" max="13045" width="8.85546875" style="118"/>
    <col min="13046" max="13046" width="0" style="118" hidden="1" customWidth="1"/>
    <col min="13047" max="13047" width="8.85546875" style="118"/>
    <col min="13048" max="13048" width="0" style="118" hidden="1" customWidth="1"/>
    <col min="13049" max="13257" width="8.85546875" style="118"/>
    <col min="13258" max="13258" width="4.85546875" style="118" customWidth="1"/>
    <col min="13259" max="13259" width="8" style="118" customWidth="1"/>
    <col min="13260" max="13260" width="18" style="118" customWidth="1"/>
    <col min="13261" max="13262" width="5.28515625" style="118" customWidth="1"/>
    <col min="13263" max="13267" width="5" style="118" customWidth="1"/>
    <col min="13268" max="13275" width="7.7109375" style="118" customWidth="1"/>
    <col min="13276" max="13279" width="8.85546875" style="118" customWidth="1"/>
    <col min="13280" max="13281" width="0" style="118" hidden="1" customWidth="1"/>
    <col min="13282" max="13295" width="8.85546875" style="118"/>
    <col min="13296" max="13299" width="0" style="118" hidden="1" customWidth="1"/>
    <col min="13300" max="13301" width="8.85546875" style="118"/>
    <col min="13302" max="13302" width="0" style="118" hidden="1" customWidth="1"/>
    <col min="13303" max="13303" width="8.85546875" style="118"/>
    <col min="13304" max="13304" width="0" style="118" hidden="1" customWidth="1"/>
    <col min="13305" max="13513" width="8.85546875" style="118"/>
    <col min="13514" max="13514" width="4.85546875" style="118" customWidth="1"/>
    <col min="13515" max="13515" width="8" style="118" customWidth="1"/>
    <col min="13516" max="13516" width="18" style="118" customWidth="1"/>
    <col min="13517" max="13518" width="5.28515625" style="118" customWidth="1"/>
    <col min="13519" max="13523" width="5" style="118" customWidth="1"/>
    <col min="13524" max="13531" width="7.7109375" style="118" customWidth="1"/>
    <col min="13532" max="13535" width="8.85546875" style="118" customWidth="1"/>
    <col min="13536" max="13537" width="0" style="118" hidden="1" customWidth="1"/>
    <col min="13538" max="13551" width="8.85546875" style="118"/>
    <col min="13552" max="13555" width="0" style="118" hidden="1" customWidth="1"/>
    <col min="13556" max="13557" width="8.85546875" style="118"/>
    <col min="13558" max="13558" width="0" style="118" hidden="1" customWidth="1"/>
    <col min="13559" max="13559" width="8.85546875" style="118"/>
    <col min="13560" max="13560" width="0" style="118" hidden="1" customWidth="1"/>
    <col min="13561" max="13769" width="8.85546875" style="118"/>
    <col min="13770" max="13770" width="4.85546875" style="118" customWidth="1"/>
    <col min="13771" max="13771" width="8" style="118" customWidth="1"/>
    <col min="13772" max="13772" width="18" style="118" customWidth="1"/>
    <col min="13773" max="13774" width="5.28515625" style="118" customWidth="1"/>
    <col min="13775" max="13779" width="5" style="118" customWidth="1"/>
    <col min="13780" max="13787" width="7.7109375" style="118" customWidth="1"/>
    <col min="13788" max="13791" width="8.85546875" style="118" customWidth="1"/>
    <col min="13792" max="13793" width="0" style="118" hidden="1" customWidth="1"/>
    <col min="13794" max="13807" width="8.85546875" style="118"/>
    <col min="13808" max="13811" width="0" style="118" hidden="1" customWidth="1"/>
    <col min="13812" max="13813" width="8.85546875" style="118"/>
    <col min="13814" max="13814" width="0" style="118" hidden="1" customWidth="1"/>
    <col min="13815" max="13815" width="8.85546875" style="118"/>
    <col min="13816" max="13816" width="0" style="118" hidden="1" customWidth="1"/>
    <col min="13817" max="14025" width="8.85546875" style="118"/>
    <col min="14026" max="14026" width="4.85546875" style="118" customWidth="1"/>
    <col min="14027" max="14027" width="8" style="118" customWidth="1"/>
    <col min="14028" max="14028" width="18" style="118" customWidth="1"/>
    <col min="14029" max="14030" width="5.28515625" style="118" customWidth="1"/>
    <col min="14031" max="14035" width="5" style="118" customWidth="1"/>
    <col min="14036" max="14043" width="7.7109375" style="118" customWidth="1"/>
    <col min="14044" max="14047" width="8.85546875" style="118" customWidth="1"/>
    <col min="14048" max="14049" width="0" style="118" hidden="1" customWidth="1"/>
    <col min="14050" max="14063" width="8.85546875" style="118"/>
    <col min="14064" max="14067" width="0" style="118" hidden="1" customWidth="1"/>
    <col min="14068" max="14069" width="8.85546875" style="118"/>
    <col min="14070" max="14070" width="0" style="118" hidden="1" customWidth="1"/>
    <col min="14071" max="14071" width="8.85546875" style="118"/>
    <col min="14072" max="14072" width="0" style="118" hidden="1" customWidth="1"/>
    <col min="14073" max="14281" width="8.85546875" style="118"/>
    <col min="14282" max="14282" width="4.85546875" style="118" customWidth="1"/>
    <col min="14283" max="14283" width="8" style="118" customWidth="1"/>
    <col min="14284" max="14284" width="18" style="118" customWidth="1"/>
    <col min="14285" max="14286" width="5.28515625" style="118" customWidth="1"/>
    <col min="14287" max="14291" width="5" style="118" customWidth="1"/>
    <col min="14292" max="14299" width="7.7109375" style="118" customWidth="1"/>
    <col min="14300" max="14303" width="8.85546875" style="118" customWidth="1"/>
    <col min="14304" max="14305" width="0" style="118" hidden="1" customWidth="1"/>
    <col min="14306" max="14319" width="8.85546875" style="118"/>
    <col min="14320" max="14323" width="0" style="118" hidden="1" customWidth="1"/>
    <col min="14324" max="14325" width="8.85546875" style="118"/>
    <col min="14326" max="14326" width="0" style="118" hidden="1" customWidth="1"/>
    <col min="14327" max="14327" width="8.85546875" style="118"/>
    <col min="14328" max="14328" width="0" style="118" hidden="1" customWidth="1"/>
    <col min="14329" max="14537" width="8.85546875" style="118"/>
    <col min="14538" max="14538" width="4.85546875" style="118" customWidth="1"/>
    <col min="14539" max="14539" width="8" style="118" customWidth="1"/>
    <col min="14540" max="14540" width="18" style="118" customWidth="1"/>
    <col min="14541" max="14542" width="5.28515625" style="118" customWidth="1"/>
    <col min="14543" max="14547" width="5" style="118" customWidth="1"/>
    <col min="14548" max="14555" width="7.7109375" style="118" customWidth="1"/>
    <col min="14556" max="14559" width="8.85546875" style="118" customWidth="1"/>
    <col min="14560" max="14561" width="0" style="118" hidden="1" customWidth="1"/>
    <col min="14562" max="14575" width="8.85546875" style="118"/>
    <col min="14576" max="14579" width="0" style="118" hidden="1" customWidth="1"/>
    <col min="14580" max="14581" width="8.85546875" style="118"/>
    <col min="14582" max="14582" width="0" style="118" hidden="1" customWidth="1"/>
    <col min="14583" max="14583" width="8.85546875" style="118"/>
    <col min="14584" max="14584" width="0" style="118" hidden="1" customWidth="1"/>
    <col min="14585" max="14793" width="8.85546875" style="118"/>
    <col min="14794" max="14794" width="4.85546875" style="118" customWidth="1"/>
    <col min="14795" max="14795" width="8" style="118" customWidth="1"/>
    <col min="14796" max="14796" width="18" style="118" customWidth="1"/>
    <col min="14797" max="14798" width="5.28515625" style="118" customWidth="1"/>
    <col min="14799" max="14803" width="5" style="118" customWidth="1"/>
    <col min="14804" max="14811" width="7.7109375" style="118" customWidth="1"/>
    <col min="14812" max="14815" width="8.85546875" style="118" customWidth="1"/>
    <col min="14816" max="14817" width="0" style="118" hidden="1" customWidth="1"/>
    <col min="14818" max="14831" width="8.85546875" style="118"/>
    <col min="14832" max="14835" width="0" style="118" hidden="1" customWidth="1"/>
    <col min="14836" max="14837" width="8.85546875" style="118"/>
    <col min="14838" max="14838" width="0" style="118" hidden="1" customWidth="1"/>
    <col min="14839" max="14839" width="8.85546875" style="118"/>
    <col min="14840" max="14840" width="0" style="118" hidden="1" customWidth="1"/>
    <col min="14841" max="15049" width="8.85546875" style="118"/>
    <col min="15050" max="15050" width="4.85546875" style="118" customWidth="1"/>
    <col min="15051" max="15051" width="8" style="118" customWidth="1"/>
    <col min="15052" max="15052" width="18" style="118" customWidth="1"/>
    <col min="15053" max="15054" width="5.28515625" style="118" customWidth="1"/>
    <col min="15055" max="15059" width="5" style="118" customWidth="1"/>
    <col min="15060" max="15067" width="7.7109375" style="118" customWidth="1"/>
    <col min="15068" max="15071" width="8.85546875" style="118" customWidth="1"/>
    <col min="15072" max="15073" width="0" style="118" hidden="1" customWidth="1"/>
    <col min="15074" max="15087" width="8.85546875" style="118"/>
    <col min="15088" max="15091" width="0" style="118" hidden="1" customWidth="1"/>
    <col min="15092" max="15093" width="8.85546875" style="118"/>
    <col min="15094" max="15094" width="0" style="118" hidden="1" customWidth="1"/>
    <col min="15095" max="15095" width="8.85546875" style="118"/>
    <col min="15096" max="15096" width="0" style="118" hidden="1" customWidth="1"/>
    <col min="15097" max="15305" width="8.85546875" style="118"/>
    <col min="15306" max="15306" width="4.85546875" style="118" customWidth="1"/>
    <col min="15307" max="15307" width="8" style="118" customWidth="1"/>
    <col min="15308" max="15308" width="18" style="118" customWidth="1"/>
    <col min="15309" max="15310" width="5.28515625" style="118" customWidth="1"/>
    <col min="15311" max="15315" width="5" style="118" customWidth="1"/>
    <col min="15316" max="15323" width="7.7109375" style="118" customWidth="1"/>
    <col min="15324" max="15327" width="8.85546875" style="118" customWidth="1"/>
    <col min="15328" max="15329" width="0" style="118" hidden="1" customWidth="1"/>
    <col min="15330" max="15343" width="8.85546875" style="118"/>
    <col min="15344" max="15347" width="0" style="118" hidden="1" customWidth="1"/>
    <col min="15348" max="15349" width="8.85546875" style="118"/>
    <col min="15350" max="15350" width="0" style="118" hidden="1" customWidth="1"/>
    <col min="15351" max="15351" width="8.85546875" style="118"/>
    <col min="15352" max="15352" width="0" style="118" hidden="1" customWidth="1"/>
    <col min="15353" max="15561" width="8.85546875" style="118"/>
    <col min="15562" max="15562" width="4.85546875" style="118" customWidth="1"/>
    <col min="15563" max="15563" width="8" style="118" customWidth="1"/>
    <col min="15564" max="15564" width="18" style="118" customWidth="1"/>
    <col min="15565" max="15566" width="5.28515625" style="118" customWidth="1"/>
    <col min="15567" max="15571" width="5" style="118" customWidth="1"/>
    <col min="15572" max="15579" width="7.7109375" style="118" customWidth="1"/>
    <col min="15580" max="15583" width="8.85546875" style="118" customWidth="1"/>
    <col min="15584" max="15585" width="0" style="118" hidden="1" customWidth="1"/>
    <col min="15586" max="15599" width="8.85546875" style="118"/>
    <col min="15600" max="15603" width="0" style="118" hidden="1" customWidth="1"/>
    <col min="15604" max="15605" width="8.85546875" style="118"/>
    <col min="15606" max="15606" width="0" style="118" hidden="1" customWidth="1"/>
    <col min="15607" max="15607" width="8.85546875" style="118"/>
    <col min="15608" max="15608" width="0" style="118" hidden="1" customWidth="1"/>
    <col min="15609" max="15817" width="8.85546875" style="118"/>
    <col min="15818" max="15818" width="4.85546875" style="118" customWidth="1"/>
    <col min="15819" max="15819" width="8" style="118" customWidth="1"/>
    <col min="15820" max="15820" width="18" style="118" customWidth="1"/>
    <col min="15821" max="15822" width="5.28515625" style="118" customWidth="1"/>
    <col min="15823" max="15827" width="5" style="118" customWidth="1"/>
    <col min="15828" max="15835" width="7.7109375" style="118" customWidth="1"/>
    <col min="15836" max="15839" width="8.85546875" style="118" customWidth="1"/>
    <col min="15840" max="15841" width="0" style="118" hidden="1" customWidth="1"/>
    <col min="15842" max="15855" width="8.85546875" style="118"/>
    <col min="15856" max="15859" width="0" style="118" hidden="1" customWidth="1"/>
    <col min="15860" max="15861" width="8.85546875" style="118"/>
    <col min="15862" max="15862" width="0" style="118" hidden="1" customWidth="1"/>
    <col min="15863" max="15863" width="8.85546875" style="118"/>
    <col min="15864" max="15864" width="0" style="118" hidden="1" customWidth="1"/>
    <col min="15865" max="16073" width="8.85546875" style="118"/>
    <col min="16074" max="16074" width="4.85546875" style="118" customWidth="1"/>
    <col min="16075" max="16075" width="8" style="118" customWidth="1"/>
    <col min="16076" max="16076" width="18" style="118" customWidth="1"/>
    <col min="16077" max="16078" width="5.28515625" style="118" customWidth="1"/>
    <col min="16079" max="16083" width="5" style="118" customWidth="1"/>
    <col min="16084" max="16091" width="7.7109375" style="118" customWidth="1"/>
    <col min="16092" max="16095" width="8.85546875" style="118" customWidth="1"/>
    <col min="16096" max="16097" width="0" style="118" hidden="1" customWidth="1"/>
    <col min="16098" max="16111" width="8.85546875" style="118"/>
    <col min="16112" max="16115" width="0" style="118" hidden="1" customWidth="1"/>
    <col min="16116" max="16117" width="8.85546875" style="118"/>
    <col min="16118" max="16118" width="0" style="118" hidden="1" customWidth="1"/>
    <col min="16119" max="16119" width="8.85546875" style="118"/>
    <col min="16120" max="16120" width="0" style="118" hidden="1" customWidth="1"/>
    <col min="16121" max="16384" width="8.85546875" style="118"/>
  </cols>
  <sheetData>
    <row r="1" spans="1:51" ht="37.5" customHeight="1">
      <c r="A1" s="115"/>
      <c r="B1" s="116"/>
      <c r="C1" s="117"/>
      <c r="D1" s="117"/>
      <c r="E1" s="117"/>
      <c r="F1" s="117"/>
      <c r="G1" s="117"/>
      <c r="H1" s="117"/>
      <c r="I1" s="117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384" t="s">
        <v>267</v>
      </c>
      <c r="Y1" s="384"/>
      <c r="Z1" s="384"/>
      <c r="AA1" s="384"/>
      <c r="AB1" s="115"/>
      <c r="AC1" s="115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W1" s="222" t="s">
        <v>268</v>
      </c>
      <c r="AX1" s="222"/>
      <c r="AY1" s="222"/>
    </row>
    <row r="2" spans="1:51" ht="51.75" customHeight="1">
      <c r="A2" s="115"/>
      <c r="B2" s="116"/>
      <c r="C2" s="117"/>
      <c r="D2" s="117"/>
      <c r="E2" s="117"/>
      <c r="F2" s="117"/>
      <c r="G2" s="117"/>
      <c r="H2" s="117"/>
      <c r="I2" s="117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117"/>
      <c r="AA2" s="117"/>
      <c r="AB2" s="115"/>
      <c r="AC2" s="115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</row>
    <row r="3" spans="1:51" s="121" customFormat="1" ht="17.25" customHeight="1">
      <c r="A3" s="385" t="s">
        <v>269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119"/>
      <c r="AC3" s="119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</row>
    <row r="4" spans="1:51" s="121" customFormat="1" ht="17.25" customHeight="1">
      <c r="A4" s="385" t="s">
        <v>270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119"/>
      <c r="AC4" s="119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</row>
    <row r="5" spans="1:51" ht="16.5" customHeight="1">
      <c r="A5" s="115"/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5"/>
      <c r="AC5" s="115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</row>
    <row r="6" spans="1:51" ht="18" customHeight="1">
      <c r="A6" s="386" t="s">
        <v>271</v>
      </c>
      <c r="B6" s="386"/>
      <c r="C6" s="386"/>
      <c r="D6" s="109"/>
      <c r="E6" s="109"/>
      <c r="F6" s="109"/>
      <c r="G6" s="109"/>
      <c r="H6" s="109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22"/>
      <c r="Z6" s="122"/>
      <c r="AA6" s="122"/>
      <c r="AB6" s="123"/>
      <c r="AC6" s="123"/>
      <c r="AD6" s="124"/>
      <c r="AE6" s="122"/>
      <c r="AF6" s="122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</row>
    <row r="7" spans="1:51" ht="21.75" customHeight="1">
      <c r="A7" s="125" t="s">
        <v>272</v>
      </c>
      <c r="B7" s="126"/>
      <c r="C7" s="127"/>
      <c r="D7" s="128"/>
      <c r="E7" s="128"/>
      <c r="F7" s="128"/>
      <c r="G7" s="128"/>
      <c r="H7" s="128"/>
      <c r="I7" s="129"/>
      <c r="J7" s="130"/>
      <c r="K7" s="130"/>
      <c r="L7" s="130"/>
      <c r="M7" s="130"/>
      <c r="N7" s="130"/>
      <c r="O7" s="130"/>
      <c r="P7" s="117"/>
      <c r="Q7" s="117"/>
      <c r="R7" s="110"/>
      <c r="S7" s="110"/>
      <c r="T7" s="110"/>
      <c r="U7" s="110"/>
      <c r="V7" s="110"/>
      <c r="W7" s="110"/>
      <c r="X7" s="110"/>
      <c r="Y7" s="117"/>
      <c r="Z7" s="117"/>
      <c r="AA7" s="117"/>
      <c r="AB7" s="115"/>
      <c r="AC7" s="11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</row>
    <row r="8" spans="1:51" ht="21.75" customHeight="1">
      <c r="A8" s="363" t="s">
        <v>273</v>
      </c>
      <c r="B8" s="387"/>
      <c r="C8" s="228"/>
      <c r="D8" s="228"/>
      <c r="E8" s="228"/>
      <c r="F8" s="228"/>
      <c r="G8" s="228"/>
      <c r="H8" s="228"/>
      <c r="I8" s="228"/>
      <c r="J8" s="46"/>
      <c r="K8" s="46"/>
      <c r="L8" s="131"/>
      <c r="M8" s="131"/>
      <c r="N8" s="131"/>
      <c r="O8" s="131"/>
      <c r="P8" s="130"/>
      <c r="Q8" s="117"/>
      <c r="R8" s="110"/>
      <c r="S8" s="110"/>
      <c r="T8" s="110"/>
      <c r="U8" s="110"/>
      <c r="V8" s="110"/>
      <c r="W8" s="110"/>
      <c r="X8" s="110"/>
      <c r="Y8" s="117"/>
      <c r="Z8" s="117"/>
      <c r="AA8" s="117"/>
      <c r="AB8" s="115"/>
      <c r="AC8" s="115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</row>
    <row r="9" spans="1:51" ht="21.75" customHeight="1">
      <c r="A9" s="363" t="s">
        <v>274</v>
      </c>
      <c r="B9" s="364"/>
      <c r="C9" s="229"/>
      <c r="D9" s="298"/>
      <c r="E9" s="298"/>
      <c r="F9" s="298"/>
      <c r="G9" s="298"/>
      <c r="H9" s="298"/>
      <c r="I9" s="283"/>
      <c r="J9" s="46"/>
      <c r="K9" s="46"/>
      <c r="L9" s="131"/>
      <c r="M9" s="131"/>
      <c r="N9" s="131"/>
      <c r="O9" s="131"/>
      <c r="P9" s="130"/>
      <c r="Q9" s="117"/>
      <c r="R9" s="110"/>
      <c r="S9" s="110"/>
      <c r="T9" s="110"/>
      <c r="U9" s="110"/>
      <c r="V9" s="110"/>
      <c r="W9" s="110"/>
      <c r="X9" s="110"/>
      <c r="Y9" s="117"/>
      <c r="Z9" s="117"/>
      <c r="AA9" s="117"/>
      <c r="AB9" s="115"/>
      <c r="AC9" s="115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</row>
    <row r="10" spans="1:51" ht="22.5" customHeight="1">
      <c r="A10" s="132"/>
      <c r="B10" s="133"/>
      <c r="C10" s="132"/>
      <c r="D10" s="132"/>
      <c r="E10" s="132"/>
      <c r="F10" s="132"/>
      <c r="G10" s="132"/>
      <c r="H10" s="132"/>
      <c r="I10" s="117"/>
      <c r="J10" s="117"/>
      <c r="K10" s="117"/>
      <c r="L10" s="117"/>
      <c r="M10" s="117"/>
      <c r="N10" s="117"/>
      <c r="O10" s="117"/>
      <c r="P10" s="117"/>
      <c r="Q10" s="117"/>
      <c r="R10" s="110"/>
      <c r="S10" s="110"/>
      <c r="T10" s="110"/>
      <c r="U10" s="110"/>
      <c r="V10" s="110"/>
      <c r="W10" s="110"/>
      <c r="X10" s="110"/>
      <c r="Y10" s="117"/>
      <c r="Z10" s="117"/>
      <c r="AA10" s="117"/>
      <c r="AB10" s="115"/>
      <c r="AC10" s="115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</row>
    <row r="11" spans="1:51" s="139" customFormat="1" ht="16.5" customHeight="1">
      <c r="A11" s="134" t="s">
        <v>275</v>
      </c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2"/>
      <c r="X11" s="12"/>
      <c r="Y11" s="12"/>
      <c r="Z11" s="137"/>
      <c r="AA11" s="13" t="s">
        <v>5</v>
      </c>
      <c r="AB11" s="138"/>
      <c r="AC11" s="138"/>
      <c r="AD11" s="136"/>
      <c r="AE11" s="136"/>
      <c r="AF11" s="136"/>
      <c r="AG11" s="136"/>
      <c r="AH11" s="136"/>
      <c r="AI11" s="136"/>
      <c r="AJ11" s="136"/>
      <c r="AK11" s="136"/>
      <c r="AL11" s="136"/>
      <c r="AM11" s="12"/>
      <c r="AN11" s="12"/>
      <c r="AO11" s="12"/>
      <c r="AP11" s="12"/>
      <c r="AQ11" s="12"/>
      <c r="AR11" s="12"/>
      <c r="AS11" s="136"/>
      <c r="AT11" s="136"/>
      <c r="AU11" s="136"/>
      <c r="AV11" s="136"/>
      <c r="AW11" s="136"/>
      <c r="AX11" s="136"/>
      <c r="AY11" s="13" t="s">
        <v>5</v>
      </c>
    </row>
    <row r="12" spans="1:51" s="140" customFormat="1" ht="26.25" customHeight="1">
      <c r="A12" s="365" t="s">
        <v>276</v>
      </c>
      <c r="B12" s="366"/>
      <c r="C12" s="371" t="s">
        <v>277</v>
      </c>
      <c r="D12" s="372"/>
      <c r="E12" s="372"/>
      <c r="F12" s="372"/>
      <c r="G12" s="372"/>
      <c r="H12" s="373"/>
      <c r="I12" s="380" t="s">
        <v>7</v>
      </c>
      <c r="J12" s="381" t="s">
        <v>8</v>
      </c>
      <c r="K12" s="394"/>
      <c r="L12" s="394"/>
      <c r="M12" s="394"/>
      <c r="N12" s="394"/>
      <c r="O12" s="394"/>
      <c r="P12" s="394"/>
      <c r="Q12" s="395"/>
      <c r="R12" s="396" t="s">
        <v>9</v>
      </c>
      <c r="S12" s="397"/>
      <c r="T12" s="397"/>
      <c r="U12" s="398"/>
      <c r="V12" s="399"/>
      <c r="W12" s="400"/>
      <c r="X12" s="400"/>
      <c r="Y12" s="400"/>
      <c r="Z12" s="400"/>
      <c r="AA12" s="401"/>
      <c r="AB12" s="380" t="s">
        <v>276</v>
      </c>
      <c r="AC12" s="388" t="s">
        <v>277</v>
      </c>
      <c r="AD12" s="402" t="s">
        <v>7</v>
      </c>
      <c r="AE12" s="388" t="s">
        <v>8</v>
      </c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0" t="s">
        <v>278</v>
      </c>
      <c r="AT12" s="389"/>
      <c r="AU12" s="389"/>
      <c r="AV12" s="389"/>
      <c r="AW12" s="389"/>
      <c r="AX12" s="389"/>
      <c r="AY12" s="389"/>
    </row>
    <row r="13" spans="1:51" s="139" customFormat="1" ht="13.5" customHeight="1">
      <c r="A13" s="367"/>
      <c r="B13" s="368"/>
      <c r="C13" s="374"/>
      <c r="D13" s="375"/>
      <c r="E13" s="375"/>
      <c r="F13" s="375"/>
      <c r="G13" s="375"/>
      <c r="H13" s="376"/>
      <c r="I13" s="380"/>
      <c r="J13" s="382"/>
      <c r="K13" s="381" t="s">
        <v>10</v>
      </c>
      <c r="L13" s="380" t="s">
        <v>11</v>
      </c>
      <c r="M13" s="380"/>
      <c r="N13" s="380" t="s">
        <v>12</v>
      </c>
      <c r="O13" s="380"/>
      <c r="P13" s="228" t="s">
        <v>13</v>
      </c>
      <c r="Q13" s="229"/>
      <c r="R13" s="390" t="s">
        <v>24</v>
      </c>
      <c r="S13" s="391" t="s">
        <v>25</v>
      </c>
      <c r="T13" s="391" t="s">
        <v>26</v>
      </c>
      <c r="U13" s="391" t="s">
        <v>27</v>
      </c>
      <c r="V13" s="405" t="s">
        <v>14</v>
      </c>
      <c r="W13" s="407"/>
      <c r="X13" s="408" t="s">
        <v>15</v>
      </c>
      <c r="Y13" s="409"/>
      <c r="Z13" s="413" t="s">
        <v>16</v>
      </c>
      <c r="AA13" s="416"/>
      <c r="AB13" s="380"/>
      <c r="AC13" s="388"/>
      <c r="AD13" s="403"/>
      <c r="AE13" s="413" t="s">
        <v>17</v>
      </c>
      <c r="AF13" s="416"/>
      <c r="AG13" s="413" t="s">
        <v>18</v>
      </c>
      <c r="AH13" s="416"/>
      <c r="AI13" s="413" t="s">
        <v>19</v>
      </c>
      <c r="AJ13" s="409"/>
      <c r="AK13" s="413" t="s">
        <v>279</v>
      </c>
      <c r="AL13" s="409"/>
      <c r="AM13" s="408" t="s">
        <v>21</v>
      </c>
      <c r="AN13" s="409"/>
      <c r="AO13" s="408" t="s">
        <v>22</v>
      </c>
      <c r="AP13" s="409"/>
      <c r="AQ13" s="408" t="s">
        <v>23</v>
      </c>
      <c r="AR13" s="409"/>
      <c r="AS13" s="390" t="s">
        <v>280</v>
      </c>
      <c r="AT13" s="390" t="s">
        <v>281</v>
      </c>
      <c r="AU13" s="390" t="s">
        <v>282</v>
      </c>
      <c r="AV13" s="390" t="s">
        <v>283</v>
      </c>
      <c r="AW13" s="390" t="s">
        <v>284</v>
      </c>
      <c r="AX13" s="390" t="s">
        <v>285</v>
      </c>
      <c r="AY13" s="390" t="s">
        <v>286</v>
      </c>
    </row>
    <row r="14" spans="1:51" s="139" customFormat="1" ht="14.25" customHeight="1">
      <c r="A14" s="367"/>
      <c r="B14" s="368"/>
      <c r="C14" s="374"/>
      <c r="D14" s="375"/>
      <c r="E14" s="375"/>
      <c r="F14" s="375"/>
      <c r="G14" s="375"/>
      <c r="H14" s="376"/>
      <c r="I14" s="380"/>
      <c r="J14" s="382"/>
      <c r="K14" s="382"/>
      <c r="L14" s="380"/>
      <c r="M14" s="380"/>
      <c r="N14" s="380"/>
      <c r="O14" s="380"/>
      <c r="P14" s="228"/>
      <c r="Q14" s="229"/>
      <c r="R14" s="390"/>
      <c r="S14" s="392"/>
      <c r="T14" s="392"/>
      <c r="U14" s="392"/>
      <c r="V14" s="405"/>
      <c r="W14" s="407"/>
      <c r="X14" s="405"/>
      <c r="Y14" s="410"/>
      <c r="Z14" s="414"/>
      <c r="AA14" s="417"/>
      <c r="AB14" s="380"/>
      <c r="AC14" s="388"/>
      <c r="AD14" s="403"/>
      <c r="AE14" s="414"/>
      <c r="AF14" s="417"/>
      <c r="AG14" s="414"/>
      <c r="AH14" s="417"/>
      <c r="AI14" s="414"/>
      <c r="AJ14" s="410"/>
      <c r="AK14" s="414"/>
      <c r="AL14" s="410"/>
      <c r="AM14" s="405"/>
      <c r="AN14" s="410"/>
      <c r="AO14" s="405"/>
      <c r="AP14" s="410"/>
      <c r="AQ14" s="405"/>
      <c r="AR14" s="410"/>
      <c r="AS14" s="390"/>
      <c r="AT14" s="390"/>
      <c r="AU14" s="390"/>
      <c r="AV14" s="390"/>
      <c r="AW14" s="390"/>
      <c r="AX14" s="390"/>
      <c r="AY14" s="390"/>
    </row>
    <row r="15" spans="1:51" s="139" customFormat="1" ht="18.75" customHeight="1">
      <c r="A15" s="367"/>
      <c r="B15" s="368"/>
      <c r="C15" s="374"/>
      <c r="D15" s="375"/>
      <c r="E15" s="375"/>
      <c r="F15" s="375"/>
      <c r="G15" s="375"/>
      <c r="H15" s="376"/>
      <c r="I15" s="380"/>
      <c r="J15" s="382"/>
      <c r="K15" s="382"/>
      <c r="L15" s="405" t="s">
        <v>28</v>
      </c>
      <c r="M15" s="141"/>
      <c r="N15" s="408" t="s">
        <v>28</v>
      </c>
      <c r="O15" s="141"/>
      <c r="P15" s="408" t="s">
        <v>28</v>
      </c>
      <c r="Q15" s="141"/>
      <c r="R15" s="390"/>
      <c r="S15" s="392"/>
      <c r="T15" s="392"/>
      <c r="U15" s="392"/>
      <c r="V15" s="405"/>
      <c r="W15" s="420" t="s">
        <v>10</v>
      </c>
      <c r="X15" s="405"/>
      <c r="Y15" s="411" t="s">
        <v>10</v>
      </c>
      <c r="Z15" s="414"/>
      <c r="AA15" s="418" t="s">
        <v>10</v>
      </c>
      <c r="AB15" s="380"/>
      <c r="AC15" s="388"/>
      <c r="AD15" s="403"/>
      <c r="AE15" s="414"/>
      <c r="AF15" s="418" t="s">
        <v>10</v>
      </c>
      <c r="AG15" s="414"/>
      <c r="AH15" s="418" t="s">
        <v>10</v>
      </c>
      <c r="AI15" s="414"/>
      <c r="AJ15" s="411" t="s">
        <v>10</v>
      </c>
      <c r="AK15" s="414"/>
      <c r="AL15" s="411" t="s">
        <v>10</v>
      </c>
      <c r="AM15" s="405"/>
      <c r="AN15" s="411" t="s">
        <v>10</v>
      </c>
      <c r="AO15" s="405"/>
      <c r="AP15" s="411" t="s">
        <v>10</v>
      </c>
      <c r="AQ15" s="405"/>
      <c r="AR15" s="411" t="s">
        <v>10</v>
      </c>
      <c r="AS15" s="390"/>
      <c r="AT15" s="390"/>
      <c r="AU15" s="390"/>
      <c r="AV15" s="390"/>
      <c r="AW15" s="390"/>
      <c r="AX15" s="390"/>
      <c r="AY15" s="390"/>
    </row>
    <row r="16" spans="1:51" s="139" customFormat="1" ht="98.25" customHeight="1">
      <c r="A16" s="369"/>
      <c r="B16" s="370"/>
      <c r="C16" s="377"/>
      <c r="D16" s="378"/>
      <c r="E16" s="378"/>
      <c r="F16" s="378"/>
      <c r="G16" s="378"/>
      <c r="H16" s="379"/>
      <c r="I16" s="380"/>
      <c r="J16" s="383"/>
      <c r="K16" s="383"/>
      <c r="L16" s="406"/>
      <c r="M16" s="142" t="s">
        <v>10</v>
      </c>
      <c r="N16" s="406"/>
      <c r="O16" s="142" t="s">
        <v>10</v>
      </c>
      <c r="P16" s="406"/>
      <c r="Q16" s="142" t="s">
        <v>10</v>
      </c>
      <c r="R16" s="390"/>
      <c r="S16" s="393"/>
      <c r="T16" s="393"/>
      <c r="U16" s="393"/>
      <c r="V16" s="406"/>
      <c r="W16" s="420"/>
      <c r="X16" s="406"/>
      <c r="Y16" s="412"/>
      <c r="Z16" s="415"/>
      <c r="AA16" s="419"/>
      <c r="AB16" s="380"/>
      <c r="AC16" s="388"/>
      <c r="AD16" s="404"/>
      <c r="AE16" s="415"/>
      <c r="AF16" s="419"/>
      <c r="AG16" s="415"/>
      <c r="AH16" s="419"/>
      <c r="AI16" s="415"/>
      <c r="AJ16" s="412"/>
      <c r="AK16" s="415"/>
      <c r="AL16" s="412"/>
      <c r="AM16" s="406"/>
      <c r="AN16" s="412"/>
      <c r="AO16" s="406"/>
      <c r="AP16" s="412"/>
      <c r="AQ16" s="406"/>
      <c r="AR16" s="412"/>
      <c r="AS16" s="390"/>
      <c r="AT16" s="390"/>
      <c r="AU16" s="390"/>
      <c r="AV16" s="390"/>
      <c r="AW16" s="390"/>
      <c r="AX16" s="390"/>
      <c r="AY16" s="390"/>
    </row>
    <row r="17" spans="1:51" s="147" customFormat="1" ht="21.75" customHeight="1">
      <c r="A17" s="424" t="s">
        <v>29</v>
      </c>
      <c r="B17" s="425"/>
      <c r="C17" s="424" t="s">
        <v>30</v>
      </c>
      <c r="D17" s="426"/>
      <c r="E17" s="426"/>
      <c r="F17" s="426"/>
      <c r="G17" s="426"/>
      <c r="H17" s="425"/>
      <c r="I17" s="143" t="s">
        <v>287</v>
      </c>
      <c r="J17" s="144">
        <v>1</v>
      </c>
      <c r="K17" s="144">
        <v>2</v>
      </c>
      <c r="L17" s="144">
        <v>3</v>
      </c>
      <c r="M17" s="144">
        <v>4</v>
      </c>
      <c r="N17" s="144">
        <v>5</v>
      </c>
      <c r="O17" s="144">
        <v>6</v>
      </c>
      <c r="P17" s="144">
        <v>7</v>
      </c>
      <c r="Q17" s="144">
        <v>8</v>
      </c>
      <c r="R17" s="144">
        <v>9</v>
      </c>
      <c r="S17" s="144">
        <v>10</v>
      </c>
      <c r="T17" s="144">
        <v>11</v>
      </c>
      <c r="U17" s="144">
        <v>12</v>
      </c>
      <c r="V17" s="144">
        <v>13</v>
      </c>
      <c r="W17" s="144">
        <v>14</v>
      </c>
      <c r="X17" s="144">
        <v>15</v>
      </c>
      <c r="Y17" s="144">
        <v>16</v>
      </c>
      <c r="Z17" s="144">
        <v>17</v>
      </c>
      <c r="AA17" s="145">
        <v>18</v>
      </c>
      <c r="AB17" s="146" t="s">
        <v>29</v>
      </c>
      <c r="AC17" s="146" t="s">
        <v>30</v>
      </c>
      <c r="AD17" s="143" t="s">
        <v>287</v>
      </c>
      <c r="AE17" s="145">
        <v>19</v>
      </c>
      <c r="AF17" s="145">
        <v>20</v>
      </c>
      <c r="AG17" s="145">
        <v>21</v>
      </c>
      <c r="AH17" s="145">
        <v>22</v>
      </c>
      <c r="AI17" s="145">
        <v>23</v>
      </c>
      <c r="AJ17" s="145">
        <v>24</v>
      </c>
      <c r="AK17" s="145">
        <v>25</v>
      </c>
      <c r="AL17" s="145">
        <v>26</v>
      </c>
      <c r="AM17" s="145">
        <v>27</v>
      </c>
      <c r="AN17" s="145">
        <v>28</v>
      </c>
      <c r="AO17" s="145">
        <v>29</v>
      </c>
      <c r="AP17" s="145">
        <v>30</v>
      </c>
      <c r="AQ17" s="145">
        <v>31</v>
      </c>
      <c r="AR17" s="145">
        <v>32</v>
      </c>
      <c r="AS17" s="145">
        <v>33</v>
      </c>
      <c r="AT17" s="145">
        <v>34</v>
      </c>
      <c r="AU17" s="145">
        <v>35</v>
      </c>
      <c r="AV17" s="145">
        <v>36</v>
      </c>
      <c r="AW17" s="145">
        <v>37</v>
      </c>
      <c r="AX17" s="145">
        <v>38</v>
      </c>
      <c r="AY17" s="145">
        <v>39</v>
      </c>
    </row>
    <row r="18" spans="1:51" s="140" customFormat="1" ht="24.75" customHeight="1">
      <c r="A18" s="273" t="s">
        <v>288</v>
      </c>
      <c r="B18" s="427"/>
      <c r="C18" s="427"/>
      <c r="D18" s="427"/>
      <c r="E18" s="427"/>
      <c r="F18" s="427"/>
      <c r="G18" s="427"/>
      <c r="H18" s="427"/>
      <c r="I18" s="148">
        <v>1</v>
      </c>
      <c r="J18" s="149">
        <f t="shared" ref="J18:AA18" si="0">+J23+J92+J102+J219+J257</f>
        <v>2710</v>
      </c>
      <c r="K18" s="149">
        <f t="shared" si="0"/>
        <v>1070</v>
      </c>
      <c r="L18" s="149">
        <f t="shared" si="0"/>
        <v>1297</v>
      </c>
      <c r="M18" s="149">
        <f t="shared" si="0"/>
        <v>507</v>
      </c>
      <c r="N18" s="149">
        <f t="shared" si="0"/>
        <v>788</v>
      </c>
      <c r="O18" s="149">
        <f t="shared" si="0"/>
        <v>233</v>
      </c>
      <c r="P18" s="149">
        <f t="shared" si="0"/>
        <v>625</v>
      </c>
      <c r="Q18" s="149">
        <f t="shared" si="0"/>
        <v>330</v>
      </c>
      <c r="R18" s="149">
        <f t="shared" si="0"/>
        <v>1743</v>
      </c>
      <c r="S18" s="149">
        <f t="shared" si="0"/>
        <v>333</v>
      </c>
      <c r="T18" s="149">
        <f t="shared" si="0"/>
        <v>634</v>
      </c>
      <c r="U18" s="149">
        <f t="shared" si="0"/>
        <v>0</v>
      </c>
      <c r="V18" s="149">
        <f t="shared" si="0"/>
        <v>53</v>
      </c>
      <c r="W18" s="149">
        <f t="shared" si="0"/>
        <v>14</v>
      </c>
      <c r="X18" s="149">
        <f t="shared" si="0"/>
        <v>15</v>
      </c>
      <c r="Y18" s="149">
        <f t="shared" si="0"/>
        <v>7</v>
      </c>
      <c r="Z18" s="149">
        <f t="shared" si="0"/>
        <v>843</v>
      </c>
      <c r="AA18" s="149">
        <f t="shared" si="0"/>
        <v>301</v>
      </c>
      <c r="AB18" s="273" t="str">
        <f t="shared" ref="AB18:AB81" si="1">+A18</f>
        <v>Нийт МБСБ-38</v>
      </c>
      <c r="AC18" s="273"/>
      <c r="AD18" s="148">
        <v>1</v>
      </c>
      <c r="AE18" s="149">
        <f t="shared" ref="AE18:AY18" si="2">+AE23+AE92+AE102+AE219+AE257</f>
        <v>6</v>
      </c>
      <c r="AF18" s="149">
        <f t="shared" si="2"/>
        <v>4</v>
      </c>
      <c r="AG18" s="149">
        <f t="shared" si="2"/>
        <v>6</v>
      </c>
      <c r="AH18" s="149">
        <f t="shared" si="2"/>
        <v>6</v>
      </c>
      <c r="AI18" s="149">
        <f t="shared" si="2"/>
        <v>265</v>
      </c>
      <c r="AJ18" s="149">
        <f t="shared" si="2"/>
        <v>105</v>
      </c>
      <c r="AK18" s="149">
        <f t="shared" si="2"/>
        <v>273</v>
      </c>
      <c r="AL18" s="149">
        <f t="shared" si="2"/>
        <v>102</v>
      </c>
      <c r="AM18" s="149">
        <f t="shared" si="2"/>
        <v>156</v>
      </c>
      <c r="AN18" s="149">
        <f t="shared" si="2"/>
        <v>0</v>
      </c>
      <c r="AO18" s="149">
        <f t="shared" si="2"/>
        <v>203</v>
      </c>
      <c r="AP18" s="149">
        <f t="shared" si="2"/>
        <v>29</v>
      </c>
      <c r="AQ18" s="149">
        <f t="shared" si="2"/>
        <v>890</v>
      </c>
      <c r="AR18" s="149">
        <f t="shared" si="2"/>
        <v>502</v>
      </c>
      <c r="AS18" s="149">
        <f t="shared" si="2"/>
        <v>269</v>
      </c>
      <c r="AT18" s="149">
        <f t="shared" si="2"/>
        <v>35</v>
      </c>
      <c r="AU18" s="149">
        <f t="shared" si="2"/>
        <v>1221</v>
      </c>
      <c r="AV18" s="149">
        <f t="shared" si="2"/>
        <v>904</v>
      </c>
      <c r="AW18" s="149">
        <f t="shared" si="2"/>
        <v>254</v>
      </c>
      <c r="AX18" s="149">
        <f t="shared" si="2"/>
        <v>17</v>
      </c>
      <c r="AY18" s="149">
        <f t="shared" si="2"/>
        <v>10</v>
      </c>
    </row>
    <row r="19" spans="1:51" s="140" customFormat="1" ht="24.75" customHeight="1">
      <c r="A19" s="421" t="s">
        <v>289</v>
      </c>
      <c r="B19" s="422"/>
      <c r="C19" s="422"/>
      <c r="D19" s="422"/>
      <c r="E19" s="422"/>
      <c r="F19" s="422"/>
      <c r="G19" s="422"/>
      <c r="H19" s="423"/>
      <c r="I19" s="148">
        <f>+I18+1</f>
        <v>2</v>
      </c>
      <c r="J19" s="149">
        <f>+J75+J93+J95+J99+J103+J153+J158+J197+J220+J246+J251+J255+J258</f>
        <v>1100</v>
      </c>
      <c r="K19" s="149">
        <f t="shared" ref="K19:AA19" si="3">+K75+K93+K95+K99+K103+K153+K158+K197+K220+K246+K251+K255+K258</f>
        <v>318</v>
      </c>
      <c r="L19" s="149">
        <f t="shared" si="3"/>
        <v>645</v>
      </c>
      <c r="M19" s="149">
        <f t="shared" si="3"/>
        <v>198</v>
      </c>
      <c r="N19" s="149">
        <f t="shared" si="3"/>
        <v>366</v>
      </c>
      <c r="O19" s="149">
        <f t="shared" si="3"/>
        <v>109</v>
      </c>
      <c r="P19" s="149">
        <f t="shared" si="3"/>
        <v>89</v>
      </c>
      <c r="Q19" s="149">
        <f t="shared" si="3"/>
        <v>11</v>
      </c>
      <c r="R19" s="149">
        <f t="shared" si="3"/>
        <v>427</v>
      </c>
      <c r="S19" s="149">
        <f t="shared" si="3"/>
        <v>97</v>
      </c>
      <c r="T19" s="149">
        <f t="shared" si="3"/>
        <v>576</v>
      </c>
      <c r="U19" s="149">
        <f t="shared" si="3"/>
        <v>0</v>
      </c>
      <c r="V19" s="149">
        <f t="shared" si="3"/>
        <v>16</v>
      </c>
      <c r="W19" s="149">
        <f t="shared" si="3"/>
        <v>7</v>
      </c>
      <c r="X19" s="149">
        <f t="shared" si="3"/>
        <v>8</v>
      </c>
      <c r="Y19" s="149">
        <f t="shared" si="3"/>
        <v>2</v>
      </c>
      <c r="Z19" s="149">
        <f t="shared" si="3"/>
        <v>522</v>
      </c>
      <c r="AA19" s="149">
        <f t="shared" si="3"/>
        <v>164</v>
      </c>
      <c r="AB19" s="421" t="str">
        <f t="shared" si="1"/>
        <v>Хотод-14</v>
      </c>
      <c r="AC19" s="423"/>
      <c r="AD19" s="148">
        <f>+I19</f>
        <v>2</v>
      </c>
      <c r="AE19" s="149">
        <f>+AE75+AE93+AE95+AE99+AE103+AE153+AE158+AE197+AE220+AE246+AE251+AE255+AE258</f>
        <v>1</v>
      </c>
      <c r="AF19" s="149">
        <f t="shared" ref="AF19:AV19" si="4">+AF75+AF93+AF95+AF99+AF103+AF153+AF158+AF197+AF220+AF246+AF251+AF255+AF258</f>
        <v>1</v>
      </c>
      <c r="AG19" s="149">
        <f t="shared" si="4"/>
        <v>1</v>
      </c>
      <c r="AH19" s="149">
        <f t="shared" si="4"/>
        <v>1</v>
      </c>
      <c r="AI19" s="149">
        <f t="shared" si="4"/>
        <v>161</v>
      </c>
      <c r="AJ19" s="149">
        <f t="shared" si="4"/>
        <v>35</v>
      </c>
      <c r="AK19" s="149">
        <f t="shared" si="4"/>
        <v>71</v>
      </c>
      <c r="AL19" s="149">
        <f t="shared" si="4"/>
        <v>32</v>
      </c>
      <c r="AM19" s="149">
        <f t="shared" si="4"/>
        <v>114</v>
      </c>
      <c r="AN19" s="149">
        <f t="shared" si="4"/>
        <v>0</v>
      </c>
      <c r="AO19" s="149">
        <f t="shared" si="4"/>
        <v>0</v>
      </c>
      <c r="AP19" s="149">
        <f t="shared" si="4"/>
        <v>0</v>
      </c>
      <c r="AQ19" s="149">
        <f t="shared" si="4"/>
        <v>206</v>
      </c>
      <c r="AR19" s="149">
        <f t="shared" si="4"/>
        <v>76</v>
      </c>
      <c r="AS19" s="149">
        <f t="shared" si="4"/>
        <v>62</v>
      </c>
      <c r="AT19" s="149">
        <f t="shared" si="4"/>
        <v>3</v>
      </c>
      <c r="AU19" s="149">
        <f t="shared" si="4"/>
        <v>698</v>
      </c>
      <c r="AV19" s="149">
        <f t="shared" si="4"/>
        <v>262</v>
      </c>
      <c r="AW19" s="149">
        <f>+AW75+AW93+AW95+AW99+AW103+AW153+AW158+AW197+AW220+AW246+AW251+AW255+AW258</f>
        <v>74</v>
      </c>
      <c r="AX19" s="149">
        <f t="shared" ref="AX19:AY19" si="5">+AX75+AX93+AX95+AX99+AX103+AX153+AX158+AX197+AX220+AX246+AX251+AX255+AX258</f>
        <v>1</v>
      </c>
      <c r="AY19" s="149">
        <f t="shared" si="5"/>
        <v>0</v>
      </c>
    </row>
    <row r="20" spans="1:51" s="140" customFormat="1" ht="24.75" customHeight="1">
      <c r="A20" s="421" t="s">
        <v>290</v>
      </c>
      <c r="B20" s="422"/>
      <c r="C20" s="422"/>
      <c r="D20" s="422"/>
      <c r="E20" s="422"/>
      <c r="F20" s="422"/>
      <c r="G20" s="422"/>
      <c r="H20" s="423"/>
      <c r="I20" s="148">
        <f t="shared" ref="I20:I83" si="6">+I19+1</f>
        <v>3</v>
      </c>
      <c r="J20" s="149">
        <f>+J24+J39+J47+J57+J67+J69+J77+J87+J112+J118+J120+J126+J132+J138+J145+J147+J163+J172+J180+J184+J187+J205+J207+J212</f>
        <v>1407</v>
      </c>
      <c r="K20" s="149">
        <f t="shared" ref="K20:AA20" si="7">+K24+K39+K47+K57+K67+K69+K77+K87+K112+K118+K120+K126+K132+K138+K145+K147+K163+K172+K180+K184+K187+K205+K207+K212</f>
        <v>723</v>
      </c>
      <c r="L20" s="149">
        <f t="shared" si="7"/>
        <v>652</v>
      </c>
      <c r="M20" s="149">
        <f t="shared" si="7"/>
        <v>309</v>
      </c>
      <c r="N20" s="149">
        <f t="shared" si="7"/>
        <v>242</v>
      </c>
      <c r="O20" s="149">
        <f t="shared" si="7"/>
        <v>95</v>
      </c>
      <c r="P20" s="149">
        <f t="shared" si="7"/>
        <v>513</v>
      </c>
      <c r="Q20" s="149">
        <f t="shared" si="7"/>
        <v>319</v>
      </c>
      <c r="R20" s="149">
        <f t="shared" si="7"/>
        <v>1113</v>
      </c>
      <c r="S20" s="149">
        <f t="shared" si="7"/>
        <v>236</v>
      </c>
      <c r="T20" s="149">
        <f t="shared" si="7"/>
        <v>58</v>
      </c>
      <c r="U20" s="149">
        <f t="shared" si="7"/>
        <v>0</v>
      </c>
      <c r="V20" s="149">
        <f t="shared" si="7"/>
        <v>37</v>
      </c>
      <c r="W20" s="149">
        <f t="shared" si="7"/>
        <v>7</v>
      </c>
      <c r="X20" s="149">
        <f t="shared" si="7"/>
        <v>7</v>
      </c>
      <c r="Y20" s="149">
        <f t="shared" si="7"/>
        <v>5</v>
      </c>
      <c r="Z20" s="149">
        <f t="shared" si="7"/>
        <v>321</v>
      </c>
      <c r="AA20" s="149">
        <f t="shared" si="7"/>
        <v>137</v>
      </c>
      <c r="AB20" s="421" t="str">
        <f t="shared" si="1"/>
        <v>Хөдөөд-24</v>
      </c>
      <c r="AC20" s="423"/>
      <c r="AD20" s="148">
        <f t="shared" ref="AD20:AD23" si="8">+I20</f>
        <v>3</v>
      </c>
      <c r="AE20" s="149">
        <f>+AE24+AE39+AE47+AE57+AE67+AE69+AE77+AE87+AE112+AE118+AE120+AE126+AE132+AE138+AE145+AE147+AE163+AE172+AE180+AE184+AE187+AE205+AE207+AE212</f>
        <v>5</v>
      </c>
      <c r="AF20" s="149">
        <f t="shared" ref="AF20:AV20" si="9">+AF24+AF39+AF47+AF57+AF67+AF69+AF77+AF87+AF112+AF118+AF120+AF126+AF132+AF138+AF145+AF147+AF163+AF172+AF180+AF184+AF187+AF205+AF207+AF212</f>
        <v>3</v>
      </c>
      <c r="AG20" s="149">
        <f t="shared" si="9"/>
        <v>5</v>
      </c>
      <c r="AH20" s="149">
        <f t="shared" si="9"/>
        <v>5</v>
      </c>
      <c r="AI20" s="149">
        <f t="shared" si="9"/>
        <v>104</v>
      </c>
      <c r="AJ20" s="149">
        <f t="shared" si="9"/>
        <v>70</v>
      </c>
      <c r="AK20" s="149">
        <f t="shared" si="9"/>
        <v>202</v>
      </c>
      <c r="AL20" s="149">
        <f t="shared" si="9"/>
        <v>70</v>
      </c>
      <c r="AM20" s="149">
        <f t="shared" si="9"/>
        <v>42</v>
      </c>
      <c r="AN20" s="149">
        <f t="shared" si="9"/>
        <v>0</v>
      </c>
      <c r="AO20" s="149">
        <f t="shared" si="9"/>
        <v>0</v>
      </c>
      <c r="AP20" s="149">
        <f t="shared" si="9"/>
        <v>0</v>
      </c>
      <c r="AQ20" s="149">
        <f t="shared" si="9"/>
        <v>684</v>
      </c>
      <c r="AR20" s="149">
        <f t="shared" si="9"/>
        <v>426</v>
      </c>
      <c r="AS20" s="149">
        <f t="shared" si="9"/>
        <v>189</v>
      </c>
      <c r="AT20" s="149">
        <f t="shared" si="9"/>
        <v>25</v>
      </c>
      <c r="AU20" s="149">
        <f t="shared" si="9"/>
        <v>514</v>
      </c>
      <c r="AV20" s="149">
        <f t="shared" si="9"/>
        <v>530</v>
      </c>
      <c r="AW20" s="149">
        <f>+AW24+AW39+AW47+AW57+AW67+AW69+AW77+AW87+AW112+AW118+AW120+AW126+AW132+AW138+AW145+AW147+AW163+AW172+AW180+AW184+AW187+AW205+AW207+AW212</f>
        <v>125</v>
      </c>
      <c r="AX20" s="149">
        <f t="shared" ref="AX20:AY20" si="10">+AX24+AX39+AX47+AX57+AX67+AX69+AX77+AX87+AX112+AX118+AX120+AX126+AX132+AX138+AX145+AX147+AX163+AX172+AX180+AX184+AX187+AX205+AX207+AX212</f>
        <v>14</v>
      </c>
      <c r="AY20" s="149">
        <f t="shared" si="10"/>
        <v>10</v>
      </c>
    </row>
    <row r="21" spans="1:51" s="140" customFormat="1" ht="24.75" customHeight="1">
      <c r="A21" s="421" t="s">
        <v>291</v>
      </c>
      <c r="B21" s="422"/>
      <c r="C21" s="422"/>
      <c r="D21" s="422"/>
      <c r="E21" s="422"/>
      <c r="F21" s="422"/>
      <c r="G21" s="422"/>
      <c r="H21" s="423"/>
      <c r="I21" s="148">
        <f t="shared" si="6"/>
        <v>4</v>
      </c>
      <c r="J21" s="149">
        <f>+L21+N21+P21</f>
        <v>2138</v>
      </c>
      <c r="K21" s="149">
        <f>+M21+O21+Q21</f>
        <v>933</v>
      </c>
      <c r="L21" s="149">
        <f>+L23+L102+L257</f>
        <v>1030</v>
      </c>
      <c r="M21" s="149">
        <f t="shared" ref="M21:AA21" si="11">+M23+M102+M257</f>
        <v>435</v>
      </c>
      <c r="N21" s="149">
        <f t="shared" si="11"/>
        <v>533</v>
      </c>
      <c r="O21" s="149">
        <f t="shared" si="11"/>
        <v>170</v>
      </c>
      <c r="P21" s="149">
        <f t="shared" si="11"/>
        <v>575</v>
      </c>
      <c r="Q21" s="149">
        <f t="shared" si="11"/>
        <v>328</v>
      </c>
      <c r="R21" s="149">
        <f t="shared" si="11"/>
        <v>1316</v>
      </c>
      <c r="S21" s="149">
        <f t="shared" si="11"/>
        <v>328</v>
      </c>
      <c r="T21" s="149">
        <f t="shared" si="11"/>
        <v>494</v>
      </c>
      <c r="U21" s="149">
        <f t="shared" si="11"/>
        <v>0</v>
      </c>
      <c r="V21" s="149">
        <f t="shared" si="11"/>
        <v>37</v>
      </c>
      <c r="W21" s="149">
        <f t="shared" si="11"/>
        <v>7</v>
      </c>
      <c r="X21" s="149">
        <f t="shared" si="11"/>
        <v>15</v>
      </c>
      <c r="Y21" s="149">
        <f t="shared" si="11"/>
        <v>7</v>
      </c>
      <c r="Z21" s="149">
        <f t="shared" si="11"/>
        <v>627</v>
      </c>
      <c r="AA21" s="149">
        <f t="shared" si="11"/>
        <v>240</v>
      </c>
      <c r="AB21" s="150" t="str">
        <f>+A21</f>
        <v>Төрийн өмчийн-30</v>
      </c>
      <c r="AC21" s="151"/>
      <c r="AD21" s="148">
        <f t="shared" si="8"/>
        <v>4</v>
      </c>
      <c r="AE21" s="149">
        <f t="shared" ref="AE21:AY21" si="12">+AE23+AE102+AE257</f>
        <v>6</v>
      </c>
      <c r="AF21" s="149">
        <f t="shared" si="12"/>
        <v>4</v>
      </c>
      <c r="AG21" s="149">
        <f t="shared" si="12"/>
        <v>6</v>
      </c>
      <c r="AH21" s="149">
        <f t="shared" si="12"/>
        <v>6</v>
      </c>
      <c r="AI21" s="149">
        <f t="shared" si="12"/>
        <v>123</v>
      </c>
      <c r="AJ21" s="149">
        <f t="shared" si="12"/>
        <v>79</v>
      </c>
      <c r="AK21" s="149">
        <f t="shared" si="12"/>
        <v>250</v>
      </c>
      <c r="AL21" s="149">
        <f t="shared" si="12"/>
        <v>92</v>
      </c>
      <c r="AM21" s="149">
        <f t="shared" si="12"/>
        <v>44</v>
      </c>
      <c r="AN21" s="149">
        <f t="shared" si="12"/>
        <v>0</v>
      </c>
      <c r="AO21" s="149">
        <f t="shared" si="12"/>
        <v>203</v>
      </c>
      <c r="AP21" s="149">
        <f t="shared" si="12"/>
        <v>29</v>
      </c>
      <c r="AQ21" s="149">
        <f t="shared" si="12"/>
        <v>827</v>
      </c>
      <c r="AR21" s="149">
        <f t="shared" si="12"/>
        <v>469</v>
      </c>
      <c r="AS21" s="149">
        <f t="shared" si="12"/>
        <v>222</v>
      </c>
      <c r="AT21" s="149">
        <f t="shared" si="12"/>
        <v>33</v>
      </c>
      <c r="AU21" s="149">
        <f t="shared" si="12"/>
        <v>908</v>
      </c>
      <c r="AV21" s="149">
        <f t="shared" si="12"/>
        <v>734</v>
      </c>
      <c r="AW21" s="149">
        <f t="shared" si="12"/>
        <v>215</v>
      </c>
      <c r="AX21" s="149">
        <f t="shared" si="12"/>
        <v>16</v>
      </c>
      <c r="AY21" s="149">
        <f t="shared" si="12"/>
        <v>10</v>
      </c>
    </row>
    <row r="22" spans="1:51" s="140" customFormat="1" ht="24.75" customHeight="1">
      <c r="A22" s="421" t="s">
        <v>292</v>
      </c>
      <c r="B22" s="422"/>
      <c r="C22" s="422"/>
      <c r="D22" s="422"/>
      <c r="E22" s="422"/>
      <c r="F22" s="422"/>
      <c r="G22" s="422"/>
      <c r="H22" s="423"/>
      <c r="I22" s="148">
        <f t="shared" si="6"/>
        <v>5</v>
      </c>
      <c r="J22" s="149">
        <f>+L22+N22+P22</f>
        <v>572</v>
      </c>
      <c r="K22" s="149">
        <f>+M22+O22+Q22</f>
        <v>137</v>
      </c>
      <c r="L22" s="149">
        <f>+L92+L219</f>
        <v>267</v>
      </c>
      <c r="M22" s="149">
        <f t="shared" ref="M22:AA22" si="13">+M92+M219</f>
        <v>72</v>
      </c>
      <c r="N22" s="149">
        <f t="shared" si="13"/>
        <v>255</v>
      </c>
      <c r="O22" s="149">
        <f t="shared" si="13"/>
        <v>63</v>
      </c>
      <c r="P22" s="149">
        <f t="shared" si="13"/>
        <v>50</v>
      </c>
      <c r="Q22" s="149">
        <f t="shared" si="13"/>
        <v>2</v>
      </c>
      <c r="R22" s="149">
        <f t="shared" si="13"/>
        <v>427</v>
      </c>
      <c r="S22" s="149">
        <f t="shared" si="13"/>
        <v>5</v>
      </c>
      <c r="T22" s="149">
        <f t="shared" si="13"/>
        <v>140</v>
      </c>
      <c r="U22" s="149">
        <f t="shared" si="13"/>
        <v>0</v>
      </c>
      <c r="V22" s="149">
        <f t="shared" si="13"/>
        <v>16</v>
      </c>
      <c r="W22" s="149">
        <f t="shared" si="13"/>
        <v>7</v>
      </c>
      <c r="X22" s="149">
        <f t="shared" si="13"/>
        <v>0</v>
      </c>
      <c r="Y22" s="149">
        <f t="shared" si="13"/>
        <v>0</v>
      </c>
      <c r="Z22" s="149">
        <f t="shared" si="13"/>
        <v>216</v>
      </c>
      <c r="AA22" s="149">
        <f t="shared" si="13"/>
        <v>61</v>
      </c>
      <c r="AB22" s="150" t="str">
        <f>+A23</f>
        <v>Төрийн өмчийн МСҮТ-9</v>
      </c>
      <c r="AC22" s="151"/>
      <c r="AD22" s="148">
        <f t="shared" si="8"/>
        <v>5</v>
      </c>
      <c r="AE22" s="149">
        <f t="shared" ref="AE22:AY22" si="14">+AE92+AE219</f>
        <v>0</v>
      </c>
      <c r="AF22" s="149">
        <f t="shared" si="14"/>
        <v>0</v>
      </c>
      <c r="AG22" s="149">
        <f t="shared" si="14"/>
        <v>0</v>
      </c>
      <c r="AH22" s="149">
        <f t="shared" si="14"/>
        <v>0</v>
      </c>
      <c r="AI22" s="149">
        <f t="shared" si="14"/>
        <v>142</v>
      </c>
      <c r="AJ22" s="149">
        <f t="shared" si="14"/>
        <v>26</v>
      </c>
      <c r="AK22" s="149">
        <f t="shared" si="14"/>
        <v>23</v>
      </c>
      <c r="AL22" s="149">
        <f t="shared" si="14"/>
        <v>10</v>
      </c>
      <c r="AM22" s="149">
        <f t="shared" si="14"/>
        <v>112</v>
      </c>
      <c r="AN22" s="149">
        <f t="shared" si="14"/>
        <v>0</v>
      </c>
      <c r="AO22" s="149">
        <f t="shared" si="14"/>
        <v>0</v>
      </c>
      <c r="AP22" s="149">
        <f t="shared" si="14"/>
        <v>0</v>
      </c>
      <c r="AQ22" s="149">
        <f t="shared" si="14"/>
        <v>63</v>
      </c>
      <c r="AR22" s="149">
        <f t="shared" si="14"/>
        <v>33</v>
      </c>
      <c r="AS22" s="149">
        <f t="shared" si="14"/>
        <v>47</v>
      </c>
      <c r="AT22" s="149">
        <f t="shared" si="14"/>
        <v>2</v>
      </c>
      <c r="AU22" s="149">
        <f t="shared" si="14"/>
        <v>313</v>
      </c>
      <c r="AV22" s="149">
        <f t="shared" si="14"/>
        <v>170</v>
      </c>
      <c r="AW22" s="149">
        <f t="shared" si="14"/>
        <v>39</v>
      </c>
      <c r="AX22" s="149">
        <f t="shared" si="14"/>
        <v>1</v>
      </c>
      <c r="AY22" s="149">
        <f t="shared" si="14"/>
        <v>0</v>
      </c>
    </row>
    <row r="23" spans="1:51" s="140" customFormat="1" ht="24.75" customHeight="1">
      <c r="A23" s="421" t="s">
        <v>293</v>
      </c>
      <c r="B23" s="422"/>
      <c r="C23" s="422"/>
      <c r="D23" s="422"/>
      <c r="E23" s="422"/>
      <c r="F23" s="422"/>
      <c r="G23" s="422"/>
      <c r="H23" s="423"/>
      <c r="I23" s="148">
        <f t="shared" si="6"/>
        <v>6</v>
      </c>
      <c r="J23" s="149">
        <f t="shared" ref="J23:AA23" si="15">+J24+J39+J47+J57+J67+J69+J75+J77+J87</f>
        <v>337</v>
      </c>
      <c r="K23" s="149">
        <f t="shared" si="15"/>
        <v>179</v>
      </c>
      <c r="L23" s="149">
        <f t="shared" si="15"/>
        <v>0</v>
      </c>
      <c r="M23" s="149">
        <f t="shared" si="15"/>
        <v>0</v>
      </c>
      <c r="N23" s="149">
        <f t="shared" si="15"/>
        <v>219</v>
      </c>
      <c r="O23" s="149">
        <f t="shared" si="15"/>
        <v>90</v>
      </c>
      <c r="P23" s="149">
        <f t="shared" si="15"/>
        <v>118</v>
      </c>
      <c r="Q23" s="149">
        <f t="shared" si="15"/>
        <v>89</v>
      </c>
      <c r="R23" s="149">
        <f t="shared" si="15"/>
        <v>206</v>
      </c>
      <c r="S23" s="149">
        <f t="shared" si="15"/>
        <v>97</v>
      </c>
      <c r="T23" s="149">
        <f t="shared" si="15"/>
        <v>34</v>
      </c>
      <c r="U23" s="149">
        <f t="shared" si="15"/>
        <v>0</v>
      </c>
      <c r="V23" s="149">
        <f t="shared" si="15"/>
        <v>35</v>
      </c>
      <c r="W23" s="149">
        <f t="shared" si="15"/>
        <v>7</v>
      </c>
      <c r="X23" s="149">
        <f t="shared" si="15"/>
        <v>7</v>
      </c>
      <c r="Y23" s="149">
        <f t="shared" si="15"/>
        <v>5</v>
      </c>
      <c r="Z23" s="149">
        <f t="shared" si="15"/>
        <v>0</v>
      </c>
      <c r="AA23" s="149">
        <f t="shared" si="15"/>
        <v>0</v>
      </c>
      <c r="AB23" s="421" t="str">
        <f t="shared" si="1"/>
        <v>Төрийн өмчийн МСҮТ-9</v>
      </c>
      <c r="AC23" s="423"/>
      <c r="AD23" s="148">
        <f t="shared" si="8"/>
        <v>6</v>
      </c>
      <c r="AE23" s="149">
        <f t="shared" ref="AE23:AY23" si="16">+AE24+AE39+AE47+AE57+AE67+AE69+AE75+AE77+AE87</f>
        <v>0</v>
      </c>
      <c r="AF23" s="149">
        <f t="shared" si="16"/>
        <v>0</v>
      </c>
      <c r="AG23" s="149">
        <f t="shared" si="16"/>
        <v>0</v>
      </c>
      <c r="AH23" s="149">
        <f t="shared" si="16"/>
        <v>0</v>
      </c>
      <c r="AI23" s="149">
        <f t="shared" si="16"/>
        <v>0</v>
      </c>
      <c r="AJ23" s="149">
        <f t="shared" si="16"/>
        <v>0</v>
      </c>
      <c r="AK23" s="149">
        <f t="shared" si="16"/>
        <v>42</v>
      </c>
      <c r="AL23" s="149">
        <f t="shared" si="16"/>
        <v>28</v>
      </c>
      <c r="AM23" s="149">
        <f t="shared" si="16"/>
        <v>40</v>
      </c>
      <c r="AN23" s="149">
        <f t="shared" si="16"/>
        <v>0</v>
      </c>
      <c r="AO23" s="149">
        <f t="shared" si="16"/>
        <v>0</v>
      </c>
      <c r="AP23" s="149">
        <f t="shared" si="16"/>
        <v>0</v>
      </c>
      <c r="AQ23" s="149">
        <f t="shared" si="16"/>
        <v>213</v>
      </c>
      <c r="AR23" s="149">
        <f t="shared" si="16"/>
        <v>139</v>
      </c>
      <c r="AS23" s="149">
        <f t="shared" si="16"/>
        <v>54</v>
      </c>
      <c r="AT23" s="149">
        <f t="shared" si="16"/>
        <v>3</v>
      </c>
      <c r="AU23" s="149">
        <f t="shared" si="16"/>
        <v>3</v>
      </c>
      <c r="AV23" s="149">
        <f t="shared" si="16"/>
        <v>203</v>
      </c>
      <c r="AW23" s="149">
        <f t="shared" si="16"/>
        <v>68</v>
      </c>
      <c r="AX23" s="149">
        <f t="shared" si="16"/>
        <v>6</v>
      </c>
      <c r="AY23" s="149">
        <f t="shared" si="16"/>
        <v>0</v>
      </c>
    </row>
    <row r="24" spans="1:51" s="154" customFormat="1">
      <c r="A24" s="431" t="s">
        <v>294</v>
      </c>
      <c r="B24" s="432"/>
      <c r="C24" s="432"/>
      <c r="D24" s="432"/>
      <c r="E24" s="432"/>
      <c r="F24" s="432"/>
      <c r="G24" s="432"/>
      <c r="H24" s="433"/>
      <c r="I24" s="152">
        <f t="shared" si="6"/>
        <v>7</v>
      </c>
      <c r="J24" s="153">
        <f t="shared" ref="J24:AA24" si="17">SUM(J25:J38)</f>
        <v>144</v>
      </c>
      <c r="K24" s="153">
        <f t="shared" si="17"/>
        <v>100</v>
      </c>
      <c r="L24" s="153">
        <f t="shared" si="17"/>
        <v>0</v>
      </c>
      <c r="M24" s="153">
        <f t="shared" si="17"/>
        <v>0</v>
      </c>
      <c r="N24" s="153">
        <f t="shared" si="17"/>
        <v>41</v>
      </c>
      <c r="O24" s="153">
        <f t="shared" si="17"/>
        <v>18</v>
      </c>
      <c r="P24" s="153">
        <f t="shared" si="17"/>
        <v>103</v>
      </c>
      <c r="Q24" s="153">
        <f t="shared" si="17"/>
        <v>82</v>
      </c>
      <c r="R24" s="153">
        <f t="shared" si="17"/>
        <v>47</v>
      </c>
      <c r="S24" s="153">
        <f t="shared" si="17"/>
        <v>97</v>
      </c>
      <c r="T24" s="153">
        <f t="shared" si="17"/>
        <v>0</v>
      </c>
      <c r="U24" s="153">
        <f t="shared" si="17"/>
        <v>0</v>
      </c>
      <c r="V24" s="153">
        <f t="shared" si="17"/>
        <v>16</v>
      </c>
      <c r="W24" s="153">
        <f t="shared" si="17"/>
        <v>3</v>
      </c>
      <c r="X24" s="153">
        <f t="shared" si="17"/>
        <v>7</v>
      </c>
      <c r="Y24" s="153">
        <f t="shared" si="17"/>
        <v>5</v>
      </c>
      <c r="Z24" s="153">
        <f t="shared" si="17"/>
        <v>0</v>
      </c>
      <c r="AA24" s="153">
        <f t="shared" si="17"/>
        <v>0</v>
      </c>
      <c r="AB24" s="431" t="str">
        <f t="shared" si="1"/>
        <v>1. Баян-Өлгий аймаг дахь МСҮТ</v>
      </c>
      <c r="AC24" s="433"/>
      <c r="AD24" s="153">
        <f t="shared" ref="AD24" si="18">+I24</f>
        <v>7</v>
      </c>
      <c r="AE24" s="153">
        <f t="shared" ref="AE24:AY24" si="19">SUM(AE25:AE38)</f>
        <v>0</v>
      </c>
      <c r="AF24" s="153">
        <f t="shared" si="19"/>
        <v>0</v>
      </c>
      <c r="AG24" s="153">
        <f t="shared" si="19"/>
        <v>0</v>
      </c>
      <c r="AH24" s="153">
        <f t="shared" si="19"/>
        <v>0</v>
      </c>
      <c r="AI24" s="153">
        <f t="shared" si="19"/>
        <v>0</v>
      </c>
      <c r="AJ24" s="153">
        <f t="shared" si="19"/>
        <v>0</v>
      </c>
      <c r="AK24" s="153">
        <f t="shared" si="19"/>
        <v>0</v>
      </c>
      <c r="AL24" s="153">
        <f t="shared" si="19"/>
        <v>0</v>
      </c>
      <c r="AM24" s="153">
        <f t="shared" si="19"/>
        <v>0</v>
      </c>
      <c r="AN24" s="153">
        <f t="shared" si="19"/>
        <v>0</v>
      </c>
      <c r="AO24" s="153">
        <f t="shared" si="19"/>
        <v>0</v>
      </c>
      <c r="AP24" s="153">
        <f t="shared" si="19"/>
        <v>0</v>
      </c>
      <c r="AQ24" s="153">
        <f t="shared" si="19"/>
        <v>121</v>
      </c>
      <c r="AR24" s="153">
        <f t="shared" si="19"/>
        <v>92</v>
      </c>
      <c r="AS24" s="153">
        <f t="shared" si="19"/>
        <v>22</v>
      </c>
      <c r="AT24" s="153">
        <f t="shared" si="19"/>
        <v>0</v>
      </c>
      <c r="AU24" s="153">
        <f t="shared" si="19"/>
        <v>0</v>
      </c>
      <c r="AV24" s="153">
        <f t="shared" si="19"/>
        <v>106</v>
      </c>
      <c r="AW24" s="153">
        <f t="shared" si="19"/>
        <v>16</v>
      </c>
      <c r="AX24" s="153">
        <f t="shared" si="19"/>
        <v>0</v>
      </c>
      <c r="AY24" s="153">
        <f t="shared" si="19"/>
        <v>0</v>
      </c>
    </row>
    <row r="25" spans="1:51" s="162" customFormat="1" ht="24.75" customHeight="1">
      <c r="A25" s="363" t="s">
        <v>143</v>
      </c>
      <c r="B25" s="364"/>
      <c r="C25" s="428" t="s">
        <v>144</v>
      </c>
      <c r="D25" s="429"/>
      <c r="E25" s="429"/>
      <c r="F25" s="429"/>
      <c r="G25" s="429"/>
      <c r="H25" s="430"/>
      <c r="I25" s="155">
        <f t="shared" si="6"/>
        <v>8</v>
      </c>
      <c r="J25" s="156">
        <f t="shared" ref="J25:K40" si="20">+L25+N25+P25</f>
        <v>6</v>
      </c>
      <c r="K25" s="156">
        <f t="shared" si="20"/>
        <v>0</v>
      </c>
      <c r="L25" s="157"/>
      <c r="M25" s="157"/>
      <c r="N25" s="157"/>
      <c r="O25" s="157"/>
      <c r="P25" s="157">
        <v>6</v>
      </c>
      <c r="Q25" s="157"/>
      <c r="R25" s="157">
        <v>6</v>
      </c>
      <c r="S25" s="157"/>
      <c r="T25" s="157"/>
      <c r="U25" s="157"/>
      <c r="V25" s="157"/>
      <c r="W25" s="157"/>
      <c r="X25" s="157"/>
      <c r="Y25" s="157"/>
      <c r="Z25" s="157"/>
      <c r="AA25" s="157"/>
      <c r="AB25" s="158" t="str">
        <f t="shared" si="1"/>
        <v>TC8211-20</v>
      </c>
      <c r="AC25" s="158" t="str">
        <f>+C25</f>
        <v>Автомашины засварчин</v>
      </c>
      <c r="AD25" s="159">
        <f>+I25</f>
        <v>8</v>
      </c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1">
        <v>6</v>
      </c>
      <c r="AR25" s="161"/>
      <c r="AS25" s="161"/>
      <c r="AT25" s="161"/>
      <c r="AU25" s="161"/>
      <c r="AV25" s="161">
        <v>6</v>
      </c>
      <c r="AW25" s="161"/>
      <c r="AX25" s="161"/>
      <c r="AY25" s="161"/>
    </row>
    <row r="26" spans="1:51" s="162" customFormat="1" ht="24.75" customHeight="1">
      <c r="A26" s="363" t="s">
        <v>122</v>
      </c>
      <c r="B26" s="364"/>
      <c r="C26" s="428" t="s">
        <v>123</v>
      </c>
      <c r="D26" s="429"/>
      <c r="E26" s="429"/>
      <c r="F26" s="429"/>
      <c r="G26" s="429"/>
      <c r="H26" s="430"/>
      <c r="I26" s="155">
        <f t="shared" si="6"/>
        <v>9</v>
      </c>
      <c r="J26" s="156">
        <f t="shared" si="20"/>
        <v>7</v>
      </c>
      <c r="K26" s="156">
        <f t="shared" si="20"/>
        <v>1</v>
      </c>
      <c r="L26" s="157"/>
      <c r="M26" s="157"/>
      <c r="N26" s="157">
        <v>5</v>
      </c>
      <c r="O26" s="157">
        <v>1</v>
      </c>
      <c r="P26" s="157">
        <v>2</v>
      </c>
      <c r="Q26" s="157"/>
      <c r="R26" s="157">
        <v>5</v>
      </c>
      <c r="S26" s="157">
        <v>2</v>
      </c>
      <c r="T26" s="157"/>
      <c r="U26" s="157"/>
      <c r="V26" s="157">
        <v>1</v>
      </c>
      <c r="W26" s="157"/>
      <c r="X26" s="157"/>
      <c r="Y26" s="157"/>
      <c r="Z26" s="157"/>
      <c r="AA26" s="157"/>
      <c r="AB26" s="158" t="str">
        <f t="shared" si="1"/>
        <v>CF7411-12</v>
      </c>
      <c r="AC26" s="158" t="str">
        <f t="shared" ref="AC26:AC89" si="21">+C26</f>
        <v>Барилгын цахилгаанчин</v>
      </c>
      <c r="AD26" s="159">
        <f t="shared" ref="AD26:AD89" si="22">+I26</f>
        <v>9</v>
      </c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1">
        <v>6</v>
      </c>
      <c r="AR26" s="161">
        <v>1</v>
      </c>
      <c r="AS26" s="161">
        <v>2</v>
      </c>
      <c r="AT26" s="161"/>
      <c r="AU26" s="161"/>
      <c r="AV26" s="161">
        <v>4</v>
      </c>
      <c r="AW26" s="161">
        <v>1</v>
      </c>
      <c r="AX26" s="161"/>
      <c r="AY26" s="161"/>
    </row>
    <row r="27" spans="1:51" s="162" customFormat="1" ht="24.75" customHeight="1">
      <c r="A27" s="363" t="s">
        <v>114</v>
      </c>
      <c r="B27" s="364"/>
      <c r="C27" s="428" t="s">
        <v>115</v>
      </c>
      <c r="D27" s="429"/>
      <c r="E27" s="429"/>
      <c r="F27" s="429"/>
      <c r="G27" s="429"/>
      <c r="H27" s="430"/>
      <c r="I27" s="155">
        <f t="shared" si="6"/>
        <v>10</v>
      </c>
      <c r="J27" s="156">
        <f t="shared" si="20"/>
        <v>1</v>
      </c>
      <c r="K27" s="156">
        <f t="shared" si="20"/>
        <v>1</v>
      </c>
      <c r="L27" s="157"/>
      <c r="M27" s="157"/>
      <c r="N27" s="157">
        <v>1</v>
      </c>
      <c r="O27" s="157">
        <v>1</v>
      </c>
      <c r="P27" s="157"/>
      <c r="Q27" s="157"/>
      <c r="R27" s="157">
        <v>1</v>
      </c>
      <c r="S27" s="157"/>
      <c r="T27" s="157"/>
      <c r="U27" s="157"/>
      <c r="V27" s="157"/>
      <c r="W27" s="157"/>
      <c r="X27" s="157"/>
      <c r="Y27" s="157"/>
      <c r="Z27" s="157"/>
      <c r="AA27" s="157"/>
      <c r="AB27" s="158" t="str">
        <f t="shared" si="1"/>
        <v>CF7123-20</v>
      </c>
      <c r="AC27" s="158" t="str">
        <f t="shared" si="21"/>
        <v>Барилгын засал-чимэглэлчин</v>
      </c>
      <c r="AD27" s="159">
        <f t="shared" si="22"/>
        <v>10</v>
      </c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1">
        <v>1</v>
      </c>
      <c r="AR27" s="161">
        <v>1</v>
      </c>
      <c r="AS27" s="161"/>
      <c r="AT27" s="161"/>
      <c r="AU27" s="161"/>
      <c r="AV27" s="161">
        <v>1</v>
      </c>
      <c r="AW27" s="161"/>
      <c r="AX27" s="161"/>
      <c r="AY27" s="161"/>
    </row>
    <row r="28" spans="1:51" s="162" customFormat="1" ht="24.75" customHeight="1">
      <c r="A28" s="363" t="s">
        <v>120</v>
      </c>
      <c r="B28" s="364"/>
      <c r="C28" s="428" t="s">
        <v>121</v>
      </c>
      <c r="D28" s="429"/>
      <c r="E28" s="429"/>
      <c r="F28" s="429"/>
      <c r="G28" s="429"/>
      <c r="H28" s="430"/>
      <c r="I28" s="155">
        <f t="shared" si="6"/>
        <v>11</v>
      </c>
      <c r="J28" s="156">
        <f t="shared" si="20"/>
        <v>6</v>
      </c>
      <c r="K28" s="156">
        <f t="shared" si="20"/>
        <v>0</v>
      </c>
      <c r="L28" s="157"/>
      <c r="M28" s="157"/>
      <c r="N28" s="157">
        <v>6</v>
      </c>
      <c r="O28" s="157"/>
      <c r="P28" s="157"/>
      <c r="Q28" s="157"/>
      <c r="R28" s="157">
        <v>6</v>
      </c>
      <c r="S28" s="157"/>
      <c r="T28" s="157"/>
      <c r="U28" s="157"/>
      <c r="V28" s="157">
        <v>1</v>
      </c>
      <c r="W28" s="157"/>
      <c r="X28" s="157">
        <v>1</v>
      </c>
      <c r="Y28" s="157"/>
      <c r="Z28" s="157"/>
      <c r="AA28" s="157"/>
      <c r="AB28" s="158" t="str">
        <f t="shared" si="1"/>
        <v>CF7126-36</v>
      </c>
      <c r="AC28" s="158" t="str">
        <f t="shared" si="21"/>
        <v>Барилгын сантехникч</v>
      </c>
      <c r="AD28" s="159">
        <f t="shared" si="22"/>
        <v>11</v>
      </c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1">
        <v>4</v>
      </c>
      <c r="AR28" s="161"/>
      <c r="AS28" s="161">
        <v>3</v>
      </c>
      <c r="AT28" s="161"/>
      <c r="AU28" s="161"/>
      <c r="AV28" s="161">
        <v>2</v>
      </c>
      <c r="AW28" s="161">
        <v>1</v>
      </c>
      <c r="AX28" s="161"/>
      <c r="AY28" s="161"/>
    </row>
    <row r="29" spans="1:51" s="162" customFormat="1" ht="24.75" customHeight="1">
      <c r="A29" s="363" t="s">
        <v>116</v>
      </c>
      <c r="B29" s="364"/>
      <c r="C29" s="428" t="s">
        <v>117</v>
      </c>
      <c r="D29" s="429"/>
      <c r="E29" s="429"/>
      <c r="F29" s="429"/>
      <c r="G29" s="429"/>
      <c r="H29" s="430"/>
      <c r="I29" s="155">
        <f t="shared" si="6"/>
        <v>12</v>
      </c>
      <c r="J29" s="156">
        <f t="shared" si="20"/>
        <v>11</v>
      </c>
      <c r="K29" s="156">
        <f t="shared" si="20"/>
        <v>4</v>
      </c>
      <c r="L29" s="157"/>
      <c r="M29" s="157"/>
      <c r="N29" s="157">
        <v>8</v>
      </c>
      <c r="O29" s="157">
        <v>4</v>
      </c>
      <c r="P29" s="157">
        <v>3</v>
      </c>
      <c r="Q29" s="157"/>
      <c r="R29" s="157">
        <v>8</v>
      </c>
      <c r="S29" s="157">
        <v>3</v>
      </c>
      <c r="T29" s="157"/>
      <c r="U29" s="157"/>
      <c r="V29" s="157">
        <v>3</v>
      </c>
      <c r="W29" s="157"/>
      <c r="X29" s="157">
        <v>3</v>
      </c>
      <c r="Y29" s="157">
        <v>3</v>
      </c>
      <c r="Z29" s="157"/>
      <c r="AA29" s="157"/>
      <c r="AB29" s="158" t="str">
        <f t="shared" si="1"/>
        <v>CF7115-22</v>
      </c>
      <c r="AC29" s="158" t="str">
        <f t="shared" si="21"/>
        <v>Барилгын мужаан</v>
      </c>
      <c r="AD29" s="159">
        <f t="shared" si="22"/>
        <v>12</v>
      </c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1">
        <v>5</v>
      </c>
      <c r="AR29" s="161">
        <v>1</v>
      </c>
      <c r="AS29" s="161">
        <v>1</v>
      </c>
      <c r="AT29" s="161"/>
      <c r="AU29" s="161"/>
      <c r="AV29" s="161">
        <v>7</v>
      </c>
      <c r="AW29" s="161">
        <v>3</v>
      </c>
      <c r="AX29" s="161"/>
      <c r="AY29" s="161"/>
    </row>
    <row r="30" spans="1:51" s="162" customFormat="1" ht="24.75" customHeight="1">
      <c r="A30" s="363" t="s">
        <v>118</v>
      </c>
      <c r="B30" s="364"/>
      <c r="C30" s="428" t="s">
        <v>119</v>
      </c>
      <c r="D30" s="429"/>
      <c r="E30" s="429"/>
      <c r="F30" s="429"/>
      <c r="G30" s="429"/>
      <c r="H30" s="430"/>
      <c r="I30" s="155">
        <f t="shared" si="6"/>
        <v>13</v>
      </c>
      <c r="J30" s="156">
        <f t="shared" si="20"/>
        <v>3</v>
      </c>
      <c r="K30" s="156">
        <f t="shared" si="20"/>
        <v>0</v>
      </c>
      <c r="L30" s="157"/>
      <c r="M30" s="157"/>
      <c r="N30" s="157">
        <v>3</v>
      </c>
      <c r="O30" s="157"/>
      <c r="P30" s="157"/>
      <c r="Q30" s="157"/>
      <c r="R30" s="157">
        <v>3</v>
      </c>
      <c r="S30" s="157"/>
      <c r="T30" s="157"/>
      <c r="U30" s="157"/>
      <c r="V30" s="157">
        <v>3</v>
      </c>
      <c r="W30" s="157"/>
      <c r="X30" s="157"/>
      <c r="Y30" s="157"/>
      <c r="Z30" s="157"/>
      <c r="AA30" s="157"/>
      <c r="AB30" s="158" t="str">
        <f t="shared" si="1"/>
        <v>CF7112-19</v>
      </c>
      <c r="AC30" s="158" t="str">
        <f t="shared" si="21"/>
        <v>Барилгын өрөг угсрагч</v>
      </c>
      <c r="AD30" s="159">
        <f t="shared" si="22"/>
        <v>13</v>
      </c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1"/>
      <c r="AR30" s="161"/>
      <c r="AS30" s="161"/>
      <c r="AT30" s="161"/>
      <c r="AU30" s="161"/>
      <c r="AV30" s="161"/>
      <c r="AW30" s="161">
        <v>3</v>
      </c>
      <c r="AX30" s="161"/>
      <c r="AY30" s="161"/>
    </row>
    <row r="31" spans="1:51" s="162" customFormat="1" ht="24.75" customHeight="1">
      <c r="A31" s="363" t="s">
        <v>206</v>
      </c>
      <c r="B31" s="364"/>
      <c r="C31" s="428" t="s">
        <v>207</v>
      </c>
      <c r="D31" s="429"/>
      <c r="E31" s="429"/>
      <c r="F31" s="429"/>
      <c r="G31" s="429"/>
      <c r="H31" s="430"/>
      <c r="I31" s="155">
        <f t="shared" si="6"/>
        <v>14</v>
      </c>
      <c r="J31" s="156">
        <f t="shared" si="20"/>
        <v>10</v>
      </c>
      <c r="K31" s="156">
        <f t="shared" si="20"/>
        <v>0</v>
      </c>
      <c r="L31" s="157"/>
      <c r="M31" s="157"/>
      <c r="N31" s="157">
        <v>3</v>
      </c>
      <c r="O31" s="157"/>
      <c r="P31" s="157">
        <v>7</v>
      </c>
      <c r="Q31" s="157"/>
      <c r="R31" s="157">
        <v>3</v>
      </c>
      <c r="S31" s="157">
        <v>7</v>
      </c>
      <c r="T31" s="157"/>
      <c r="U31" s="157"/>
      <c r="V31" s="157">
        <v>2</v>
      </c>
      <c r="W31" s="157"/>
      <c r="X31" s="157">
        <v>1</v>
      </c>
      <c r="Y31" s="157"/>
      <c r="Z31" s="157"/>
      <c r="AA31" s="157"/>
      <c r="AB31" s="158" t="str">
        <f t="shared" si="1"/>
        <v>IM7212-14</v>
      </c>
      <c r="AC31" s="158" t="str">
        <f t="shared" si="21"/>
        <v>Гагнуурчин</v>
      </c>
      <c r="AD31" s="159">
        <f t="shared" si="22"/>
        <v>14</v>
      </c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1">
        <v>7</v>
      </c>
      <c r="AR31" s="161"/>
      <c r="AS31" s="161">
        <v>2</v>
      </c>
      <c r="AT31" s="161"/>
      <c r="AU31" s="161"/>
      <c r="AV31" s="161">
        <v>6</v>
      </c>
      <c r="AW31" s="161">
        <v>2</v>
      </c>
      <c r="AX31" s="161"/>
      <c r="AY31" s="161"/>
    </row>
    <row r="32" spans="1:51" s="162" customFormat="1" ht="24.75" customHeight="1">
      <c r="A32" s="363" t="s">
        <v>242</v>
      </c>
      <c r="B32" s="364"/>
      <c r="C32" s="428" t="s">
        <v>243</v>
      </c>
      <c r="D32" s="429"/>
      <c r="E32" s="429"/>
      <c r="F32" s="429"/>
      <c r="G32" s="429"/>
      <c r="H32" s="430"/>
      <c r="I32" s="155">
        <f t="shared" si="6"/>
        <v>15</v>
      </c>
      <c r="J32" s="156">
        <f t="shared" si="20"/>
        <v>2</v>
      </c>
      <c r="K32" s="156">
        <f t="shared" si="20"/>
        <v>2</v>
      </c>
      <c r="L32" s="157"/>
      <c r="M32" s="157"/>
      <c r="N32" s="157">
        <v>2</v>
      </c>
      <c r="O32" s="157">
        <v>2</v>
      </c>
      <c r="P32" s="157"/>
      <c r="Q32" s="157"/>
      <c r="R32" s="157">
        <v>2</v>
      </c>
      <c r="S32" s="157"/>
      <c r="T32" s="157"/>
      <c r="U32" s="157"/>
      <c r="V32" s="157"/>
      <c r="W32" s="157"/>
      <c r="X32" s="157">
        <v>1</v>
      </c>
      <c r="Y32" s="157">
        <v>1</v>
      </c>
      <c r="Z32" s="157"/>
      <c r="AA32" s="157"/>
      <c r="AB32" s="158" t="str">
        <f t="shared" si="1"/>
        <v>SO5142-11</v>
      </c>
      <c r="AC32" s="158" t="str">
        <f t="shared" si="21"/>
        <v>Гоо засалч</v>
      </c>
      <c r="AD32" s="159">
        <f t="shared" si="22"/>
        <v>15</v>
      </c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1">
        <v>1</v>
      </c>
      <c r="AR32" s="161">
        <v>1</v>
      </c>
      <c r="AS32" s="161"/>
      <c r="AT32" s="161"/>
      <c r="AU32" s="161"/>
      <c r="AV32" s="161">
        <v>2</v>
      </c>
      <c r="AW32" s="161"/>
      <c r="AX32" s="161"/>
      <c r="AY32" s="161"/>
    </row>
    <row r="33" spans="1:51" s="162" customFormat="1" ht="24.75" customHeight="1">
      <c r="A33" s="363" t="s">
        <v>216</v>
      </c>
      <c r="B33" s="364"/>
      <c r="C33" s="428" t="s">
        <v>217</v>
      </c>
      <c r="D33" s="429"/>
      <c r="E33" s="429"/>
      <c r="F33" s="429"/>
      <c r="G33" s="429"/>
      <c r="H33" s="430"/>
      <c r="I33" s="155">
        <f t="shared" si="6"/>
        <v>16</v>
      </c>
      <c r="J33" s="156">
        <f t="shared" si="20"/>
        <v>23</v>
      </c>
      <c r="K33" s="156">
        <f t="shared" si="20"/>
        <v>22</v>
      </c>
      <c r="L33" s="157"/>
      <c r="M33" s="157"/>
      <c r="N33" s="157">
        <v>2</v>
      </c>
      <c r="O33" s="157">
        <v>2</v>
      </c>
      <c r="P33" s="157">
        <v>21</v>
      </c>
      <c r="Q33" s="157">
        <v>20</v>
      </c>
      <c r="R33" s="157">
        <v>2</v>
      </c>
      <c r="S33" s="157">
        <v>21</v>
      </c>
      <c r="T33" s="157"/>
      <c r="U33" s="157"/>
      <c r="V33" s="157">
        <v>1</v>
      </c>
      <c r="W33" s="157">
        <v>1</v>
      </c>
      <c r="X33" s="157"/>
      <c r="Y33" s="157"/>
      <c r="Z33" s="157"/>
      <c r="AA33" s="157"/>
      <c r="AB33" s="158" t="str">
        <f t="shared" si="1"/>
        <v>IE7533-28</v>
      </c>
      <c r="AC33" s="158" t="str">
        <f t="shared" si="21"/>
        <v>Оёмол бүтээгдэхүүний оёдолчин</v>
      </c>
      <c r="AD33" s="159">
        <f t="shared" si="22"/>
        <v>16</v>
      </c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1">
        <v>22</v>
      </c>
      <c r="AR33" s="161">
        <v>21</v>
      </c>
      <c r="AS33" s="161">
        <v>6</v>
      </c>
      <c r="AT33" s="161"/>
      <c r="AU33" s="161"/>
      <c r="AV33" s="161">
        <v>16</v>
      </c>
      <c r="AW33" s="161">
        <v>1</v>
      </c>
      <c r="AX33" s="161"/>
      <c r="AY33" s="161"/>
    </row>
    <row r="34" spans="1:51" s="162" customFormat="1" ht="24.75" customHeight="1">
      <c r="A34" s="363" t="s">
        <v>236</v>
      </c>
      <c r="B34" s="364"/>
      <c r="C34" s="428" t="s">
        <v>237</v>
      </c>
      <c r="D34" s="429"/>
      <c r="E34" s="429"/>
      <c r="F34" s="429"/>
      <c r="G34" s="429"/>
      <c r="H34" s="430"/>
      <c r="I34" s="155">
        <f t="shared" si="6"/>
        <v>17</v>
      </c>
      <c r="J34" s="156">
        <f t="shared" si="20"/>
        <v>36</v>
      </c>
      <c r="K34" s="156">
        <f t="shared" si="20"/>
        <v>34</v>
      </c>
      <c r="L34" s="157"/>
      <c r="M34" s="157"/>
      <c r="N34" s="157">
        <v>5</v>
      </c>
      <c r="O34" s="157">
        <v>3</v>
      </c>
      <c r="P34" s="157">
        <v>31</v>
      </c>
      <c r="Q34" s="157">
        <v>31</v>
      </c>
      <c r="R34" s="157">
        <v>5</v>
      </c>
      <c r="S34" s="157">
        <v>31</v>
      </c>
      <c r="T34" s="157"/>
      <c r="U34" s="157"/>
      <c r="V34" s="157">
        <v>4</v>
      </c>
      <c r="W34" s="157">
        <v>2</v>
      </c>
      <c r="X34" s="157">
        <v>1</v>
      </c>
      <c r="Y34" s="157">
        <v>1</v>
      </c>
      <c r="Z34" s="157"/>
      <c r="AA34" s="157"/>
      <c r="AB34" s="158" t="str">
        <f t="shared" si="1"/>
        <v>IF5120-11</v>
      </c>
      <c r="AC34" s="158" t="str">
        <f t="shared" si="21"/>
        <v>Тогооч</v>
      </c>
      <c r="AD34" s="159">
        <f t="shared" si="22"/>
        <v>17</v>
      </c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1">
        <v>31</v>
      </c>
      <c r="AR34" s="161">
        <v>31</v>
      </c>
      <c r="AS34" s="161">
        <v>6</v>
      </c>
      <c r="AT34" s="161"/>
      <c r="AU34" s="161"/>
      <c r="AV34" s="161">
        <v>26</v>
      </c>
      <c r="AW34" s="161">
        <v>4</v>
      </c>
      <c r="AX34" s="161"/>
      <c r="AY34" s="161"/>
    </row>
    <row r="35" spans="1:51" s="162" customFormat="1" ht="24.75" customHeight="1">
      <c r="A35" s="363" t="s">
        <v>234</v>
      </c>
      <c r="B35" s="364"/>
      <c r="C35" s="428" t="s">
        <v>235</v>
      </c>
      <c r="D35" s="429"/>
      <c r="E35" s="429"/>
      <c r="F35" s="429"/>
      <c r="G35" s="429"/>
      <c r="H35" s="430"/>
      <c r="I35" s="155">
        <f t="shared" si="6"/>
        <v>18</v>
      </c>
      <c r="J35" s="156">
        <f t="shared" si="20"/>
        <v>12</v>
      </c>
      <c r="K35" s="156">
        <f t="shared" si="20"/>
        <v>12</v>
      </c>
      <c r="L35" s="157"/>
      <c r="M35" s="157"/>
      <c r="N35" s="157">
        <v>2</v>
      </c>
      <c r="O35" s="157">
        <v>2</v>
      </c>
      <c r="P35" s="157">
        <v>10</v>
      </c>
      <c r="Q35" s="157">
        <v>10</v>
      </c>
      <c r="R35" s="157">
        <v>2</v>
      </c>
      <c r="S35" s="157">
        <v>10</v>
      </c>
      <c r="T35" s="157"/>
      <c r="U35" s="157"/>
      <c r="V35" s="157">
        <v>0</v>
      </c>
      <c r="W35" s="157">
        <v>0</v>
      </c>
      <c r="X35" s="157"/>
      <c r="Y35" s="157"/>
      <c r="Z35" s="157"/>
      <c r="AA35" s="157"/>
      <c r="AB35" s="158" t="str">
        <f t="shared" si="1"/>
        <v>IF7512-34</v>
      </c>
      <c r="AC35" s="158" t="str">
        <f t="shared" si="21"/>
        <v>Талх, нарийн боов үйлдвэрлэлийн технологийн ажилтан</v>
      </c>
      <c r="AD35" s="159">
        <f t="shared" si="22"/>
        <v>18</v>
      </c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1">
        <v>12</v>
      </c>
      <c r="AR35" s="161">
        <v>12</v>
      </c>
      <c r="AS35" s="161"/>
      <c r="AT35" s="161"/>
      <c r="AU35" s="161"/>
      <c r="AV35" s="161">
        <v>12</v>
      </c>
      <c r="AW35" s="161"/>
      <c r="AX35" s="161"/>
      <c r="AY35" s="161"/>
    </row>
    <row r="36" spans="1:51" s="162" customFormat="1" ht="24.75" customHeight="1">
      <c r="A36" s="363" t="s">
        <v>248</v>
      </c>
      <c r="B36" s="364"/>
      <c r="C36" s="428" t="s">
        <v>249</v>
      </c>
      <c r="D36" s="429"/>
      <c r="E36" s="429"/>
      <c r="F36" s="429"/>
      <c r="G36" s="429"/>
      <c r="H36" s="430"/>
      <c r="I36" s="155">
        <f t="shared" si="6"/>
        <v>19</v>
      </c>
      <c r="J36" s="156">
        <f t="shared" si="20"/>
        <v>24</v>
      </c>
      <c r="K36" s="156">
        <f t="shared" si="20"/>
        <v>22</v>
      </c>
      <c r="L36" s="157"/>
      <c r="M36" s="157"/>
      <c r="N36" s="157">
        <v>1</v>
      </c>
      <c r="O36" s="157">
        <v>1</v>
      </c>
      <c r="P36" s="157">
        <v>23</v>
      </c>
      <c r="Q36" s="157">
        <v>21</v>
      </c>
      <c r="R36" s="157">
        <v>1</v>
      </c>
      <c r="S36" s="157">
        <v>23</v>
      </c>
      <c r="T36" s="157"/>
      <c r="U36" s="157"/>
      <c r="V36" s="157"/>
      <c r="W36" s="157"/>
      <c r="X36" s="157"/>
      <c r="Y36" s="157"/>
      <c r="Z36" s="157"/>
      <c r="AA36" s="157"/>
      <c r="AB36" s="158" t="str">
        <f t="shared" si="1"/>
        <v>SO5141-11</v>
      </c>
      <c r="AC36" s="158" t="str">
        <f t="shared" si="21"/>
        <v>Үсчин</v>
      </c>
      <c r="AD36" s="159">
        <f t="shared" si="22"/>
        <v>19</v>
      </c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1">
        <v>24</v>
      </c>
      <c r="AR36" s="161">
        <v>22</v>
      </c>
      <c r="AS36" s="163">
        <v>2</v>
      </c>
      <c r="AT36" s="163"/>
      <c r="AU36" s="163"/>
      <c r="AV36" s="163">
        <v>22</v>
      </c>
      <c r="AW36" s="163"/>
      <c r="AX36" s="163"/>
      <c r="AY36" s="163"/>
    </row>
    <row r="37" spans="1:51" s="162" customFormat="1" ht="24.75" customHeight="1">
      <c r="A37" s="363" t="s">
        <v>197</v>
      </c>
      <c r="B37" s="364"/>
      <c r="C37" s="428" t="s">
        <v>198</v>
      </c>
      <c r="D37" s="429"/>
      <c r="E37" s="429"/>
      <c r="F37" s="429"/>
      <c r="G37" s="429"/>
      <c r="H37" s="430"/>
      <c r="I37" s="155">
        <f t="shared" si="6"/>
        <v>20</v>
      </c>
      <c r="J37" s="156">
        <f t="shared" si="20"/>
        <v>2</v>
      </c>
      <c r="K37" s="156">
        <f t="shared" si="20"/>
        <v>2</v>
      </c>
      <c r="L37" s="157"/>
      <c r="M37" s="157"/>
      <c r="N37" s="157">
        <v>2</v>
      </c>
      <c r="O37" s="157">
        <v>2</v>
      </c>
      <c r="P37" s="157"/>
      <c r="Q37" s="157"/>
      <c r="R37" s="157">
        <v>2</v>
      </c>
      <c r="S37" s="157"/>
      <c r="T37" s="157"/>
      <c r="U37" s="157"/>
      <c r="V37" s="157"/>
      <c r="W37" s="157"/>
      <c r="X37" s="157"/>
      <c r="Y37" s="157"/>
      <c r="Z37" s="157"/>
      <c r="AA37" s="157"/>
      <c r="AB37" s="158" t="str">
        <f t="shared" si="1"/>
        <v>AF6112-25</v>
      </c>
      <c r="AC37" s="158" t="str">
        <f t="shared" si="21"/>
        <v>Хүлэмжийн аж ахуйн фермер</v>
      </c>
      <c r="AD37" s="159">
        <f t="shared" si="22"/>
        <v>20</v>
      </c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1">
        <v>2</v>
      </c>
      <c r="AR37" s="161">
        <v>2</v>
      </c>
      <c r="AS37" s="163"/>
      <c r="AT37" s="163"/>
      <c r="AU37" s="163"/>
      <c r="AV37" s="163">
        <v>2</v>
      </c>
      <c r="AW37" s="163"/>
      <c r="AX37" s="163"/>
      <c r="AY37" s="163"/>
    </row>
    <row r="38" spans="1:51" s="162" customFormat="1" ht="24.75" customHeight="1">
      <c r="A38" s="363" t="s">
        <v>96</v>
      </c>
      <c r="B38" s="364"/>
      <c r="C38" s="428" t="s">
        <v>97</v>
      </c>
      <c r="D38" s="429"/>
      <c r="E38" s="429"/>
      <c r="F38" s="429"/>
      <c r="G38" s="429"/>
      <c r="H38" s="430"/>
      <c r="I38" s="155">
        <f t="shared" si="6"/>
        <v>21</v>
      </c>
      <c r="J38" s="156">
        <f t="shared" si="20"/>
        <v>1</v>
      </c>
      <c r="K38" s="156">
        <f t="shared" si="20"/>
        <v>0</v>
      </c>
      <c r="L38" s="157"/>
      <c r="M38" s="157"/>
      <c r="N38" s="157">
        <v>1</v>
      </c>
      <c r="O38" s="157"/>
      <c r="P38" s="157"/>
      <c r="Q38" s="157"/>
      <c r="R38" s="157">
        <v>1</v>
      </c>
      <c r="S38" s="157"/>
      <c r="T38" s="157"/>
      <c r="U38" s="157"/>
      <c r="V38" s="157">
        <v>1</v>
      </c>
      <c r="W38" s="157"/>
      <c r="X38" s="157"/>
      <c r="Y38" s="157"/>
      <c r="Z38" s="157"/>
      <c r="AA38" s="157"/>
      <c r="AB38" s="158" t="str">
        <f t="shared" si="1"/>
        <v>IO7421-16</v>
      </c>
      <c r="AC38" s="158" t="str">
        <f t="shared" si="21"/>
        <v>Цахим тоног төхөөрөмжийн үйлчилгээний ажилтан</v>
      </c>
      <c r="AD38" s="159">
        <f t="shared" si="22"/>
        <v>21</v>
      </c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1"/>
      <c r="AR38" s="161"/>
      <c r="AS38" s="163"/>
      <c r="AT38" s="163"/>
      <c r="AU38" s="163"/>
      <c r="AV38" s="163"/>
      <c r="AW38" s="163">
        <v>1</v>
      </c>
      <c r="AX38" s="163"/>
      <c r="AY38" s="163"/>
    </row>
    <row r="39" spans="1:51" s="166" customFormat="1" ht="22.5" customHeight="1">
      <c r="A39" s="434" t="s">
        <v>295</v>
      </c>
      <c r="B39" s="435"/>
      <c r="C39" s="435"/>
      <c r="D39" s="435"/>
      <c r="E39" s="435"/>
      <c r="F39" s="435"/>
      <c r="G39" s="435"/>
      <c r="H39" s="436"/>
      <c r="I39" s="152">
        <f t="shared" si="6"/>
        <v>22</v>
      </c>
      <c r="J39" s="164">
        <f t="shared" ref="J39:AA39" si="23">SUM(J40:J46)</f>
        <v>16</v>
      </c>
      <c r="K39" s="164">
        <f t="shared" si="23"/>
        <v>7</v>
      </c>
      <c r="L39" s="164">
        <f t="shared" si="23"/>
        <v>0</v>
      </c>
      <c r="M39" s="164">
        <f t="shared" si="23"/>
        <v>0</v>
      </c>
      <c r="N39" s="164">
        <f t="shared" si="23"/>
        <v>16</v>
      </c>
      <c r="O39" s="164">
        <f t="shared" si="23"/>
        <v>7</v>
      </c>
      <c r="P39" s="164">
        <f t="shared" si="23"/>
        <v>0</v>
      </c>
      <c r="Q39" s="164">
        <f t="shared" si="23"/>
        <v>0</v>
      </c>
      <c r="R39" s="164">
        <f t="shared" si="23"/>
        <v>16</v>
      </c>
      <c r="S39" s="164">
        <f t="shared" si="23"/>
        <v>0</v>
      </c>
      <c r="T39" s="164">
        <f t="shared" si="23"/>
        <v>0</v>
      </c>
      <c r="U39" s="164">
        <f t="shared" si="23"/>
        <v>0</v>
      </c>
      <c r="V39" s="164">
        <f t="shared" si="23"/>
        <v>7</v>
      </c>
      <c r="W39" s="164">
        <f t="shared" si="23"/>
        <v>1</v>
      </c>
      <c r="X39" s="164">
        <f t="shared" si="23"/>
        <v>0</v>
      </c>
      <c r="Y39" s="164">
        <f t="shared" si="23"/>
        <v>0</v>
      </c>
      <c r="Z39" s="164">
        <f t="shared" si="23"/>
        <v>0</v>
      </c>
      <c r="AA39" s="164">
        <f t="shared" si="23"/>
        <v>0</v>
      </c>
      <c r="AB39" s="434" t="str">
        <f>+A39</f>
        <v>2. Булган аймаг дахь МСҮТ</v>
      </c>
      <c r="AC39" s="436"/>
      <c r="AD39" s="165">
        <f t="shared" si="22"/>
        <v>22</v>
      </c>
      <c r="AE39" s="164">
        <f t="shared" ref="AE39:AY39" si="24">SUM(AE40:AE46)</f>
        <v>0</v>
      </c>
      <c r="AF39" s="164">
        <f t="shared" si="24"/>
        <v>0</v>
      </c>
      <c r="AG39" s="164">
        <f t="shared" si="24"/>
        <v>0</v>
      </c>
      <c r="AH39" s="164">
        <f t="shared" si="24"/>
        <v>0</v>
      </c>
      <c r="AI39" s="164">
        <f t="shared" si="24"/>
        <v>0</v>
      </c>
      <c r="AJ39" s="164">
        <f t="shared" si="24"/>
        <v>0</v>
      </c>
      <c r="AK39" s="164">
        <f t="shared" si="24"/>
        <v>0</v>
      </c>
      <c r="AL39" s="164">
        <f t="shared" si="24"/>
        <v>0</v>
      </c>
      <c r="AM39" s="164">
        <f t="shared" si="24"/>
        <v>0</v>
      </c>
      <c r="AN39" s="164">
        <f t="shared" si="24"/>
        <v>0</v>
      </c>
      <c r="AO39" s="164">
        <f t="shared" si="24"/>
        <v>0</v>
      </c>
      <c r="AP39" s="164">
        <f t="shared" si="24"/>
        <v>0</v>
      </c>
      <c r="AQ39" s="164">
        <f t="shared" si="24"/>
        <v>9</v>
      </c>
      <c r="AR39" s="164">
        <f t="shared" si="24"/>
        <v>6</v>
      </c>
      <c r="AS39" s="164">
        <f t="shared" si="24"/>
        <v>0</v>
      </c>
      <c r="AT39" s="164">
        <f t="shared" si="24"/>
        <v>0</v>
      </c>
      <c r="AU39" s="164">
        <f t="shared" si="24"/>
        <v>0</v>
      </c>
      <c r="AV39" s="164">
        <f t="shared" si="24"/>
        <v>9</v>
      </c>
      <c r="AW39" s="164">
        <f t="shared" si="24"/>
        <v>7</v>
      </c>
      <c r="AX39" s="164">
        <f t="shared" si="24"/>
        <v>0</v>
      </c>
      <c r="AY39" s="164">
        <f t="shared" si="24"/>
        <v>0</v>
      </c>
    </row>
    <row r="40" spans="1:51" s="162" customFormat="1" ht="24.75" customHeight="1">
      <c r="A40" s="363" t="s">
        <v>236</v>
      </c>
      <c r="B40" s="364"/>
      <c r="C40" s="428" t="s">
        <v>237</v>
      </c>
      <c r="D40" s="429"/>
      <c r="E40" s="429"/>
      <c r="F40" s="429"/>
      <c r="G40" s="429"/>
      <c r="H40" s="430"/>
      <c r="I40" s="155">
        <f t="shared" si="6"/>
        <v>23</v>
      </c>
      <c r="J40" s="156">
        <f t="shared" si="20"/>
        <v>3</v>
      </c>
      <c r="K40" s="156">
        <f t="shared" si="20"/>
        <v>3</v>
      </c>
      <c r="L40" s="167"/>
      <c r="M40" s="168"/>
      <c r="N40" s="161">
        <v>3</v>
      </c>
      <c r="O40" s="161">
        <v>3</v>
      </c>
      <c r="P40" s="160"/>
      <c r="Q40" s="160"/>
      <c r="R40" s="169">
        <f>+J40</f>
        <v>3</v>
      </c>
      <c r="S40" s="170"/>
      <c r="T40" s="170"/>
      <c r="U40" s="170"/>
      <c r="V40" s="171"/>
      <c r="W40" s="171"/>
      <c r="X40" s="160"/>
      <c r="Y40" s="172"/>
      <c r="Z40" s="173"/>
      <c r="AA40" s="172"/>
      <c r="AB40" s="158" t="str">
        <f t="shared" si="1"/>
        <v>IF5120-11</v>
      </c>
      <c r="AC40" s="158" t="str">
        <f t="shared" si="21"/>
        <v>Тогооч</v>
      </c>
      <c r="AD40" s="159">
        <f t="shared" si="22"/>
        <v>23</v>
      </c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>
        <v>3</v>
      </c>
      <c r="AR40" s="160">
        <v>3</v>
      </c>
      <c r="AS40" s="172"/>
      <c r="AT40" s="172"/>
      <c r="AU40" s="172"/>
      <c r="AV40" s="172">
        <v>3</v>
      </c>
      <c r="AW40" s="172"/>
      <c r="AX40" s="172"/>
      <c r="AY40" s="172"/>
    </row>
    <row r="41" spans="1:51" s="162" customFormat="1" ht="24.75" customHeight="1">
      <c r="A41" s="363" t="s">
        <v>242</v>
      </c>
      <c r="B41" s="364"/>
      <c r="C41" s="428" t="s">
        <v>243</v>
      </c>
      <c r="D41" s="429"/>
      <c r="E41" s="429"/>
      <c r="F41" s="429"/>
      <c r="G41" s="429"/>
      <c r="H41" s="430"/>
      <c r="I41" s="155">
        <f t="shared" si="6"/>
        <v>24</v>
      </c>
      <c r="J41" s="156">
        <f t="shared" ref="J41:K104" si="25">+L41+N41+P41</f>
        <v>1</v>
      </c>
      <c r="K41" s="156">
        <f t="shared" si="25"/>
        <v>1</v>
      </c>
      <c r="L41" s="167"/>
      <c r="M41" s="168"/>
      <c r="N41" s="161">
        <v>1</v>
      </c>
      <c r="O41" s="161">
        <v>1</v>
      </c>
      <c r="P41" s="160"/>
      <c r="Q41" s="160"/>
      <c r="R41" s="169">
        <f t="shared" ref="R41:R46" si="26">+J41</f>
        <v>1</v>
      </c>
      <c r="S41" s="170"/>
      <c r="T41" s="170"/>
      <c r="U41" s="170"/>
      <c r="V41" s="171"/>
      <c r="W41" s="171"/>
      <c r="X41" s="160"/>
      <c r="Y41" s="172"/>
      <c r="Z41" s="173"/>
      <c r="AA41" s="172"/>
      <c r="AB41" s="158" t="str">
        <f t="shared" si="1"/>
        <v>SO5142-11</v>
      </c>
      <c r="AC41" s="158" t="str">
        <f t="shared" si="21"/>
        <v>Гоо засалч</v>
      </c>
      <c r="AD41" s="159">
        <f t="shared" si="22"/>
        <v>24</v>
      </c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>
        <v>1</v>
      </c>
      <c r="AR41" s="160">
        <v>1</v>
      </c>
      <c r="AS41" s="172"/>
      <c r="AT41" s="172"/>
      <c r="AU41" s="172"/>
      <c r="AV41" s="172">
        <v>1</v>
      </c>
      <c r="AW41" s="172"/>
      <c r="AX41" s="172"/>
      <c r="AY41" s="172"/>
    </row>
    <row r="42" spans="1:51" s="162" customFormat="1" ht="24.75" customHeight="1">
      <c r="A42" s="363" t="s">
        <v>88</v>
      </c>
      <c r="B42" s="364"/>
      <c r="C42" s="428" t="s">
        <v>89</v>
      </c>
      <c r="D42" s="429"/>
      <c r="E42" s="429"/>
      <c r="F42" s="429"/>
      <c r="G42" s="429"/>
      <c r="H42" s="430"/>
      <c r="I42" s="155">
        <f t="shared" si="6"/>
        <v>25</v>
      </c>
      <c r="J42" s="156">
        <f t="shared" si="25"/>
        <v>1</v>
      </c>
      <c r="K42" s="156">
        <f t="shared" si="25"/>
        <v>0</v>
      </c>
      <c r="L42" s="167"/>
      <c r="M42" s="168"/>
      <c r="N42" s="161">
        <v>1</v>
      </c>
      <c r="O42" s="161"/>
      <c r="P42" s="160"/>
      <c r="Q42" s="160"/>
      <c r="R42" s="169">
        <f t="shared" si="26"/>
        <v>1</v>
      </c>
      <c r="S42" s="170"/>
      <c r="T42" s="170"/>
      <c r="U42" s="170"/>
      <c r="V42" s="171"/>
      <c r="W42" s="171"/>
      <c r="X42" s="160"/>
      <c r="Y42" s="172"/>
      <c r="Z42" s="173"/>
      <c r="AA42" s="172"/>
      <c r="AB42" s="158" t="str">
        <f t="shared" si="1"/>
        <v>IO4120-13</v>
      </c>
      <c r="AC42" s="158" t="str">
        <f t="shared" si="21"/>
        <v>Компьютерийн оператор</v>
      </c>
      <c r="AD42" s="159">
        <f t="shared" si="22"/>
        <v>25</v>
      </c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>
        <v>1</v>
      </c>
      <c r="AR42" s="160"/>
      <c r="AS42" s="172"/>
      <c r="AT42" s="172"/>
      <c r="AU42" s="172"/>
      <c r="AV42" s="172">
        <v>1</v>
      </c>
      <c r="AW42" s="172"/>
      <c r="AX42" s="172"/>
      <c r="AY42" s="172"/>
    </row>
    <row r="43" spans="1:51" s="162" customFormat="1" ht="24.75" customHeight="1">
      <c r="A43" s="363" t="s">
        <v>96</v>
      </c>
      <c r="B43" s="364"/>
      <c r="C43" s="428" t="s">
        <v>97</v>
      </c>
      <c r="D43" s="429"/>
      <c r="E43" s="429"/>
      <c r="F43" s="429"/>
      <c r="G43" s="429"/>
      <c r="H43" s="430"/>
      <c r="I43" s="155">
        <f t="shared" si="6"/>
        <v>26</v>
      </c>
      <c r="J43" s="156">
        <f t="shared" si="25"/>
        <v>2</v>
      </c>
      <c r="K43" s="156">
        <f t="shared" si="25"/>
        <v>1</v>
      </c>
      <c r="L43" s="167"/>
      <c r="M43" s="168"/>
      <c r="N43" s="161">
        <v>2</v>
      </c>
      <c r="O43" s="161">
        <v>1</v>
      </c>
      <c r="P43" s="160"/>
      <c r="Q43" s="160"/>
      <c r="R43" s="169">
        <f t="shared" si="26"/>
        <v>2</v>
      </c>
      <c r="S43" s="170"/>
      <c r="T43" s="170"/>
      <c r="U43" s="170"/>
      <c r="V43" s="171"/>
      <c r="W43" s="171"/>
      <c r="X43" s="160"/>
      <c r="Y43" s="172"/>
      <c r="Z43" s="173"/>
      <c r="AA43" s="172"/>
      <c r="AB43" s="158" t="str">
        <f t="shared" si="1"/>
        <v>IO7421-16</v>
      </c>
      <c r="AC43" s="158" t="str">
        <f t="shared" si="21"/>
        <v>Цахим тоног төхөөрөмжийн үйлчилгээний ажилтан</v>
      </c>
      <c r="AD43" s="159">
        <f t="shared" si="22"/>
        <v>26</v>
      </c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>
        <v>2</v>
      </c>
      <c r="AR43" s="160">
        <v>1</v>
      </c>
      <c r="AS43" s="172"/>
      <c r="AT43" s="172"/>
      <c r="AU43" s="172"/>
      <c r="AV43" s="172">
        <v>2</v>
      </c>
      <c r="AW43" s="172"/>
      <c r="AX43" s="172"/>
      <c r="AY43" s="172"/>
    </row>
    <row r="44" spans="1:51" s="162" customFormat="1" ht="24.75" customHeight="1">
      <c r="A44" s="363" t="s">
        <v>248</v>
      </c>
      <c r="B44" s="364"/>
      <c r="C44" s="428" t="s">
        <v>249</v>
      </c>
      <c r="D44" s="429"/>
      <c r="E44" s="429"/>
      <c r="F44" s="429"/>
      <c r="G44" s="429"/>
      <c r="H44" s="430"/>
      <c r="I44" s="155">
        <f t="shared" si="6"/>
        <v>27</v>
      </c>
      <c r="J44" s="156">
        <f t="shared" si="25"/>
        <v>1</v>
      </c>
      <c r="K44" s="156">
        <f t="shared" si="25"/>
        <v>1</v>
      </c>
      <c r="L44" s="167"/>
      <c r="M44" s="168"/>
      <c r="N44" s="161">
        <v>1</v>
      </c>
      <c r="O44" s="161">
        <v>1</v>
      </c>
      <c r="P44" s="160"/>
      <c r="Q44" s="160"/>
      <c r="R44" s="169">
        <f t="shared" si="26"/>
        <v>1</v>
      </c>
      <c r="S44" s="170"/>
      <c r="T44" s="170"/>
      <c r="U44" s="170"/>
      <c r="V44" s="171"/>
      <c r="W44" s="171"/>
      <c r="X44" s="160"/>
      <c r="Y44" s="172"/>
      <c r="Z44" s="173"/>
      <c r="AA44" s="172"/>
      <c r="AB44" s="158" t="str">
        <f t="shared" si="1"/>
        <v>SO5141-11</v>
      </c>
      <c r="AC44" s="158" t="str">
        <f t="shared" si="21"/>
        <v>Үсчин</v>
      </c>
      <c r="AD44" s="159">
        <f t="shared" si="22"/>
        <v>27</v>
      </c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>
        <v>1</v>
      </c>
      <c r="AR44" s="160">
        <v>1</v>
      </c>
      <c r="AS44" s="172"/>
      <c r="AT44" s="172"/>
      <c r="AU44" s="172"/>
      <c r="AV44" s="172">
        <v>1</v>
      </c>
      <c r="AW44" s="172"/>
      <c r="AX44" s="172"/>
      <c r="AY44" s="172"/>
    </row>
    <row r="45" spans="1:51" s="162" customFormat="1" ht="24.75" customHeight="1">
      <c r="A45" s="363" t="s">
        <v>206</v>
      </c>
      <c r="B45" s="364"/>
      <c r="C45" s="428" t="s">
        <v>207</v>
      </c>
      <c r="D45" s="429"/>
      <c r="E45" s="429"/>
      <c r="F45" s="429"/>
      <c r="G45" s="429"/>
      <c r="H45" s="430"/>
      <c r="I45" s="155">
        <f t="shared" si="6"/>
        <v>28</v>
      </c>
      <c r="J45" s="156">
        <f t="shared" si="25"/>
        <v>4</v>
      </c>
      <c r="K45" s="156">
        <f t="shared" si="25"/>
        <v>1</v>
      </c>
      <c r="L45" s="167"/>
      <c r="M45" s="168"/>
      <c r="N45" s="161">
        <v>4</v>
      </c>
      <c r="O45" s="161">
        <v>1</v>
      </c>
      <c r="P45" s="160"/>
      <c r="Q45" s="160"/>
      <c r="R45" s="169">
        <f t="shared" si="26"/>
        <v>4</v>
      </c>
      <c r="S45" s="170"/>
      <c r="T45" s="170"/>
      <c r="U45" s="170"/>
      <c r="V45" s="169">
        <v>4</v>
      </c>
      <c r="W45" s="169">
        <v>1</v>
      </c>
      <c r="X45" s="170"/>
      <c r="Y45" s="174"/>
      <c r="Z45" s="175"/>
      <c r="AA45" s="174"/>
      <c r="AB45" s="158" t="str">
        <f t="shared" si="1"/>
        <v>IM7212-14</v>
      </c>
      <c r="AC45" s="158" t="str">
        <f t="shared" si="21"/>
        <v>Гагнуурчин</v>
      </c>
      <c r="AD45" s="159">
        <f t="shared" si="22"/>
        <v>28</v>
      </c>
      <c r="AE45" s="160"/>
      <c r="AF45" s="160"/>
      <c r="AG45" s="160"/>
      <c r="AH45" s="170"/>
      <c r="AI45" s="170"/>
      <c r="AJ45" s="170"/>
      <c r="AK45" s="170"/>
      <c r="AL45" s="170"/>
      <c r="AM45" s="170"/>
      <c r="AN45" s="170"/>
      <c r="AO45" s="170"/>
      <c r="AP45" s="160"/>
      <c r="AQ45" s="170"/>
      <c r="AR45" s="170"/>
      <c r="AS45" s="172"/>
      <c r="AT45" s="172"/>
      <c r="AU45" s="172"/>
      <c r="AV45" s="172"/>
      <c r="AW45" s="172">
        <v>4</v>
      </c>
      <c r="AX45" s="172"/>
      <c r="AY45" s="172"/>
    </row>
    <row r="46" spans="1:51" s="162" customFormat="1" ht="24.75" customHeight="1">
      <c r="A46" s="437" t="s">
        <v>191</v>
      </c>
      <c r="B46" s="438"/>
      <c r="C46" s="428" t="s">
        <v>192</v>
      </c>
      <c r="D46" s="429"/>
      <c r="E46" s="429"/>
      <c r="F46" s="429"/>
      <c r="G46" s="429"/>
      <c r="H46" s="430"/>
      <c r="I46" s="155">
        <f t="shared" si="6"/>
        <v>29</v>
      </c>
      <c r="J46" s="156">
        <f t="shared" si="25"/>
        <v>4</v>
      </c>
      <c r="K46" s="156">
        <f t="shared" si="25"/>
        <v>0</v>
      </c>
      <c r="L46" s="167"/>
      <c r="M46" s="168"/>
      <c r="N46" s="161">
        <v>4</v>
      </c>
      <c r="O46" s="170"/>
      <c r="P46" s="160"/>
      <c r="Q46" s="160"/>
      <c r="R46" s="169">
        <f t="shared" si="26"/>
        <v>4</v>
      </c>
      <c r="S46" s="170"/>
      <c r="T46" s="170"/>
      <c r="U46" s="170"/>
      <c r="V46" s="171">
        <v>3</v>
      </c>
      <c r="W46" s="171"/>
      <c r="X46" s="160"/>
      <c r="Y46" s="172"/>
      <c r="Z46" s="173"/>
      <c r="AA46" s="172"/>
      <c r="AB46" s="158" t="str">
        <f t="shared" si="1"/>
        <v>AT7231-18</v>
      </c>
      <c r="AC46" s="158" t="str">
        <f t="shared" si="21"/>
        <v>Тракторын механик</v>
      </c>
      <c r="AD46" s="159">
        <f t="shared" si="22"/>
        <v>29</v>
      </c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>
        <v>1</v>
      </c>
      <c r="AR46" s="160"/>
      <c r="AS46" s="176"/>
      <c r="AT46" s="176"/>
      <c r="AU46" s="176"/>
      <c r="AV46" s="176">
        <v>1</v>
      </c>
      <c r="AW46" s="176">
        <v>3</v>
      </c>
      <c r="AX46" s="176"/>
      <c r="AY46" s="176"/>
    </row>
    <row r="47" spans="1:51" s="154" customFormat="1">
      <c r="A47" s="439" t="s">
        <v>296</v>
      </c>
      <c r="B47" s="440"/>
      <c r="C47" s="440"/>
      <c r="D47" s="440"/>
      <c r="E47" s="440"/>
      <c r="F47" s="440"/>
      <c r="G47" s="440"/>
      <c r="H47" s="441"/>
      <c r="I47" s="152">
        <f t="shared" si="6"/>
        <v>30</v>
      </c>
      <c r="J47" s="164">
        <f t="shared" ref="J47:AA47" si="27">SUM(J48:J56)</f>
        <v>33</v>
      </c>
      <c r="K47" s="164">
        <f t="shared" si="27"/>
        <v>13</v>
      </c>
      <c r="L47" s="164">
        <f t="shared" si="27"/>
        <v>0</v>
      </c>
      <c r="M47" s="164">
        <f t="shared" si="27"/>
        <v>0</v>
      </c>
      <c r="N47" s="164">
        <f t="shared" si="27"/>
        <v>33</v>
      </c>
      <c r="O47" s="164">
        <f t="shared" si="27"/>
        <v>13</v>
      </c>
      <c r="P47" s="164">
        <f t="shared" si="27"/>
        <v>0</v>
      </c>
      <c r="Q47" s="164">
        <f t="shared" si="27"/>
        <v>0</v>
      </c>
      <c r="R47" s="164">
        <f t="shared" si="27"/>
        <v>33</v>
      </c>
      <c r="S47" s="164">
        <f t="shared" si="27"/>
        <v>0</v>
      </c>
      <c r="T47" s="164">
        <f t="shared" si="27"/>
        <v>0</v>
      </c>
      <c r="U47" s="164">
        <f t="shared" si="27"/>
        <v>0</v>
      </c>
      <c r="V47" s="164">
        <f t="shared" si="27"/>
        <v>0</v>
      </c>
      <c r="W47" s="164">
        <f t="shared" si="27"/>
        <v>0</v>
      </c>
      <c r="X47" s="164">
        <f t="shared" si="27"/>
        <v>0</v>
      </c>
      <c r="Y47" s="164">
        <f t="shared" si="27"/>
        <v>0</v>
      </c>
      <c r="Z47" s="164">
        <f t="shared" si="27"/>
        <v>0</v>
      </c>
      <c r="AA47" s="164">
        <f t="shared" si="27"/>
        <v>0</v>
      </c>
      <c r="AB47" s="434" t="str">
        <f t="shared" si="1"/>
        <v>3. Булган аймаг дахь ХАА-н МСҮТ</v>
      </c>
      <c r="AC47" s="436"/>
      <c r="AD47" s="165">
        <f t="shared" si="22"/>
        <v>30</v>
      </c>
      <c r="AE47" s="164">
        <f t="shared" ref="AE47:AY47" si="28">SUM(AE48:AE56)</f>
        <v>0</v>
      </c>
      <c r="AF47" s="164">
        <f t="shared" si="28"/>
        <v>0</v>
      </c>
      <c r="AG47" s="164">
        <f t="shared" si="28"/>
        <v>0</v>
      </c>
      <c r="AH47" s="164">
        <f t="shared" si="28"/>
        <v>0</v>
      </c>
      <c r="AI47" s="164">
        <f t="shared" si="28"/>
        <v>0</v>
      </c>
      <c r="AJ47" s="164">
        <f t="shared" si="28"/>
        <v>0</v>
      </c>
      <c r="AK47" s="164">
        <f t="shared" si="28"/>
        <v>1</v>
      </c>
      <c r="AL47" s="164">
        <f t="shared" si="28"/>
        <v>1</v>
      </c>
      <c r="AM47" s="164">
        <f t="shared" si="28"/>
        <v>0</v>
      </c>
      <c r="AN47" s="164">
        <f t="shared" si="28"/>
        <v>0</v>
      </c>
      <c r="AO47" s="164">
        <f t="shared" si="28"/>
        <v>0</v>
      </c>
      <c r="AP47" s="164">
        <f t="shared" si="28"/>
        <v>0</v>
      </c>
      <c r="AQ47" s="164">
        <f t="shared" si="28"/>
        <v>32</v>
      </c>
      <c r="AR47" s="164">
        <f t="shared" si="28"/>
        <v>12</v>
      </c>
      <c r="AS47" s="164">
        <f t="shared" si="28"/>
        <v>10</v>
      </c>
      <c r="AT47" s="164">
        <f t="shared" si="28"/>
        <v>1</v>
      </c>
      <c r="AU47" s="164">
        <f t="shared" si="28"/>
        <v>0</v>
      </c>
      <c r="AV47" s="164">
        <f t="shared" si="28"/>
        <v>18</v>
      </c>
      <c r="AW47" s="164">
        <f t="shared" si="28"/>
        <v>4</v>
      </c>
      <c r="AX47" s="164">
        <f t="shared" si="28"/>
        <v>0</v>
      </c>
      <c r="AY47" s="164">
        <f t="shared" si="28"/>
        <v>0</v>
      </c>
    </row>
    <row r="48" spans="1:51" s="162" customFormat="1" ht="24.75" customHeight="1">
      <c r="A48" s="363" t="s">
        <v>183</v>
      </c>
      <c r="B48" s="364"/>
      <c r="C48" s="428" t="s">
        <v>184</v>
      </c>
      <c r="D48" s="429"/>
      <c r="E48" s="429"/>
      <c r="F48" s="429"/>
      <c r="G48" s="429"/>
      <c r="H48" s="430"/>
      <c r="I48" s="155">
        <f t="shared" si="6"/>
        <v>31</v>
      </c>
      <c r="J48" s="156">
        <f t="shared" si="25"/>
        <v>2</v>
      </c>
      <c r="K48" s="156">
        <f t="shared" si="25"/>
        <v>0</v>
      </c>
      <c r="L48" s="167"/>
      <c r="M48" s="168"/>
      <c r="N48" s="108">
        <v>2</v>
      </c>
      <c r="O48" s="108"/>
      <c r="P48" s="160"/>
      <c r="Q48" s="160"/>
      <c r="R48" s="108">
        <v>2</v>
      </c>
      <c r="S48" s="160"/>
      <c r="T48" s="160"/>
      <c r="U48" s="160"/>
      <c r="V48" s="171"/>
      <c r="W48" s="171"/>
      <c r="X48" s="160"/>
      <c r="Y48" s="172"/>
      <c r="Z48" s="173"/>
      <c r="AA48" s="172"/>
      <c r="AB48" s="158" t="str">
        <f t="shared" si="1"/>
        <v>AF6112-13</v>
      </c>
      <c r="AC48" s="158" t="str">
        <f t="shared" si="21"/>
        <v>Жимс, жимсгэний аж ахуйн фермер</v>
      </c>
      <c r="AD48" s="159">
        <f t="shared" si="22"/>
        <v>31</v>
      </c>
      <c r="AE48" s="160"/>
      <c r="AF48" s="160"/>
      <c r="AG48" s="160"/>
      <c r="AH48" s="160"/>
      <c r="AI48" s="176"/>
      <c r="AJ48" s="176"/>
      <c r="AK48" s="160"/>
      <c r="AL48" s="160"/>
      <c r="AM48" s="160"/>
      <c r="AN48" s="160"/>
      <c r="AO48" s="160"/>
      <c r="AP48" s="160"/>
      <c r="AQ48" s="161">
        <v>2</v>
      </c>
      <c r="AR48" s="161"/>
      <c r="AS48" s="172"/>
      <c r="AT48" s="172"/>
      <c r="AU48" s="172"/>
      <c r="AV48" s="172">
        <v>2</v>
      </c>
      <c r="AW48" s="172"/>
      <c r="AX48" s="172"/>
      <c r="AY48" s="172"/>
    </row>
    <row r="49" spans="1:51" s="162" customFormat="1" ht="24.75" customHeight="1">
      <c r="A49" s="177" t="s">
        <v>101</v>
      </c>
      <c r="B49" s="178"/>
      <c r="C49" s="448" t="s">
        <v>102</v>
      </c>
      <c r="D49" s="449"/>
      <c r="E49" s="449"/>
      <c r="F49" s="449"/>
      <c r="G49" s="449"/>
      <c r="H49" s="450"/>
      <c r="I49" s="155">
        <f t="shared" si="6"/>
        <v>32</v>
      </c>
      <c r="J49" s="156">
        <f t="shared" si="25"/>
        <v>6</v>
      </c>
      <c r="K49" s="156">
        <f t="shared" si="25"/>
        <v>2</v>
      </c>
      <c r="L49" s="167"/>
      <c r="M49" s="168"/>
      <c r="N49" s="108">
        <v>6</v>
      </c>
      <c r="O49" s="108">
        <v>2</v>
      </c>
      <c r="P49" s="160"/>
      <c r="Q49" s="160"/>
      <c r="R49" s="108">
        <v>6</v>
      </c>
      <c r="S49" s="160"/>
      <c r="T49" s="160"/>
      <c r="U49" s="160"/>
      <c r="V49" s="171"/>
      <c r="W49" s="171"/>
      <c r="X49" s="160"/>
      <c r="Y49" s="172"/>
      <c r="Z49" s="173"/>
      <c r="AA49" s="172"/>
      <c r="AB49" s="158" t="str">
        <f t="shared" si="1"/>
        <v>NF6210-21</v>
      </c>
      <c r="AC49" s="158" t="str">
        <f t="shared" si="21"/>
        <v xml:space="preserve">Ойжуулагч </v>
      </c>
      <c r="AD49" s="159">
        <f t="shared" si="22"/>
        <v>32</v>
      </c>
      <c r="AE49" s="160"/>
      <c r="AF49" s="160"/>
      <c r="AG49" s="160"/>
      <c r="AH49" s="160"/>
      <c r="AI49" s="176"/>
      <c r="AJ49" s="176"/>
      <c r="AK49" s="160"/>
      <c r="AL49" s="160"/>
      <c r="AM49" s="160"/>
      <c r="AN49" s="160"/>
      <c r="AO49" s="160"/>
      <c r="AP49" s="160"/>
      <c r="AQ49" s="108">
        <v>6</v>
      </c>
      <c r="AR49" s="108">
        <v>2</v>
      </c>
      <c r="AS49" s="172">
        <v>1</v>
      </c>
      <c r="AT49" s="172"/>
      <c r="AU49" s="172"/>
      <c r="AV49" s="172">
        <v>2</v>
      </c>
      <c r="AW49" s="172">
        <v>3</v>
      </c>
      <c r="AX49" s="172"/>
      <c r="AY49" s="172"/>
    </row>
    <row r="50" spans="1:51" s="162" customFormat="1" ht="24.75" customHeight="1">
      <c r="A50" s="179" t="s">
        <v>232</v>
      </c>
      <c r="B50" s="178"/>
      <c r="C50" s="363" t="s">
        <v>233</v>
      </c>
      <c r="D50" s="387"/>
      <c r="E50" s="387"/>
      <c r="F50" s="387"/>
      <c r="G50" s="387"/>
      <c r="H50" s="364"/>
      <c r="I50" s="155">
        <f t="shared" si="6"/>
        <v>33</v>
      </c>
      <c r="J50" s="156">
        <f t="shared" si="25"/>
        <v>1</v>
      </c>
      <c r="K50" s="156">
        <f t="shared" si="25"/>
        <v>1</v>
      </c>
      <c r="L50" s="167"/>
      <c r="M50" s="168"/>
      <c r="N50" s="108">
        <v>1</v>
      </c>
      <c r="O50" s="108">
        <v>1</v>
      </c>
      <c r="P50" s="160"/>
      <c r="Q50" s="160"/>
      <c r="R50" s="108">
        <v>1</v>
      </c>
      <c r="S50" s="160"/>
      <c r="T50" s="160"/>
      <c r="U50" s="160"/>
      <c r="V50" s="171"/>
      <c r="W50" s="171"/>
      <c r="X50" s="160"/>
      <c r="Y50" s="172"/>
      <c r="Z50" s="173"/>
      <c r="AA50" s="172"/>
      <c r="AB50" s="158" t="str">
        <f t="shared" si="1"/>
        <v>IF7513-23</v>
      </c>
      <c r="AC50" s="158" t="str">
        <f t="shared" si="21"/>
        <v>Сүү боловсруулах үйлдвэрлэлийн ажилтан</v>
      </c>
      <c r="AD50" s="159">
        <f t="shared" si="22"/>
        <v>33</v>
      </c>
      <c r="AE50" s="160"/>
      <c r="AF50" s="160"/>
      <c r="AG50" s="160"/>
      <c r="AH50" s="160"/>
      <c r="AI50" s="176"/>
      <c r="AJ50" s="176"/>
      <c r="AK50" s="160"/>
      <c r="AL50" s="160"/>
      <c r="AM50" s="160"/>
      <c r="AN50" s="160"/>
      <c r="AO50" s="160"/>
      <c r="AP50" s="160"/>
      <c r="AQ50" s="108">
        <v>1</v>
      </c>
      <c r="AR50" s="108">
        <v>1</v>
      </c>
      <c r="AS50" s="172"/>
      <c r="AT50" s="172"/>
      <c r="AU50" s="172"/>
      <c r="AV50" s="172">
        <v>1</v>
      </c>
      <c r="AW50" s="172"/>
      <c r="AX50" s="172"/>
      <c r="AY50" s="172"/>
    </row>
    <row r="51" spans="1:51" s="162" customFormat="1" ht="24.75" customHeight="1">
      <c r="A51" s="445" t="s">
        <v>189</v>
      </c>
      <c r="B51" s="446"/>
      <c r="C51" s="428" t="s">
        <v>190</v>
      </c>
      <c r="D51" s="429"/>
      <c r="E51" s="429"/>
      <c r="F51" s="429"/>
      <c r="G51" s="429"/>
      <c r="H51" s="430"/>
      <c r="I51" s="155">
        <f t="shared" si="6"/>
        <v>34</v>
      </c>
      <c r="J51" s="156">
        <f t="shared" si="25"/>
        <v>2</v>
      </c>
      <c r="K51" s="156">
        <f t="shared" si="25"/>
        <v>1</v>
      </c>
      <c r="L51" s="167"/>
      <c r="M51" s="168"/>
      <c r="N51" s="108">
        <v>2</v>
      </c>
      <c r="O51" s="108">
        <v>1</v>
      </c>
      <c r="P51" s="160"/>
      <c r="Q51" s="160"/>
      <c r="R51" s="108">
        <v>2</v>
      </c>
      <c r="S51" s="160"/>
      <c r="T51" s="160"/>
      <c r="U51" s="160"/>
      <c r="V51" s="171"/>
      <c r="W51" s="171"/>
      <c r="X51" s="160"/>
      <c r="Y51" s="172"/>
      <c r="Z51" s="173"/>
      <c r="AA51" s="172"/>
      <c r="AB51" s="158" t="str">
        <f t="shared" si="1"/>
        <v>AH6121-23</v>
      </c>
      <c r="AC51" s="158" t="str">
        <f t="shared" si="21"/>
        <v>Малын асаргаа</v>
      </c>
      <c r="AD51" s="159">
        <f t="shared" si="22"/>
        <v>34</v>
      </c>
      <c r="AE51" s="160"/>
      <c r="AF51" s="160"/>
      <c r="AG51" s="160"/>
      <c r="AH51" s="160"/>
      <c r="AI51" s="176"/>
      <c r="AJ51" s="176"/>
      <c r="AK51" s="160"/>
      <c r="AL51" s="160"/>
      <c r="AM51" s="160"/>
      <c r="AN51" s="160"/>
      <c r="AO51" s="160"/>
      <c r="AP51" s="160"/>
      <c r="AQ51" s="108">
        <v>2</v>
      </c>
      <c r="AR51" s="108">
        <v>1</v>
      </c>
      <c r="AS51" s="172">
        <v>1</v>
      </c>
      <c r="AT51" s="172">
        <v>1</v>
      </c>
      <c r="AU51" s="172"/>
      <c r="AV51" s="172"/>
      <c r="AW51" s="172"/>
      <c r="AX51" s="172"/>
      <c r="AY51" s="180"/>
    </row>
    <row r="52" spans="1:51" s="162" customFormat="1" ht="24.75" customHeight="1">
      <c r="A52" s="363" t="s">
        <v>197</v>
      </c>
      <c r="B52" s="364"/>
      <c r="C52" s="442" t="s">
        <v>198</v>
      </c>
      <c r="D52" s="443"/>
      <c r="E52" s="443"/>
      <c r="F52" s="443"/>
      <c r="G52" s="443"/>
      <c r="H52" s="444"/>
      <c r="I52" s="155">
        <f t="shared" si="6"/>
        <v>35</v>
      </c>
      <c r="J52" s="156">
        <f t="shared" si="25"/>
        <v>8</v>
      </c>
      <c r="K52" s="156">
        <f t="shared" si="25"/>
        <v>2</v>
      </c>
      <c r="L52" s="167"/>
      <c r="M52" s="168"/>
      <c r="N52" s="108">
        <v>8</v>
      </c>
      <c r="O52" s="108">
        <v>2</v>
      </c>
      <c r="P52" s="160"/>
      <c r="Q52" s="160"/>
      <c r="R52" s="108">
        <v>8</v>
      </c>
      <c r="S52" s="160"/>
      <c r="T52" s="160"/>
      <c r="U52" s="160"/>
      <c r="V52" s="171"/>
      <c r="W52" s="171"/>
      <c r="X52" s="160"/>
      <c r="Y52" s="172"/>
      <c r="Z52" s="173"/>
      <c r="AA52" s="172"/>
      <c r="AB52" s="158" t="str">
        <f t="shared" si="1"/>
        <v>AF6112-25</v>
      </c>
      <c r="AC52" s="158" t="str">
        <f t="shared" si="21"/>
        <v>Хүлэмжийн аж ахуйн фермер</v>
      </c>
      <c r="AD52" s="159">
        <f t="shared" si="22"/>
        <v>35</v>
      </c>
      <c r="AE52" s="160"/>
      <c r="AF52" s="160"/>
      <c r="AG52" s="160"/>
      <c r="AH52" s="160"/>
      <c r="AI52" s="176"/>
      <c r="AJ52" s="176"/>
      <c r="AK52" s="160">
        <v>1</v>
      </c>
      <c r="AL52" s="160">
        <v>1</v>
      </c>
      <c r="AM52" s="160"/>
      <c r="AN52" s="160"/>
      <c r="AO52" s="160"/>
      <c r="AP52" s="160"/>
      <c r="AQ52" s="108">
        <v>7</v>
      </c>
      <c r="AR52" s="108">
        <v>1</v>
      </c>
      <c r="AS52" s="172">
        <v>3</v>
      </c>
      <c r="AT52" s="172"/>
      <c r="AU52" s="172"/>
      <c r="AV52" s="172">
        <v>4</v>
      </c>
      <c r="AW52" s="172">
        <v>1</v>
      </c>
      <c r="AX52" s="172"/>
      <c r="AY52" s="172"/>
    </row>
    <row r="53" spans="1:51" s="162" customFormat="1" ht="24.75" customHeight="1">
      <c r="A53" s="445" t="s">
        <v>199</v>
      </c>
      <c r="B53" s="446"/>
      <c r="C53" s="363" t="s">
        <v>200</v>
      </c>
      <c r="D53" s="387"/>
      <c r="E53" s="387"/>
      <c r="F53" s="387"/>
      <c r="G53" s="387"/>
      <c r="H53" s="364"/>
      <c r="I53" s="155">
        <f t="shared" si="6"/>
        <v>36</v>
      </c>
      <c r="J53" s="156">
        <f t="shared" si="25"/>
        <v>2</v>
      </c>
      <c r="K53" s="156">
        <f t="shared" si="25"/>
        <v>1</v>
      </c>
      <c r="L53" s="167"/>
      <c r="M53" s="168"/>
      <c r="N53" s="108">
        <v>2</v>
      </c>
      <c r="O53" s="108">
        <v>1</v>
      </c>
      <c r="P53" s="160"/>
      <c r="Q53" s="160"/>
      <c r="R53" s="108">
        <v>2</v>
      </c>
      <c r="S53" s="160"/>
      <c r="T53" s="160"/>
      <c r="U53" s="160"/>
      <c r="V53" s="171"/>
      <c r="W53" s="171"/>
      <c r="X53" s="160"/>
      <c r="Y53" s="172"/>
      <c r="Z53" s="173"/>
      <c r="AA53" s="172"/>
      <c r="AB53" s="158" t="str">
        <f t="shared" si="1"/>
        <v>AF6112-24</v>
      </c>
      <c r="AC53" s="158" t="str">
        <f t="shared" si="21"/>
        <v>Хүнсний ногооны фермер</v>
      </c>
      <c r="AD53" s="159">
        <f t="shared" si="22"/>
        <v>36</v>
      </c>
      <c r="AE53" s="160"/>
      <c r="AF53" s="160"/>
      <c r="AG53" s="160"/>
      <c r="AH53" s="160"/>
      <c r="AI53" s="176"/>
      <c r="AJ53" s="176"/>
      <c r="AK53" s="160"/>
      <c r="AL53" s="160"/>
      <c r="AM53" s="160"/>
      <c r="AN53" s="160"/>
      <c r="AO53" s="160"/>
      <c r="AP53" s="160"/>
      <c r="AQ53" s="108">
        <v>2</v>
      </c>
      <c r="AR53" s="108">
        <v>1</v>
      </c>
      <c r="AS53" s="172"/>
      <c r="AT53" s="172"/>
      <c r="AU53" s="172"/>
      <c r="AV53" s="172">
        <v>2</v>
      </c>
      <c r="AW53" s="172"/>
      <c r="AX53" s="172"/>
      <c r="AY53" s="172"/>
    </row>
    <row r="54" spans="1:51" s="162" customFormat="1" ht="24.75" customHeight="1">
      <c r="A54" s="447" t="s">
        <v>191</v>
      </c>
      <c r="B54" s="447"/>
      <c r="C54" s="428" t="s">
        <v>192</v>
      </c>
      <c r="D54" s="429"/>
      <c r="E54" s="429"/>
      <c r="F54" s="429"/>
      <c r="G54" s="429"/>
      <c r="H54" s="430"/>
      <c r="I54" s="155">
        <f t="shared" si="6"/>
        <v>37</v>
      </c>
      <c r="J54" s="156">
        <f t="shared" si="25"/>
        <v>2</v>
      </c>
      <c r="K54" s="156">
        <f t="shared" si="25"/>
        <v>0</v>
      </c>
      <c r="L54" s="167"/>
      <c r="M54" s="168"/>
      <c r="N54" s="108">
        <v>2</v>
      </c>
      <c r="O54" s="108"/>
      <c r="P54" s="160"/>
      <c r="Q54" s="160"/>
      <c r="R54" s="108">
        <v>2</v>
      </c>
      <c r="S54" s="160"/>
      <c r="T54" s="160"/>
      <c r="U54" s="160"/>
      <c r="V54" s="171"/>
      <c r="W54" s="171"/>
      <c r="X54" s="160"/>
      <c r="Y54" s="172"/>
      <c r="Z54" s="173"/>
      <c r="AA54" s="172"/>
      <c r="AB54" s="158" t="str">
        <f t="shared" si="1"/>
        <v>AT7231-18</v>
      </c>
      <c r="AC54" s="158" t="str">
        <f t="shared" si="21"/>
        <v>Тракторын механик</v>
      </c>
      <c r="AD54" s="159">
        <f t="shared" si="22"/>
        <v>37</v>
      </c>
      <c r="AE54" s="160"/>
      <c r="AF54" s="160"/>
      <c r="AG54" s="160"/>
      <c r="AH54" s="160"/>
      <c r="AI54" s="176"/>
      <c r="AJ54" s="176"/>
      <c r="AK54" s="160"/>
      <c r="AL54" s="160"/>
      <c r="AM54" s="160"/>
      <c r="AN54" s="160"/>
      <c r="AO54" s="160"/>
      <c r="AP54" s="160"/>
      <c r="AQ54" s="108">
        <v>2</v>
      </c>
      <c r="AR54" s="108"/>
      <c r="AS54" s="172"/>
      <c r="AT54" s="172"/>
      <c r="AU54" s="172"/>
      <c r="AV54" s="172">
        <v>2</v>
      </c>
      <c r="AW54" s="172"/>
      <c r="AX54" s="172"/>
      <c r="AY54" s="172"/>
    </row>
    <row r="55" spans="1:51" s="162" customFormat="1" ht="24.75" customHeight="1">
      <c r="A55" s="179" t="s">
        <v>185</v>
      </c>
      <c r="B55" s="178"/>
      <c r="C55" s="363" t="s">
        <v>186</v>
      </c>
      <c r="D55" s="387"/>
      <c r="E55" s="387"/>
      <c r="F55" s="387"/>
      <c r="G55" s="387"/>
      <c r="H55" s="364"/>
      <c r="I55" s="155">
        <f t="shared" si="6"/>
        <v>38</v>
      </c>
      <c r="J55" s="156">
        <f t="shared" si="25"/>
        <v>3</v>
      </c>
      <c r="K55" s="156">
        <f t="shared" si="25"/>
        <v>2</v>
      </c>
      <c r="L55" s="167"/>
      <c r="M55" s="168"/>
      <c r="N55" s="108">
        <v>3</v>
      </c>
      <c r="O55" s="108">
        <v>2</v>
      </c>
      <c r="P55" s="160"/>
      <c r="Q55" s="160"/>
      <c r="R55" s="108">
        <v>3</v>
      </c>
      <c r="S55" s="160"/>
      <c r="T55" s="160"/>
      <c r="U55" s="160"/>
      <c r="V55" s="171"/>
      <c r="W55" s="171"/>
      <c r="X55" s="160"/>
      <c r="Y55" s="172"/>
      <c r="Z55" s="173"/>
      <c r="AA55" s="172"/>
      <c r="AB55" s="158" t="str">
        <f t="shared" si="1"/>
        <v>AH6123-11</v>
      </c>
      <c r="AC55" s="158" t="str">
        <f t="shared" si="21"/>
        <v>Зөгийчин, зөгийн аж ахуй эрхлэгч</v>
      </c>
      <c r="AD55" s="159">
        <f t="shared" si="22"/>
        <v>38</v>
      </c>
      <c r="AE55" s="160"/>
      <c r="AF55" s="160"/>
      <c r="AG55" s="160"/>
      <c r="AH55" s="160"/>
      <c r="AI55" s="176"/>
      <c r="AJ55" s="176"/>
      <c r="AK55" s="160"/>
      <c r="AL55" s="160"/>
      <c r="AM55" s="160"/>
      <c r="AN55" s="160"/>
      <c r="AO55" s="160"/>
      <c r="AP55" s="160"/>
      <c r="AQ55" s="108">
        <v>3</v>
      </c>
      <c r="AR55" s="108">
        <v>2</v>
      </c>
      <c r="AS55" s="172">
        <v>2</v>
      </c>
      <c r="AT55" s="172"/>
      <c r="AU55" s="172"/>
      <c r="AV55" s="172">
        <v>1</v>
      </c>
      <c r="AW55" s="172"/>
      <c r="AX55" s="172"/>
      <c r="AY55" s="172"/>
    </row>
    <row r="56" spans="1:51" s="162" customFormat="1" ht="24.75" customHeight="1">
      <c r="A56" s="181" t="s">
        <v>187</v>
      </c>
      <c r="B56" s="178"/>
      <c r="C56" s="363" t="s">
        <v>188</v>
      </c>
      <c r="D56" s="387"/>
      <c r="E56" s="387"/>
      <c r="F56" s="387"/>
      <c r="G56" s="387"/>
      <c r="H56" s="364"/>
      <c r="I56" s="155">
        <f t="shared" si="6"/>
        <v>39</v>
      </c>
      <c r="J56" s="156">
        <f t="shared" si="25"/>
        <v>7</v>
      </c>
      <c r="K56" s="156">
        <f t="shared" si="25"/>
        <v>4</v>
      </c>
      <c r="L56" s="167"/>
      <c r="M56" s="168"/>
      <c r="N56" s="108">
        <v>7</v>
      </c>
      <c r="O56" s="108">
        <v>4</v>
      </c>
      <c r="P56" s="160"/>
      <c r="Q56" s="160"/>
      <c r="R56" s="108">
        <v>7</v>
      </c>
      <c r="S56" s="160"/>
      <c r="T56" s="160"/>
      <c r="U56" s="160"/>
      <c r="V56" s="171"/>
      <c r="W56" s="171"/>
      <c r="X56" s="161"/>
      <c r="Y56" s="172"/>
      <c r="Z56" s="173"/>
      <c r="AA56" s="172"/>
      <c r="AB56" s="158" t="str">
        <f t="shared" si="1"/>
        <v>AH6121-14</v>
      </c>
      <c r="AC56" s="158" t="str">
        <f t="shared" si="21"/>
        <v>Малчин</v>
      </c>
      <c r="AD56" s="159">
        <f t="shared" si="22"/>
        <v>39</v>
      </c>
      <c r="AE56" s="160"/>
      <c r="AF56" s="160"/>
      <c r="AG56" s="160"/>
      <c r="AH56" s="160"/>
      <c r="AI56" s="176"/>
      <c r="AJ56" s="176"/>
      <c r="AK56" s="160"/>
      <c r="AL56" s="160"/>
      <c r="AM56" s="160"/>
      <c r="AN56" s="160"/>
      <c r="AO56" s="160"/>
      <c r="AP56" s="160"/>
      <c r="AQ56" s="108">
        <v>7</v>
      </c>
      <c r="AR56" s="108">
        <v>4</v>
      </c>
      <c r="AS56" s="172">
        <v>3</v>
      </c>
      <c r="AT56" s="172"/>
      <c r="AU56" s="172"/>
      <c r="AV56" s="172">
        <v>4</v>
      </c>
      <c r="AW56" s="172"/>
      <c r="AX56" s="172"/>
      <c r="AY56" s="172"/>
    </row>
    <row r="57" spans="1:51" s="162" customFormat="1" ht="24.75" customHeight="1">
      <c r="A57" s="451" t="s">
        <v>297</v>
      </c>
      <c r="B57" s="452"/>
      <c r="C57" s="452"/>
      <c r="D57" s="452"/>
      <c r="E57" s="452"/>
      <c r="F57" s="452"/>
      <c r="G57" s="452"/>
      <c r="H57" s="453"/>
      <c r="I57" s="152">
        <f t="shared" si="6"/>
        <v>40</v>
      </c>
      <c r="J57" s="182">
        <f>SUM(J58:J66)</f>
        <v>25</v>
      </c>
      <c r="K57" s="182">
        <f t="shared" ref="K57:AA57" si="29">SUM(K58:K66)</f>
        <v>15</v>
      </c>
      <c r="L57" s="182">
        <f t="shared" si="29"/>
        <v>0</v>
      </c>
      <c r="M57" s="182">
        <f t="shared" si="29"/>
        <v>0</v>
      </c>
      <c r="N57" s="182">
        <f t="shared" si="29"/>
        <v>25</v>
      </c>
      <c r="O57" s="182">
        <f t="shared" si="29"/>
        <v>15</v>
      </c>
      <c r="P57" s="182">
        <f t="shared" si="29"/>
        <v>0</v>
      </c>
      <c r="Q57" s="182">
        <f t="shared" si="29"/>
        <v>0</v>
      </c>
      <c r="R57" s="182">
        <f t="shared" si="29"/>
        <v>25</v>
      </c>
      <c r="S57" s="182">
        <f t="shared" si="29"/>
        <v>0</v>
      </c>
      <c r="T57" s="182">
        <f t="shared" si="29"/>
        <v>0</v>
      </c>
      <c r="U57" s="182">
        <f t="shared" si="29"/>
        <v>0</v>
      </c>
      <c r="V57" s="182">
        <f t="shared" si="29"/>
        <v>4</v>
      </c>
      <c r="W57" s="182">
        <f t="shared" si="29"/>
        <v>2</v>
      </c>
      <c r="X57" s="182">
        <f t="shared" si="29"/>
        <v>0</v>
      </c>
      <c r="Y57" s="182">
        <f t="shared" si="29"/>
        <v>0</v>
      </c>
      <c r="Z57" s="182">
        <f t="shared" si="29"/>
        <v>0</v>
      </c>
      <c r="AA57" s="182">
        <f t="shared" si="29"/>
        <v>0</v>
      </c>
      <c r="AB57" s="439" t="str">
        <f t="shared" si="1"/>
        <v>4. Завхан аймгийн Тосонцэнгэл суман дахь МСҮТ</v>
      </c>
      <c r="AC57" s="441"/>
      <c r="AD57" s="183">
        <f t="shared" si="22"/>
        <v>40</v>
      </c>
      <c r="AE57" s="182">
        <f t="shared" ref="AE57:AY57" si="30">SUM(AE58:AE66)</f>
        <v>0</v>
      </c>
      <c r="AF57" s="182">
        <f t="shared" si="30"/>
        <v>0</v>
      </c>
      <c r="AG57" s="182">
        <f t="shared" si="30"/>
        <v>0</v>
      </c>
      <c r="AH57" s="182">
        <f t="shared" si="30"/>
        <v>0</v>
      </c>
      <c r="AI57" s="182">
        <f t="shared" si="30"/>
        <v>0</v>
      </c>
      <c r="AJ57" s="182">
        <f t="shared" si="30"/>
        <v>0</v>
      </c>
      <c r="AK57" s="182">
        <f t="shared" si="30"/>
        <v>0</v>
      </c>
      <c r="AL57" s="182">
        <f t="shared" si="30"/>
        <v>0</v>
      </c>
      <c r="AM57" s="182">
        <f t="shared" si="30"/>
        <v>0</v>
      </c>
      <c r="AN57" s="182">
        <f t="shared" si="30"/>
        <v>0</v>
      </c>
      <c r="AO57" s="182">
        <f t="shared" si="30"/>
        <v>0</v>
      </c>
      <c r="AP57" s="182">
        <f t="shared" si="30"/>
        <v>0</v>
      </c>
      <c r="AQ57" s="182">
        <f t="shared" si="30"/>
        <v>21</v>
      </c>
      <c r="AR57" s="182">
        <f t="shared" si="30"/>
        <v>13</v>
      </c>
      <c r="AS57" s="182">
        <f t="shared" si="30"/>
        <v>3</v>
      </c>
      <c r="AT57" s="182">
        <f t="shared" si="30"/>
        <v>1</v>
      </c>
      <c r="AU57" s="182">
        <f t="shared" si="30"/>
        <v>0</v>
      </c>
      <c r="AV57" s="182">
        <f t="shared" si="30"/>
        <v>13</v>
      </c>
      <c r="AW57" s="182">
        <f t="shared" si="30"/>
        <v>5</v>
      </c>
      <c r="AX57" s="182">
        <f t="shared" si="30"/>
        <v>3</v>
      </c>
      <c r="AY57" s="182">
        <f t="shared" si="30"/>
        <v>0</v>
      </c>
    </row>
    <row r="58" spans="1:51" s="162" customFormat="1" ht="24.75" customHeight="1">
      <c r="A58" s="363" t="s">
        <v>206</v>
      </c>
      <c r="B58" s="364"/>
      <c r="C58" s="363" t="s">
        <v>207</v>
      </c>
      <c r="D58" s="387"/>
      <c r="E58" s="387"/>
      <c r="F58" s="387"/>
      <c r="G58" s="387"/>
      <c r="H58" s="364"/>
      <c r="I58" s="155">
        <f t="shared" si="6"/>
        <v>41</v>
      </c>
      <c r="J58" s="156">
        <f t="shared" ref="J58:K66" si="31">+L58+N58+P58</f>
        <v>1</v>
      </c>
      <c r="K58" s="156">
        <f t="shared" si="31"/>
        <v>0</v>
      </c>
      <c r="L58" s="167"/>
      <c r="M58" s="168"/>
      <c r="N58" s="108">
        <v>1</v>
      </c>
      <c r="O58" s="108">
        <v>0</v>
      </c>
      <c r="P58" s="160"/>
      <c r="Q58" s="160"/>
      <c r="R58" s="108">
        <v>1</v>
      </c>
      <c r="S58" s="160"/>
      <c r="T58" s="160"/>
      <c r="U58" s="160"/>
      <c r="V58" s="169">
        <v>1</v>
      </c>
      <c r="W58" s="169">
        <v>0</v>
      </c>
      <c r="X58" s="161"/>
      <c r="Y58" s="172"/>
      <c r="Z58" s="173"/>
      <c r="AA58" s="172"/>
      <c r="AB58" s="158" t="str">
        <f t="shared" si="1"/>
        <v>IM7212-14</v>
      </c>
      <c r="AC58" s="158" t="str">
        <f t="shared" ref="AC58:AC66" si="32">+C58</f>
        <v>Гагнуурчин</v>
      </c>
      <c r="AD58" s="159">
        <f t="shared" si="22"/>
        <v>41</v>
      </c>
      <c r="AE58" s="160"/>
      <c r="AF58" s="160"/>
      <c r="AG58" s="160"/>
      <c r="AH58" s="160"/>
      <c r="AI58" s="176"/>
      <c r="AJ58" s="176"/>
      <c r="AK58" s="160"/>
      <c r="AL58" s="160"/>
      <c r="AM58" s="160"/>
      <c r="AN58" s="160"/>
      <c r="AO58" s="160"/>
      <c r="AP58" s="160"/>
      <c r="AQ58" s="108"/>
      <c r="AR58" s="108"/>
      <c r="AS58" s="172"/>
      <c r="AT58" s="172"/>
      <c r="AU58" s="172"/>
      <c r="AV58" s="172"/>
      <c r="AW58" s="172">
        <v>1</v>
      </c>
      <c r="AX58" s="172"/>
      <c r="AY58" s="172"/>
    </row>
    <row r="59" spans="1:51" s="162" customFormat="1" ht="24.75" customHeight="1">
      <c r="A59" s="428" t="s">
        <v>134</v>
      </c>
      <c r="B59" s="430"/>
      <c r="C59" s="363" t="s">
        <v>135</v>
      </c>
      <c r="D59" s="387"/>
      <c r="E59" s="387"/>
      <c r="F59" s="387"/>
      <c r="G59" s="387"/>
      <c r="H59" s="364"/>
      <c r="I59" s="155">
        <f t="shared" si="6"/>
        <v>42</v>
      </c>
      <c r="J59" s="156">
        <f t="shared" si="31"/>
        <v>1</v>
      </c>
      <c r="K59" s="156">
        <f t="shared" si="31"/>
        <v>0</v>
      </c>
      <c r="L59" s="167"/>
      <c r="M59" s="168"/>
      <c r="N59" s="108">
        <v>1</v>
      </c>
      <c r="O59" s="108">
        <v>0</v>
      </c>
      <c r="P59" s="160"/>
      <c r="Q59" s="160"/>
      <c r="R59" s="108">
        <v>1</v>
      </c>
      <c r="S59" s="160"/>
      <c r="T59" s="160"/>
      <c r="U59" s="160"/>
      <c r="V59" s="169">
        <v>1</v>
      </c>
      <c r="W59" s="169">
        <v>0</v>
      </c>
      <c r="X59" s="161"/>
      <c r="Y59" s="172"/>
      <c r="Z59" s="173"/>
      <c r="AA59" s="172"/>
      <c r="AB59" s="158" t="str">
        <f t="shared" si="1"/>
        <v>CF7115-24</v>
      </c>
      <c r="AC59" s="158" t="str">
        <f t="shared" si="32"/>
        <v>Модон эдлэлийн мужаан</v>
      </c>
      <c r="AD59" s="159">
        <f t="shared" si="22"/>
        <v>42</v>
      </c>
      <c r="AE59" s="160"/>
      <c r="AF59" s="160"/>
      <c r="AG59" s="160"/>
      <c r="AH59" s="160"/>
      <c r="AI59" s="176"/>
      <c r="AJ59" s="176"/>
      <c r="AK59" s="160"/>
      <c r="AL59" s="160"/>
      <c r="AM59" s="160"/>
      <c r="AN59" s="160"/>
      <c r="AO59" s="160"/>
      <c r="AP59" s="160"/>
      <c r="AQ59" s="108"/>
      <c r="AR59" s="108"/>
      <c r="AS59" s="172"/>
      <c r="AT59" s="172"/>
      <c r="AU59" s="172"/>
      <c r="AV59" s="172"/>
      <c r="AW59" s="172">
        <v>1</v>
      </c>
      <c r="AX59" s="172"/>
      <c r="AY59" s="172"/>
    </row>
    <row r="60" spans="1:51" s="162" customFormat="1" ht="24.75" customHeight="1">
      <c r="A60" s="363" t="s">
        <v>216</v>
      </c>
      <c r="B60" s="364"/>
      <c r="C60" s="428" t="s">
        <v>217</v>
      </c>
      <c r="D60" s="429"/>
      <c r="E60" s="429"/>
      <c r="F60" s="429"/>
      <c r="G60" s="429"/>
      <c r="H60" s="430"/>
      <c r="I60" s="155">
        <f t="shared" si="6"/>
        <v>43</v>
      </c>
      <c r="J60" s="156">
        <f t="shared" si="31"/>
        <v>3</v>
      </c>
      <c r="K60" s="156">
        <f t="shared" si="31"/>
        <v>3</v>
      </c>
      <c r="L60" s="167"/>
      <c r="M60" s="168"/>
      <c r="N60" s="108">
        <v>3</v>
      </c>
      <c r="O60" s="108">
        <v>3</v>
      </c>
      <c r="P60" s="160"/>
      <c r="Q60" s="160"/>
      <c r="R60" s="108">
        <v>3</v>
      </c>
      <c r="S60" s="160"/>
      <c r="T60" s="160"/>
      <c r="U60" s="160"/>
      <c r="V60" s="169">
        <v>1</v>
      </c>
      <c r="W60" s="169">
        <v>1</v>
      </c>
      <c r="X60" s="161"/>
      <c r="Y60" s="172"/>
      <c r="Z60" s="173"/>
      <c r="AA60" s="172"/>
      <c r="AB60" s="158" t="str">
        <f t="shared" si="1"/>
        <v>IE7533-28</v>
      </c>
      <c r="AC60" s="158" t="str">
        <f t="shared" si="32"/>
        <v>Оёмол бүтээгдэхүүний оёдолчин</v>
      </c>
      <c r="AD60" s="159">
        <f t="shared" si="22"/>
        <v>43</v>
      </c>
      <c r="AE60" s="160"/>
      <c r="AF60" s="160"/>
      <c r="AG60" s="160"/>
      <c r="AH60" s="160"/>
      <c r="AI60" s="176"/>
      <c r="AJ60" s="176"/>
      <c r="AK60" s="160"/>
      <c r="AL60" s="160"/>
      <c r="AM60" s="160"/>
      <c r="AN60" s="160"/>
      <c r="AO60" s="160"/>
      <c r="AP60" s="160"/>
      <c r="AQ60" s="108">
        <v>2</v>
      </c>
      <c r="AR60" s="108">
        <v>2</v>
      </c>
      <c r="AS60" s="172"/>
      <c r="AT60" s="172"/>
      <c r="AU60" s="172"/>
      <c r="AV60" s="172">
        <v>1</v>
      </c>
      <c r="AW60" s="172">
        <v>1</v>
      </c>
      <c r="AX60" s="172">
        <v>1</v>
      </c>
      <c r="AY60" s="172"/>
    </row>
    <row r="61" spans="1:51" s="162" customFormat="1" ht="24.75" customHeight="1">
      <c r="A61" s="181" t="s">
        <v>187</v>
      </c>
      <c r="B61" s="178"/>
      <c r="C61" s="363" t="s">
        <v>188</v>
      </c>
      <c r="D61" s="387"/>
      <c r="E61" s="387"/>
      <c r="F61" s="387"/>
      <c r="G61" s="387"/>
      <c r="H61" s="364"/>
      <c r="I61" s="155">
        <f t="shared" si="6"/>
        <v>44</v>
      </c>
      <c r="J61" s="156">
        <f t="shared" si="31"/>
        <v>8</v>
      </c>
      <c r="K61" s="156">
        <f t="shared" si="31"/>
        <v>3</v>
      </c>
      <c r="L61" s="167"/>
      <c r="M61" s="168"/>
      <c r="N61" s="108">
        <v>8</v>
      </c>
      <c r="O61" s="108">
        <v>3</v>
      </c>
      <c r="P61" s="160"/>
      <c r="Q61" s="160"/>
      <c r="R61" s="108">
        <v>8</v>
      </c>
      <c r="S61" s="160"/>
      <c r="T61" s="160"/>
      <c r="U61" s="160"/>
      <c r="V61" s="169"/>
      <c r="W61" s="169"/>
      <c r="X61" s="161"/>
      <c r="Y61" s="172"/>
      <c r="Z61" s="173"/>
      <c r="AA61" s="172"/>
      <c r="AB61" s="158" t="str">
        <f t="shared" si="1"/>
        <v>AH6121-14</v>
      </c>
      <c r="AC61" s="158" t="str">
        <f t="shared" si="32"/>
        <v>Малчин</v>
      </c>
      <c r="AD61" s="159">
        <f t="shared" si="22"/>
        <v>44</v>
      </c>
      <c r="AE61" s="160"/>
      <c r="AF61" s="160"/>
      <c r="AG61" s="160"/>
      <c r="AH61" s="160"/>
      <c r="AI61" s="176"/>
      <c r="AJ61" s="176"/>
      <c r="AK61" s="160"/>
      <c r="AL61" s="160"/>
      <c r="AM61" s="160"/>
      <c r="AN61" s="160"/>
      <c r="AO61" s="160"/>
      <c r="AP61" s="160"/>
      <c r="AQ61" s="108">
        <v>8</v>
      </c>
      <c r="AR61" s="108">
        <v>3</v>
      </c>
      <c r="AS61" s="172"/>
      <c r="AT61" s="172"/>
      <c r="AU61" s="172"/>
      <c r="AV61" s="172">
        <v>6</v>
      </c>
      <c r="AW61" s="172">
        <v>1</v>
      </c>
      <c r="AX61" s="172">
        <v>1</v>
      </c>
      <c r="AY61" s="172"/>
    </row>
    <row r="62" spans="1:51" s="162" customFormat="1" ht="24.75" customHeight="1">
      <c r="A62" s="181" t="s">
        <v>92</v>
      </c>
      <c r="B62" s="178"/>
      <c r="C62" s="363" t="s">
        <v>93</v>
      </c>
      <c r="D62" s="387"/>
      <c r="E62" s="387"/>
      <c r="F62" s="387"/>
      <c r="G62" s="387"/>
      <c r="H62" s="364"/>
      <c r="I62" s="155">
        <f t="shared" si="6"/>
        <v>45</v>
      </c>
      <c r="J62" s="156">
        <f t="shared" si="31"/>
        <v>3</v>
      </c>
      <c r="K62" s="156">
        <f t="shared" si="31"/>
        <v>2</v>
      </c>
      <c r="L62" s="167"/>
      <c r="M62" s="168"/>
      <c r="N62" s="108">
        <v>3</v>
      </c>
      <c r="O62" s="108">
        <v>2</v>
      </c>
      <c r="P62" s="160"/>
      <c r="Q62" s="160"/>
      <c r="R62" s="108">
        <v>3</v>
      </c>
      <c r="S62" s="160"/>
      <c r="T62" s="160"/>
      <c r="U62" s="160"/>
      <c r="V62" s="169"/>
      <c r="W62" s="169"/>
      <c r="X62" s="161"/>
      <c r="Y62" s="172"/>
      <c r="Z62" s="173"/>
      <c r="AA62" s="172"/>
      <c r="AB62" s="158" t="str">
        <f t="shared" si="1"/>
        <v>ID4120-11</v>
      </c>
      <c r="AC62" s="158" t="str">
        <f t="shared" si="32"/>
        <v>Нарийн бичгийн дарга-албан хэргийн ажилтан</v>
      </c>
      <c r="AD62" s="159">
        <f t="shared" si="22"/>
        <v>45</v>
      </c>
      <c r="AE62" s="160"/>
      <c r="AF62" s="160"/>
      <c r="AG62" s="160"/>
      <c r="AH62" s="160"/>
      <c r="AI62" s="176"/>
      <c r="AJ62" s="176"/>
      <c r="AK62" s="160"/>
      <c r="AL62" s="160"/>
      <c r="AM62" s="160"/>
      <c r="AN62" s="160"/>
      <c r="AO62" s="160"/>
      <c r="AP62" s="160"/>
      <c r="AQ62" s="108">
        <v>3</v>
      </c>
      <c r="AR62" s="108">
        <v>2</v>
      </c>
      <c r="AS62" s="172"/>
      <c r="AT62" s="172"/>
      <c r="AU62" s="172"/>
      <c r="AV62" s="172">
        <v>3</v>
      </c>
      <c r="AW62" s="172"/>
      <c r="AX62" s="172"/>
      <c r="AY62" s="172"/>
    </row>
    <row r="63" spans="1:51" s="162" customFormat="1" ht="24.75" customHeight="1">
      <c r="A63" s="184" t="s">
        <v>103</v>
      </c>
      <c r="B63" s="185"/>
      <c r="C63" s="428" t="s">
        <v>104</v>
      </c>
      <c r="D63" s="429"/>
      <c r="E63" s="429"/>
      <c r="F63" s="429"/>
      <c r="G63" s="429"/>
      <c r="H63" s="430"/>
      <c r="I63" s="155">
        <f t="shared" si="6"/>
        <v>46</v>
      </c>
      <c r="J63" s="156">
        <f t="shared" si="31"/>
        <v>2</v>
      </c>
      <c r="K63" s="156">
        <f t="shared" si="31"/>
        <v>1</v>
      </c>
      <c r="L63" s="167"/>
      <c r="M63" s="168"/>
      <c r="N63" s="108">
        <v>2</v>
      </c>
      <c r="O63" s="108">
        <v>1</v>
      </c>
      <c r="P63" s="160"/>
      <c r="Q63" s="160"/>
      <c r="R63" s="108">
        <v>2</v>
      </c>
      <c r="S63" s="160"/>
      <c r="T63" s="160"/>
      <c r="U63" s="160"/>
      <c r="V63" s="169"/>
      <c r="W63" s="169"/>
      <c r="X63" s="161"/>
      <c r="Y63" s="172"/>
      <c r="Z63" s="173"/>
      <c r="AA63" s="172"/>
      <c r="AB63" s="158" t="str">
        <f t="shared" si="1"/>
        <v>NF6210-27</v>
      </c>
      <c r="AC63" s="158" t="str">
        <f t="shared" si="32"/>
        <v xml:space="preserve">Ойн арчилгаа, ашиглалтын ажилтан </v>
      </c>
      <c r="AD63" s="159">
        <f t="shared" si="22"/>
        <v>46</v>
      </c>
      <c r="AE63" s="160"/>
      <c r="AF63" s="160"/>
      <c r="AG63" s="160"/>
      <c r="AH63" s="160"/>
      <c r="AI63" s="176"/>
      <c r="AJ63" s="176"/>
      <c r="AK63" s="160"/>
      <c r="AL63" s="160"/>
      <c r="AM63" s="160"/>
      <c r="AN63" s="160"/>
      <c r="AO63" s="160"/>
      <c r="AP63" s="160"/>
      <c r="AQ63" s="108">
        <v>2</v>
      </c>
      <c r="AR63" s="108">
        <v>1</v>
      </c>
      <c r="AS63" s="172">
        <v>1</v>
      </c>
      <c r="AT63" s="172"/>
      <c r="AU63" s="172"/>
      <c r="AV63" s="172">
        <v>1</v>
      </c>
      <c r="AW63" s="172"/>
      <c r="AX63" s="172"/>
      <c r="AY63" s="172"/>
    </row>
    <row r="64" spans="1:51" s="162" customFormat="1" ht="24.75" customHeight="1">
      <c r="A64" s="363" t="s">
        <v>236</v>
      </c>
      <c r="B64" s="364"/>
      <c r="C64" s="428" t="s">
        <v>237</v>
      </c>
      <c r="D64" s="429"/>
      <c r="E64" s="429"/>
      <c r="F64" s="429"/>
      <c r="G64" s="429"/>
      <c r="H64" s="430"/>
      <c r="I64" s="155">
        <f t="shared" si="6"/>
        <v>47</v>
      </c>
      <c r="J64" s="156">
        <f t="shared" si="31"/>
        <v>5</v>
      </c>
      <c r="K64" s="156">
        <f t="shared" si="31"/>
        <v>5</v>
      </c>
      <c r="L64" s="167"/>
      <c r="M64" s="168"/>
      <c r="N64" s="108">
        <v>5</v>
      </c>
      <c r="O64" s="108">
        <v>5</v>
      </c>
      <c r="P64" s="160"/>
      <c r="Q64" s="160"/>
      <c r="R64" s="108">
        <v>5</v>
      </c>
      <c r="S64" s="160"/>
      <c r="T64" s="160"/>
      <c r="U64" s="160"/>
      <c r="V64" s="169"/>
      <c r="W64" s="169"/>
      <c r="X64" s="161"/>
      <c r="Y64" s="172"/>
      <c r="Z64" s="173"/>
      <c r="AA64" s="172"/>
      <c r="AB64" s="158" t="str">
        <f t="shared" si="1"/>
        <v>IF5120-11</v>
      </c>
      <c r="AC64" s="158" t="str">
        <f t="shared" si="32"/>
        <v>Тогооч</v>
      </c>
      <c r="AD64" s="159">
        <f t="shared" si="22"/>
        <v>47</v>
      </c>
      <c r="AE64" s="160"/>
      <c r="AF64" s="160"/>
      <c r="AG64" s="160"/>
      <c r="AH64" s="160"/>
      <c r="AI64" s="176"/>
      <c r="AJ64" s="176"/>
      <c r="AK64" s="160"/>
      <c r="AL64" s="160"/>
      <c r="AM64" s="160"/>
      <c r="AN64" s="160"/>
      <c r="AO64" s="160"/>
      <c r="AP64" s="160"/>
      <c r="AQ64" s="108">
        <v>5</v>
      </c>
      <c r="AR64" s="108">
        <v>5</v>
      </c>
      <c r="AS64" s="172">
        <v>2</v>
      </c>
      <c r="AT64" s="172">
        <v>1</v>
      </c>
      <c r="AU64" s="172"/>
      <c r="AV64" s="172">
        <v>1</v>
      </c>
      <c r="AW64" s="172"/>
      <c r="AX64" s="172">
        <v>1</v>
      </c>
      <c r="AY64" s="172"/>
    </row>
    <row r="65" spans="1:51" s="162" customFormat="1" ht="24.75" customHeight="1">
      <c r="A65" s="363" t="s">
        <v>197</v>
      </c>
      <c r="B65" s="364"/>
      <c r="C65" s="428" t="s">
        <v>198</v>
      </c>
      <c r="D65" s="429"/>
      <c r="E65" s="429"/>
      <c r="F65" s="429"/>
      <c r="G65" s="429"/>
      <c r="H65" s="430"/>
      <c r="I65" s="155">
        <f t="shared" si="6"/>
        <v>48</v>
      </c>
      <c r="J65" s="156">
        <f t="shared" si="31"/>
        <v>1</v>
      </c>
      <c r="K65" s="156">
        <f t="shared" si="31"/>
        <v>0</v>
      </c>
      <c r="L65" s="167"/>
      <c r="M65" s="168"/>
      <c r="N65" s="108">
        <v>1</v>
      </c>
      <c r="O65" s="108"/>
      <c r="P65" s="160"/>
      <c r="Q65" s="160"/>
      <c r="R65" s="108">
        <v>1</v>
      </c>
      <c r="S65" s="160"/>
      <c r="T65" s="160"/>
      <c r="U65" s="160"/>
      <c r="V65" s="169"/>
      <c r="W65" s="169"/>
      <c r="X65" s="161"/>
      <c r="Y65" s="172"/>
      <c r="Z65" s="173"/>
      <c r="AA65" s="172"/>
      <c r="AB65" s="158" t="str">
        <f t="shared" si="1"/>
        <v>AF6112-25</v>
      </c>
      <c r="AC65" s="158" t="str">
        <f t="shared" si="32"/>
        <v>Хүлэмжийн аж ахуйн фермер</v>
      </c>
      <c r="AD65" s="159">
        <f t="shared" si="22"/>
        <v>48</v>
      </c>
      <c r="AE65" s="160"/>
      <c r="AF65" s="160"/>
      <c r="AG65" s="160"/>
      <c r="AH65" s="160"/>
      <c r="AI65" s="176"/>
      <c r="AJ65" s="176"/>
      <c r="AK65" s="160"/>
      <c r="AL65" s="160"/>
      <c r="AM65" s="160"/>
      <c r="AN65" s="160"/>
      <c r="AO65" s="160"/>
      <c r="AP65" s="160"/>
      <c r="AQ65" s="108">
        <v>1</v>
      </c>
      <c r="AR65" s="108">
        <v>0</v>
      </c>
      <c r="AS65" s="172"/>
      <c r="AT65" s="172"/>
      <c r="AU65" s="172"/>
      <c r="AV65" s="172">
        <v>1</v>
      </c>
      <c r="AW65" s="172"/>
      <c r="AX65" s="172"/>
      <c r="AY65" s="172"/>
    </row>
    <row r="66" spans="1:51" s="162" customFormat="1" ht="24.75" customHeight="1">
      <c r="A66" s="363" t="s">
        <v>242</v>
      </c>
      <c r="B66" s="364"/>
      <c r="C66" s="363" t="s">
        <v>243</v>
      </c>
      <c r="D66" s="387"/>
      <c r="E66" s="387"/>
      <c r="F66" s="387"/>
      <c r="G66" s="387"/>
      <c r="H66" s="364"/>
      <c r="I66" s="155">
        <f t="shared" si="6"/>
        <v>49</v>
      </c>
      <c r="J66" s="156">
        <f t="shared" si="31"/>
        <v>1</v>
      </c>
      <c r="K66" s="156">
        <f t="shared" si="31"/>
        <v>1</v>
      </c>
      <c r="L66" s="167"/>
      <c r="M66" s="168"/>
      <c r="N66" s="108">
        <v>1</v>
      </c>
      <c r="O66" s="108">
        <v>1</v>
      </c>
      <c r="P66" s="160"/>
      <c r="Q66" s="160"/>
      <c r="R66" s="108">
        <v>1</v>
      </c>
      <c r="S66" s="160"/>
      <c r="T66" s="160"/>
      <c r="U66" s="160"/>
      <c r="V66" s="169">
        <v>1</v>
      </c>
      <c r="W66" s="169">
        <v>1</v>
      </c>
      <c r="X66" s="161"/>
      <c r="Y66" s="172"/>
      <c r="Z66" s="173"/>
      <c r="AA66" s="172"/>
      <c r="AB66" s="158" t="str">
        <f t="shared" si="1"/>
        <v>SO5142-11</v>
      </c>
      <c r="AC66" s="158" t="str">
        <f t="shared" si="32"/>
        <v>Гоо засалч</v>
      </c>
      <c r="AD66" s="159">
        <f t="shared" si="22"/>
        <v>49</v>
      </c>
      <c r="AE66" s="160"/>
      <c r="AF66" s="160"/>
      <c r="AG66" s="160"/>
      <c r="AH66" s="160"/>
      <c r="AI66" s="176"/>
      <c r="AJ66" s="176"/>
      <c r="AK66" s="160"/>
      <c r="AL66" s="160"/>
      <c r="AM66" s="160"/>
      <c r="AN66" s="160"/>
      <c r="AO66" s="160"/>
      <c r="AP66" s="160"/>
      <c r="AQ66" s="108"/>
      <c r="AR66" s="108"/>
      <c r="AS66" s="172"/>
      <c r="AT66" s="172"/>
      <c r="AU66" s="172"/>
      <c r="AV66" s="172"/>
      <c r="AW66" s="172">
        <v>1</v>
      </c>
      <c r="AX66" s="172"/>
      <c r="AY66" s="172"/>
    </row>
    <row r="67" spans="1:51" s="187" customFormat="1" ht="15">
      <c r="A67" s="456" t="s">
        <v>298</v>
      </c>
      <c r="B67" s="457"/>
      <c r="C67" s="457"/>
      <c r="D67" s="457"/>
      <c r="E67" s="457"/>
      <c r="F67" s="457"/>
      <c r="G67" s="457"/>
      <c r="H67" s="458"/>
      <c r="I67" s="152">
        <f t="shared" si="6"/>
        <v>50</v>
      </c>
      <c r="J67" s="186">
        <f>+J68</f>
        <v>1</v>
      </c>
      <c r="K67" s="186">
        <f t="shared" ref="K67:AA67" si="33">+K68</f>
        <v>1</v>
      </c>
      <c r="L67" s="186">
        <f t="shared" si="33"/>
        <v>0</v>
      </c>
      <c r="M67" s="186">
        <f t="shared" si="33"/>
        <v>0</v>
      </c>
      <c r="N67" s="186">
        <f t="shared" si="33"/>
        <v>1</v>
      </c>
      <c r="O67" s="186">
        <f t="shared" si="33"/>
        <v>1</v>
      </c>
      <c r="P67" s="186">
        <f t="shared" si="33"/>
        <v>0</v>
      </c>
      <c r="Q67" s="186">
        <f t="shared" si="33"/>
        <v>0</v>
      </c>
      <c r="R67" s="186">
        <f t="shared" si="33"/>
        <v>1</v>
      </c>
      <c r="S67" s="186">
        <f t="shared" si="33"/>
        <v>0</v>
      </c>
      <c r="T67" s="186">
        <f t="shared" si="33"/>
        <v>0</v>
      </c>
      <c r="U67" s="186">
        <f t="shared" si="33"/>
        <v>0</v>
      </c>
      <c r="V67" s="186">
        <f t="shared" si="33"/>
        <v>1</v>
      </c>
      <c r="W67" s="186">
        <f t="shared" si="33"/>
        <v>1</v>
      </c>
      <c r="X67" s="186">
        <f t="shared" si="33"/>
        <v>0</v>
      </c>
      <c r="Y67" s="186">
        <f t="shared" si="33"/>
        <v>0</v>
      </c>
      <c r="Z67" s="186">
        <f t="shared" si="33"/>
        <v>0</v>
      </c>
      <c r="AA67" s="186">
        <f t="shared" si="33"/>
        <v>0</v>
      </c>
      <c r="AB67" s="454" t="str">
        <f t="shared" si="1"/>
        <v>5. Орхон аймаг дахь ХАА-н МСҮТ</v>
      </c>
      <c r="AC67" s="455"/>
      <c r="AD67" s="165">
        <f t="shared" si="22"/>
        <v>50</v>
      </c>
      <c r="AE67" s="186">
        <f t="shared" ref="AE67:AY67" si="34">+AE68</f>
        <v>0</v>
      </c>
      <c r="AF67" s="186">
        <f t="shared" si="34"/>
        <v>0</v>
      </c>
      <c r="AG67" s="186">
        <f t="shared" si="34"/>
        <v>0</v>
      </c>
      <c r="AH67" s="186">
        <f t="shared" si="34"/>
        <v>0</v>
      </c>
      <c r="AI67" s="186">
        <f t="shared" si="34"/>
        <v>0</v>
      </c>
      <c r="AJ67" s="186">
        <f t="shared" si="34"/>
        <v>0</v>
      </c>
      <c r="AK67" s="186">
        <f t="shared" si="34"/>
        <v>0</v>
      </c>
      <c r="AL67" s="186">
        <f t="shared" si="34"/>
        <v>0</v>
      </c>
      <c r="AM67" s="186">
        <f t="shared" si="34"/>
        <v>0</v>
      </c>
      <c r="AN67" s="186">
        <f t="shared" si="34"/>
        <v>0</v>
      </c>
      <c r="AO67" s="186">
        <f t="shared" si="34"/>
        <v>0</v>
      </c>
      <c r="AP67" s="186">
        <f t="shared" si="34"/>
        <v>0</v>
      </c>
      <c r="AQ67" s="186">
        <f t="shared" si="34"/>
        <v>0</v>
      </c>
      <c r="AR67" s="186">
        <f t="shared" si="34"/>
        <v>0</v>
      </c>
      <c r="AS67" s="186">
        <f t="shared" si="34"/>
        <v>0</v>
      </c>
      <c r="AT67" s="186">
        <f t="shared" si="34"/>
        <v>0</v>
      </c>
      <c r="AU67" s="186">
        <f t="shared" si="34"/>
        <v>0</v>
      </c>
      <c r="AV67" s="186">
        <f t="shared" si="34"/>
        <v>0</v>
      </c>
      <c r="AW67" s="186">
        <f t="shared" si="34"/>
        <v>1</v>
      </c>
      <c r="AX67" s="186">
        <f t="shared" si="34"/>
        <v>0</v>
      </c>
      <c r="AY67" s="186">
        <f t="shared" si="34"/>
        <v>0</v>
      </c>
    </row>
    <row r="68" spans="1:51" s="162" customFormat="1" ht="24.75" customHeight="1">
      <c r="A68" s="363" t="s">
        <v>122</v>
      </c>
      <c r="B68" s="364"/>
      <c r="C68" s="363" t="s">
        <v>123</v>
      </c>
      <c r="D68" s="387"/>
      <c r="E68" s="387"/>
      <c r="F68" s="387"/>
      <c r="G68" s="387"/>
      <c r="H68" s="364"/>
      <c r="I68" s="155">
        <f t="shared" si="6"/>
        <v>51</v>
      </c>
      <c r="J68" s="156">
        <f t="shared" si="25"/>
        <v>1</v>
      </c>
      <c r="K68" s="156">
        <f t="shared" si="25"/>
        <v>1</v>
      </c>
      <c r="L68" s="188"/>
      <c r="M68" s="161"/>
      <c r="N68" s="161">
        <v>1</v>
      </c>
      <c r="O68" s="161">
        <v>1</v>
      </c>
      <c r="P68" s="160"/>
      <c r="Q68" s="160"/>
      <c r="R68" s="161">
        <v>1</v>
      </c>
      <c r="S68" s="160"/>
      <c r="T68" s="160"/>
      <c r="U68" s="160"/>
      <c r="V68" s="169">
        <v>1</v>
      </c>
      <c r="W68" s="169">
        <v>1</v>
      </c>
      <c r="X68" s="160"/>
      <c r="Y68" s="172"/>
      <c r="Z68" s="173"/>
      <c r="AA68" s="172"/>
      <c r="AB68" s="158" t="str">
        <f t="shared" si="1"/>
        <v>CF7411-12</v>
      </c>
      <c r="AC68" s="158" t="str">
        <f t="shared" si="21"/>
        <v>Барилгын цахилгаанчин</v>
      </c>
      <c r="AD68" s="159">
        <f t="shared" si="22"/>
        <v>51</v>
      </c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72">
        <v>1</v>
      </c>
      <c r="AX68" s="189"/>
      <c r="AY68" s="189"/>
    </row>
    <row r="69" spans="1:51" s="187" customFormat="1" ht="15">
      <c r="A69" s="456" t="s">
        <v>299</v>
      </c>
      <c r="B69" s="457"/>
      <c r="C69" s="457"/>
      <c r="D69" s="457"/>
      <c r="E69" s="457"/>
      <c r="F69" s="457"/>
      <c r="G69" s="457"/>
      <c r="H69" s="458"/>
      <c r="I69" s="152">
        <f t="shared" si="6"/>
        <v>52</v>
      </c>
      <c r="J69" s="190">
        <f t="shared" ref="J69" si="35">SUM(J70:J74)</f>
        <v>62</v>
      </c>
      <c r="K69" s="190">
        <f t="shared" ref="K69:AA69" si="36">SUM(K70:K74)</f>
        <v>11</v>
      </c>
      <c r="L69" s="190">
        <f t="shared" si="36"/>
        <v>0</v>
      </c>
      <c r="M69" s="190">
        <f t="shared" si="36"/>
        <v>0</v>
      </c>
      <c r="N69" s="190">
        <f t="shared" si="36"/>
        <v>62</v>
      </c>
      <c r="O69" s="190">
        <f t="shared" si="36"/>
        <v>11</v>
      </c>
      <c r="P69" s="190">
        <f t="shared" si="36"/>
        <v>0</v>
      </c>
      <c r="Q69" s="190">
        <f t="shared" si="36"/>
        <v>0</v>
      </c>
      <c r="R69" s="190">
        <f t="shared" si="36"/>
        <v>62</v>
      </c>
      <c r="S69" s="190">
        <f t="shared" si="36"/>
        <v>0</v>
      </c>
      <c r="T69" s="190">
        <f t="shared" si="36"/>
        <v>0</v>
      </c>
      <c r="U69" s="190">
        <f t="shared" si="36"/>
        <v>0</v>
      </c>
      <c r="V69" s="190">
        <f t="shared" si="36"/>
        <v>0</v>
      </c>
      <c r="W69" s="190">
        <f t="shared" si="36"/>
        <v>0</v>
      </c>
      <c r="X69" s="190">
        <f t="shared" si="36"/>
        <v>0</v>
      </c>
      <c r="Y69" s="190">
        <f t="shared" si="36"/>
        <v>0</v>
      </c>
      <c r="Z69" s="190">
        <f t="shared" si="36"/>
        <v>0</v>
      </c>
      <c r="AA69" s="190">
        <f t="shared" si="36"/>
        <v>0</v>
      </c>
      <c r="AB69" s="454" t="str">
        <f t="shared" si="1"/>
        <v>6. Сүхбаатар аймаг дахь МСҮТ</v>
      </c>
      <c r="AC69" s="455"/>
      <c r="AD69" s="165">
        <f t="shared" si="22"/>
        <v>52</v>
      </c>
      <c r="AE69" s="190">
        <f t="shared" ref="AE69:AY69" si="37">SUM(AE70:AE74)</f>
        <v>0</v>
      </c>
      <c r="AF69" s="190">
        <f t="shared" si="37"/>
        <v>0</v>
      </c>
      <c r="AG69" s="190">
        <f t="shared" si="37"/>
        <v>0</v>
      </c>
      <c r="AH69" s="190">
        <f t="shared" si="37"/>
        <v>0</v>
      </c>
      <c r="AI69" s="190">
        <f t="shared" si="37"/>
        <v>0</v>
      </c>
      <c r="AJ69" s="190">
        <f t="shared" si="37"/>
        <v>0</v>
      </c>
      <c r="AK69" s="190">
        <f t="shared" si="37"/>
        <v>0</v>
      </c>
      <c r="AL69" s="190">
        <f t="shared" si="37"/>
        <v>0</v>
      </c>
      <c r="AM69" s="190">
        <f t="shared" si="37"/>
        <v>40</v>
      </c>
      <c r="AN69" s="190">
        <f t="shared" si="37"/>
        <v>0</v>
      </c>
      <c r="AO69" s="190">
        <f t="shared" si="37"/>
        <v>0</v>
      </c>
      <c r="AP69" s="190">
        <f t="shared" si="37"/>
        <v>0</v>
      </c>
      <c r="AQ69" s="190">
        <f t="shared" si="37"/>
        <v>22</v>
      </c>
      <c r="AR69" s="190">
        <f t="shared" si="37"/>
        <v>11</v>
      </c>
      <c r="AS69" s="190">
        <f t="shared" si="37"/>
        <v>2</v>
      </c>
      <c r="AT69" s="190">
        <f t="shared" si="37"/>
        <v>1</v>
      </c>
      <c r="AU69" s="190">
        <f t="shared" si="37"/>
        <v>2</v>
      </c>
      <c r="AV69" s="190">
        <f t="shared" si="37"/>
        <v>29</v>
      </c>
      <c r="AW69" s="190">
        <f t="shared" si="37"/>
        <v>25</v>
      </c>
      <c r="AX69" s="190">
        <f t="shared" si="37"/>
        <v>3</v>
      </c>
      <c r="AY69" s="190">
        <f t="shared" si="37"/>
        <v>0</v>
      </c>
    </row>
    <row r="70" spans="1:51" s="162" customFormat="1" ht="24.75" customHeight="1">
      <c r="A70" s="363" t="s">
        <v>114</v>
      </c>
      <c r="B70" s="364"/>
      <c r="C70" s="363" t="s">
        <v>115</v>
      </c>
      <c r="D70" s="387"/>
      <c r="E70" s="387"/>
      <c r="F70" s="387"/>
      <c r="G70" s="387"/>
      <c r="H70" s="364"/>
      <c r="I70" s="155">
        <f t="shared" si="6"/>
        <v>53</v>
      </c>
      <c r="J70" s="156">
        <f t="shared" si="25"/>
        <v>32</v>
      </c>
      <c r="K70" s="156">
        <f t="shared" si="25"/>
        <v>7</v>
      </c>
      <c r="L70" s="188"/>
      <c r="M70" s="161"/>
      <c r="N70" s="161">
        <v>32</v>
      </c>
      <c r="O70" s="161">
        <v>7</v>
      </c>
      <c r="P70" s="161"/>
      <c r="Q70" s="161"/>
      <c r="R70" s="161">
        <v>32</v>
      </c>
      <c r="S70" s="160"/>
      <c r="T70" s="160"/>
      <c r="U70" s="160"/>
      <c r="V70" s="169"/>
      <c r="W70" s="169"/>
      <c r="X70" s="160"/>
      <c r="Y70" s="172"/>
      <c r="Z70" s="173"/>
      <c r="AA70" s="172"/>
      <c r="AB70" s="158" t="str">
        <f t="shared" si="1"/>
        <v>CF7123-20</v>
      </c>
      <c r="AC70" s="158" t="str">
        <f t="shared" si="21"/>
        <v>Барилгын засал-чимэглэлчин</v>
      </c>
      <c r="AD70" s="159">
        <f t="shared" si="22"/>
        <v>53</v>
      </c>
      <c r="AE70" s="160"/>
      <c r="AF70" s="160"/>
      <c r="AG70" s="160"/>
      <c r="AH70" s="160"/>
      <c r="AI70" s="160"/>
      <c r="AJ70" s="160"/>
      <c r="AK70" s="160"/>
      <c r="AL70" s="160"/>
      <c r="AM70" s="161">
        <v>20</v>
      </c>
      <c r="AN70" s="160"/>
      <c r="AO70" s="160"/>
      <c r="AP70" s="160"/>
      <c r="AQ70" s="161">
        <v>12</v>
      </c>
      <c r="AR70" s="161">
        <v>7</v>
      </c>
      <c r="AS70" s="172"/>
      <c r="AT70" s="172"/>
      <c r="AU70" s="161">
        <v>1</v>
      </c>
      <c r="AV70" s="161">
        <v>14</v>
      </c>
      <c r="AW70" s="161">
        <v>16</v>
      </c>
      <c r="AX70" s="161">
        <v>1</v>
      </c>
      <c r="AY70" s="172"/>
    </row>
    <row r="71" spans="1:51" s="162" customFormat="1" ht="24.75" customHeight="1">
      <c r="A71" s="363" t="s">
        <v>206</v>
      </c>
      <c r="B71" s="364"/>
      <c r="C71" s="363" t="s">
        <v>207</v>
      </c>
      <c r="D71" s="387"/>
      <c r="E71" s="387"/>
      <c r="F71" s="387"/>
      <c r="G71" s="387"/>
      <c r="H71" s="364"/>
      <c r="I71" s="155">
        <f t="shared" si="6"/>
        <v>54</v>
      </c>
      <c r="J71" s="156">
        <f t="shared" si="25"/>
        <v>4</v>
      </c>
      <c r="K71" s="156">
        <f t="shared" si="25"/>
        <v>0</v>
      </c>
      <c r="L71" s="188"/>
      <c r="M71" s="161"/>
      <c r="N71" s="161">
        <v>4</v>
      </c>
      <c r="O71" s="161"/>
      <c r="P71" s="161"/>
      <c r="Q71" s="161"/>
      <c r="R71" s="161">
        <v>4</v>
      </c>
      <c r="S71" s="160"/>
      <c r="T71" s="160"/>
      <c r="U71" s="160"/>
      <c r="V71" s="169"/>
      <c r="W71" s="169"/>
      <c r="X71" s="160"/>
      <c r="Y71" s="172"/>
      <c r="Z71" s="173"/>
      <c r="AA71" s="172"/>
      <c r="AB71" s="158" t="str">
        <f t="shared" si="1"/>
        <v>IM7212-14</v>
      </c>
      <c r="AC71" s="158" t="str">
        <f t="shared" si="21"/>
        <v>Гагнуурчин</v>
      </c>
      <c r="AD71" s="159">
        <f t="shared" si="22"/>
        <v>54</v>
      </c>
      <c r="AE71" s="160"/>
      <c r="AF71" s="160"/>
      <c r="AG71" s="160"/>
      <c r="AH71" s="160"/>
      <c r="AI71" s="160"/>
      <c r="AJ71" s="160"/>
      <c r="AK71" s="160"/>
      <c r="AL71" s="160"/>
      <c r="AM71" s="161"/>
      <c r="AN71" s="160"/>
      <c r="AO71" s="160"/>
      <c r="AP71" s="160"/>
      <c r="AQ71" s="161">
        <v>4</v>
      </c>
      <c r="AR71" s="161"/>
      <c r="AS71" s="172"/>
      <c r="AT71" s="172"/>
      <c r="AU71" s="172"/>
      <c r="AV71" s="161">
        <v>3</v>
      </c>
      <c r="AW71" s="161">
        <v>1</v>
      </c>
      <c r="AX71" s="172"/>
      <c r="AY71" s="172"/>
    </row>
    <row r="72" spans="1:51" s="162" customFormat="1" ht="24.75" customHeight="1">
      <c r="A72" s="363" t="s">
        <v>216</v>
      </c>
      <c r="B72" s="364"/>
      <c r="C72" s="428" t="s">
        <v>217</v>
      </c>
      <c r="D72" s="429"/>
      <c r="E72" s="429"/>
      <c r="F72" s="429"/>
      <c r="G72" s="429"/>
      <c r="H72" s="430"/>
      <c r="I72" s="155">
        <f t="shared" si="6"/>
        <v>55</v>
      </c>
      <c r="J72" s="156">
        <f t="shared" si="25"/>
        <v>3</v>
      </c>
      <c r="K72" s="156">
        <f t="shared" si="25"/>
        <v>3</v>
      </c>
      <c r="L72" s="188"/>
      <c r="M72" s="161"/>
      <c r="N72" s="161">
        <v>3</v>
      </c>
      <c r="O72" s="161">
        <v>3</v>
      </c>
      <c r="P72" s="161"/>
      <c r="Q72" s="161"/>
      <c r="R72" s="161">
        <v>3</v>
      </c>
      <c r="S72" s="160"/>
      <c r="T72" s="160"/>
      <c r="U72" s="160"/>
      <c r="V72" s="169"/>
      <c r="W72" s="169"/>
      <c r="X72" s="160"/>
      <c r="Y72" s="172"/>
      <c r="Z72" s="173"/>
      <c r="AA72" s="172"/>
      <c r="AB72" s="158" t="str">
        <f t="shared" si="1"/>
        <v>IE7533-28</v>
      </c>
      <c r="AC72" s="158" t="str">
        <f t="shared" si="21"/>
        <v>Оёмол бүтээгдэхүүний оёдолчин</v>
      </c>
      <c r="AD72" s="159">
        <f t="shared" si="22"/>
        <v>55</v>
      </c>
      <c r="AE72" s="160"/>
      <c r="AF72" s="160"/>
      <c r="AG72" s="160"/>
      <c r="AH72" s="160"/>
      <c r="AI72" s="160"/>
      <c r="AJ72" s="160"/>
      <c r="AK72" s="160"/>
      <c r="AL72" s="160"/>
      <c r="AM72" s="161"/>
      <c r="AN72" s="160"/>
      <c r="AO72" s="160"/>
      <c r="AP72" s="160"/>
      <c r="AQ72" s="161">
        <v>3</v>
      </c>
      <c r="AR72" s="161">
        <v>3</v>
      </c>
      <c r="AS72" s="161">
        <v>2</v>
      </c>
      <c r="AT72" s="161">
        <v>1</v>
      </c>
      <c r="AU72" s="172"/>
      <c r="AV72" s="172"/>
      <c r="AW72" s="172"/>
      <c r="AX72" s="172"/>
      <c r="AY72" s="172"/>
    </row>
    <row r="73" spans="1:51" s="162" customFormat="1" ht="24.75" customHeight="1">
      <c r="A73" s="459" t="s">
        <v>156</v>
      </c>
      <c r="B73" s="459"/>
      <c r="C73" s="363" t="s">
        <v>157</v>
      </c>
      <c r="D73" s="387"/>
      <c r="E73" s="387"/>
      <c r="F73" s="387"/>
      <c r="G73" s="387"/>
      <c r="H73" s="364"/>
      <c r="I73" s="155">
        <f t="shared" si="6"/>
        <v>56</v>
      </c>
      <c r="J73" s="156">
        <f t="shared" si="25"/>
        <v>3</v>
      </c>
      <c r="K73" s="156">
        <f t="shared" si="25"/>
        <v>1</v>
      </c>
      <c r="L73" s="188"/>
      <c r="M73" s="161"/>
      <c r="N73" s="161">
        <v>3</v>
      </c>
      <c r="O73" s="161">
        <v>1</v>
      </c>
      <c r="P73" s="161"/>
      <c r="Q73" s="161"/>
      <c r="R73" s="161">
        <v>3</v>
      </c>
      <c r="S73" s="160"/>
      <c r="T73" s="160"/>
      <c r="U73" s="160"/>
      <c r="V73" s="169"/>
      <c r="W73" s="169"/>
      <c r="X73" s="160"/>
      <c r="Y73" s="172"/>
      <c r="Z73" s="173"/>
      <c r="AA73" s="172"/>
      <c r="AB73" s="158" t="str">
        <f t="shared" si="1"/>
        <v>TR4323-29</v>
      </c>
      <c r="AC73" s="158" t="str">
        <f t="shared" si="21"/>
        <v>Төмөр замын замчин</v>
      </c>
      <c r="AD73" s="159">
        <f t="shared" si="22"/>
        <v>56</v>
      </c>
      <c r="AE73" s="160"/>
      <c r="AF73" s="160"/>
      <c r="AG73" s="160"/>
      <c r="AH73" s="160"/>
      <c r="AI73" s="160"/>
      <c r="AJ73" s="160"/>
      <c r="AK73" s="160"/>
      <c r="AL73" s="160"/>
      <c r="AM73" s="161"/>
      <c r="AN73" s="160"/>
      <c r="AO73" s="160"/>
      <c r="AP73" s="160"/>
      <c r="AQ73" s="161">
        <v>3</v>
      </c>
      <c r="AR73" s="161">
        <v>1</v>
      </c>
      <c r="AS73" s="172"/>
      <c r="AT73" s="172"/>
      <c r="AU73" s="172"/>
      <c r="AV73" s="161">
        <v>3</v>
      </c>
      <c r="AW73" s="172"/>
      <c r="AX73" s="172"/>
      <c r="AY73" s="172"/>
    </row>
    <row r="74" spans="1:51" s="162" customFormat="1" ht="24.75" customHeight="1">
      <c r="A74" s="363" t="s">
        <v>118</v>
      </c>
      <c r="B74" s="364"/>
      <c r="C74" s="428" t="s">
        <v>119</v>
      </c>
      <c r="D74" s="429"/>
      <c r="E74" s="429"/>
      <c r="F74" s="429"/>
      <c r="G74" s="429"/>
      <c r="H74" s="430"/>
      <c r="I74" s="155">
        <f t="shared" si="6"/>
        <v>57</v>
      </c>
      <c r="J74" s="156">
        <f t="shared" si="25"/>
        <v>20</v>
      </c>
      <c r="K74" s="156">
        <f t="shared" si="25"/>
        <v>0</v>
      </c>
      <c r="L74" s="188"/>
      <c r="M74" s="161"/>
      <c r="N74" s="161">
        <v>20</v>
      </c>
      <c r="O74" s="161"/>
      <c r="P74" s="161"/>
      <c r="Q74" s="161"/>
      <c r="R74" s="161">
        <v>20</v>
      </c>
      <c r="S74" s="160"/>
      <c r="T74" s="160"/>
      <c r="U74" s="160"/>
      <c r="V74" s="169"/>
      <c r="W74" s="169"/>
      <c r="X74" s="160"/>
      <c r="Y74" s="172"/>
      <c r="Z74" s="173"/>
      <c r="AA74" s="172"/>
      <c r="AB74" s="158" t="str">
        <f t="shared" si="1"/>
        <v>CF7112-19</v>
      </c>
      <c r="AC74" s="158" t="str">
        <f t="shared" si="21"/>
        <v>Барилгын өрөг угсрагч</v>
      </c>
      <c r="AD74" s="159">
        <f t="shared" si="22"/>
        <v>57</v>
      </c>
      <c r="AE74" s="160"/>
      <c r="AF74" s="160"/>
      <c r="AG74" s="160"/>
      <c r="AH74" s="160"/>
      <c r="AI74" s="160"/>
      <c r="AJ74" s="160"/>
      <c r="AK74" s="160"/>
      <c r="AL74" s="160"/>
      <c r="AM74" s="161">
        <v>20</v>
      </c>
      <c r="AN74" s="160"/>
      <c r="AO74" s="160"/>
      <c r="AP74" s="160"/>
      <c r="AQ74" s="160"/>
      <c r="AR74" s="160"/>
      <c r="AS74" s="172"/>
      <c r="AT74" s="172"/>
      <c r="AU74" s="161">
        <v>1</v>
      </c>
      <c r="AV74" s="161">
        <v>9</v>
      </c>
      <c r="AW74" s="161">
        <v>8</v>
      </c>
      <c r="AX74" s="161">
        <v>2</v>
      </c>
      <c r="AY74" s="172"/>
    </row>
    <row r="75" spans="1:51" s="187" customFormat="1" ht="44.25" customHeight="1">
      <c r="A75" s="456" t="s">
        <v>300</v>
      </c>
      <c r="B75" s="457"/>
      <c r="C75" s="457"/>
      <c r="D75" s="457"/>
      <c r="E75" s="457"/>
      <c r="F75" s="457"/>
      <c r="G75" s="457"/>
      <c r="H75" s="458"/>
      <c r="I75" s="152">
        <f t="shared" si="6"/>
        <v>58</v>
      </c>
      <c r="J75" s="186">
        <f t="shared" ref="J75:AA75" si="38">+J76</f>
        <v>19</v>
      </c>
      <c r="K75" s="186">
        <f t="shared" si="38"/>
        <v>19</v>
      </c>
      <c r="L75" s="186">
        <f t="shared" si="38"/>
        <v>0</v>
      </c>
      <c r="M75" s="186">
        <f t="shared" si="38"/>
        <v>0</v>
      </c>
      <c r="N75" s="186">
        <f t="shared" si="38"/>
        <v>19</v>
      </c>
      <c r="O75" s="186">
        <f t="shared" si="38"/>
        <v>19</v>
      </c>
      <c r="P75" s="186">
        <f t="shared" si="38"/>
        <v>0</v>
      </c>
      <c r="Q75" s="186">
        <f t="shared" si="38"/>
        <v>0</v>
      </c>
      <c r="R75" s="186">
        <f t="shared" si="38"/>
        <v>0</v>
      </c>
      <c r="S75" s="186">
        <f t="shared" si="38"/>
        <v>0</v>
      </c>
      <c r="T75" s="186">
        <f t="shared" si="38"/>
        <v>19</v>
      </c>
      <c r="U75" s="186">
        <f t="shared" si="38"/>
        <v>0</v>
      </c>
      <c r="V75" s="186">
        <f t="shared" si="38"/>
        <v>0</v>
      </c>
      <c r="W75" s="186">
        <f t="shared" si="38"/>
        <v>0</v>
      </c>
      <c r="X75" s="186">
        <f t="shared" si="38"/>
        <v>0</v>
      </c>
      <c r="Y75" s="186">
        <f t="shared" si="38"/>
        <v>0</v>
      </c>
      <c r="Z75" s="186">
        <f t="shared" si="38"/>
        <v>0</v>
      </c>
      <c r="AA75" s="186">
        <f t="shared" si="38"/>
        <v>0</v>
      </c>
      <c r="AB75" s="454" t="str">
        <f t="shared" si="1"/>
        <v>7. Сэргээн Засалт, Сургалт Үйлдвэрлэлийн Төвийн Мэргэжлийн Боловсрол, Ур Чадвар Олгох Сургууль</v>
      </c>
      <c r="AC75" s="455"/>
      <c r="AD75" s="165">
        <f t="shared" si="22"/>
        <v>58</v>
      </c>
      <c r="AE75" s="186">
        <f t="shared" ref="AE75:AY75" si="39">+AE76</f>
        <v>0</v>
      </c>
      <c r="AF75" s="186">
        <f t="shared" si="39"/>
        <v>0</v>
      </c>
      <c r="AG75" s="186">
        <f t="shared" si="39"/>
        <v>0</v>
      </c>
      <c r="AH75" s="186">
        <f t="shared" si="39"/>
        <v>0</v>
      </c>
      <c r="AI75" s="186">
        <f t="shared" si="39"/>
        <v>0</v>
      </c>
      <c r="AJ75" s="186">
        <f t="shared" si="39"/>
        <v>0</v>
      </c>
      <c r="AK75" s="186">
        <f t="shared" si="39"/>
        <v>19</v>
      </c>
      <c r="AL75" s="186">
        <f t="shared" si="39"/>
        <v>19</v>
      </c>
      <c r="AM75" s="186">
        <f t="shared" si="39"/>
        <v>0</v>
      </c>
      <c r="AN75" s="186">
        <f t="shared" si="39"/>
        <v>0</v>
      </c>
      <c r="AO75" s="186">
        <f t="shared" si="39"/>
        <v>0</v>
      </c>
      <c r="AP75" s="186">
        <f t="shared" si="39"/>
        <v>0</v>
      </c>
      <c r="AQ75" s="186">
        <f t="shared" si="39"/>
        <v>0</v>
      </c>
      <c r="AR75" s="186">
        <f t="shared" si="39"/>
        <v>0</v>
      </c>
      <c r="AS75" s="186">
        <f t="shared" si="39"/>
        <v>13</v>
      </c>
      <c r="AT75" s="186">
        <f t="shared" si="39"/>
        <v>0</v>
      </c>
      <c r="AU75" s="186">
        <f t="shared" si="39"/>
        <v>0</v>
      </c>
      <c r="AV75" s="186">
        <f t="shared" si="39"/>
        <v>6</v>
      </c>
      <c r="AW75" s="186">
        <f t="shared" si="39"/>
        <v>0</v>
      </c>
      <c r="AX75" s="186">
        <f t="shared" si="39"/>
        <v>0</v>
      </c>
      <c r="AY75" s="186">
        <f t="shared" si="39"/>
        <v>0</v>
      </c>
    </row>
    <row r="76" spans="1:51" s="162" customFormat="1" ht="24.75" customHeight="1">
      <c r="A76" s="460"/>
      <c r="B76" s="461"/>
      <c r="C76" s="363" t="s">
        <v>74</v>
      </c>
      <c r="D76" s="387"/>
      <c r="E76" s="387"/>
      <c r="F76" s="387"/>
      <c r="G76" s="387"/>
      <c r="H76" s="364"/>
      <c r="I76" s="155">
        <f t="shared" si="6"/>
        <v>59</v>
      </c>
      <c r="J76" s="156">
        <f t="shared" si="25"/>
        <v>19</v>
      </c>
      <c r="K76" s="156">
        <f t="shared" si="25"/>
        <v>19</v>
      </c>
      <c r="L76" s="167"/>
      <c r="M76" s="168"/>
      <c r="N76" s="108">
        <v>19</v>
      </c>
      <c r="O76" s="108">
        <v>19</v>
      </c>
      <c r="P76" s="161"/>
      <c r="Q76" s="161"/>
      <c r="R76" s="108"/>
      <c r="S76" s="161"/>
      <c r="T76" s="161">
        <v>19</v>
      </c>
      <c r="U76" s="161"/>
      <c r="V76" s="161"/>
      <c r="W76" s="108"/>
      <c r="X76" s="161"/>
      <c r="Y76" s="161"/>
      <c r="Z76" s="188"/>
      <c r="AA76" s="161"/>
      <c r="AB76" s="158"/>
      <c r="AC76" s="158" t="str">
        <f t="shared" si="21"/>
        <v>Монгол дохионы хэлний хэлмэрч</v>
      </c>
      <c r="AD76" s="159">
        <f t="shared" si="22"/>
        <v>59</v>
      </c>
      <c r="AE76" s="161"/>
      <c r="AF76" s="161"/>
      <c r="AG76" s="161"/>
      <c r="AH76" s="161"/>
      <c r="AI76" s="163"/>
      <c r="AJ76" s="163"/>
      <c r="AK76" s="161">
        <v>19</v>
      </c>
      <c r="AL76" s="161">
        <v>19</v>
      </c>
      <c r="AM76" s="161"/>
      <c r="AN76" s="161"/>
      <c r="AO76" s="161"/>
      <c r="AP76" s="161"/>
      <c r="AQ76" s="108"/>
      <c r="AR76" s="108"/>
      <c r="AS76" s="161">
        <v>13</v>
      </c>
      <c r="AT76" s="161"/>
      <c r="AU76" s="161"/>
      <c r="AV76" s="161">
        <v>6</v>
      </c>
      <c r="AW76" s="161"/>
      <c r="AX76" s="161"/>
      <c r="AY76" s="161"/>
    </row>
    <row r="77" spans="1:51" s="187" customFormat="1" ht="15">
      <c r="A77" s="456" t="s">
        <v>301</v>
      </c>
      <c r="B77" s="457"/>
      <c r="C77" s="457"/>
      <c r="D77" s="457"/>
      <c r="E77" s="457"/>
      <c r="F77" s="457"/>
      <c r="G77" s="457"/>
      <c r="H77" s="458"/>
      <c r="I77" s="152">
        <f t="shared" si="6"/>
        <v>60</v>
      </c>
      <c r="J77" s="190">
        <f t="shared" ref="J77:AA77" si="40">SUM(J78:J86)</f>
        <v>32</v>
      </c>
      <c r="K77" s="190">
        <f t="shared" si="40"/>
        <v>13</v>
      </c>
      <c r="L77" s="190">
        <f t="shared" si="40"/>
        <v>0</v>
      </c>
      <c r="M77" s="190">
        <f t="shared" si="40"/>
        <v>0</v>
      </c>
      <c r="N77" s="190">
        <f t="shared" si="40"/>
        <v>17</v>
      </c>
      <c r="O77" s="190">
        <f t="shared" si="40"/>
        <v>6</v>
      </c>
      <c r="P77" s="190">
        <f t="shared" si="40"/>
        <v>15</v>
      </c>
      <c r="Q77" s="190">
        <f t="shared" si="40"/>
        <v>7</v>
      </c>
      <c r="R77" s="190">
        <f t="shared" si="40"/>
        <v>17</v>
      </c>
      <c r="S77" s="190">
        <f t="shared" si="40"/>
        <v>0</v>
      </c>
      <c r="T77" s="190">
        <f t="shared" si="40"/>
        <v>15</v>
      </c>
      <c r="U77" s="190">
        <f t="shared" si="40"/>
        <v>0</v>
      </c>
      <c r="V77" s="190">
        <f t="shared" si="40"/>
        <v>4</v>
      </c>
      <c r="W77" s="190">
        <f t="shared" si="40"/>
        <v>0</v>
      </c>
      <c r="X77" s="190">
        <f t="shared" si="40"/>
        <v>0</v>
      </c>
      <c r="Y77" s="190">
        <f t="shared" si="40"/>
        <v>0</v>
      </c>
      <c r="Z77" s="190">
        <f t="shared" si="40"/>
        <v>0</v>
      </c>
      <c r="AA77" s="190">
        <f t="shared" si="40"/>
        <v>0</v>
      </c>
      <c r="AB77" s="454" t="str">
        <f>+A77</f>
        <v>8. Төв аймгийн Эрдэнэ суман дахь МСҮТ</v>
      </c>
      <c r="AC77" s="455"/>
      <c r="AD77" s="165">
        <f t="shared" si="22"/>
        <v>60</v>
      </c>
      <c r="AE77" s="190">
        <f t="shared" ref="AE77:AY77" si="41">SUM(AE78:AE86)</f>
        <v>0</v>
      </c>
      <c r="AF77" s="190">
        <f t="shared" si="41"/>
        <v>0</v>
      </c>
      <c r="AG77" s="190">
        <f t="shared" si="41"/>
        <v>0</v>
      </c>
      <c r="AH77" s="190">
        <f t="shared" si="41"/>
        <v>0</v>
      </c>
      <c r="AI77" s="190">
        <f t="shared" si="41"/>
        <v>0</v>
      </c>
      <c r="AJ77" s="190">
        <f t="shared" si="41"/>
        <v>0</v>
      </c>
      <c r="AK77" s="190">
        <f t="shared" si="41"/>
        <v>20</v>
      </c>
      <c r="AL77" s="190">
        <f t="shared" si="41"/>
        <v>8</v>
      </c>
      <c r="AM77" s="190">
        <f t="shared" si="41"/>
        <v>0</v>
      </c>
      <c r="AN77" s="190">
        <f t="shared" si="41"/>
        <v>0</v>
      </c>
      <c r="AO77" s="190">
        <f t="shared" si="41"/>
        <v>0</v>
      </c>
      <c r="AP77" s="190">
        <f t="shared" si="41"/>
        <v>0</v>
      </c>
      <c r="AQ77" s="190">
        <f t="shared" si="41"/>
        <v>8</v>
      </c>
      <c r="AR77" s="190">
        <f t="shared" si="41"/>
        <v>5</v>
      </c>
      <c r="AS77" s="190">
        <f t="shared" si="41"/>
        <v>4</v>
      </c>
      <c r="AT77" s="190">
        <f t="shared" si="41"/>
        <v>0</v>
      </c>
      <c r="AU77" s="190">
        <f t="shared" si="41"/>
        <v>1</v>
      </c>
      <c r="AV77" s="190">
        <f t="shared" si="41"/>
        <v>20</v>
      </c>
      <c r="AW77" s="190">
        <f t="shared" si="41"/>
        <v>7</v>
      </c>
      <c r="AX77" s="190">
        <f t="shared" si="41"/>
        <v>0</v>
      </c>
      <c r="AY77" s="190">
        <f t="shared" si="41"/>
        <v>0</v>
      </c>
    </row>
    <row r="78" spans="1:51" s="162" customFormat="1" ht="24.75" customHeight="1">
      <c r="A78" s="363" t="s">
        <v>216</v>
      </c>
      <c r="B78" s="364"/>
      <c r="C78" s="428" t="s">
        <v>217</v>
      </c>
      <c r="D78" s="429"/>
      <c r="E78" s="429"/>
      <c r="F78" s="429"/>
      <c r="G78" s="429"/>
      <c r="H78" s="430"/>
      <c r="I78" s="155">
        <f t="shared" si="6"/>
        <v>61</v>
      </c>
      <c r="J78" s="156">
        <f t="shared" si="25"/>
        <v>3</v>
      </c>
      <c r="K78" s="156">
        <f t="shared" si="25"/>
        <v>3</v>
      </c>
      <c r="L78" s="157"/>
      <c r="M78" s="157"/>
      <c r="N78" s="157">
        <v>3</v>
      </c>
      <c r="O78" s="157">
        <v>3</v>
      </c>
      <c r="P78" s="157"/>
      <c r="Q78" s="157"/>
      <c r="R78" s="157">
        <v>3</v>
      </c>
      <c r="S78" s="157"/>
      <c r="T78" s="157"/>
      <c r="U78" s="157"/>
      <c r="V78" s="157"/>
      <c r="W78" s="157"/>
      <c r="X78" s="157"/>
      <c r="Y78" s="157"/>
      <c r="Z78" s="157"/>
      <c r="AA78" s="157"/>
      <c r="AB78" s="158" t="str">
        <f t="shared" si="1"/>
        <v>IE7533-28</v>
      </c>
      <c r="AC78" s="158" t="str">
        <f t="shared" si="21"/>
        <v>Оёмол бүтээгдэхүүний оёдолчин</v>
      </c>
      <c r="AD78" s="159">
        <f t="shared" si="22"/>
        <v>61</v>
      </c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>
        <v>3</v>
      </c>
      <c r="AR78" s="161">
        <v>3</v>
      </c>
      <c r="AS78" s="161"/>
      <c r="AT78" s="161"/>
      <c r="AU78" s="161"/>
      <c r="AV78" s="161">
        <v>1</v>
      </c>
      <c r="AW78" s="161">
        <v>2</v>
      </c>
      <c r="AX78" s="161"/>
      <c r="AY78" s="161"/>
    </row>
    <row r="79" spans="1:51" s="162" customFormat="1" ht="24.75" customHeight="1">
      <c r="A79" s="363" t="s">
        <v>236</v>
      </c>
      <c r="B79" s="364"/>
      <c r="C79" s="428" t="s">
        <v>237</v>
      </c>
      <c r="D79" s="429"/>
      <c r="E79" s="429"/>
      <c r="F79" s="429"/>
      <c r="G79" s="429"/>
      <c r="H79" s="430"/>
      <c r="I79" s="155">
        <f t="shared" si="6"/>
        <v>62</v>
      </c>
      <c r="J79" s="156">
        <f t="shared" si="25"/>
        <v>2</v>
      </c>
      <c r="K79" s="156">
        <f t="shared" si="25"/>
        <v>1</v>
      </c>
      <c r="L79" s="157"/>
      <c r="M79" s="157"/>
      <c r="N79" s="157">
        <v>2</v>
      </c>
      <c r="O79" s="157">
        <v>1</v>
      </c>
      <c r="P79" s="157"/>
      <c r="Q79" s="157"/>
      <c r="R79" s="157">
        <v>2</v>
      </c>
      <c r="S79" s="157"/>
      <c r="T79" s="157"/>
      <c r="U79" s="157"/>
      <c r="V79" s="157">
        <v>1</v>
      </c>
      <c r="W79" s="157"/>
      <c r="X79" s="157"/>
      <c r="Y79" s="157"/>
      <c r="Z79" s="157"/>
      <c r="AA79" s="157"/>
      <c r="AB79" s="158" t="str">
        <f t="shared" si="1"/>
        <v>IF5120-11</v>
      </c>
      <c r="AC79" s="158" t="str">
        <f t="shared" si="21"/>
        <v>Тогооч</v>
      </c>
      <c r="AD79" s="159">
        <f t="shared" si="22"/>
        <v>62</v>
      </c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>
        <v>1</v>
      </c>
      <c r="AR79" s="161">
        <v>1</v>
      </c>
      <c r="AS79" s="161"/>
      <c r="AT79" s="161"/>
      <c r="AU79" s="161"/>
      <c r="AV79" s="161"/>
      <c r="AW79" s="161">
        <v>2</v>
      </c>
      <c r="AX79" s="161"/>
      <c r="AY79" s="161"/>
    </row>
    <row r="80" spans="1:51" s="162" customFormat="1" ht="24.75" customHeight="1">
      <c r="A80" s="363" t="s">
        <v>206</v>
      </c>
      <c r="B80" s="364"/>
      <c r="C80" s="428" t="s">
        <v>207</v>
      </c>
      <c r="D80" s="429"/>
      <c r="E80" s="429"/>
      <c r="F80" s="429"/>
      <c r="G80" s="429"/>
      <c r="H80" s="430"/>
      <c r="I80" s="155">
        <f t="shared" si="6"/>
        <v>63</v>
      </c>
      <c r="J80" s="156">
        <f t="shared" si="25"/>
        <v>4</v>
      </c>
      <c r="K80" s="156">
        <f t="shared" si="25"/>
        <v>0</v>
      </c>
      <c r="L80" s="157"/>
      <c r="M80" s="157"/>
      <c r="N80" s="157">
        <v>4</v>
      </c>
      <c r="O80" s="157"/>
      <c r="P80" s="157"/>
      <c r="Q80" s="157"/>
      <c r="R80" s="157">
        <v>4</v>
      </c>
      <c r="S80" s="157"/>
      <c r="T80" s="157"/>
      <c r="U80" s="157"/>
      <c r="V80" s="157">
        <v>1</v>
      </c>
      <c r="W80" s="157"/>
      <c r="X80" s="157"/>
      <c r="Y80" s="157"/>
      <c r="Z80" s="157"/>
      <c r="AA80" s="157"/>
      <c r="AB80" s="158" t="str">
        <f t="shared" si="1"/>
        <v>IM7212-14</v>
      </c>
      <c r="AC80" s="158" t="str">
        <f t="shared" si="21"/>
        <v>Гагнуурчин</v>
      </c>
      <c r="AD80" s="159">
        <f t="shared" si="22"/>
        <v>63</v>
      </c>
      <c r="AE80" s="161"/>
      <c r="AF80" s="161"/>
      <c r="AG80" s="161"/>
      <c r="AH80" s="161"/>
      <c r="AI80" s="161"/>
      <c r="AJ80" s="161"/>
      <c r="AK80" s="161">
        <v>2</v>
      </c>
      <c r="AL80" s="161"/>
      <c r="AM80" s="161"/>
      <c r="AN80" s="161"/>
      <c r="AO80" s="161"/>
      <c r="AP80" s="161"/>
      <c r="AQ80" s="161">
        <v>1</v>
      </c>
      <c r="AR80" s="161"/>
      <c r="AS80" s="161">
        <v>1</v>
      </c>
      <c r="AT80" s="161"/>
      <c r="AU80" s="161"/>
      <c r="AV80" s="161">
        <v>2</v>
      </c>
      <c r="AW80" s="161">
        <v>1</v>
      </c>
      <c r="AX80" s="161"/>
      <c r="AY80" s="161"/>
    </row>
    <row r="81" spans="1:51" s="162" customFormat="1" ht="24.75" customHeight="1">
      <c r="A81" s="184" t="s">
        <v>143</v>
      </c>
      <c r="B81" s="178"/>
      <c r="C81" s="428" t="s">
        <v>144</v>
      </c>
      <c r="D81" s="429"/>
      <c r="E81" s="429"/>
      <c r="F81" s="429"/>
      <c r="G81" s="429"/>
      <c r="H81" s="430"/>
      <c r="I81" s="155">
        <f t="shared" si="6"/>
        <v>64</v>
      </c>
      <c r="J81" s="156">
        <f t="shared" si="25"/>
        <v>1</v>
      </c>
      <c r="K81" s="156">
        <f t="shared" si="25"/>
        <v>0</v>
      </c>
      <c r="L81" s="157"/>
      <c r="M81" s="157"/>
      <c r="N81" s="157">
        <v>1</v>
      </c>
      <c r="O81" s="157"/>
      <c r="P81" s="157"/>
      <c r="Q81" s="157"/>
      <c r="R81" s="157">
        <v>1</v>
      </c>
      <c r="S81" s="157"/>
      <c r="T81" s="157"/>
      <c r="U81" s="157"/>
      <c r="V81" s="157">
        <v>1</v>
      </c>
      <c r="W81" s="157"/>
      <c r="X81" s="157"/>
      <c r="Y81" s="157"/>
      <c r="Z81" s="157"/>
      <c r="AA81" s="157"/>
      <c r="AB81" s="158" t="str">
        <f t="shared" si="1"/>
        <v>TC8211-20</v>
      </c>
      <c r="AC81" s="158" t="str">
        <f t="shared" si="21"/>
        <v>Автомашины засварчин</v>
      </c>
      <c r="AD81" s="159">
        <f t="shared" si="22"/>
        <v>64</v>
      </c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>
        <v>1</v>
      </c>
      <c r="AX81" s="161"/>
      <c r="AY81" s="161"/>
    </row>
    <row r="82" spans="1:51" s="162" customFormat="1" ht="24.75" customHeight="1">
      <c r="A82" s="428" t="s">
        <v>302</v>
      </c>
      <c r="B82" s="430"/>
      <c r="C82" s="428" t="s">
        <v>179</v>
      </c>
      <c r="D82" s="429"/>
      <c r="E82" s="429"/>
      <c r="F82" s="429"/>
      <c r="G82" s="429"/>
      <c r="H82" s="430"/>
      <c r="I82" s="155">
        <f t="shared" si="6"/>
        <v>65</v>
      </c>
      <c r="J82" s="156">
        <f t="shared" si="25"/>
        <v>2</v>
      </c>
      <c r="K82" s="156">
        <f t="shared" si="25"/>
        <v>0</v>
      </c>
      <c r="L82" s="157"/>
      <c r="M82" s="157"/>
      <c r="N82" s="157">
        <v>2</v>
      </c>
      <c r="O82" s="157"/>
      <c r="P82" s="157"/>
      <c r="Q82" s="157"/>
      <c r="R82" s="157">
        <v>2</v>
      </c>
      <c r="S82" s="157"/>
      <c r="T82" s="157"/>
      <c r="U82" s="157"/>
      <c r="V82" s="157"/>
      <c r="W82" s="157"/>
      <c r="X82" s="157"/>
      <c r="Y82" s="157"/>
      <c r="Z82" s="157"/>
      <c r="AA82" s="157"/>
      <c r="AB82" s="158" t="str">
        <f t="shared" ref="AB82:AB137" si="42">+A82</f>
        <v xml:space="preserve"> MT8111-35</v>
      </c>
      <c r="AC82" s="158" t="str">
        <f t="shared" si="21"/>
        <v>Хүнд машин механизмын оператор</v>
      </c>
      <c r="AD82" s="159">
        <f t="shared" si="22"/>
        <v>65</v>
      </c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>
        <v>2</v>
      </c>
      <c r="AR82" s="161"/>
      <c r="AS82" s="161"/>
      <c r="AT82" s="161"/>
      <c r="AU82" s="161">
        <v>1</v>
      </c>
      <c r="AV82" s="161">
        <v>1</v>
      </c>
      <c r="AW82" s="161"/>
      <c r="AX82" s="161"/>
      <c r="AY82" s="161"/>
    </row>
    <row r="83" spans="1:51" s="162" customFormat="1" ht="24.75" customHeight="1">
      <c r="A83" s="363" t="s">
        <v>120</v>
      </c>
      <c r="B83" s="364"/>
      <c r="C83" s="363" t="s">
        <v>121</v>
      </c>
      <c r="D83" s="387"/>
      <c r="E83" s="387"/>
      <c r="F83" s="387"/>
      <c r="G83" s="387"/>
      <c r="H83" s="364"/>
      <c r="I83" s="155">
        <f t="shared" si="6"/>
        <v>66</v>
      </c>
      <c r="J83" s="156">
        <f t="shared" si="25"/>
        <v>3</v>
      </c>
      <c r="K83" s="156">
        <f t="shared" si="25"/>
        <v>1</v>
      </c>
      <c r="L83" s="157"/>
      <c r="M83" s="157"/>
      <c r="N83" s="157">
        <v>3</v>
      </c>
      <c r="O83" s="157">
        <v>1</v>
      </c>
      <c r="P83" s="157"/>
      <c r="Q83" s="157"/>
      <c r="R83" s="157">
        <v>3</v>
      </c>
      <c r="S83" s="157"/>
      <c r="T83" s="157"/>
      <c r="U83" s="157"/>
      <c r="V83" s="157"/>
      <c r="W83" s="157"/>
      <c r="X83" s="157"/>
      <c r="Y83" s="157"/>
      <c r="Z83" s="157"/>
      <c r="AA83" s="157"/>
      <c r="AB83" s="158" t="str">
        <f t="shared" si="42"/>
        <v>CF7126-36</v>
      </c>
      <c r="AC83" s="158" t="str">
        <f t="shared" si="21"/>
        <v>Барилгын сантехникч</v>
      </c>
      <c r="AD83" s="159">
        <f t="shared" si="22"/>
        <v>66</v>
      </c>
      <c r="AE83" s="161"/>
      <c r="AF83" s="161"/>
      <c r="AG83" s="161"/>
      <c r="AH83" s="161"/>
      <c r="AI83" s="161"/>
      <c r="AJ83" s="161"/>
      <c r="AK83" s="161">
        <v>3</v>
      </c>
      <c r="AL83" s="161">
        <v>1</v>
      </c>
      <c r="AM83" s="161"/>
      <c r="AN83" s="161"/>
      <c r="AO83" s="161"/>
      <c r="AP83" s="161"/>
      <c r="AQ83" s="161"/>
      <c r="AR83" s="161"/>
      <c r="AS83" s="161"/>
      <c r="AT83" s="161"/>
      <c r="AU83" s="161"/>
      <c r="AV83" s="161">
        <v>3</v>
      </c>
      <c r="AW83" s="161"/>
      <c r="AX83" s="161"/>
      <c r="AY83" s="161"/>
    </row>
    <row r="84" spans="1:51" s="162" customFormat="1" ht="24.75" customHeight="1">
      <c r="A84" s="428" t="s">
        <v>210</v>
      </c>
      <c r="B84" s="430"/>
      <c r="C84" s="363" t="s">
        <v>211</v>
      </c>
      <c r="D84" s="387"/>
      <c r="E84" s="387"/>
      <c r="F84" s="387"/>
      <c r="G84" s="387"/>
      <c r="H84" s="364"/>
      <c r="I84" s="155">
        <f t="shared" ref="I84:I147" si="43">+I83+1</f>
        <v>67</v>
      </c>
      <c r="J84" s="156">
        <f t="shared" si="25"/>
        <v>1</v>
      </c>
      <c r="K84" s="156">
        <f t="shared" si="25"/>
        <v>1</v>
      </c>
      <c r="L84" s="157"/>
      <c r="M84" s="157"/>
      <c r="N84" s="157">
        <v>1</v>
      </c>
      <c r="O84" s="157">
        <v>1</v>
      </c>
      <c r="P84" s="157"/>
      <c r="Q84" s="157"/>
      <c r="R84" s="157">
        <v>1</v>
      </c>
      <c r="S84" s="157"/>
      <c r="T84" s="157"/>
      <c r="U84" s="157"/>
      <c r="V84" s="157"/>
      <c r="W84" s="157"/>
      <c r="X84" s="157"/>
      <c r="Y84" s="157"/>
      <c r="Z84" s="157"/>
      <c r="AA84" s="157"/>
      <c r="AB84" s="158" t="str">
        <f t="shared" si="42"/>
        <v>IF7511-11</v>
      </c>
      <c r="AC84" s="158" t="str">
        <f t="shared" si="21"/>
        <v>Мах боловсруулах үйлдвэрлэлийн ажилтан</v>
      </c>
      <c r="AD84" s="159">
        <f t="shared" si="22"/>
        <v>67</v>
      </c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>
        <v>1</v>
      </c>
      <c r="AR84" s="161">
        <v>1</v>
      </c>
      <c r="AS84" s="161"/>
      <c r="AT84" s="161"/>
      <c r="AU84" s="161"/>
      <c r="AV84" s="161">
        <v>1</v>
      </c>
      <c r="AW84" s="161"/>
      <c r="AX84" s="161"/>
      <c r="AY84" s="161"/>
    </row>
    <row r="85" spans="1:51" s="162" customFormat="1" ht="24.75" customHeight="1">
      <c r="A85" s="462" t="s">
        <v>176</v>
      </c>
      <c r="B85" s="463"/>
      <c r="C85" s="363" t="s">
        <v>177</v>
      </c>
      <c r="D85" s="387"/>
      <c r="E85" s="387"/>
      <c r="F85" s="387"/>
      <c r="G85" s="387"/>
      <c r="H85" s="364"/>
      <c r="I85" s="155">
        <f t="shared" si="43"/>
        <v>68</v>
      </c>
      <c r="J85" s="156">
        <f t="shared" si="25"/>
        <v>1</v>
      </c>
      <c r="K85" s="156">
        <f t="shared" si="25"/>
        <v>0</v>
      </c>
      <c r="L85" s="157"/>
      <c r="M85" s="157"/>
      <c r="N85" s="157">
        <v>1</v>
      </c>
      <c r="O85" s="157"/>
      <c r="P85" s="157"/>
      <c r="Q85" s="157"/>
      <c r="R85" s="157">
        <v>1</v>
      </c>
      <c r="S85" s="157"/>
      <c r="T85" s="157"/>
      <c r="U85" s="157"/>
      <c r="V85" s="157">
        <v>1</v>
      </c>
      <c r="W85" s="157"/>
      <c r="X85" s="157"/>
      <c r="Y85" s="157"/>
      <c r="Z85" s="157"/>
      <c r="AA85" s="157"/>
      <c r="AB85" s="158" t="str">
        <f t="shared" si="42"/>
        <v>MT7233-45</v>
      </c>
      <c r="AC85" s="158" t="str">
        <f t="shared" si="21"/>
        <v>Хүнд машин механизмын засварчин</v>
      </c>
      <c r="AD85" s="159">
        <f t="shared" si="22"/>
        <v>68</v>
      </c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3"/>
      <c r="AT85" s="163"/>
      <c r="AU85" s="163"/>
      <c r="AV85" s="163"/>
      <c r="AW85" s="163">
        <v>1</v>
      </c>
      <c r="AX85" s="163"/>
      <c r="AY85" s="163"/>
    </row>
    <row r="86" spans="1:51" s="162" customFormat="1" ht="24.75" customHeight="1">
      <c r="A86" s="181"/>
      <c r="B86" s="178"/>
      <c r="C86" s="363" t="s">
        <v>149</v>
      </c>
      <c r="D86" s="387"/>
      <c r="E86" s="387"/>
      <c r="F86" s="387"/>
      <c r="G86" s="387"/>
      <c r="H86" s="364"/>
      <c r="I86" s="155">
        <f t="shared" si="43"/>
        <v>69</v>
      </c>
      <c r="J86" s="156">
        <f t="shared" si="25"/>
        <v>15</v>
      </c>
      <c r="K86" s="156">
        <f t="shared" si="25"/>
        <v>7</v>
      </c>
      <c r="L86" s="157"/>
      <c r="M86" s="157"/>
      <c r="N86" s="157"/>
      <c r="O86" s="157"/>
      <c r="P86" s="157">
        <v>15</v>
      </c>
      <c r="Q86" s="157">
        <v>7</v>
      </c>
      <c r="R86" s="157"/>
      <c r="S86" s="157"/>
      <c r="T86" s="157">
        <v>15</v>
      </c>
      <c r="U86" s="157"/>
      <c r="V86" s="157"/>
      <c r="W86" s="157"/>
      <c r="X86" s="157"/>
      <c r="Y86" s="157"/>
      <c r="Z86" s="157"/>
      <c r="AA86" s="157"/>
      <c r="AB86" s="158"/>
      <c r="AC86" s="158" t="str">
        <f t="shared" si="21"/>
        <v>В ангилалын жолооч</v>
      </c>
      <c r="AD86" s="159">
        <f t="shared" si="22"/>
        <v>69</v>
      </c>
      <c r="AE86" s="161"/>
      <c r="AF86" s="161"/>
      <c r="AG86" s="161"/>
      <c r="AH86" s="161"/>
      <c r="AI86" s="161"/>
      <c r="AJ86" s="161"/>
      <c r="AK86" s="161">
        <v>15</v>
      </c>
      <c r="AL86" s="161">
        <v>7</v>
      </c>
      <c r="AM86" s="161"/>
      <c r="AN86" s="161"/>
      <c r="AO86" s="161"/>
      <c r="AP86" s="161"/>
      <c r="AQ86" s="161"/>
      <c r="AR86" s="161"/>
      <c r="AS86" s="163">
        <v>3</v>
      </c>
      <c r="AT86" s="163"/>
      <c r="AU86" s="163"/>
      <c r="AV86" s="163">
        <v>12</v>
      </c>
      <c r="AW86" s="163"/>
      <c r="AX86" s="163"/>
      <c r="AY86" s="163"/>
    </row>
    <row r="87" spans="1:51" s="187" customFormat="1" ht="15">
      <c r="A87" s="456" t="s">
        <v>303</v>
      </c>
      <c r="B87" s="457"/>
      <c r="C87" s="457"/>
      <c r="D87" s="457"/>
      <c r="E87" s="457"/>
      <c r="F87" s="457"/>
      <c r="G87" s="457"/>
      <c r="H87" s="458"/>
      <c r="I87" s="152">
        <f t="shared" si="43"/>
        <v>70</v>
      </c>
      <c r="J87" s="186">
        <f t="shared" ref="J87:AA87" si="44">SUM(J88:J91)</f>
        <v>5</v>
      </c>
      <c r="K87" s="186">
        <f t="shared" si="44"/>
        <v>0</v>
      </c>
      <c r="L87" s="186">
        <f t="shared" si="44"/>
        <v>0</v>
      </c>
      <c r="M87" s="186">
        <f t="shared" si="44"/>
        <v>0</v>
      </c>
      <c r="N87" s="186">
        <f t="shared" si="44"/>
        <v>5</v>
      </c>
      <c r="O87" s="186">
        <f t="shared" si="44"/>
        <v>0</v>
      </c>
      <c r="P87" s="186">
        <f t="shared" si="44"/>
        <v>0</v>
      </c>
      <c r="Q87" s="186">
        <f t="shared" si="44"/>
        <v>0</v>
      </c>
      <c r="R87" s="186">
        <f t="shared" si="44"/>
        <v>5</v>
      </c>
      <c r="S87" s="186">
        <f t="shared" si="44"/>
        <v>0</v>
      </c>
      <c r="T87" s="186">
        <f t="shared" si="44"/>
        <v>0</v>
      </c>
      <c r="U87" s="186">
        <f t="shared" si="44"/>
        <v>0</v>
      </c>
      <c r="V87" s="186">
        <f t="shared" si="44"/>
        <v>3</v>
      </c>
      <c r="W87" s="186">
        <f t="shared" si="44"/>
        <v>0</v>
      </c>
      <c r="X87" s="186">
        <f t="shared" si="44"/>
        <v>0</v>
      </c>
      <c r="Y87" s="186">
        <f t="shared" si="44"/>
        <v>0</v>
      </c>
      <c r="Z87" s="186">
        <f t="shared" si="44"/>
        <v>0</v>
      </c>
      <c r="AA87" s="186">
        <f t="shared" si="44"/>
        <v>0</v>
      </c>
      <c r="AB87" s="454" t="str">
        <f>+A87</f>
        <v>9. Хэнтий аймгийн Бор-Өндөр суман дахь МСҮТ</v>
      </c>
      <c r="AC87" s="455"/>
      <c r="AD87" s="165">
        <f t="shared" si="22"/>
        <v>70</v>
      </c>
      <c r="AE87" s="186">
        <f t="shared" ref="AE87:AY87" si="45">SUM(AE88:AE91)</f>
        <v>0</v>
      </c>
      <c r="AF87" s="186">
        <f t="shared" si="45"/>
        <v>0</v>
      </c>
      <c r="AG87" s="186">
        <f t="shared" si="45"/>
        <v>0</v>
      </c>
      <c r="AH87" s="186">
        <f t="shared" si="45"/>
        <v>0</v>
      </c>
      <c r="AI87" s="186">
        <f t="shared" si="45"/>
        <v>0</v>
      </c>
      <c r="AJ87" s="186">
        <f t="shared" si="45"/>
        <v>0</v>
      </c>
      <c r="AK87" s="186">
        <f t="shared" si="45"/>
        <v>2</v>
      </c>
      <c r="AL87" s="186">
        <f t="shared" si="45"/>
        <v>0</v>
      </c>
      <c r="AM87" s="186">
        <f t="shared" si="45"/>
        <v>0</v>
      </c>
      <c r="AN87" s="186">
        <f t="shared" si="45"/>
        <v>0</v>
      </c>
      <c r="AO87" s="186">
        <f t="shared" si="45"/>
        <v>0</v>
      </c>
      <c r="AP87" s="186">
        <f t="shared" si="45"/>
        <v>0</v>
      </c>
      <c r="AQ87" s="186">
        <f t="shared" si="45"/>
        <v>0</v>
      </c>
      <c r="AR87" s="186">
        <f t="shared" si="45"/>
        <v>0</v>
      </c>
      <c r="AS87" s="186">
        <f t="shared" si="45"/>
        <v>0</v>
      </c>
      <c r="AT87" s="186">
        <f t="shared" si="45"/>
        <v>0</v>
      </c>
      <c r="AU87" s="186">
        <f t="shared" si="45"/>
        <v>0</v>
      </c>
      <c r="AV87" s="186">
        <f t="shared" si="45"/>
        <v>2</v>
      </c>
      <c r="AW87" s="186">
        <f t="shared" si="45"/>
        <v>3</v>
      </c>
      <c r="AX87" s="186">
        <f t="shared" si="45"/>
        <v>0</v>
      </c>
      <c r="AY87" s="186">
        <f t="shared" si="45"/>
        <v>0</v>
      </c>
    </row>
    <row r="88" spans="1:51" s="162" customFormat="1" ht="24.75" customHeight="1">
      <c r="A88" s="363" t="s">
        <v>226</v>
      </c>
      <c r="B88" s="364"/>
      <c r="C88" s="363" t="s">
        <v>227</v>
      </c>
      <c r="D88" s="387"/>
      <c r="E88" s="387"/>
      <c r="F88" s="387"/>
      <c r="G88" s="387"/>
      <c r="H88" s="364"/>
      <c r="I88" s="155">
        <f t="shared" si="43"/>
        <v>71</v>
      </c>
      <c r="J88" s="156">
        <f t="shared" si="25"/>
        <v>2</v>
      </c>
      <c r="K88" s="156">
        <f t="shared" si="25"/>
        <v>0</v>
      </c>
      <c r="L88" s="157"/>
      <c r="M88" s="157"/>
      <c r="N88" s="157">
        <v>2</v>
      </c>
      <c r="O88" s="157"/>
      <c r="P88" s="157"/>
      <c r="Q88" s="157"/>
      <c r="R88" s="157">
        <v>2</v>
      </c>
      <c r="S88" s="157"/>
      <c r="T88" s="157"/>
      <c r="U88" s="157"/>
      <c r="V88" s="157">
        <v>2</v>
      </c>
      <c r="W88" s="157"/>
      <c r="X88" s="157"/>
      <c r="Y88" s="157"/>
      <c r="Z88" s="157"/>
      <c r="AA88" s="157"/>
      <c r="AB88" s="158" t="str">
        <f t="shared" si="42"/>
        <v>IM7411-11</v>
      </c>
      <c r="AC88" s="158" t="str">
        <f t="shared" si="21"/>
        <v xml:space="preserve">Цахилгаанчин </v>
      </c>
      <c r="AD88" s="159">
        <f t="shared" si="22"/>
        <v>71</v>
      </c>
      <c r="AE88" s="157"/>
      <c r="AF88" s="157"/>
      <c r="AG88" s="157"/>
      <c r="AH88" s="157"/>
      <c r="AI88" s="157"/>
      <c r="AJ88" s="157"/>
      <c r="AK88" s="157">
        <v>0</v>
      </c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>
        <v>0</v>
      </c>
      <c r="AW88" s="157">
        <v>2</v>
      </c>
      <c r="AX88" s="157"/>
      <c r="AY88" s="157"/>
    </row>
    <row r="89" spans="1:51" s="162" customFormat="1" ht="24.75" customHeight="1">
      <c r="A89" s="363" t="s">
        <v>206</v>
      </c>
      <c r="B89" s="364"/>
      <c r="C89" s="363" t="s">
        <v>207</v>
      </c>
      <c r="D89" s="387"/>
      <c r="E89" s="387"/>
      <c r="F89" s="387"/>
      <c r="G89" s="387"/>
      <c r="H89" s="364"/>
      <c r="I89" s="155">
        <f t="shared" si="43"/>
        <v>72</v>
      </c>
      <c r="J89" s="156">
        <f t="shared" si="25"/>
        <v>1</v>
      </c>
      <c r="K89" s="156">
        <f t="shared" si="25"/>
        <v>0</v>
      </c>
      <c r="L89" s="157"/>
      <c r="M89" s="157"/>
      <c r="N89" s="157">
        <v>1</v>
      </c>
      <c r="O89" s="157"/>
      <c r="P89" s="157"/>
      <c r="Q89" s="157"/>
      <c r="R89" s="157">
        <v>1</v>
      </c>
      <c r="S89" s="157"/>
      <c r="T89" s="157"/>
      <c r="U89" s="157"/>
      <c r="V89" s="157">
        <v>1</v>
      </c>
      <c r="W89" s="157"/>
      <c r="X89" s="157"/>
      <c r="Y89" s="157"/>
      <c r="Z89" s="157"/>
      <c r="AA89" s="157"/>
      <c r="AB89" s="158" t="str">
        <f t="shared" si="42"/>
        <v>IM7212-14</v>
      </c>
      <c r="AC89" s="158" t="str">
        <f t="shared" si="21"/>
        <v>Гагнуурчин</v>
      </c>
      <c r="AD89" s="159">
        <f t="shared" si="22"/>
        <v>72</v>
      </c>
      <c r="AE89" s="157"/>
      <c r="AF89" s="157"/>
      <c r="AG89" s="157"/>
      <c r="AH89" s="157"/>
      <c r="AI89" s="157"/>
      <c r="AJ89" s="157"/>
      <c r="AK89" s="157">
        <v>0</v>
      </c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>
        <v>0</v>
      </c>
      <c r="AW89" s="157">
        <v>1</v>
      </c>
      <c r="AX89" s="157"/>
      <c r="AY89" s="157"/>
    </row>
    <row r="90" spans="1:51" s="162" customFormat="1" ht="24.75" customHeight="1">
      <c r="A90" s="363" t="s">
        <v>206</v>
      </c>
      <c r="B90" s="364"/>
      <c r="C90" s="363" t="s">
        <v>207</v>
      </c>
      <c r="D90" s="387"/>
      <c r="E90" s="387"/>
      <c r="F90" s="387"/>
      <c r="G90" s="387"/>
      <c r="H90" s="364"/>
      <c r="I90" s="155">
        <f t="shared" si="43"/>
        <v>73</v>
      </c>
      <c r="J90" s="156">
        <f t="shared" si="25"/>
        <v>1</v>
      </c>
      <c r="K90" s="156">
        <f t="shared" si="25"/>
        <v>0</v>
      </c>
      <c r="L90" s="157"/>
      <c r="M90" s="157"/>
      <c r="N90" s="157">
        <v>1</v>
      </c>
      <c r="O90" s="157"/>
      <c r="P90" s="157"/>
      <c r="Q90" s="157"/>
      <c r="R90" s="157">
        <v>1</v>
      </c>
      <c r="S90" s="157"/>
      <c r="T90" s="157"/>
      <c r="U90" s="157"/>
      <c r="V90" s="157">
        <v>0</v>
      </c>
      <c r="W90" s="157"/>
      <c r="X90" s="157"/>
      <c r="Y90" s="157"/>
      <c r="Z90" s="157"/>
      <c r="AA90" s="157"/>
      <c r="AB90" s="158" t="str">
        <f t="shared" si="42"/>
        <v>IM7212-14</v>
      </c>
      <c r="AC90" s="158" t="str">
        <f t="shared" ref="AC90:AC137" si="46">+C90</f>
        <v>Гагнуурчин</v>
      </c>
      <c r="AD90" s="159">
        <f t="shared" ref="AD90:AD138" si="47">+I90</f>
        <v>73</v>
      </c>
      <c r="AE90" s="157"/>
      <c r="AF90" s="157"/>
      <c r="AG90" s="157"/>
      <c r="AH90" s="157"/>
      <c r="AI90" s="157"/>
      <c r="AJ90" s="157"/>
      <c r="AK90" s="157">
        <v>1</v>
      </c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>
        <v>1</v>
      </c>
      <c r="AW90" s="157">
        <v>0</v>
      </c>
      <c r="AX90" s="157"/>
      <c r="AY90" s="157"/>
    </row>
    <row r="91" spans="1:51" s="162" customFormat="1" ht="24.75" customHeight="1">
      <c r="A91" s="428" t="s">
        <v>302</v>
      </c>
      <c r="B91" s="430"/>
      <c r="C91" s="363" t="s">
        <v>179</v>
      </c>
      <c r="D91" s="387"/>
      <c r="E91" s="387"/>
      <c r="F91" s="387"/>
      <c r="G91" s="387"/>
      <c r="H91" s="364"/>
      <c r="I91" s="155">
        <f t="shared" si="43"/>
        <v>74</v>
      </c>
      <c r="J91" s="156">
        <f t="shared" si="25"/>
        <v>1</v>
      </c>
      <c r="K91" s="156">
        <f t="shared" si="25"/>
        <v>0</v>
      </c>
      <c r="L91" s="157"/>
      <c r="M91" s="157"/>
      <c r="N91" s="157">
        <v>1</v>
      </c>
      <c r="O91" s="157"/>
      <c r="P91" s="157"/>
      <c r="Q91" s="157"/>
      <c r="R91" s="157">
        <v>1</v>
      </c>
      <c r="S91" s="157"/>
      <c r="T91" s="157"/>
      <c r="U91" s="157"/>
      <c r="V91" s="157">
        <v>0</v>
      </c>
      <c r="W91" s="157"/>
      <c r="X91" s="157"/>
      <c r="Y91" s="157"/>
      <c r="Z91" s="157"/>
      <c r="AA91" s="157"/>
      <c r="AB91" s="158" t="str">
        <f t="shared" si="42"/>
        <v xml:space="preserve"> MT8111-35</v>
      </c>
      <c r="AC91" s="158" t="str">
        <f t="shared" si="46"/>
        <v>Хүнд машин механизмын оператор</v>
      </c>
      <c r="AD91" s="159">
        <f t="shared" si="47"/>
        <v>74</v>
      </c>
      <c r="AE91" s="157"/>
      <c r="AF91" s="157"/>
      <c r="AG91" s="157"/>
      <c r="AH91" s="157"/>
      <c r="AI91" s="157"/>
      <c r="AJ91" s="157"/>
      <c r="AK91" s="157">
        <v>1</v>
      </c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>
        <v>1</v>
      </c>
      <c r="AW91" s="157">
        <v>0</v>
      </c>
      <c r="AX91" s="157"/>
      <c r="AY91" s="157"/>
    </row>
    <row r="92" spans="1:51" s="140" customFormat="1" ht="24.75" customHeight="1">
      <c r="A92" s="464" t="s">
        <v>304</v>
      </c>
      <c r="B92" s="465"/>
      <c r="C92" s="465"/>
      <c r="D92" s="465"/>
      <c r="E92" s="465"/>
      <c r="F92" s="465"/>
      <c r="G92" s="465"/>
      <c r="H92" s="466"/>
      <c r="I92" s="155">
        <f t="shared" si="43"/>
        <v>75</v>
      </c>
      <c r="J92" s="156">
        <f>+J93+J95+J99</f>
        <v>49</v>
      </c>
      <c r="K92" s="156">
        <f t="shared" ref="K92:AA92" si="48">+K93+K95+K99</f>
        <v>29</v>
      </c>
      <c r="L92" s="156">
        <f t="shared" si="48"/>
        <v>0</v>
      </c>
      <c r="M92" s="156">
        <f t="shared" si="48"/>
        <v>0</v>
      </c>
      <c r="N92" s="156">
        <f t="shared" si="48"/>
        <v>37</v>
      </c>
      <c r="O92" s="156">
        <f t="shared" si="48"/>
        <v>29</v>
      </c>
      <c r="P92" s="156">
        <f t="shared" si="48"/>
        <v>12</v>
      </c>
      <c r="Q92" s="156">
        <f t="shared" si="48"/>
        <v>0</v>
      </c>
      <c r="R92" s="156">
        <f t="shared" si="48"/>
        <v>28</v>
      </c>
      <c r="S92" s="156">
        <f t="shared" si="48"/>
        <v>3</v>
      </c>
      <c r="T92" s="156">
        <f t="shared" si="48"/>
        <v>18</v>
      </c>
      <c r="U92" s="156">
        <f t="shared" si="48"/>
        <v>0</v>
      </c>
      <c r="V92" s="156">
        <f t="shared" si="48"/>
        <v>7</v>
      </c>
      <c r="W92" s="156">
        <f t="shared" si="48"/>
        <v>2</v>
      </c>
      <c r="X92" s="156">
        <f t="shared" si="48"/>
        <v>0</v>
      </c>
      <c r="Y92" s="156">
        <f t="shared" si="48"/>
        <v>0</v>
      </c>
      <c r="Z92" s="156">
        <f t="shared" si="48"/>
        <v>0</v>
      </c>
      <c r="AA92" s="156">
        <f t="shared" si="48"/>
        <v>0</v>
      </c>
      <c r="AB92" s="467" t="str">
        <f>+A92</f>
        <v>Төрийн бус өмчийн МСҮТ-3</v>
      </c>
      <c r="AC92" s="468"/>
      <c r="AD92" s="191"/>
      <c r="AE92" s="156">
        <f>+AE93+AE95+AE99</f>
        <v>0</v>
      </c>
      <c r="AF92" s="156">
        <f t="shared" ref="AF92:AV92" si="49">+AF93+AF95+AF99</f>
        <v>0</v>
      </c>
      <c r="AG92" s="156">
        <f t="shared" si="49"/>
        <v>0</v>
      </c>
      <c r="AH92" s="156">
        <f t="shared" si="49"/>
        <v>0</v>
      </c>
      <c r="AI92" s="156">
        <f t="shared" si="49"/>
        <v>0</v>
      </c>
      <c r="AJ92" s="156">
        <f t="shared" si="49"/>
        <v>0</v>
      </c>
      <c r="AK92" s="156">
        <f t="shared" si="49"/>
        <v>5</v>
      </c>
      <c r="AL92" s="156">
        <f t="shared" si="49"/>
        <v>2</v>
      </c>
      <c r="AM92" s="156">
        <f t="shared" si="49"/>
        <v>0</v>
      </c>
      <c r="AN92" s="156">
        <f t="shared" si="49"/>
        <v>0</v>
      </c>
      <c r="AO92" s="156">
        <f t="shared" si="49"/>
        <v>0</v>
      </c>
      <c r="AP92" s="156">
        <f t="shared" si="49"/>
        <v>0</v>
      </c>
      <c r="AQ92" s="156">
        <f t="shared" si="49"/>
        <v>37</v>
      </c>
      <c r="AR92" s="156">
        <f t="shared" si="49"/>
        <v>25</v>
      </c>
      <c r="AS92" s="156">
        <f t="shared" si="49"/>
        <v>17</v>
      </c>
      <c r="AT92" s="156">
        <f t="shared" si="49"/>
        <v>2</v>
      </c>
      <c r="AU92" s="156">
        <f t="shared" si="49"/>
        <v>4</v>
      </c>
      <c r="AV92" s="156">
        <f t="shared" si="49"/>
        <v>19</v>
      </c>
      <c r="AW92" s="156">
        <f>+AW93+AW95+AW99</f>
        <v>7</v>
      </c>
      <c r="AX92" s="156">
        <f t="shared" ref="AX92:AY92" si="50">+AX93+AX95+AX99</f>
        <v>0</v>
      </c>
      <c r="AY92" s="156">
        <f t="shared" si="50"/>
        <v>0</v>
      </c>
    </row>
    <row r="93" spans="1:51" s="187" customFormat="1" ht="15">
      <c r="A93" s="456" t="s">
        <v>305</v>
      </c>
      <c r="B93" s="457"/>
      <c r="C93" s="457"/>
      <c r="D93" s="457"/>
      <c r="E93" s="457"/>
      <c r="F93" s="457"/>
      <c r="G93" s="457"/>
      <c r="H93" s="458"/>
      <c r="I93" s="152">
        <f t="shared" si="43"/>
        <v>76</v>
      </c>
      <c r="J93" s="186">
        <f t="shared" ref="J93:AA93" si="51">+J94</f>
        <v>12</v>
      </c>
      <c r="K93" s="186">
        <f t="shared" si="51"/>
        <v>0</v>
      </c>
      <c r="L93" s="186">
        <f t="shared" si="51"/>
        <v>0</v>
      </c>
      <c r="M93" s="186">
        <f t="shared" si="51"/>
        <v>0</v>
      </c>
      <c r="N93" s="186">
        <f t="shared" si="51"/>
        <v>0</v>
      </c>
      <c r="O93" s="186">
        <f t="shared" si="51"/>
        <v>0</v>
      </c>
      <c r="P93" s="186">
        <f t="shared" si="51"/>
        <v>12</v>
      </c>
      <c r="Q93" s="186">
        <f t="shared" si="51"/>
        <v>0</v>
      </c>
      <c r="R93" s="186">
        <f t="shared" si="51"/>
        <v>0</v>
      </c>
      <c r="S93" s="186">
        <f t="shared" si="51"/>
        <v>3</v>
      </c>
      <c r="T93" s="186">
        <f t="shared" si="51"/>
        <v>9</v>
      </c>
      <c r="U93" s="186">
        <f t="shared" si="51"/>
        <v>0</v>
      </c>
      <c r="V93" s="186">
        <f t="shared" si="51"/>
        <v>0</v>
      </c>
      <c r="W93" s="186">
        <f t="shared" si="51"/>
        <v>0</v>
      </c>
      <c r="X93" s="186">
        <f t="shared" si="51"/>
        <v>0</v>
      </c>
      <c r="Y93" s="186">
        <f t="shared" si="51"/>
        <v>0</v>
      </c>
      <c r="Z93" s="186">
        <f t="shared" si="51"/>
        <v>0</v>
      </c>
      <c r="AA93" s="186">
        <f t="shared" si="51"/>
        <v>0</v>
      </c>
      <c r="AB93" s="454" t="str">
        <f t="shared" si="42"/>
        <v>1. Герман-Монгол МСҮТ</v>
      </c>
      <c r="AC93" s="455"/>
      <c r="AD93" s="165">
        <f t="shared" si="47"/>
        <v>76</v>
      </c>
      <c r="AE93" s="186">
        <f t="shared" ref="AE93:AY93" si="52">+AE94</f>
        <v>0</v>
      </c>
      <c r="AF93" s="186">
        <f t="shared" si="52"/>
        <v>0</v>
      </c>
      <c r="AG93" s="186">
        <f t="shared" si="52"/>
        <v>0</v>
      </c>
      <c r="AH93" s="186">
        <f t="shared" si="52"/>
        <v>0</v>
      </c>
      <c r="AI93" s="186">
        <f t="shared" si="52"/>
        <v>0</v>
      </c>
      <c r="AJ93" s="186">
        <f t="shared" si="52"/>
        <v>0</v>
      </c>
      <c r="AK93" s="186">
        <f t="shared" si="52"/>
        <v>3</v>
      </c>
      <c r="AL93" s="186">
        <f t="shared" si="52"/>
        <v>0</v>
      </c>
      <c r="AM93" s="186">
        <f t="shared" si="52"/>
        <v>0</v>
      </c>
      <c r="AN93" s="186">
        <f t="shared" si="52"/>
        <v>0</v>
      </c>
      <c r="AO93" s="186">
        <f t="shared" si="52"/>
        <v>0</v>
      </c>
      <c r="AP93" s="186">
        <f t="shared" si="52"/>
        <v>0</v>
      </c>
      <c r="AQ93" s="186">
        <f t="shared" si="52"/>
        <v>9</v>
      </c>
      <c r="AR93" s="186">
        <f t="shared" si="52"/>
        <v>0</v>
      </c>
      <c r="AS93" s="186">
        <f t="shared" si="52"/>
        <v>4</v>
      </c>
      <c r="AT93" s="186">
        <f t="shared" si="52"/>
        <v>2</v>
      </c>
      <c r="AU93" s="186">
        <f t="shared" si="52"/>
        <v>2</v>
      </c>
      <c r="AV93" s="186">
        <f t="shared" si="52"/>
        <v>4</v>
      </c>
      <c r="AW93" s="186">
        <f t="shared" si="52"/>
        <v>0</v>
      </c>
      <c r="AX93" s="186">
        <f t="shared" si="52"/>
        <v>0</v>
      </c>
      <c r="AY93" s="186">
        <f t="shared" si="52"/>
        <v>0</v>
      </c>
    </row>
    <row r="94" spans="1:51" s="162" customFormat="1" ht="24.75" customHeight="1">
      <c r="A94" s="363" t="s">
        <v>206</v>
      </c>
      <c r="B94" s="364"/>
      <c r="C94" s="459" t="s">
        <v>207</v>
      </c>
      <c r="D94" s="459"/>
      <c r="E94" s="459"/>
      <c r="F94" s="459"/>
      <c r="G94" s="459"/>
      <c r="H94" s="459"/>
      <c r="I94" s="155">
        <f t="shared" si="43"/>
        <v>77</v>
      </c>
      <c r="J94" s="156">
        <f t="shared" si="25"/>
        <v>12</v>
      </c>
      <c r="K94" s="156">
        <f t="shared" si="25"/>
        <v>0</v>
      </c>
      <c r="L94" s="157"/>
      <c r="M94" s="157"/>
      <c r="N94" s="157"/>
      <c r="O94" s="157"/>
      <c r="P94" s="157">
        <v>12</v>
      </c>
      <c r="Q94" s="157"/>
      <c r="R94" s="157"/>
      <c r="S94" s="157">
        <v>3</v>
      </c>
      <c r="T94" s="157">
        <v>9</v>
      </c>
      <c r="U94" s="157"/>
      <c r="V94" s="157">
        <v>0</v>
      </c>
      <c r="W94" s="157">
        <v>0</v>
      </c>
      <c r="X94" s="157"/>
      <c r="Y94" s="157"/>
      <c r="Z94" s="157"/>
      <c r="AA94" s="157">
        <v>0</v>
      </c>
      <c r="AB94" s="158" t="str">
        <f t="shared" si="42"/>
        <v>IM7212-14</v>
      </c>
      <c r="AC94" s="158" t="str">
        <f t="shared" si="46"/>
        <v>Гагнуурчин</v>
      </c>
      <c r="AD94" s="159">
        <f t="shared" si="47"/>
        <v>77</v>
      </c>
      <c r="AE94" s="157"/>
      <c r="AF94" s="157"/>
      <c r="AG94" s="157"/>
      <c r="AH94" s="157"/>
      <c r="AI94" s="157"/>
      <c r="AJ94" s="157"/>
      <c r="AK94" s="157">
        <v>3</v>
      </c>
      <c r="AL94" s="157"/>
      <c r="AM94" s="157">
        <v>0</v>
      </c>
      <c r="AN94" s="157"/>
      <c r="AO94" s="157">
        <v>0</v>
      </c>
      <c r="AP94" s="157"/>
      <c r="AQ94" s="157">
        <v>9</v>
      </c>
      <c r="AR94" s="157"/>
      <c r="AS94" s="157">
        <v>4</v>
      </c>
      <c r="AT94" s="157">
        <v>2</v>
      </c>
      <c r="AU94" s="157">
        <v>2</v>
      </c>
      <c r="AV94" s="157">
        <v>4</v>
      </c>
      <c r="AW94" s="157"/>
      <c r="AX94" s="157"/>
      <c r="AY94" s="157"/>
    </row>
    <row r="95" spans="1:51" s="187" customFormat="1" ht="15">
      <c r="A95" s="456" t="s">
        <v>306</v>
      </c>
      <c r="B95" s="457"/>
      <c r="C95" s="457"/>
      <c r="D95" s="457"/>
      <c r="E95" s="457"/>
      <c r="F95" s="457"/>
      <c r="G95" s="457"/>
      <c r="H95" s="458"/>
      <c r="I95" s="152">
        <f t="shared" si="43"/>
        <v>78</v>
      </c>
      <c r="J95" s="186">
        <f t="shared" ref="J95:AA95" si="53">SUM(J96:J98)</f>
        <v>7</v>
      </c>
      <c r="K95" s="186">
        <f t="shared" si="53"/>
        <v>2</v>
      </c>
      <c r="L95" s="186">
        <f t="shared" si="53"/>
        <v>0</v>
      </c>
      <c r="M95" s="186">
        <f t="shared" si="53"/>
        <v>0</v>
      </c>
      <c r="N95" s="186">
        <f t="shared" si="53"/>
        <v>7</v>
      </c>
      <c r="O95" s="186">
        <f t="shared" si="53"/>
        <v>2</v>
      </c>
      <c r="P95" s="186">
        <f t="shared" si="53"/>
        <v>0</v>
      </c>
      <c r="Q95" s="186">
        <f t="shared" si="53"/>
        <v>0</v>
      </c>
      <c r="R95" s="186">
        <f t="shared" si="53"/>
        <v>0</v>
      </c>
      <c r="S95" s="186">
        <f t="shared" si="53"/>
        <v>0</v>
      </c>
      <c r="T95" s="186">
        <f t="shared" si="53"/>
        <v>7</v>
      </c>
      <c r="U95" s="186">
        <f t="shared" si="53"/>
        <v>0</v>
      </c>
      <c r="V95" s="186">
        <f t="shared" si="53"/>
        <v>7</v>
      </c>
      <c r="W95" s="186">
        <f t="shared" si="53"/>
        <v>2</v>
      </c>
      <c r="X95" s="186">
        <f t="shared" si="53"/>
        <v>0</v>
      </c>
      <c r="Y95" s="186">
        <f t="shared" si="53"/>
        <v>0</v>
      </c>
      <c r="Z95" s="186">
        <f t="shared" si="53"/>
        <v>0</v>
      </c>
      <c r="AA95" s="186">
        <f t="shared" si="53"/>
        <v>0</v>
      </c>
      <c r="AB95" s="454" t="str">
        <f t="shared" si="42"/>
        <v>2. "Хангай" МСҮТ</v>
      </c>
      <c r="AC95" s="455"/>
      <c r="AD95" s="165">
        <f t="shared" si="47"/>
        <v>78</v>
      </c>
      <c r="AE95" s="186">
        <f t="shared" ref="AE95:AY95" si="54">SUM(AE96:AE98)</f>
        <v>0</v>
      </c>
      <c r="AF95" s="186">
        <f t="shared" si="54"/>
        <v>0</v>
      </c>
      <c r="AG95" s="186">
        <f t="shared" si="54"/>
        <v>0</v>
      </c>
      <c r="AH95" s="186">
        <f t="shared" si="54"/>
        <v>0</v>
      </c>
      <c r="AI95" s="186">
        <f t="shared" si="54"/>
        <v>0</v>
      </c>
      <c r="AJ95" s="186">
        <f t="shared" si="54"/>
        <v>0</v>
      </c>
      <c r="AK95" s="186">
        <f t="shared" si="54"/>
        <v>0</v>
      </c>
      <c r="AL95" s="186">
        <f t="shared" si="54"/>
        <v>0</v>
      </c>
      <c r="AM95" s="186">
        <f t="shared" si="54"/>
        <v>0</v>
      </c>
      <c r="AN95" s="186">
        <f t="shared" si="54"/>
        <v>0</v>
      </c>
      <c r="AO95" s="186">
        <f t="shared" si="54"/>
        <v>0</v>
      </c>
      <c r="AP95" s="186">
        <f t="shared" si="54"/>
        <v>0</v>
      </c>
      <c r="AQ95" s="186">
        <f t="shared" si="54"/>
        <v>0</v>
      </c>
      <c r="AR95" s="186">
        <f t="shared" si="54"/>
        <v>0</v>
      </c>
      <c r="AS95" s="186">
        <f t="shared" si="54"/>
        <v>0</v>
      </c>
      <c r="AT95" s="186">
        <f t="shared" si="54"/>
        <v>0</v>
      </c>
      <c r="AU95" s="186">
        <f t="shared" si="54"/>
        <v>0</v>
      </c>
      <c r="AV95" s="186">
        <f t="shared" si="54"/>
        <v>0</v>
      </c>
      <c r="AW95" s="186">
        <f t="shared" si="54"/>
        <v>7</v>
      </c>
      <c r="AX95" s="186">
        <f t="shared" si="54"/>
        <v>0</v>
      </c>
      <c r="AY95" s="186">
        <f t="shared" si="54"/>
        <v>0</v>
      </c>
    </row>
    <row r="96" spans="1:51" s="166" customFormat="1" ht="24.75" customHeight="1">
      <c r="A96" s="363" t="s">
        <v>99</v>
      </c>
      <c r="B96" s="364"/>
      <c r="C96" s="363" t="s">
        <v>100</v>
      </c>
      <c r="D96" s="387"/>
      <c r="E96" s="387"/>
      <c r="F96" s="387"/>
      <c r="G96" s="387"/>
      <c r="H96" s="364"/>
      <c r="I96" s="155">
        <f t="shared" si="43"/>
        <v>79</v>
      </c>
      <c r="J96" s="156">
        <f t="shared" si="25"/>
        <v>4</v>
      </c>
      <c r="K96" s="156">
        <f t="shared" si="25"/>
        <v>2</v>
      </c>
      <c r="L96" s="188"/>
      <c r="M96" s="161"/>
      <c r="N96" s="161">
        <v>4</v>
      </c>
      <c r="O96" s="161">
        <v>2</v>
      </c>
      <c r="P96" s="160"/>
      <c r="Q96" s="160"/>
      <c r="R96" s="160"/>
      <c r="S96" s="160"/>
      <c r="T96" s="161">
        <v>4</v>
      </c>
      <c r="U96" s="161"/>
      <c r="V96" s="163">
        <v>4</v>
      </c>
      <c r="W96" s="163">
        <v>2</v>
      </c>
      <c r="X96" s="160"/>
      <c r="Y96" s="172"/>
      <c r="Z96" s="173"/>
      <c r="AA96" s="172"/>
      <c r="AB96" s="158" t="str">
        <f t="shared" si="42"/>
        <v>NT5113-13</v>
      </c>
      <c r="AC96" s="158" t="str">
        <f t="shared" ref="AC96:AC98" si="55">+C96</f>
        <v>Аяллын хөтөч</v>
      </c>
      <c r="AD96" s="161">
        <f>+I96</f>
        <v>79</v>
      </c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72"/>
      <c r="AT96" s="172"/>
      <c r="AU96" s="172"/>
      <c r="AV96" s="172"/>
      <c r="AW96" s="161">
        <v>4</v>
      </c>
      <c r="AX96" s="172"/>
      <c r="AY96" s="172"/>
    </row>
    <row r="97" spans="1:51" s="166" customFormat="1" ht="24.75" customHeight="1">
      <c r="A97" s="363" t="s">
        <v>220</v>
      </c>
      <c r="B97" s="364"/>
      <c r="C97" s="363" t="s">
        <v>221</v>
      </c>
      <c r="D97" s="387"/>
      <c r="E97" s="387"/>
      <c r="F97" s="387"/>
      <c r="G97" s="387"/>
      <c r="H97" s="364"/>
      <c r="I97" s="155">
        <f t="shared" si="43"/>
        <v>80</v>
      </c>
      <c r="J97" s="156">
        <f t="shared" si="25"/>
        <v>1</v>
      </c>
      <c r="K97" s="156">
        <f t="shared" si="25"/>
        <v>0</v>
      </c>
      <c r="L97" s="188"/>
      <c r="M97" s="161"/>
      <c r="N97" s="161">
        <v>1</v>
      </c>
      <c r="O97" s="161"/>
      <c r="P97" s="160"/>
      <c r="Q97" s="160"/>
      <c r="R97" s="160"/>
      <c r="S97" s="160"/>
      <c r="T97" s="161">
        <v>1</v>
      </c>
      <c r="U97" s="161"/>
      <c r="V97" s="163">
        <v>1</v>
      </c>
      <c r="W97" s="163"/>
      <c r="X97" s="160"/>
      <c r="Y97" s="172"/>
      <c r="Z97" s="173"/>
      <c r="AA97" s="172"/>
      <c r="AB97" s="158" t="str">
        <f t="shared" si="42"/>
        <v>IM7411-13</v>
      </c>
      <c r="AC97" s="158" t="str">
        <f t="shared" si="55"/>
        <v>Үйлдвэрийн цахилгаанчин</v>
      </c>
      <c r="AD97" s="161">
        <f t="shared" ref="AD97:AD98" si="56">+I97</f>
        <v>80</v>
      </c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72"/>
      <c r="AT97" s="172"/>
      <c r="AU97" s="172"/>
      <c r="AV97" s="172"/>
      <c r="AW97" s="161">
        <v>1</v>
      </c>
      <c r="AX97" s="172"/>
      <c r="AY97" s="172"/>
    </row>
    <row r="98" spans="1:51" s="166" customFormat="1" ht="43.5" customHeight="1">
      <c r="A98" s="363" t="s">
        <v>96</v>
      </c>
      <c r="B98" s="364"/>
      <c r="C98" s="363" t="s">
        <v>97</v>
      </c>
      <c r="D98" s="387"/>
      <c r="E98" s="387"/>
      <c r="F98" s="387"/>
      <c r="G98" s="387"/>
      <c r="H98" s="364"/>
      <c r="I98" s="155">
        <f t="shared" si="43"/>
        <v>81</v>
      </c>
      <c r="J98" s="156">
        <f t="shared" si="25"/>
        <v>2</v>
      </c>
      <c r="K98" s="156">
        <f t="shared" si="25"/>
        <v>0</v>
      </c>
      <c r="L98" s="188"/>
      <c r="M98" s="161"/>
      <c r="N98" s="161">
        <v>2</v>
      </c>
      <c r="O98" s="161"/>
      <c r="P98" s="160"/>
      <c r="Q98" s="160"/>
      <c r="R98" s="160"/>
      <c r="S98" s="160"/>
      <c r="T98" s="161">
        <v>2</v>
      </c>
      <c r="U98" s="161"/>
      <c r="V98" s="163">
        <v>2</v>
      </c>
      <c r="W98" s="163"/>
      <c r="X98" s="160"/>
      <c r="Y98" s="172"/>
      <c r="Z98" s="173"/>
      <c r="AA98" s="172"/>
      <c r="AB98" s="158" t="str">
        <f t="shared" si="42"/>
        <v>IO7421-16</v>
      </c>
      <c r="AC98" s="158" t="str">
        <f t="shared" si="55"/>
        <v>Цахим тоног төхөөрөмжийн үйлчилгээний ажилтан</v>
      </c>
      <c r="AD98" s="161">
        <f t="shared" si="56"/>
        <v>81</v>
      </c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72"/>
      <c r="AT98" s="172"/>
      <c r="AU98" s="172"/>
      <c r="AV98" s="172"/>
      <c r="AW98" s="161">
        <v>2</v>
      </c>
      <c r="AX98" s="172"/>
      <c r="AY98" s="172"/>
    </row>
    <row r="99" spans="1:51" s="187" customFormat="1" ht="28.5" customHeight="1">
      <c r="A99" s="469" t="s">
        <v>307</v>
      </c>
      <c r="B99" s="470"/>
      <c r="C99" s="470"/>
      <c r="D99" s="470"/>
      <c r="E99" s="470"/>
      <c r="F99" s="470"/>
      <c r="G99" s="470"/>
      <c r="H99" s="471"/>
      <c r="I99" s="152">
        <f t="shared" si="43"/>
        <v>82</v>
      </c>
      <c r="J99" s="186">
        <f t="shared" ref="J99" si="57">SUM(J100:J101)</f>
        <v>30</v>
      </c>
      <c r="K99" s="186">
        <f t="shared" ref="K99:AA99" si="58">SUM(K100:K101)</f>
        <v>27</v>
      </c>
      <c r="L99" s="186">
        <f t="shared" si="58"/>
        <v>0</v>
      </c>
      <c r="M99" s="186">
        <f t="shared" si="58"/>
        <v>0</v>
      </c>
      <c r="N99" s="186">
        <f t="shared" si="58"/>
        <v>30</v>
      </c>
      <c r="O99" s="186">
        <f t="shared" si="58"/>
        <v>27</v>
      </c>
      <c r="P99" s="186">
        <f t="shared" si="58"/>
        <v>0</v>
      </c>
      <c r="Q99" s="186">
        <f t="shared" si="58"/>
        <v>0</v>
      </c>
      <c r="R99" s="186">
        <f t="shared" si="58"/>
        <v>28</v>
      </c>
      <c r="S99" s="186">
        <f t="shared" si="58"/>
        <v>0</v>
      </c>
      <c r="T99" s="186">
        <f t="shared" si="58"/>
        <v>2</v>
      </c>
      <c r="U99" s="186">
        <f t="shared" si="58"/>
        <v>0</v>
      </c>
      <c r="V99" s="186">
        <f t="shared" si="58"/>
        <v>0</v>
      </c>
      <c r="W99" s="186">
        <f t="shared" si="58"/>
        <v>0</v>
      </c>
      <c r="X99" s="186">
        <f t="shared" si="58"/>
        <v>0</v>
      </c>
      <c r="Y99" s="186">
        <f t="shared" si="58"/>
        <v>0</v>
      </c>
      <c r="Z99" s="186">
        <f t="shared" si="58"/>
        <v>0</v>
      </c>
      <c r="AA99" s="186">
        <f t="shared" si="58"/>
        <v>0</v>
      </c>
      <c r="AB99" s="454" t="str">
        <f t="shared" si="42"/>
        <v>3. "Хөдөлмөр, нийгмийн харилцааны дээд сургуулийн харьяалал дахь МСҮТ"</v>
      </c>
      <c r="AC99" s="455"/>
      <c r="AD99" s="165">
        <f t="shared" ref="AD99" si="59">+I99</f>
        <v>82</v>
      </c>
      <c r="AE99" s="186">
        <f t="shared" ref="AE99:AY99" si="60">SUM(AE100:AE101)</f>
        <v>0</v>
      </c>
      <c r="AF99" s="186">
        <f t="shared" si="60"/>
        <v>0</v>
      </c>
      <c r="AG99" s="186">
        <f t="shared" si="60"/>
        <v>0</v>
      </c>
      <c r="AH99" s="186">
        <f t="shared" si="60"/>
        <v>0</v>
      </c>
      <c r="AI99" s="186">
        <f t="shared" si="60"/>
        <v>0</v>
      </c>
      <c r="AJ99" s="186">
        <f t="shared" si="60"/>
        <v>0</v>
      </c>
      <c r="AK99" s="186">
        <f t="shared" si="60"/>
        <v>2</v>
      </c>
      <c r="AL99" s="186">
        <f t="shared" si="60"/>
        <v>2</v>
      </c>
      <c r="AM99" s="186">
        <f t="shared" si="60"/>
        <v>0</v>
      </c>
      <c r="AN99" s="186">
        <f t="shared" si="60"/>
        <v>0</v>
      </c>
      <c r="AO99" s="186">
        <f t="shared" si="60"/>
        <v>0</v>
      </c>
      <c r="AP99" s="186">
        <f t="shared" si="60"/>
        <v>0</v>
      </c>
      <c r="AQ99" s="186">
        <f t="shared" si="60"/>
        <v>28</v>
      </c>
      <c r="AR99" s="186">
        <f t="shared" si="60"/>
        <v>25</v>
      </c>
      <c r="AS99" s="186">
        <f t="shared" si="60"/>
        <v>13</v>
      </c>
      <c r="AT99" s="186">
        <f t="shared" si="60"/>
        <v>0</v>
      </c>
      <c r="AU99" s="186">
        <f t="shared" si="60"/>
        <v>2</v>
      </c>
      <c r="AV99" s="186">
        <f t="shared" si="60"/>
        <v>15</v>
      </c>
      <c r="AW99" s="186">
        <f t="shared" si="60"/>
        <v>0</v>
      </c>
      <c r="AX99" s="186">
        <f t="shared" si="60"/>
        <v>0</v>
      </c>
      <c r="AY99" s="186">
        <f t="shared" si="60"/>
        <v>0</v>
      </c>
    </row>
    <row r="100" spans="1:51" s="166" customFormat="1" ht="24.75" customHeight="1">
      <c r="A100" s="459" t="s">
        <v>92</v>
      </c>
      <c r="B100" s="459"/>
      <c r="C100" s="472" t="s">
        <v>93</v>
      </c>
      <c r="D100" s="472"/>
      <c r="E100" s="472"/>
      <c r="F100" s="472"/>
      <c r="G100" s="472"/>
      <c r="H100" s="472"/>
      <c r="I100" s="155">
        <f t="shared" si="43"/>
        <v>83</v>
      </c>
      <c r="J100" s="156">
        <f t="shared" si="25"/>
        <v>15</v>
      </c>
      <c r="K100" s="156">
        <f t="shared" si="25"/>
        <v>14</v>
      </c>
      <c r="L100" s="167"/>
      <c r="M100" s="168"/>
      <c r="N100" s="161">
        <v>15</v>
      </c>
      <c r="O100" s="161">
        <v>14</v>
      </c>
      <c r="P100" s="160"/>
      <c r="Q100" s="160"/>
      <c r="R100" s="160">
        <v>13</v>
      </c>
      <c r="S100" s="160"/>
      <c r="T100" s="160">
        <v>2</v>
      </c>
      <c r="U100" s="160"/>
      <c r="V100" s="171"/>
      <c r="W100" s="171"/>
      <c r="X100" s="160"/>
      <c r="Y100" s="172"/>
      <c r="Z100" s="173"/>
      <c r="AA100" s="172"/>
      <c r="AB100" s="158" t="str">
        <f t="shared" si="42"/>
        <v>ID4120-11</v>
      </c>
      <c r="AC100" s="158" t="str">
        <f t="shared" ref="AC100" si="61">+C100</f>
        <v>Нарийн бичгийн дарга-албан хэргийн ажилтан</v>
      </c>
      <c r="AD100" s="161">
        <f>+I100</f>
        <v>83</v>
      </c>
      <c r="AE100" s="160"/>
      <c r="AF100" s="160"/>
      <c r="AG100" s="160"/>
      <c r="AH100" s="160"/>
      <c r="AI100" s="160"/>
      <c r="AJ100" s="160"/>
      <c r="AK100" s="161">
        <v>2</v>
      </c>
      <c r="AL100" s="161">
        <v>2</v>
      </c>
      <c r="AM100" s="161"/>
      <c r="AN100" s="161"/>
      <c r="AO100" s="161"/>
      <c r="AP100" s="161"/>
      <c r="AQ100" s="161">
        <v>13</v>
      </c>
      <c r="AR100" s="161">
        <v>12</v>
      </c>
      <c r="AS100" s="161">
        <v>3</v>
      </c>
      <c r="AT100" s="160"/>
      <c r="AU100" s="161"/>
      <c r="AV100" s="161">
        <v>12</v>
      </c>
      <c r="AW100" s="161"/>
      <c r="AX100" s="172"/>
      <c r="AY100" s="172"/>
    </row>
    <row r="101" spans="1:51" s="166" customFormat="1" ht="24.75" customHeight="1">
      <c r="A101" s="472" t="s">
        <v>94</v>
      </c>
      <c r="B101" s="472"/>
      <c r="C101" s="472" t="s">
        <v>95</v>
      </c>
      <c r="D101" s="472"/>
      <c r="E101" s="472"/>
      <c r="F101" s="472"/>
      <c r="G101" s="472"/>
      <c r="H101" s="472"/>
      <c r="I101" s="155">
        <f t="shared" si="43"/>
        <v>84</v>
      </c>
      <c r="J101" s="156">
        <f t="shared" si="25"/>
        <v>15</v>
      </c>
      <c r="K101" s="156">
        <f t="shared" si="25"/>
        <v>13</v>
      </c>
      <c r="L101" s="167"/>
      <c r="M101" s="168"/>
      <c r="N101" s="161">
        <v>15</v>
      </c>
      <c r="O101" s="161">
        <v>13</v>
      </c>
      <c r="P101" s="160"/>
      <c r="Q101" s="160"/>
      <c r="R101" s="160">
        <v>15</v>
      </c>
      <c r="S101" s="160"/>
      <c r="T101" s="160"/>
      <c r="U101" s="160"/>
      <c r="V101" s="171"/>
      <c r="W101" s="171"/>
      <c r="X101" s="170"/>
      <c r="Y101" s="174"/>
      <c r="Z101" s="175"/>
      <c r="AA101" s="174"/>
      <c r="AB101" s="158" t="str">
        <f t="shared" si="42"/>
        <v>ID4416-11</v>
      </c>
      <c r="AC101" s="158" t="str">
        <f>+C101</f>
        <v>Хүний нөөцийн туслах ажилтан</v>
      </c>
      <c r="AD101" s="161">
        <f t="shared" ref="AD101:AD102" si="62">+I101</f>
        <v>84</v>
      </c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>
        <v>15</v>
      </c>
      <c r="AR101" s="170">
        <v>13</v>
      </c>
      <c r="AS101" s="169">
        <v>10</v>
      </c>
      <c r="AT101" s="160"/>
      <c r="AU101" s="161">
        <v>2</v>
      </c>
      <c r="AV101" s="161">
        <v>3</v>
      </c>
      <c r="AW101" s="161"/>
      <c r="AX101" s="172"/>
      <c r="AY101" s="172"/>
    </row>
    <row r="102" spans="1:51" s="140" customFormat="1" ht="24.75" customHeight="1">
      <c r="A102" s="467" t="s">
        <v>308</v>
      </c>
      <c r="B102" s="473"/>
      <c r="C102" s="473"/>
      <c r="D102" s="473"/>
      <c r="E102" s="473"/>
      <c r="F102" s="473"/>
      <c r="G102" s="473"/>
      <c r="H102" s="468"/>
      <c r="I102" s="155">
        <f t="shared" si="43"/>
        <v>85</v>
      </c>
      <c r="J102" s="156">
        <f>+J103+J112+J118+J120+J126+J132+J138+J145+J147+J153+J158+J163+J172+J180+J184+J187+J197+J205+J207+J212</f>
        <v>1506</v>
      </c>
      <c r="K102" s="156">
        <f t="shared" ref="K102:AA102" si="63">+K103+K112+K118+K120+K126+K132+K138+K145+K147+K153+K158+K163+K172+K180+K184+K187+K197+K205+K207+K212</f>
        <v>698</v>
      </c>
      <c r="L102" s="156">
        <f t="shared" si="63"/>
        <v>1030</v>
      </c>
      <c r="M102" s="156">
        <f t="shared" si="63"/>
        <v>435</v>
      </c>
      <c r="N102" s="156">
        <f t="shared" si="63"/>
        <v>42</v>
      </c>
      <c r="O102" s="156">
        <f t="shared" si="63"/>
        <v>24</v>
      </c>
      <c r="P102" s="156">
        <f t="shared" si="63"/>
        <v>434</v>
      </c>
      <c r="Q102" s="156">
        <f t="shared" si="63"/>
        <v>239</v>
      </c>
      <c r="R102" s="156">
        <f t="shared" si="63"/>
        <v>907</v>
      </c>
      <c r="S102" s="156">
        <f t="shared" si="63"/>
        <v>139</v>
      </c>
      <c r="T102" s="156">
        <f t="shared" si="63"/>
        <v>460</v>
      </c>
      <c r="U102" s="156">
        <f t="shared" si="63"/>
        <v>0</v>
      </c>
      <c r="V102" s="156">
        <f t="shared" si="63"/>
        <v>2</v>
      </c>
      <c r="W102" s="156">
        <f t="shared" si="63"/>
        <v>0</v>
      </c>
      <c r="X102" s="156">
        <f t="shared" si="63"/>
        <v>8</v>
      </c>
      <c r="Y102" s="156">
        <f t="shared" si="63"/>
        <v>2</v>
      </c>
      <c r="Z102" s="156">
        <f t="shared" si="63"/>
        <v>627</v>
      </c>
      <c r="AA102" s="156">
        <f t="shared" si="63"/>
        <v>240</v>
      </c>
      <c r="AB102" s="467" t="str">
        <f>+A102</f>
        <v>Төрийн өмчийн политехнк коллеж-20</v>
      </c>
      <c r="AC102" s="468"/>
      <c r="AD102" s="161">
        <f t="shared" si="62"/>
        <v>85</v>
      </c>
      <c r="AE102" s="156">
        <f>+AE103+AE112+AE118+AE120+AE126+AE132+AE138+AE145+AE147+AE153+AE158+AE163+AE172+AE180+AE184+AE187+AE197+AE205+AE207+AE212</f>
        <v>6</v>
      </c>
      <c r="AF102" s="156">
        <f t="shared" ref="AF102:AV102" si="64">+AF103+AF112+AF118+AF120+AF126+AF132+AF138+AF145+AF147+AF153+AF158+AF163+AF172+AF180+AF184+AF187+AF197+AF205+AF207+AF212</f>
        <v>4</v>
      </c>
      <c r="AG102" s="156">
        <f t="shared" si="64"/>
        <v>6</v>
      </c>
      <c r="AH102" s="156">
        <f t="shared" si="64"/>
        <v>6</v>
      </c>
      <c r="AI102" s="156">
        <f t="shared" si="64"/>
        <v>123</v>
      </c>
      <c r="AJ102" s="156">
        <f t="shared" si="64"/>
        <v>79</v>
      </c>
      <c r="AK102" s="156">
        <f t="shared" si="64"/>
        <v>208</v>
      </c>
      <c r="AL102" s="156">
        <f t="shared" si="64"/>
        <v>64</v>
      </c>
      <c r="AM102" s="156">
        <f t="shared" si="64"/>
        <v>4</v>
      </c>
      <c r="AN102" s="156">
        <f t="shared" si="64"/>
        <v>0</v>
      </c>
      <c r="AO102" s="156">
        <f t="shared" si="64"/>
        <v>0</v>
      </c>
      <c r="AP102" s="156">
        <f t="shared" si="64"/>
        <v>0</v>
      </c>
      <c r="AQ102" s="156">
        <f t="shared" si="64"/>
        <v>522</v>
      </c>
      <c r="AR102" s="156">
        <f t="shared" si="64"/>
        <v>303</v>
      </c>
      <c r="AS102" s="156">
        <f t="shared" si="64"/>
        <v>150</v>
      </c>
      <c r="AT102" s="156">
        <f t="shared" si="64"/>
        <v>23</v>
      </c>
      <c r="AU102" s="156">
        <f t="shared" si="64"/>
        <v>854</v>
      </c>
      <c r="AV102" s="156">
        <f t="shared" si="64"/>
        <v>397</v>
      </c>
      <c r="AW102" s="156">
        <f>+AW103+AW112+AW118+AW120+AW126+AW132+AW138+AW145+AW147+AW153+AW158+AW163+AW172+AW180+AW184+AW187+AW197+AW205+AW207+AW212</f>
        <v>64</v>
      </c>
      <c r="AX102" s="156">
        <f t="shared" ref="AX102:AY102" si="65">+AX103+AX112+AX118+AX120+AX126+AX132+AX138+AX145+AX147+AX153+AX158+AX163+AX172+AX180+AX184+AX187+AX197+AX205+AX207+AX212</f>
        <v>8</v>
      </c>
      <c r="AY102" s="156">
        <f t="shared" si="65"/>
        <v>10</v>
      </c>
    </row>
    <row r="103" spans="1:51" s="154" customFormat="1">
      <c r="A103" s="434" t="s">
        <v>309</v>
      </c>
      <c r="B103" s="435"/>
      <c r="C103" s="435"/>
      <c r="D103" s="435"/>
      <c r="E103" s="435"/>
      <c r="F103" s="435"/>
      <c r="G103" s="435"/>
      <c r="H103" s="436"/>
      <c r="I103" s="152">
        <f t="shared" si="43"/>
        <v>86</v>
      </c>
      <c r="J103" s="165">
        <f t="shared" ref="J103:AA103" si="66">SUM(J104:J111)</f>
        <v>143</v>
      </c>
      <c r="K103" s="165">
        <f t="shared" si="66"/>
        <v>26</v>
      </c>
      <c r="L103" s="165">
        <f t="shared" si="66"/>
        <v>104</v>
      </c>
      <c r="M103" s="165">
        <f t="shared" si="66"/>
        <v>17</v>
      </c>
      <c r="N103" s="165">
        <f t="shared" si="66"/>
        <v>0</v>
      </c>
      <c r="O103" s="165">
        <f t="shared" si="66"/>
        <v>0</v>
      </c>
      <c r="P103" s="165">
        <f t="shared" si="66"/>
        <v>39</v>
      </c>
      <c r="Q103" s="165">
        <f t="shared" si="66"/>
        <v>9</v>
      </c>
      <c r="R103" s="165">
        <f t="shared" si="66"/>
        <v>0</v>
      </c>
      <c r="S103" s="165">
        <f t="shared" si="66"/>
        <v>0</v>
      </c>
      <c r="T103" s="165">
        <f t="shared" si="66"/>
        <v>143</v>
      </c>
      <c r="U103" s="165">
        <f t="shared" si="66"/>
        <v>0</v>
      </c>
      <c r="V103" s="165">
        <f t="shared" si="66"/>
        <v>0</v>
      </c>
      <c r="W103" s="165">
        <f t="shared" si="66"/>
        <v>0</v>
      </c>
      <c r="X103" s="165">
        <f t="shared" si="66"/>
        <v>0</v>
      </c>
      <c r="Y103" s="165">
        <f t="shared" si="66"/>
        <v>0</v>
      </c>
      <c r="Z103" s="165">
        <f t="shared" si="66"/>
        <v>95</v>
      </c>
      <c r="AA103" s="165">
        <f t="shared" si="66"/>
        <v>15</v>
      </c>
      <c r="AB103" s="434" t="str">
        <f t="shared" si="42"/>
        <v>1. Барилгын политехник коллеж</v>
      </c>
      <c r="AC103" s="436"/>
      <c r="AD103" s="165">
        <f t="shared" ref="AD103" si="67">+I103</f>
        <v>86</v>
      </c>
      <c r="AE103" s="165">
        <f t="shared" ref="AE103:AY103" si="68">SUM(AE104:AE111)</f>
        <v>0</v>
      </c>
      <c r="AF103" s="165">
        <f t="shared" si="68"/>
        <v>0</v>
      </c>
      <c r="AG103" s="165">
        <f t="shared" si="68"/>
        <v>1</v>
      </c>
      <c r="AH103" s="165">
        <f t="shared" si="68"/>
        <v>1</v>
      </c>
      <c r="AI103" s="165">
        <f t="shared" si="68"/>
        <v>7</v>
      </c>
      <c r="AJ103" s="165">
        <f t="shared" si="68"/>
        <v>1</v>
      </c>
      <c r="AK103" s="165">
        <f t="shared" si="68"/>
        <v>0</v>
      </c>
      <c r="AL103" s="165">
        <f t="shared" si="68"/>
        <v>0</v>
      </c>
      <c r="AM103" s="165">
        <f t="shared" si="68"/>
        <v>0</v>
      </c>
      <c r="AN103" s="165">
        <f t="shared" si="68"/>
        <v>0</v>
      </c>
      <c r="AO103" s="165">
        <f t="shared" si="68"/>
        <v>0</v>
      </c>
      <c r="AP103" s="165">
        <f t="shared" si="68"/>
        <v>0</v>
      </c>
      <c r="AQ103" s="165">
        <f t="shared" si="68"/>
        <v>40</v>
      </c>
      <c r="AR103" s="165">
        <f t="shared" si="68"/>
        <v>9</v>
      </c>
      <c r="AS103" s="165">
        <f t="shared" si="68"/>
        <v>1</v>
      </c>
      <c r="AT103" s="165">
        <f t="shared" si="68"/>
        <v>0</v>
      </c>
      <c r="AU103" s="165">
        <f t="shared" si="68"/>
        <v>102</v>
      </c>
      <c r="AV103" s="165">
        <f t="shared" si="68"/>
        <v>33</v>
      </c>
      <c r="AW103" s="165">
        <f t="shared" si="68"/>
        <v>7</v>
      </c>
      <c r="AX103" s="165">
        <f t="shared" si="68"/>
        <v>0</v>
      </c>
      <c r="AY103" s="165">
        <f t="shared" si="68"/>
        <v>0</v>
      </c>
    </row>
    <row r="104" spans="1:51" s="162" customFormat="1" ht="24.75" customHeight="1">
      <c r="A104" s="472" t="s">
        <v>132</v>
      </c>
      <c r="B104" s="472"/>
      <c r="C104" s="428" t="s">
        <v>133</v>
      </c>
      <c r="D104" s="429"/>
      <c r="E104" s="429"/>
      <c r="F104" s="429"/>
      <c r="G104" s="429"/>
      <c r="H104" s="430"/>
      <c r="I104" s="155">
        <f t="shared" si="43"/>
        <v>87</v>
      </c>
      <c r="J104" s="156">
        <f t="shared" si="25"/>
        <v>26</v>
      </c>
      <c r="K104" s="156">
        <f t="shared" si="25"/>
        <v>9</v>
      </c>
      <c r="L104" s="167">
        <v>26</v>
      </c>
      <c r="M104" s="168">
        <v>9</v>
      </c>
      <c r="N104" s="168"/>
      <c r="O104" s="168"/>
      <c r="P104" s="161"/>
      <c r="Q104" s="161"/>
      <c r="R104" s="161"/>
      <c r="S104" s="161"/>
      <c r="T104" s="161">
        <v>26</v>
      </c>
      <c r="U104" s="161"/>
      <c r="V104" s="171"/>
      <c r="W104" s="171"/>
      <c r="X104" s="161"/>
      <c r="Y104" s="161"/>
      <c r="Z104" s="188">
        <v>21</v>
      </c>
      <c r="AA104" s="161">
        <v>8</v>
      </c>
      <c r="AB104" s="158" t="str">
        <f t="shared" si="42"/>
        <v>CF3112-11</v>
      </c>
      <c r="AC104" s="158" t="str">
        <f t="shared" si="46"/>
        <v>Иргэний барилгын техникч</v>
      </c>
      <c r="AD104" s="159">
        <f t="shared" si="47"/>
        <v>87</v>
      </c>
      <c r="AE104" s="161"/>
      <c r="AF104" s="161"/>
      <c r="AG104" s="161"/>
      <c r="AH104" s="161"/>
      <c r="AI104" s="161">
        <v>5</v>
      </c>
      <c r="AJ104" s="161">
        <v>1</v>
      </c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>
        <v>26</v>
      </c>
      <c r="AV104" s="161"/>
      <c r="AW104" s="161"/>
      <c r="AX104" s="161"/>
      <c r="AY104" s="161"/>
    </row>
    <row r="105" spans="1:51" s="162" customFormat="1" ht="24.75" customHeight="1">
      <c r="A105" s="472" t="s">
        <v>112</v>
      </c>
      <c r="B105" s="472"/>
      <c r="C105" s="428" t="s">
        <v>113</v>
      </c>
      <c r="D105" s="429"/>
      <c r="E105" s="429"/>
      <c r="F105" s="429"/>
      <c r="G105" s="429"/>
      <c r="H105" s="430"/>
      <c r="I105" s="155">
        <f t="shared" si="43"/>
        <v>88</v>
      </c>
      <c r="J105" s="156">
        <f t="shared" ref="J105:K137" si="69">+L105+N105+P105</f>
        <v>28</v>
      </c>
      <c r="K105" s="156">
        <f t="shared" si="69"/>
        <v>6</v>
      </c>
      <c r="L105" s="167">
        <v>28</v>
      </c>
      <c r="M105" s="168">
        <v>6</v>
      </c>
      <c r="N105" s="168"/>
      <c r="O105" s="168"/>
      <c r="P105" s="161"/>
      <c r="Q105" s="161"/>
      <c r="R105" s="161"/>
      <c r="S105" s="161"/>
      <c r="T105" s="161">
        <v>28</v>
      </c>
      <c r="U105" s="161"/>
      <c r="V105" s="171"/>
      <c r="W105" s="171"/>
      <c r="X105" s="161"/>
      <c r="Y105" s="161"/>
      <c r="Z105" s="188">
        <v>27</v>
      </c>
      <c r="AA105" s="161">
        <v>6</v>
      </c>
      <c r="AB105" s="158" t="str">
        <f t="shared" si="42"/>
        <v>CT3112-16</v>
      </c>
      <c r="AC105" s="158" t="str">
        <f t="shared" si="46"/>
        <v>Барилга угсралтын техникч</v>
      </c>
      <c r="AD105" s="159">
        <f t="shared" si="47"/>
        <v>88</v>
      </c>
      <c r="AE105" s="108"/>
      <c r="AF105" s="108"/>
      <c r="AG105" s="108"/>
      <c r="AH105" s="108"/>
      <c r="AI105" s="161"/>
      <c r="AJ105" s="161"/>
      <c r="AK105" s="161"/>
      <c r="AL105" s="161"/>
      <c r="AM105" s="161"/>
      <c r="AN105" s="161"/>
      <c r="AO105" s="161"/>
      <c r="AP105" s="161"/>
      <c r="AQ105" s="161">
        <v>1</v>
      </c>
      <c r="AR105" s="161">
        <v>0</v>
      </c>
      <c r="AS105" s="161"/>
      <c r="AT105" s="161"/>
      <c r="AU105" s="161">
        <v>28</v>
      </c>
      <c r="AV105" s="161"/>
      <c r="AW105" s="161"/>
      <c r="AX105" s="161"/>
      <c r="AY105" s="161"/>
    </row>
    <row r="106" spans="1:51" s="162" customFormat="1" ht="24.75" customHeight="1">
      <c r="A106" s="428" t="s">
        <v>310</v>
      </c>
      <c r="B106" s="430"/>
      <c r="C106" s="428" t="s">
        <v>229</v>
      </c>
      <c r="D106" s="429"/>
      <c r="E106" s="429"/>
      <c r="F106" s="429"/>
      <c r="G106" s="429"/>
      <c r="H106" s="430"/>
      <c r="I106" s="155">
        <f t="shared" si="43"/>
        <v>89</v>
      </c>
      <c r="J106" s="156">
        <f t="shared" si="69"/>
        <v>25</v>
      </c>
      <c r="K106" s="156">
        <f t="shared" si="69"/>
        <v>0</v>
      </c>
      <c r="L106" s="167">
        <v>25</v>
      </c>
      <c r="M106" s="168">
        <v>0</v>
      </c>
      <c r="N106" s="168"/>
      <c r="O106" s="168"/>
      <c r="P106" s="161"/>
      <c r="Q106" s="161"/>
      <c r="R106" s="161"/>
      <c r="S106" s="161"/>
      <c r="T106" s="161">
        <v>25</v>
      </c>
      <c r="U106" s="161"/>
      <c r="V106" s="171"/>
      <c r="W106" s="171"/>
      <c r="X106" s="161"/>
      <c r="Y106" s="161"/>
      <c r="Z106" s="188">
        <v>24</v>
      </c>
      <c r="AA106" s="161">
        <v>0</v>
      </c>
      <c r="AB106" s="158" t="str">
        <f t="shared" si="42"/>
        <v>CF3113-17</v>
      </c>
      <c r="AC106" s="158" t="str">
        <f t="shared" si="46"/>
        <v>Цахилгааны техникч</v>
      </c>
      <c r="AD106" s="159">
        <f t="shared" si="47"/>
        <v>89</v>
      </c>
      <c r="AE106" s="161"/>
      <c r="AF106" s="161"/>
      <c r="AG106" s="161"/>
      <c r="AH106" s="161"/>
      <c r="AI106" s="161">
        <v>1</v>
      </c>
      <c r="AJ106" s="161">
        <v>0</v>
      </c>
      <c r="AK106" s="161"/>
      <c r="AL106" s="161"/>
      <c r="AM106" s="161"/>
      <c r="AN106" s="161"/>
      <c r="AO106" s="161"/>
      <c r="AP106" s="161"/>
      <c r="AQ106" s="161"/>
      <c r="AR106" s="161"/>
      <c r="AS106" s="163"/>
      <c r="AT106" s="163"/>
      <c r="AU106" s="163">
        <v>25</v>
      </c>
      <c r="AV106" s="163"/>
      <c r="AW106" s="163"/>
      <c r="AX106" s="163"/>
      <c r="AY106" s="163"/>
    </row>
    <row r="107" spans="1:51" s="162" customFormat="1" ht="24.75" customHeight="1">
      <c r="A107" s="428" t="s">
        <v>140</v>
      </c>
      <c r="B107" s="430"/>
      <c r="C107" s="428" t="s">
        <v>141</v>
      </c>
      <c r="D107" s="429"/>
      <c r="E107" s="429"/>
      <c r="F107" s="429"/>
      <c r="G107" s="429"/>
      <c r="H107" s="430"/>
      <c r="I107" s="155">
        <f t="shared" si="43"/>
        <v>90</v>
      </c>
      <c r="J107" s="156">
        <f t="shared" si="69"/>
        <v>25</v>
      </c>
      <c r="K107" s="156">
        <f t="shared" si="69"/>
        <v>2</v>
      </c>
      <c r="L107" s="167">
        <v>25</v>
      </c>
      <c r="M107" s="168">
        <v>2</v>
      </c>
      <c r="N107" s="168"/>
      <c r="O107" s="168"/>
      <c r="P107" s="161"/>
      <c r="Q107" s="161"/>
      <c r="R107" s="161"/>
      <c r="S107" s="161"/>
      <c r="T107" s="161">
        <v>25</v>
      </c>
      <c r="U107" s="161"/>
      <c r="V107" s="171"/>
      <c r="W107" s="171"/>
      <c r="X107" s="161"/>
      <c r="Y107" s="161"/>
      <c r="Z107" s="188">
        <v>23</v>
      </c>
      <c r="AA107" s="161">
        <v>1</v>
      </c>
      <c r="AB107" s="158" t="str">
        <f t="shared" si="42"/>
        <v>CF3115-41</v>
      </c>
      <c r="AC107" s="158" t="str">
        <f t="shared" si="46"/>
        <v>Сантехникийн техникч</v>
      </c>
      <c r="AD107" s="159">
        <f t="shared" si="47"/>
        <v>90</v>
      </c>
      <c r="AE107" s="161"/>
      <c r="AF107" s="161"/>
      <c r="AG107" s="161">
        <v>1</v>
      </c>
      <c r="AH107" s="161">
        <v>1</v>
      </c>
      <c r="AI107" s="161">
        <v>1</v>
      </c>
      <c r="AJ107" s="161">
        <v>0</v>
      </c>
      <c r="AK107" s="161"/>
      <c r="AL107" s="161"/>
      <c r="AM107" s="161"/>
      <c r="AN107" s="161"/>
      <c r="AO107" s="161"/>
      <c r="AP107" s="161"/>
      <c r="AQ107" s="161"/>
      <c r="AR107" s="161"/>
      <c r="AS107" s="163">
        <v>1</v>
      </c>
      <c r="AT107" s="163"/>
      <c r="AU107" s="163">
        <v>23</v>
      </c>
      <c r="AV107" s="163">
        <v>1</v>
      </c>
      <c r="AW107" s="163"/>
      <c r="AX107" s="163"/>
      <c r="AY107" s="163"/>
    </row>
    <row r="108" spans="1:51" s="162" customFormat="1" ht="24.75" customHeight="1">
      <c r="A108" s="363" t="s">
        <v>114</v>
      </c>
      <c r="B108" s="364"/>
      <c r="C108" s="428" t="s">
        <v>115</v>
      </c>
      <c r="D108" s="429"/>
      <c r="E108" s="429"/>
      <c r="F108" s="429"/>
      <c r="G108" s="429"/>
      <c r="H108" s="430"/>
      <c r="I108" s="155">
        <f t="shared" si="43"/>
        <v>91</v>
      </c>
      <c r="J108" s="156">
        <f t="shared" si="69"/>
        <v>5</v>
      </c>
      <c r="K108" s="156">
        <f t="shared" si="69"/>
        <v>4</v>
      </c>
      <c r="L108" s="167"/>
      <c r="M108" s="168"/>
      <c r="N108" s="168"/>
      <c r="O108" s="168"/>
      <c r="P108" s="161">
        <v>5</v>
      </c>
      <c r="Q108" s="161">
        <v>4</v>
      </c>
      <c r="R108" s="161"/>
      <c r="S108" s="161"/>
      <c r="T108" s="161">
        <v>5</v>
      </c>
      <c r="U108" s="161"/>
      <c r="V108" s="171"/>
      <c r="W108" s="171"/>
      <c r="X108" s="161"/>
      <c r="Y108" s="161"/>
      <c r="Z108" s="188"/>
      <c r="AA108" s="161"/>
      <c r="AB108" s="158" t="str">
        <f t="shared" si="42"/>
        <v>CF7123-20</v>
      </c>
      <c r="AC108" s="158" t="str">
        <f t="shared" si="46"/>
        <v>Барилгын засал-чимэглэлчин</v>
      </c>
      <c r="AD108" s="159">
        <f t="shared" si="47"/>
        <v>91</v>
      </c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>
        <v>5</v>
      </c>
      <c r="AR108" s="161">
        <v>4</v>
      </c>
      <c r="AS108" s="169"/>
      <c r="AT108" s="169"/>
      <c r="AU108" s="169"/>
      <c r="AV108" s="169">
        <v>2</v>
      </c>
      <c r="AW108" s="169">
        <v>3</v>
      </c>
      <c r="AX108" s="169"/>
      <c r="AY108" s="169"/>
    </row>
    <row r="109" spans="1:51" s="162" customFormat="1" ht="24.75" customHeight="1">
      <c r="A109" s="363" t="s">
        <v>116</v>
      </c>
      <c r="B109" s="364"/>
      <c r="C109" s="428" t="s">
        <v>117</v>
      </c>
      <c r="D109" s="429"/>
      <c r="E109" s="429"/>
      <c r="F109" s="429"/>
      <c r="G109" s="429"/>
      <c r="H109" s="430"/>
      <c r="I109" s="155">
        <f t="shared" si="43"/>
        <v>92</v>
      </c>
      <c r="J109" s="156">
        <f t="shared" si="69"/>
        <v>6</v>
      </c>
      <c r="K109" s="156">
        <f t="shared" si="69"/>
        <v>0</v>
      </c>
      <c r="L109" s="167"/>
      <c r="M109" s="168"/>
      <c r="N109" s="168"/>
      <c r="O109" s="168"/>
      <c r="P109" s="161">
        <v>6</v>
      </c>
      <c r="Q109" s="161">
        <v>0</v>
      </c>
      <c r="R109" s="161"/>
      <c r="S109" s="161"/>
      <c r="T109" s="161">
        <v>6</v>
      </c>
      <c r="U109" s="161"/>
      <c r="V109" s="171"/>
      <c r="W109" s="171"/>
      <c r="X109" s="161"/>
      <c r="Y109" s="161"/>
      <c r="Z109" s="188"/>
      <c r="AA109" s="161"/>
      <c r="AB109" s="158" t="str">
        <f t="shared" si="42"/>
        <v>CF7115-22</v>
      </c>
      <c r="AC109" s="158" t="str">
        <f t="shared" si="46"/>
        <v>Барилгын мужаан</v>
      </c>
      <c r="AD109" s="159">
        <f t="shared" si="47"/>
        <v>92</v>
      </c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>
        <v>6</v>
      </c>
      <c r="AR109" s="161">
        <v>0</v>
      </c>
      <c r="AS109" s="169"/>
      <c r="AT109" s="169"/>
      <c r="AU109" s="169"/>
      <c r="AV109" s="169">
        <v>5</v>
      </c>
      <c r="AW109" s="169">
        <v>1</v>
      </c>
      <c r="AX109" s="169"/>
      <c r="AY109" s="169"/>
    </row>
    <row r="110" spans="1:51" s="162" customFormat="1" ht="24.75" customHeight="1">
      <c r="A110" s="363" t="s">
        <v>122</v>
      </c>
      <c r="B110" s="364"/>
      <c r="C110" s="428" t="s">
        <v>123</v>
      </c>
      <c r="D110" s="429"/>
      <c r="E110" s="429"/>
      <c r="F110" s="429"/>
      <c r="G110" s="429"/>
      <c r="H110" s="430"/>
      <c r="I110" s="155">
        <f t="shared" si="43"/>
        <v>93</v>
      </c>
      <c r="J110" s="156">
        <f t="shared" si="69"/>
        <v>10</v>
      </c>
      <c r="K110" s="156">
        <f t="shared" si="69"/>
        <v>0</v>
      </c>
      <c r="L110" s="167"/>
      <c r="M110" s="168"/>
      <c r="N110" s="168"/>
      <c r="O110" s="168"/>
      <c r="P110" s="161">
        <v>10</v>
      </c>
      <c r="Q110" s="161">
        <v>0</v>
      </c>
      <c r="R110" s="161"/>
      <c r="S110" s="161"/>
      <c r="T110" s="161">
        <v>10</v>
      </c>
      <c r="U110" s="161"/>
      <c r="V110" s="171"/>
      <c r="W110" s="171"/>
      <c r="X110" s="161"/>
      <c r="Y110" s="161"/>
      <c r="Z110" s="188"/>
      <c r="AA110" s="161"/>
      <c r="AB110" s="158" t="str">
        <f t="shared" si="42"/>
        <v>CF7411-12</v>
      </c>
      <c r="AC110" s="158" t="str">
        <f t="shared" si="46"/>
        <v>Барилгын цахилгаанчин</v>
      </c>
      <c r="AD110" s="159">
        <f t="shared" si="47"/>
        <v>93</v>
      </c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>
        <v>10</v>
      </c>
      <c r="AR110" s="161">
        <v>0</v>
      </c>
      <c r="AS110" s="169"/>
      <c r="AT110" s="169"/>
      <c r="AU110" s="169"/>
      <c r="AV110" s="169">
        <v>9</v>
      </c>
      <c r="AW110" s="169">
        <v>1</v>
      </c>
      <c r="AX110" s="169"/>
      <c r="AY110" s="169"/>
    </row>
    <row r="111" spans="1:51" s="162" customFormat="1" ht="24.75" customHeight="1">
      <c r="A111" s="472" t="s">
        <v>126</v>
      </c>
      <c r="B111" s="472"/>
      <c r="C111" s="428" t="s">
        <v>127</v>
      </c>
      <c r="D111" s="429"/>
      <c r="E111" s="429"/>
      <c r="F111" s="429"/>
      <c r="G111" s="429"/>
      <c r="H111" s="430"/>
      <c r="I111" s="155">
        <f t="shared" si="43"/>
        <v>94</v>
      </c>
      <c r="J111" s="156">
        <f t="shared" si="69"/>
        <v>18</v>
      </c>
      <c r="K111" s="156">
        <f t="shared" si="69"/>
        <v>5</v>
      </c>
      <c r="L111" s="167"/>
      <c r="M111" s="168"/>
      <c r="N111" s="168"/>
      <c r="O111" s="168"/>
      <c r="P111" s="161">
        <v>18</v>
      </c>
      <c r="Q111" s="161">
        <v>5</v>
      </c>
      <c r="R111" s="161"/>
      <c r="S111" s="161"/>
      <c r="T111" s="161">
        <v>18</v>
      </c>
      <c r="U111" s="161"/>
      <c r="V111" s="171"/>
      <c r="W111" s="171"/>
      <c r="X111" s="161"/>
      <c r="Y111" s="161"/>
      <c r="Z111" s="188"/>
      <c r="AA111" s="161"/>
      <c r="AB111" s="158" t="str">
        <f t="shared" si="42"/>
        <v>CF7114-20</v>
      </c>
      <c r="AC111" s="158" t="str">
        <f t="shared" si="46"/>
        <v>Бетон арматурчин</v>
      </c>
      <c r="AD111" s="159">
        <f t="shared" si="47"/>
        <v>94</v>
      </c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>
        <v>18</v>
      </c>
      <c r="AR111" s="161">
        <v>5</v>
      </c>
      <c r="AS111" s="169"/>
      <c r="AT111" s="169"/>
      <c r="AU111" s="169"/>
      <c r="AV111" s="169">
        <v>16</v>
      </c>
      <c r="AW111" s="169">
        <v>2</v>
      </c>
      <c r="AX111" s="169"/>
      <c r="AY111" s="169"/>
    </row>
    <row r="112" spans="1:51" s="154" customFormat="1">
      <c r="A112" s="434" t="s">
        <v>311</v>
      </c>
      <c r="B112" s="435"/>
      <c r="C112" s="435"/>
      <c r="D112" s="435"/>
      <c r="E112" s="435"/>
      <c r="F112" s="435"/>
      <c r="G112" s="435"/>
      <c r="H112" s="436"/>
      <c r="I112" s="152">
        <f t="shared" si="43"/>
        <v>95</v>
      </c>
      <c r="J112" s="164">
        <f t="shared" ref="J112:AA112" si="70">SUM(J113:J117)</f>
        <v>81</v>
      </c>
      <c r="K112" s="164">
        <f t="shared" si="70"/>
        <v>41</v>
      </c>
      <c r="L112" s="164">
        <f t="shared" si="70"/>
        <v>81</v>
      </c>
      <c r="M112" s="164">
        <f t="shared" si="70"/>
        <v>41</v>
      </c>
      <c r="N112" s="164">
        <f t="shared" si="70"/>
        <v>0</v>
      </c>
      <c r="O112" s="164">
        <f t="shared" si="70"/>
        <v>0</v>
      </c>
      <c r="P112" s="164">
        <f t="shared" si="70"/>
        <v>0</v>
      </c>
      <c r="Q112" s="164">
        <f t="shared" si="70"/>
        <v>0</v>
      </c>
      <c r="R112" s="164">
        <f t="shared" si="70"/>
        <v>81</v>
      </c>
      <c r="S112" s="164">
        <f t="shared" si="70"/>
        <v>0</v>
      </c>
      <c r="T112" s="164">
        <f t="shared" si="70"/>
        <v>0</v>
      </c>
      <c r="U112" s="164">
        <f t="shared" si="70"/>
        <v>0</v>
      </c>
      <c r="V112" s="164">
        <f t="shared" si="70"/>
        <v>0</v>
      </c>
      <c r="W112" s="164">
        <f t="shared" si="70"/>
        <v>0</v>
      </c>
      <c r="X112" s="164">
        <f t="shared" si="70"/>
        <v>0</v>
      </c>
      <c r="Y112" s="164">
        <f t="shared" si="70"/>
        <v>0</v>
      </c>
      <c r="Z112" s="164">
        <f t="shared" si="70"/>
        <v>57</v>
      </c>
      <c r="AA112" s="164">
        <f t="shared" si="70"/>
        <v>31</v>
      </c>
      <c r="AB112" s="434" t="str">
        <f>+A112</f>
        <v>2. Баянхонгор аймаг дахь Политехник коллеж</v>
      </c>
      <c r="AC112" s="436"/>
      <c r="AD112" s="165">
        <f t="shared" si="47"/>
        <v>95</v>
      </c>
      <c r="AE112" s="164">
        <f t="shared" ref="AE112:AY112" si="71">SUM(AE113:AE117)</f>
        <v>0</v>
      </c>
      <c r="AF112" s="164">
        <f t="shared" si="71"/>
        <v>0</v>
      </c>
      <c r="AG112" s="164">
        <f t="shared" si="71"/>
        <v>0</v>
      </c>
      <c r="AH112" s="164">
        <f t="shared" si="71"/>
        <v>0</v>
      </c>
      <c r="AI112" s="164">
        <f t="shared" si="71"/>
        <v>0</v>
      </c>
      <c r="AJ112" s="164">
        <f t="shared" si="71"/>
        <v>0</v>
      </c>
      <c r="AK112" s="164">
        <f t="shared" si="71"/>
        <v>17</v>
      </c>
      <c r="AL112" s="164">
        <f t="shared" si="71"/>
        <v>7</v>
      </c>
      <c r="AM112" s="164">
        <f t="shared" si="71"/>
        <v>0</v>
      </c>
      <c r="AN112" s="164">
        <f t="shared" si="71"/>
        <v>0</v>
      </c>
      <c r="AO112" s="164">
        <f t="shared" si="71"/>
        <v>0</v>
      </c>
      <c r="AP112" s="164">
        <f t="shared" si="71"/>
        <v>0</v>
      </c>
      <c r="AQ112" s="164">
        <f t="shared" si="71"/>
        <v>7</v>
      </c>
      <c r="AR112" s="164">
        <f t="shared" si="71"/>
        <v>3</v>
      </c>
      <c r="AS112" s="164">
        <f t="shared" si="71"/>
        <v>0</v>
      </c>
      <c r="AT112" s="164">
        <f t="shared" si="71"/>
        <v>0</v>
      </c>
      <c r="AU112" s="164">
        <f t="shared" si="71"/>
        <v>81</v>
      </c>
      <c r="AV112" s="164">
        <f t="shared" si="71"/>
        <v>0</v>
      </c>
      <c r="AW112" s="164">
        <f t="shared" si="71"/>
        <v>0</v>
      </c>
      <c r="AX112" s="164">
        <f t="shared" si="71"/>
        <v>0</v>
      </c>
      <c r="AY112" s="164">
        <f t="shared" si="71"/>
        <v>0</v>
      </c>
    </row>
    <row r="113" spans="1:51" s="193" customFormat="1" ht="24.75" customHeight="1">
      <c r="A113" s="428" t="s">
        <v>214</v>
      </c>
      <c r="B113" s="430"/>
      <c r="C113" s="428" t="s">
        <v>215</v>
      </c>
      <c r="D113" s="429"/>
      <c r="E113" s="429"/>
      <c r="F113" s="429"/>
      <c r="G113" s="429"/>
      <c r="H113" s="430"/>
      <c r="I113" s="155">
        <f t="shared" si="43"/>
        <v>96</v>
      </c>
      <c r="J113" s="156">
        <f t="shared" si="69"/>
        <v>16</v>
      </c>
      <c r="K113" s="156">
        <f t="shared" si="69"/>
        <v>16</v>
      </c>
      <c r="L113" s="188">
        <v>16</v>
      </c>
      <c r="M113" s="161">
        <v>16</v>
      </c>
      <c r="N113" s="168"/>
      <c r="O113" s="168"/>
      <c r="P113" s="161"/>
      <c r="Q113" s="161"/>
      <c r="R113" s="161">
        <v>16</v>
      </c>
      <c r="S113" s="161"/>
      <c r="T113" s="161"/>
      <c r="U113" s="161"/>
      <c r="V113" s="171"/>
      <c r="W113" s="171"/>
      <c r="X113" s="161"/>
      <c r="Y113" s="161"/>
      <c r="Z113" s="188">
        <v>14</v>
      </c>
      <c r="AA113" s="161">
        <v>14</v>
      </c>
      <c r="AB113" s="158" t="str">
        <f t="shared" ref="AB113:AB117" si="72">+A113</f>
        <v>IE3139-14</v>
      </c>
      <c r="AC113" s="158" t="str">
        <f t="shared" ref="AC113:AC117" si="73">+C113</f>
        <v>Оёдолын техник-технологич</v>
      </c>
      <c r="AD113" s="108">
        <f>+I113</f>
        <v>96</v>
      </c>
      <c r="AE113" s="192"/>
      <c r="AF113" s="192"/>
      <c r="AG113" s="192"/>
      <c r="AH113" s="192"/>
      <c r="AI113" s="161"/>
      <c r="AJ113" s="161"/>
      <c r="AK113" s="161">
        <v>0</v>
      </c>
      <c r="AL113" s="161">
        <v>0</v>
      </c>
      <c r="AM113" s="161"/>
      <c r="AN113" s="161"/>
      <c r="AO113" s="161"/>
      <c r="AP113" s="161"/>
      <c r="AQ113" s="161">
        <v>2</v>
      </c>
      <c r="AR113" s="161">
        <v>2</v>
      </c>
      <c r="AS113" s="161"/>
      <c r="AT113" s="161"/>
      <c r="AU113" s="161">
        <v>16</v>
      </c>
      <c r="AV113" s="161"/>
      <c r="AW113" s="161"/>
      <c r="AX113" s="161"/>
      <c r="AY113" s="161"/>
    </row>
    <row r="114" spans="1:51" s="193" customFormat="1" ht="24.75" customHeight="1">
      <c r="A114" s="428" t="s">
        <v>312</v>
      </c>
      <c r="B114" s="430"/>
      <c r="C114" s="428" t="s">
        <v>113</v>
      </c>
      <c r="D114" s="429"/>
      <c r="E114" s="429"/>
      <c r="F114" s="429"/>
      <c r="G114" s="429"/>
      <c r="H114" s="430"/>
      <c r="I114" s="155">
        <f t="shared" si="43"/>
        <v>97</v>
      </c>
      <c r="J114" s="156">
        <f t="shared" si="69"/>
        <v>18</v>
      </c>
      <c r="K114" s="156">
        <f t="shared" si="69"/>
        <v>8</v>
      </c>
      <c r="L114" s="188">
        <v>18</v>
      </c>
      <c r="M114" s="161">
        <v>8</v>
      </c>
      <c r="N114" s="168"/>
      <c r="O114" s="168"/>
      <c r="P114" s="161"/>
      <c r="Q114" s="161"/>
      <c r="R114" s="161">
        <v>18</v>
      </c>
      <c r="S114" s="161"/>
      <c r="T114" s="161"/>
      <c r="U114" s="161"/>
      <c r="V114" s="171"/>
      <c r="W114" s="171"/>
      <c r="X114" s="161"/>
      <c r="Y114" s="161"/>
      <c r="Z114" s="188">
        <v>12</v>
      </c>
      <c r="AA114" s="161">
        <v>7</v>
      </c>
      <c r="AB114" s="158" t="str">
        <f t="shared" si="72"/>
        <v>CF3112-16</v>
      </c>
      <c r="AC114" s="158" t="str">
        <f t="shared" si="73"/>
        <v>Барилга угсралтын техникч</v>
      </c>
      <c r="AD114" s="108">
        <f t="shared" ref="AD114:AD117" si="74">+I114</f>
        <v>97</v>
      </c>
      <c r="AE114" s="192"/>
      <c r="AF114" s="192"/>
      <c r="AG114" s="192"/>
      <c r="AH114" s="192"/>
      <c r="AI114" s="161"/>
      <c r="AJ114" s="161"/>
      <c r="AK114" s="161">
        <v>6</v>
      </c>
      <c r="AL114" s="161">
        <v>1</v>
      </c>
      <c r="AM114" s="161"/>
      <c r="AN114" s="161"/>
      <c r="AO114" s="161"/>
      <c r="AP114" s="161"/>
      <c r="AQ114" s="161">
        <v>0</v>
      </c>
      <c r="AR114" s="161">
        <v>0</v>
      </c>
      <c r="AS114" s="161"/>
      <c r="AT114" s="161"/>
      <c r="AU114" s="161">
        <v>18</v>
      </c>
      <c r="AV114" s="161"/>
      <c r="AW114" s="161"/>
      <c r="AX114" s="161"/>
      <c r="AY114" s="161"/>
    </row>
    <row r="115" spans="1:51" s="193" customFormat="1" ht="39.75" customHeight="1">
      <c r="A115" s="428" t="s">
        <v>224</v>
      </c>
      <c r="B115" s="430"/>
      <c r="C115" s="428" t="s">
        <v>225</v>
      </c>
      <c r="D115" s="429"/>
      <c r="E115" s="429"/>
      <c r="F115" s="429"/>
      <c r="G115" s="429"/>
      <c r="H115" s="430"/>
      <c r="I115" s="155">
        <f t="shared" si="43"/>
        <v>98</v>
      </c>
      <c r="J115" s="156">
        <f t="shared" si="69"/>
        <v>17</v>
      </c>
      <c r="K115" s="156">
        <f t="shared" si="69"/>
        <v>15</v>
      </c>
      <c r="L115" s="188">
        <v>17</v>
      </c>
      <c r="M115" s="161">
        <v>15</v>
      </c>
      <c r="N115" s="168"/>
      <c r="O115" s="168"/>
      <c r="P115" s="161"/>
      <c r="Q115" s="161"/>
      <c r="R115" s="161">
        <v>17</v>
      </c>
      <c r="S115" s="161"/>
      <c r="T115" s="161"/>
      <c r="U115" s="161"/>
      <c r="V115" s="171"/>
      <c r="W115" s="171"/>
      <c r="X115" s="161"/>
      <c r="Y115" s="161"/>
      <c r="Z115" s="188">
        <v>10</v>
      </c>
      <c r="AA115" s="161">
        <v>8</v>
      </c>
      <c r="AB115" s="158" t="str">
        <f t="shared" si="72"/>
        <v>IF3434-14</v>
      </c>
      <c r="AC115" s="158" t="str">
        <f t="shared" si="73"/>
        <v>Хоол үйлдвэрлэл, үйлчилгээний техник- технологич</v>
      </c>
      <c r="AD115" s="108">
        <f t="shared" si="74"/>
        <v>98</v>
      </c>
      <c r="AE115" s="192"/>
      <c r="AF115" s="192"/>
      <c r="AG115" s="192"/>
      <c r="AH115" s="192"/>
      <c r="AI115" s="161"/>
      <c r="AJ115" s="161"/>
      <c r="AK115" s="161">
        <v>6</v>
      </c>
      <c r="AL115" s="161">
        <v>6</v>
      </c>
      <c r="AM115" s="161"/>
      <c r="AN115" s="161"/>
      <c r="AO115" s="161"/>
      <c r="AP115" s="161"/>
      <c r="AQ115" s="161">
        <v>1</v>
      </c>
      <c r="AR115" s="161">
        <v>1</v>
      </c>
      <c r="AS115" s="161"/>
      <c r="AT115" s="161"/>
      <c r="AU115" s="161">
        <v>17</v>
      </c>
      <c r="AV115" s="161"/>
      <c r="AW115" s="161"/>
      <c r="AX115" s="161"/>
      <c r="AY115" s="161"/>
    </row>
    <row r="116" spans="1:51" s="193" customFormat="1" ht="24.75" customHeight="1">
      <c r="A116" s="428" t="s">
        <v>138</v>
      </c>
      <c r="B116" s="430"/>
      <c r="C116" s="428" t="s">
        <v>139</v>
      </c>
      <c r="D116" s="429"/>
      <c r="E116" s="429"/>
      <c r="F116" s="429"/>
      <c r="G116" s="429"/>
      <c r="H116" s="430"/>
      <c r="I116" s="155">
        <f t="shared" si="43"/>
        <v>99</v>
      </c>
      <c r="J116" s="156">
        <f t="shared" si="69"/>
        <v>15</v>
      </c>
      <c r="K116" s="156">
        <f t="shared" si="69"/>
        <v>0</v>
      </c>
      <c r="L116" s="188">
        <v>15</v>
      </c>
      <c r="M116" s="161">
        <v>0</v>
      </c>
      <c r="N116" s="168"/>
      <c r="O116" s="168"/>
      <c r="P116" s="161"/>
      <c r="Q116" s="161"/>
      <c r="R116" s="161">
        <v>15</v>
      </c>
      <c r="S116" s="161"/>
      <c r="T116" s="161"/>
      <c r="U116" s="161"/>
      <c r="V116" s="171"/>
      <c r="W116" s="171"/>
      <c r="X116" s="161"/>
      <c r="Y116" s="161"/>
      <c r="Z116" s="188">
        <v>11</v>
      </c>
      <c r="AA116" s="161">
        <v>0</v>
      </c>
      <c r="AB116" s="158" t="str">
        <f t="shared" si="72"/>
        <v>CF3115-67</v>
      </c>
      <c r="AC116" s="158" t="str">
        <f t="shared" si="73"/>
        <v>Сантехник, халаалт, агааржуулалтын төхөөрөмжийн техникч</v>
      </c>
      <c r="AD116" s="108">
        <f t="shared" si="74"/>
        <v>99</v>
      </c>
      <c r="AE116" s="192"/>
      <c r="AF116" s="192"/>
      <c r="AG116" s="192"/>
      <c r="AH116" s="192"/>
      <c r="AI116" s="161"/>
      <c r="AJ116" s="161"/>
      <c r="AK116" s="161">
        <v>3</v>
      </c>
      <c r="AL116" s="161">
        <v>0</v>
      </c>
      <c r="AM116" s="161"/>
      <c r="AN116" s="161"/>
      <c r="AO116" s="161"/>
      <c r="AP116" s="161"/>
      <c r="AQ116" s="161">
        <v>1</v>
      </c>
      <c r="AR116" s="161">
        <v>0</v>
      </c>
      <c r="AS116" s="161"/>
      <c r="AT116" s="161"/>
      <c r="AU116" s="161">
        <v>15</v>
      </c>
      <c r="AV116" s="161"/>
      <c r="AW116" s="161"/>
      <c r="AX116" s="161"/>
      <c r="AY116" s="161"/>
    </row>
    <row r="117" spans="1:51" s="193" customFormat="1" ht="24.75" customHeight="1">
      <c r="A117" s="428" t="s">
        <v>228</v>
      </c>
      <c r="B117" s="430"/>
      <c r="C117" s="428" t="s">
        <v>229</v>
      </c>
      <c r="D117" s="429"/>
      <c r="E117" s="429"/>
      <c r="F117" s="429"/>
      <c r="G117" s="429"/>
      <c r="H117" s="430"/>
      <c r="I117" s="155">
        <f t="shared" si="43"/>
        <v>100</v>
      </c>
      <c r="J117" s="156">
        <f t="shared" si="69"/>
        <v>15</v>
      </c>
      <c r="K117" s="156">
        <f t="shared" si="69"/>
        <v>2</v>
      </c>
      <c r="L117" s="188">
        <v>15</v>
      </c>
      <c r="M117" s="161">
        <v>2</v>
      </c>
      <c r="N117" s="168"/>
      <c r="O117" s="168"/>
      <c r="P117" s="161"/>
      <c r="Q117" s="161"/>
      <c r="R117" s="161">
        <v>15</v>
      </c>
      <c r="S117" s="161"/>
      <c r="T117" s="161"/>
      <c r="U117" s="161"/>
      <c r="V117" s="171"/>
      <c r="W117" s="171"/>
      <c r="X117" s="161"/>
      <c r="Y117" s="161"/>
      <c r="Z117" s="188">
        <v>10</v>
      </c>
      <c r="AA117" s="161">
        <v>2</v>
      </c>
      <c r="AB117" s="158" t="str">
        <f t="shared" si="72"/>
        <v>IM3113-17</v>
      </c>
      <c r="AC117" s="158" t="str">
        <f t="shared" si="73"/>
        <v>Цахилгааны техникч</v>
      </c>
      <c r="AD117" s="108">
        <f t="shared" si="74"/>
        <v>100</v>
      </c>
      <c r="AE117" s="192"/>
      <c r="AF117" s="192"/>
      <c r="AG117" s="192"/>
      <c r="AH117" s="192"/>
      <c r="AI117" s="161"/>
      <c r="AJ117" s="161"/>
      <c r="AK117" s="161">
        <v>2</v>
      </c>
      <c r="AL117" s="161">
        <v>0</v>
      </c>
      <c r="AM117" s="161"/>
      <c r="AN117" s="161"/>
      <c r="AO117" s="161"/>
      <c r="AP117" s="161"/>
      <c r="AQ117" s="161">
        <v>3</v>
      </c>
      <c r="AR117" s="161">
        <v>0</v>
      </c>
      <c r="AS117" s="161"/>
      <c r="AT117" s="161"/>
      <c r="AU117" s="161">
        <v>15</v>
      </c>
      <c r="AV117" s="161"/>
      <c r="AW117" s="161"/>
      <c r="AX117" s="161"/>
      <c r="AY117" s="161"/>
    </row>
    <row r="118" spans="1:51" s="154" customFormat="1">
      <c r="A118" s="439" t="s">
        <v>313</v>
      </c>
      <c r="B118" s="440"/>
      <c r="C118" s="440"/>
      <c r="D118" s="440"/>
      <c r="E118" s="440"/>
      <c r="F118" s="440"/>
      <c r="G118" s="440"/>
      <c r="H118" s="441"/>
      <c r="I118" s="152">
        <f t="shared" si="43"/>
        <v>101</v>
      </c>
      <c r="J118" s="165">
        <f t="shared" ref="J118:AA118" si="75">+J119</f>
        <v>15</v>
      </c>
      <c r="K118" s="165">
        <f t="shared" si="75"/>
        <v>1</v>
      </c>
      <c r="L118" s="165">
        <f t="shared" si="75"/>
        <v>15</v>
      </c>
      <c r="M118" s="165">
        <f t="shared" si="75"/>
        <v>1</v>
      </c>
      <c r="N118" s="165">
        <f t="shared" si="75"/>
        <v>0</v>
      </c>
      <c r="O118" s="165">
        <f t="shared" si="75"/>
        <v>0</v>
      </c>
      <c r="P118" s="165">
        <f t="shared" si="75"/>
        <v>0</v>
      </c>
      <c r="Q118" s="165">
        <f t="shared" si="75"/>
        <v>0</v>
      </c>
      <c r="R118" s="165">
        <f t="shared" si="75"/>
        <v>15</v>
      </c>
      <c r="S118" s="165">
        <f t="shared" si="75"/>
        <v>0</v>
      </c>
      <c r="T118" s="165">
        <f t="shared" si="75"/>
        <v>0</v>
      </c>
      <c r="U118" s="165">
        <f t="shared" si="75"/>
        <v>0</v>
      </c>
      <c r="V118" s="165">
        <f t="shared" si="75"/>
        <v>0</v>
      </c>
      <c r="W118" s="165">
        <f t="shared" si="75"/>
        <v>0</v>
      </c>
      <c r="X118" s="165">
        <f t="shared" si="75"/>
        <v>0</v>
      </c>
      <c r="Y118" s="165">
        <f t="shared" si="75"/>
        <v>0</v>
      </c>
      <c r="Z118" s="165">
        <f t="shared" si="75"/>
        <v>14</v>
      </c>
      <c r="AA118" s="165">
        <f t="shared" si="75"/>
        <v>1</v>
      </c>
      <c r="AB118" s="434" t="str">
        <f>+A118</f>
        <v xml:space="preserve">3. Говьсүмбэр  аймаг дахь Политехник коллеж </v>
      </c>
      <c r="AC118" s="436"/>
      <c r="AD118" s="165">
        <f t="shared" ref="AD118" si="76">+I118</f>
        <v>101</v>
      </c>
      <c r="AE118" s="165">
        <f t="shared" ref="AE118:AY118" si="77">+AE119</f>
        <v>0</v>
      </c>
      <c r="AF118" s="165">
        <f t="shared" si="77"/>
        <v>0</v>
      </c>
      <c r="AG118" s="165">
        <f t="shared" si="77"/>
        <v>0</v>
      </c>
      <c r="AH118" s="165">
        <f t="shared" si="77"/>
        <v>0</v>
      </c>
      <c r="AI118" s="165">
        <f t="shared" si="77"/>
        <v>1</v>
      </c>
      <c r="AJ118" s="165">
        <f t="shared" si="77"/>
        <v>0</v>
      </c>
      <c r="AK118" s="165">
        <f t="shared" si="77"/>
        <v>0</v>
      </c>
      <c r="AL118" s="165">
        <f t="shared" si="77"/>
        <v>0</v>
      </c>
      <c r="AM118" s="165">
        <f t="shared" si="77"/>
        <v>0</v>
      </c>
      <c r="AN118" s="165">
        <f t="shared" si="77"/>
        <v>0</v>
      </c>
      <c r="AO118" s="165">
        <f t="shared" si="77"/>
        <v>0</v>
      </c>
      <c r="AP118" s="165">
        <f t="shared" si="77"/>
        <v>0</v>
      </c>
      <c r="AQ118" s="165">
        <f t="shared" si="77"/>
        <v>0</v>
      </c>
      <c r="AR118" s="165">
        <f t="shared" si="77"/>
        <v>0</v>
      </c>
      <c r="AS118" s="165">
        <f t="shared" si="77"/>
        <v>0</v>
      </c>
      <c r="AT118" s="165">
        <f t="shared" si="77"/>
        <v>0</v>
      </c>
      <c r="AU118" s="165">
        <f t="shared" si="77"/>
        <v>0</v>
      </c>
      <c r="AV118" s="165">
        <f t="shared" si="77"/>
        <v>15</v>
      </c>
      <c r="AW118" s="165">
        <f t="shared" si="77"/>
        <v>0</v>
      </c>
      <c r="AX118" s="165">
        <f t="shared" si="77"/>
        <v>0</v>
      </c>
      <c r="AY118" s="165">
        <f t="shared" si="77"/>
        <v>0</v>
      </c>
    </row>
    <row r="119" spans="1:51" s="162" customFormat="1" ht="29.25" customHeight="1">
      <c r="A119" s="445" t="s">
        <v>174</v>
      </c>
      <c r="B119" s="446"/>
      <c r="C119" s="476" t="s">
        <v>314</v>
      </c>
      <c r="D119" s="477"/>
      <c r="E119" s="477"/>
      <c r="F119" s="477"/>
      <c r="G119" s="477"/>
      <c r="H119" s="478"/>
      <c r="I119" s="155">
        <f t="shared" si="43"/>
        <v>102</v>
      </c>
      <c r="J119" s="156">
        <f t="shared" si="69"/>
        <v>15</v>
      </c>
      <c r="K119" s="156">
        <f t="shared" si="69"/>
        <v>1</v>
      </c>
      <c r="L119" s="157">
        <v>15</v>
      </c>
      <c r="M119" s="157">
        <v>1</v>
      </c>
      <c r="N119" s="157"/>
      <c r="O119" s="157"/>
      <c r="P119" s="157"/>
      <c r="Q119" s="157"/>
      <c r="R119" s="157">
        <v>15</v>
      </c>
      <c r="S119" s="157"/>
      <c r="T119" s="157"/>
      <c r="U119" s="157"/>
      <c r="V119" s="157"/>
      <c r="W119" s="157"/>
      <c r="X119" s="157"/>
      <c r="Y119" s="157"/>
      <c r="Z119" s="157">
        <v>14</v>
      </c>
      <c r="AA119" s="157">
        <v>1</v>
      </c>
      <c r="AB119" s="158" t="str">
        <f t="shared" si="42"/>
        <v>MT3115-55</v>
      </c>
      <c r="AC119" s="158" t="str">
        <f t="shared" si="46"/>
        <v>Хүнд машин механизмын ашиглалтын техникч</v>
      </c>
      <c r="AD119" s="159">
        <f t="shared" si="47"/>
        <v>102</v>
      </c>
      <c r="AE119" s="157"/>
      <c r="AF119" s="157"/>
      <c r="AG119" s="157"/>
      <c r="AH119" s="157"/>
      <c r="AI119" s="157">
        <v>1</v>
      </c>
      <c r="AJ119" s="157">
        <v>0</v>
      </c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>
        <v>15</v>
      </c>
      <c r="AW119" s="157"/>
      <c r="AX119" s="157"/>
      <c r="AY119" s="157"/>
    </row>
    <row r="120" spans="1:51" s="154" customFormat="1">
      <c r="A120" s="434" t="s">
        <v>315</v>
      </c>
      <c r="B120" s="435"/>
      <c r="C120" s="435"/>
      <c r="D120" s="435"/>
      <c r="E120" s="435"/>
      <c r="F120" s="435"/>
      <c r="G120" s="435"/>
      <c r="H120" s="436"/>
      <c r="I120" s="152">
        <f t="shared" si="43"/>
        <v>103</v>
      </c>
      <c r="J120" s="165">
        <f t="shared" ref="J120:AA120" si="78">SUM(J121:J125)</f>
        <v>89</v>
      </c>
      <c r="K120" s="165">
        <f t="shared" si="78"/>
        <v>25</v>
      </c>
      <c r="L120" s="165">
        <f t="shared" si="78"/>
        <v>89</v>
      </c>
      <c r="M120" s="165">
        <f t="shared" si="78"/>
        <v>25</v>
      </c>
      <c r="N120" s="165">
        <f t="shared" si="78"/>
        <v>0</v>
      </c>
      <c r="O120" s="165">
        <f t="shared" si="78"/>
        <v>0</v>
      </c>
      <c r="P120" s="165">
        <f t="shared" si="78"/>
        <v>0</v>
      </c>
      <c r="Q120" s="165">
        <f t="shared" si="78"/>
        <v>0</v>
      </c>
      <c r="R120" s="165">
        <f t="shared" si="78"/>
        <v>89</v>
      </c>
      <c r="S120" s="165">
        <f t="shared" si="78"/>
        <v>0</v>
      </c>
      <c r="T120" s="165">
        <f t="shared" si="78"/>
        <v>0</v>
      </c>
      <c r="U120" s="165">
        <f t="shared" si="78"/>
        <v>0</v>
      </c>
      <c r="V120" s="165">
        <f t="shared" si="78"/>
        <v>0</v>
      </c>
      <c r="W120" s="165">
        <f t="shared" si="78"/>
        <v>0</v>
      </c>
      <c r="X120" s="165">
        <f t="shared" si="78"/>
        <v>0</v>
      </c>
      <c r="Y120" s="165">
        <f t="shared" si="78"/>
        <v>0</v>
      </c>
      <c r="Z120" s="165">
        <f t="shared" si="78"/>
        <v>75</v>
      </c>
      <c r="AA120" s="165">
        <f t="shared" si="78"/>
        <v>20</v>
      </c>
      <c r="AB120" s="434" t="str">
        <f>+A120</f>
        <v>4. Дархан-Уул аймаг дахь "Дархан Өргөө" Политехник коллеж</v>
      </c>
      <c r="AC120" s="436"/>
      <c r="AD120" s="165">
        <f t="shared" si="47"/>
        <v>103</v>
      </c>
      <c r="AE120" s="165">
        <f t="shared" ref="AE120:AY120" si="79">SUM(AE121:AE125)</f>
        <v>1</v>
      </c>
      <c r="AF120" s="165">
        <f t="shared" si="79"/>
        <v>0</v>
      </c>
      <c r="AG120" s="165">
        <f t="shared" si="79"/>
        <v>2</v>
      </c>
      <c r="AH120" s="165">
        <f t="shared" si="79"/>
        <v>2</v>
      </c>
      <c r="AI120" s="165">
        <f t="shared" si="79"/>
        <v>0</v>
      </c>
      <c r="AJ120" s="165">
        <f t="shared" si="79"/>
        <v>0</v>
      </c>
      <c r="AK120" s="165">
        <f t="shared" si="79"/>
        <v>4</v>
      </c>
      <c r="AL120" s="165">
        <f t="shared" si="79"/>
        <v>1</v>
      </c>
      <c r="AM120" s="165">
        <f t="shared" si="79"/>
        <v>2</v>
      </c>
      <c r="AN120" s="165">
        <f t="shared" si="79"/>
        <v>0</v>
      </c>
      <c r="AO120" s="165">
        <f t="shared" si="79"/>
        <v>0</v>
      </c>
      <c r="AP120" s="165">
        <f t="shared" si="79"/>
        <v>0</v>
      </c>
      <c r="AQ120" s="165">
        <f t="shared" si="79"/>
        <v>5</v>
      </c>
      <c r="AR120" s="165">
        <f t="shared" si="79"/>
        <v>2</v>
      </c>
      <c r="AS120" s="165">
        <f t="shared" si="79"/>
        <v>3</v>
      </c>
      <c r="AT120" s="165">
        <f t="shared" si="79"/>
        <v>2</v>
      </c>
      <c r="AU120" s="165">
        <f t="shared" si="79"/>
        <v>84</v>
      </c>
      <c r="AV120" s="165">
        <f t="shared" si="79"/>
        <v>0</v>
      </c>
      <c r="AW120" s="165">
        <f t="shared" si="79"/>
        <v>0</v>
      </c>
      <c r="AX120" s="165">
        <f t="shared" si="79"/>
        <v>0</v>
      </c>
      <c r="AY120" s="165">
        <f t="shared" si="79"/>
        <v>0</v>
      </c>
    </row>
    <row r="121" spans="1:51" s="162" customFormat="1" ht="24.75" customHeight="1">
      <c r="A121" s="428" t="s">
        <v>132</v>
      </c>
      <c r="B121" s="430"/>
      <c r="C121" s="428" t="s">
        <v>133</v>
      </c>
      <c r="D121" s="429"/>
      <c r="E121" s="429"/>
      <c r="F121" s="429"/>
      <c r="G121" s="429"/>
      <c r="H121" s="430"/>
      <c r="I121" s="155">
        <f t="shared" si="43"/>
        <v>104</v>
      </c>
      <c r="J121" s="156">
        <f t="shared" si="69"/>
        <v>18</v>
      </c>
      <c r="K121" s="156">
        <f t="shared" si="69"/>
        <v>1</v>
      </c>
      <c r="L121" s="157">
        <v>18</v>
      </c>
      <c r="M121" s="157">
        <v>1</v>
      </c>
      <c r="N121" s="157"/>
      <c r="O121" s="157"/>
      <c r="P121" s="157"/>
      <c r="Q121" s="157"/>
      <c r="R121" s="157">
        <v>18</v>
      </c>
      <c r="S121" s="157"/>
      <c r="T121" s="157"/>
      <c r="U121" s="157"/>
      <c r="V121" s="157"/>
      <c r="W121" s="157"/>
      <c r="X121" s="157"/>
      <c r="Y121" s="157"/>
      <c r="Z121" s="157">
        <v>16</v>
      </c>
      <c r="AA121" s="157">
        <v>1</v>
      </c>
      <c r="AB121" s="158" t="str">
        <f t="shared" si="42"/>
        <v>CF3112-11</v>
      </c>
      <c r="AC121" s="158" t="str">
        <f t="shared" si="46"/>
        <v>Иргэний барилгын техникч</v>
      </c>
      <c r="AD121" s="159">
        <f t="shared" si="47"/>
        <v>104</v>
      </c>
      <c r="AE121" s="157"/>
      <c r="AF121" s="157"/>
      <c r="AG121" s="157"/>
      <c r="AH121" s="157"/>
      <c r="AI121" s="157"/>
      <c r="AJ121" s="157"/>
      <c r="AK121" s="157"/>
      <c r="AL121" s="157"/>
      <c r="AM121" s="157">
        <v>1</v>
      </c>
      <c r="AN121" s="157"/>
      <c r="AO121" s="157"/>
      <c r="AP121" s="157"/>
      <c r="AQ121" s="157">
        <v>1</v>
      </c>
      <c r="AR121" s="157"/>
      <c r="AS121" s="157"/>
      <c r="AT121" s="157"/>
      <c r="AU121" s="157">
        <v>18</v>
      </c>
      <c r="AV121" s="157"/>
      <c r="AW121" s="157"/>
      <c r="AX121" s="157"/>
      <c r="AY121" s="157"/>
    </row>
    <row r="122" spans="1:51" s="162" customFormat="1" ht="24.75" customHeight="1">
      <c r="A122" s="428" t="s">
        <v>163</v>
      </c>
      <c r="B122" s="430"/>
      <c r="C122" s="428" t="s">
        <v>164</v>
      </c>
      <c r="D122" s="429"/>
      <c r="E122" s="429"/>
      <c r="F122" s="429"/>
      <c r="G122" s="429"/>
      <c r="H122" s="430"/>
      <c r="I122" s="155">
        <f t="shared" si="43"/>
        <v>105</v>
      </c>
      <c r="J122" s="156">
        <f t="shared" si="69"/>
        <v>20</v>
      </c>
      <c r="K122" s="156">
        <f t="shared" si="69"/>
        <v>4</v>
      </c>
      <c r="L122" s="157">
        <v>20</v>
      </c>
      <c r="M122" s="157">
        <v>4</v>
      </c>
      <c r="N122" s="157"/>
      <c r="O122" s="157"/>
      <c r="P122" s="157"/>
      <c r="Q122" s="157"/>
      <c r="R122" s="157">
        <v>20</v>
      </c>
      <c r="S122" s="157"/>
      <c r="T122" s="157"/>
      <c r="U122" s="157"/>
      <c r="V122" s="157"/>
      <c r="W122" s="157"/>
      <c r="X122" s="157"/>
      <c r="Y122" s="157"/>
      <c r="Z122" s="157">
        <v>16</v>
      </c>
      <c r="AA122" s="157">
        <v>3</v>
      </c>
      <c r="AB122" s="158" t="str">
        <f t="shared" si="42"/>
        <v>PL3113-12</v>
      </c>
      <c r="AC122" s="158" t="str">
        <f t="shared" si="46"/>
        <v xml:space="preserve">Цахилгаан станц, сүлжээний техникч </v>
      </c>
      <c r="AD122" s="159">
        <f t="shared" si="47"/>
        <v>105</v>
      </c>
      <c r="AE122" s="157"/>
      <c r="AF122" s="157"/>
      <c r="AG122" s="157"/>
      <c r="AH122" s="157"/>
      <c r="AI122" s="157"/>
      <c r="AJ122" s="157"/>
      <c r="AK122" s="157">
        <v>1</v>
      </c>
      <c r="AL122" s="157"/>
      <c r="AM122" s="157"/>
      <c r="AN122" s="157"/>
      <c r="AO122" s="157"/>
      <c r="AP122" s="157"/>
      <c r="AQ122" s="157">
        <v>3</v>
      </c>
      <c r="AR122" s="157">
        <v>1</v>
      </c>
      <c r="AS122" s="157"/>
      <c r="AT122" s="157">
        <v>1</v>
      </c>
      <c r="AU122" s="157">
        <v>19</v>
      </c>
      <c r="AV122" s="157"/>
      <c r="AW122" s="157"/>
      <c r="AX122" s="157"/>
      <c r="AY122" s="157"/>
    </row>
    <row r="123" spans="1:51" s="162" customFormat="1" ht="24.75" customHeight="1">
      <c r="A123" s="474" t="s">
        <v>204</v>
      </c>
      <c r="B123" s="475"/>
      <c r="C123" s="428" t="s">
        <v>205</v>
      </c>
      <c r="D123" s="429"/>
      <c r="E123" s="429"/>
      <c r="F123" s="429"/>
      <c r="G123" s="429"/>
      <c r="H123" s="430"/>
      <c r="I123" s="155">
        <f t="shared" si="43"/>
        <v>106</v>
      </c>
      <c r="J123" s="156">
        <f t="shared" si="69"/>
        <v>18</v>
      </c>
      <c r="K123" s="156">
        <f t="shared" si="69"/>
        <v>13</v>
      </c>
      <c r="L123" s="157">
        <v>18</v>
      </c>
      <c r="M123" s="157">
        <v>13</v>
      </c>
      <c r="N123" s="157"/>
      <c r="O123" s="157"/>
      <c r="P123" s="157"/>
      <c r="Q123" s="157"/>
      <c r="R123" s="157">
        <v>18</v>
      </c>
      <c r="S123" s="157"/>
      <c r="T123" s="157"/>
      <c r="U123" s="157"/>
      <c r="V123" s="157"/>
      <c r="W123" s="157"/>
      <c r="X123" s="157"/>
      <c r="Y123" s="157"/>
      <c r="Z123" s="157">
        <v>15</v>
      </c>
      <c r="AA123" s="157">
        <v>10</v>
      </c>
      <c r="AB123" s="158" t="str">
        <f t="shared" si="42"/>
        <v>IM3119-11</v>
      </c>
      <c r="AC123" s="158" t="str">
        <f t="shared" si="46"/>
        <v>Аюулгүй ажиллагааны техникч</v>
      </c>
      <c r="AD123" s="159">
        <f t="shared" si="47"/>
        <v>106</v>
      </c>
      <c r="AE123" s="157"/>
      <c r="AF123" s="157"/>
      <c r="AG123" s="157">
        <v>2</v>
      </c>
      <c r="AH123" s="157">
        <v>2</v>
      </c>
      <c r="AI123" s="157"/>
      <c r="AJ123" s="157"/>
      <c r="AK123" s="157"/>
      <c r="AL123" s="157"/>
      <c r="AM123" s="157"/>
      <c r="AN123" s="157"/>
      <c r="AO123" s="157"/>
      <c r="AP123" s="157"/>
      <c r="AQ123" s="157">
        <v>1</v>
      </c>
      <c r="AR123" s="157">
        <v>1</v>
      </c>
      <c r="AS123" s="157">
        <v>3</v>
      </c>
      <c r="AT123" s="157"/>
      <c r="AU123" s="157">
        <v>15</v>
      </c>
      <c r="AV123" s="157"/>
      <c r="AW123" s="157"/>
      <c r="AX123" s="157"/>
      <c r="AY123" s="157"/>
    </row>
    <row r="124" spans="1:51" s="162" customFormat="1" ht="24.75" customHeight="1">
      <c r="A124" s="428" t="s">
        <v>145</v>
      </c>
      <c r="B124" s="430"/>
      <c r="C124" s="428" t="s">
        <v>146</v>
      </c>
      <c r="D124" s="429"/>
      <c r="E124" s="429"/>
      <c r="F124" s="429"/>
      <c r="G124" s="429"/>
      <c r="H124" s="430"/>
      <c r="I124" s="155">
        <f t="shared" si="43"/>
        <v>107</v>
      </c>
      <c r="J124" s="156">
        <f t="shared" si="69"/>
        <v>17</v>
      </c>
      <c r="K124" s="156">
        <f t="shared" si="69"/>
        <v>1</v>
      </c>
      <c r="L124" s="157">
        <v>17</v>
      </c>
      <c r="M124" s="157">
        <v>1</v>
      </c>
      <c r="N124" s="157"/>
      <c r="O124" s="157"/>
      <c r="P124" s="157"/>
      <c r="Q124" s="157"/>
      <c r="R124" s="157">
        <v>17</v>
      </c>
      <c r="S124" s="157"/>
      <c r="T124" s="157"/>
      <c r="U124" s="157"/>
      <c r="V124" s="157"/>
      <c r="W124" s="157"/>
      <c r="X124" s="157"/>
      <c r="Y124" s="157"/>
      <c r="Z124" s="157">
        <v>12</v>
      </c>
      <c r="AA124" s="157"/>
      <c r="AB124" s="158" t="str">
        <f t="shared" si="42"/>
        <v>TC3115-13</v>
      </c>
      <c r="AC124" s="158" t="str">
        <f t="shared" si="46"/>
        <v xml:space="preserve">Автомашины механик </v>
      </c>
      <c r="AD124" s="159">
        <f t="shared" si="47"/>
        <v>107</v>
      </c>
      <c r="AE124" s="157">
        <v>1</v>
      </c>
      <c r="AF124" s="157"/>
      <c r="AG124" s="157"/>
      <c r="AH124" s="157"/>
      <c r="AI124" s="157"/>
      <c r="AJ124" s="157"/>
      <c r="AK124" s="157">
        <v>3</v>
      </c>
      <c r="AL124" s="157">
        <v>1</v>
      </c>
      <c r="AM124" s="157">
        <v>1</v>
      </c>
      <c r="AN124" s="157"/>
      <c r="AO124" s="157"/>
      <c r="AP124" s="157"/>
      <c r="AQ124" s="157"/>
      <c r="AR124" s="157"/>
      <c r="AS124" s="157"/>
      <c r="AT124" s="157">
        <v>1</v>
      </c>
      <c r="AU124" s="157">
        <v>16</v>
      </c>
      <c r="AV124" s="157"/>
      <c r="AW124" s="157"/>
      <c r="AX124" s="157"/>
      <c r="AY124" s="157"/>
    </row>
    <row r="125" spans="1:51" s="162" customFormat="1" ht="24.75" customHeight="1">
      <c r="A125" s="428" t="s">
        <v>316</v>
      </c>
      <c r="B125" s="430"/>
      <c r="C125" s="428" t="s">
        <v>85</v>
      </c>
      <c r="D125" s="429"/>
      <c r="E125" s="429"/>
      <c r="F125" s="429"/>
      <c r="G125" s="429"/>
      <c r="H125" s="430"/>
      <c r="I125" s="155">
        <f t="shared" si="43"/>
        <v>108</v>
      </c>
      <c r="J125" s="156">
        <f t="shared" si="69"/>
        <v>16</v>
      </c>
      <c r="K125" s="156">
        <f t="shared" si="69"/>
        <v>6</v>
      </c>
      <c r="L125" s="157">
        <v>16</v>
      </c>
      <c r="M125" s="157">
        <v>6</v>
      </c>
      <c r="N125" s="157"/>
      <c r="O125" s="157"/>
      <c r="P125" s="157"/>
      <c r="Q125" s="157"/>
      <c r="R125" s="157">
        <v>16</v>
      </c>
      <c r="S125" s="157"/>
      <c r="T125" s="157"/>
      <c r="U125" s="157"/>
      <c r="V125" s="157"/>
      <c r="W125" s="157"/>
      <c r="X125" s="157"/>
      <c r="Y125" s="157"/>
      <c r="Z125" s="157">
        <v>16</v>
      </c>
      <c r="AA125" s="157">
        <v>6</v>
      </c>
      <c r="AB125" s="158" t="str">
        <f t="shared" si="42"/>
        <v>IW3514-15</v>
      </c>
      <c r="AC125" s="158" t="str">
        <f t="shared" si="46"/>
        <v>Вэб мультмедиа зохиогч</v>
      </c>
      <c r="AD125" s="159">
        <f t="shared" si="47"/>
        <v>108</v>
      </c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>
        <v>16</v>
      </c>
      <c r="AV125" s="157"/>
      <c r="AW125" s="157"/>
      <c r="AX125" s="157"/>
      <c r="AY125" s="157"/>
    </row>
    <row r="126" spans="1:51" s="154" customFormat="1">
      <c r="A126" s="434" t="s">
        <v>317</v>
      </c>
      <c r="B126" s="435"/>
      <c r="C126" s="435"/>
      <c r="D126" s="435"/>
      <c r="E126" s="435"/>
      <c r="F126" s="435"/>
      <c r="G126" s="435"/>
      <c r="H126" s="436"/>
      <c r="I126" s="152">
        <f t="shared" si="43"/>
        <v>109</v>
      </c>
      <c r="J126" s="165">
        <f t="shared" ref="J126:AA126" si="80">SUM(J127:J131)</f>
        <v>59</v>
      </c>
      <c r="K126" s="165">
        <f t="shared" si="80"/>
        <v>46</v>
      </c>
      <c r="L126" s="165">
        <f t="shared" si="80"/>
        <v>59</v>
      </c>
      <c r="M126" s="165">
        <f t="shared" si="80"/>
        <v>46</v>
      </c>
      <c r="N126" s="165">
        <f t="shared" si="80"/>
        <v>0</v>
      </c>
      <c r="O126" s="165">
        <f t="shared" si="80"/>
        <v>0</v>
      </c>
      <c r="P126" s="165">
        <f t="shared" si="80"/>
        <v>0</v>
      </c>
      <c r="Q126" s="165">
        <f t="shared" si="80"/>
        <v>0</v>
      </c>
      <c r="R126" s="165">
        <f t="shared" si="80"/>
        <v>59</v>
      </c>
      <c r="S126" s="165">
        <f t="shared" si="80"/>
        <v>0</v>
      </c>
      <c r="T126" s="165">
        <f t="shared" si="80"/>
        <v>0</v>
      </c>
      <c r="U126" s="165">
        <f t="shared" si="80"/>
        <v>0</v>
      </c>
      <c r="V126" s="165">
        <f t="shared" si="80"/>
        <v>0</v>
      </c>
      <c r="W126" s="165">
        <f t="shared" si="80"/>
        <v>0</v>
      </c>
      <c r="X126" s="165">
        <f t="shared" si="80"/>
        <v>0</v>
      </c>
      <c r="Y126" s="165">
        <f t="shared" si="80"/>
        <v>0</v>
      </c>
      <c r="Z126" s="165">
        <f t="shared" si="80"/>
        <v>38</v>
      </c>
      <c r="AA126" s="165">
        <f t="shared" si="80"/>
        <v>35</v>
      </c>
      <c r="AB126" s="434" t="str">
        <f>+A126</f>
        <v>5. Дархан-Уул аймаг дахь Политехник коллеж</v>
      </c>
      <c r="AC126" s="436"/>
      <c r="AD126" s="165">
        <f t="shared" si="47"/>
        <v>109</v>
      </c>
      <c r="AE126" s="165">
        <f t="shared" ref="AE126:AY126" si="81">SUM(AE127:AE131)</f>
        <v>0</v>
      </c>
      <c r="AF126" s="165">
        <f t="shared" si="81"/>
        <v>0</v>
      </c>
      <c r="AG126" s="165">
        <f t="shared" si="81"/>
        <v>0</v>
      </c>
      <c r="AH126" s="165">
        <f t="shared" si="81"/>
        <v>0</v>
      </c>
      <c r="AI126" s="165">
        <f t="shared" si="81"/>
        <v>11</v>
      </c>
      <c r="AJ126" s="165">
        <f t="shared" si="81"/>
        <v>6</v>
      </c>
      <c r="AK126" s="165">
        <f t="shared" si="81"/>
        <v>3</v>
      </c>
      <c r="AL126" s="165">
        <f t="shared" si="81"/>
        <v>2</v>
      </c>
      <c r="AM126" s="165">
        <f t="shared" si="81"/>
        <v>0</v>
      </c>
      <c r="AN126" s="165">
        <f t="shared" si="81"/>
        <v>0</v>
      </c>
      <c r="AO126" s="165">
        <f t="shared" si="81"/>
        <v>0</v>
      </c>
      <c r="AP126" s="165">
        <f t="shared" si="81"/>
        <v>0</v>
      </c>
      <c r="AQ126" s="165">
        <f t="shared" si="81"/>
        <v>7</v>
      </c>
      <c r="AR126" s="165">
        <f t="shared" si="81"/>
        <v>3</v>
      </c>
      <c r="AS126" s="165">
        <f t="shared" si="81"/>
        <v>0</v>
      </c>
      <c r="AT126" s="165">
        <f t="shared" si="81"/>
        <v>0</v>
      </c>
      <c r="AU126" s="165">
        <f t="shared" si="81"/>
        <v>59</v>
      </c>
      <c r="AV126" s="165">
        <f t="shared" si="81"/>
        <v>0</v>
      </c>
      <c r="AW126" s="165">
        <f t="shared" si="81"/>
        <v>0</v>
      </c>
      <c r="AX126" s="165">
        <f t="shared" si="81"/>
        <v>0</v>
      </c>
      <c r="AY126" s="165">
        <f t="shared" si="81"/>
        <v>0</v>
      </c>
    </row>
    <row r="127" spans="1:51" s="162" customFormat="1" ht="24.75" customHeight="1">
      <c r="A127" s="428" t="s">
        <v>140</v>
      </c>
      <c r="B127" s="430"/>
      <c r="C127" s="428" t="s">
        <v>141</v>
      </c>
      <c r="D127" s="429"/>
      <c r="E127" s="429"/>
      <c r="F127" s="429"/>
      <c r="G127" s="429"/>
      <c r="H127" s="430"/>
      <c r="I127" s="155">
        <f t="shared" si="43"/>
        <v>110</v>
      </c>
      <c r="J127" s="156">
        <f t="shared" si="69"/>
        <v>7</v>
      </c>
      <c r="K127" s="156">
        <f t="shared" si="69"/>
        <v>0</v>
      </c>
      <c r="L127" s="157">
        <v>7</v>
      </c>
      <c r="M127" s="157"/>
      <c r="N127" s="157"/>
      <c r="O127" s="157"/>
      <c r="P127" s="157"/>
      <c r="Q127" s="157"/>
      <c r="R127" s="157">
        <v>7</v>
      </c>
      <c r="S127" s="157"/>
      <c r="T127" s="157"/>
      <c r="U127" s="157"/>
      <c r="V127" s="157"/>
      <c r="W127" s="157"/>
      <c r="X127" s="157"/>
      <c r="Y127" s="157"/>
      <c r="Z127" s="157">
        <v>3</v>
      </c>
      <c r="AA127" s="157"/>
      <c r="AB127" s="158" t="str">
        <f t="shared" si="42"/>
        <v>CF3115-41</v>
      </c>
      <c r="AC127" s="158" t="str">
        <f t="shared" si="46"/>
        <v>Сантехникийн техникч</v>
      </c>
      <c r="AD127" s="159">
        <f t="shared" si="47"/>
        <v>110</v>
      </c>
      <c r="AE127" s="157"/>
      <c r="AF127" s="157"/>
      <c r="AG127" s="157"/>
      <c r="AH127" s="157"/>
      <c r="AI127" s="157">
        <v>2</v>
      </c>
      <c r="AJ127" s="157"/>
      <c r="AK127" s="157">
        <v>1</v>
      </c>
      <c r="AL127" s="157"/>
      <c r="AM127" s="157"/>
      <c r="AN127" s="157"/>
      <c r="AO127" s="157"/>
      <c r="AP127" s="157"/>
      <c r="AQ127" s="157">
        <v>1</v>
      </c>
      <c r="AR127" s="157"/>
      <c r="AS127" s="157"/>
      <c r="AT127" s="157"/>
      <c r="AU127" s="157">
        <v>7</v>
      </c>
      <c r="AV127" s="157"/>
      <c r="AW127" s="157"/>
      <c r="AX127" s="157"/>
      <c r="AY127" s="157"/>
    </row>
    <row r="128" spans="1:51" s="162" customFormat="1" ht="24.75" customHeight="1">
      <c r="A128" s="428" t="s">
        <v>224</v>
      </c>
      <c r="B128" s="430"/>
      <c r="C128" s="428" t="s">
        <v>225</v>
      </c>
      <c r="D128" s="429"/>
      <c r="E128" s="429"/>
      <c r="F128" s="429"/>
      <c r="G128" s="429"/>
      <c r="H128" s="430"/>
      <c r="I128" s="155">
        <f t="shared" si="43"/>
        <v>111</v>
      </c>
      <c r="J128" s="156">
        <f t="shared" si="69"/>
        <v>18</v>
      </c>
      <c r="K128" s="156">
        <f t="shared" si="69"/>
        <v>14</v>
      </c>
      <c r="L128" s="157">
        <v>18</v>
      </c>
      <c r="M128" s="157">
        <v>14</v>
      </c>
      <c r="N128" s="157"/>
      <c r="O128" s="157"/>
      <c r="P128" s="157"/>
      <c r="Q128" s="157"/>
      <c r="R128" s="157">
        <v>18</v>
      </c>
      <c r="S128" s="157"/>
      <c r="T128" s="157"/>
      <c r="U128" s="157"/>
      <c r="V128" s="157"/>
      <c r="W128" s="157"/>
      <c r="X128" s="157"/>
      <c r="Y128" s="157"/>
      <c r="Z128" s="157">
        <v>8</v>
      </c>
      <c r="AA128" s="157">
        <v>8</v>
      </c>
      <c r="AB128" s="158" t="str">
        <f t="shared" si="42"/>
        <v>IF3434-14</v>
      </c>
      <c r="AC128" s="158" t="str">
        <f t="shared" si="46"/>
        <v>Хоол үйлдвэрлэл, үйлчилгээний техник- технологич</v>
      </c>
      <c r="AD128" s="159">
        <f t="shared" si="47"/>
        <v>111</v>
      </c>
      <c r="AE128" s="157"/>
      <c r="AF128" s="157"/>
      <c r="AG128" s="157"/>
      <c r="AH128" s="157"/>
      <c r="AI128" s="157">
        <v>3</v>
      </c>
      <c r="AJ128" s="157">
        <v>1</v>
      </c>
      <c r="AK128" s="157">
        <v>2</v>
      </c>
      <c r="AL128" s="157">
        <v>2</v>
      </c>
      <c r="AM128" s="157"/>
      <c r="AN128" s="157"/>
      <c r="AO128" s="157"/>
      <c r="AP128" s="157"/>
      <c r="AQ128" s="157">
        <v>5</v>
      </c>
      <c r="AR128" s="157">
        <v>3</v>
      </c>
      <c r="AS128" s="157"/>
      <c r="AT128" s="157"/>
      <c r="AU128" s="157">
        <v>18</v>
      </c>
      <c r="AV128" s="157"/>
      <c r="AW128" s="157"/>
      <c r="AX128" s="157"/>
      <c r="AY128" s="157"/>
    </row>
    <row r="129" spans="1:51" s="162" customFormat="1" ht="24.75" customHeight="1">
      <c r="A129" s="428" t="s">
        <v>214</v>
      </c>
      <c r="B129" s="430"/>
      <c r="C129" s="428" t="s">
        <v>215</v>
      </c>
      <c r="D129" s="429"/>
      <c r="E129" s="429"/>
      <c r="F129" s="429"/>
      <c r="G129" s="429"/>
      <c r="H129" s="430"/>
      <c r="I129" s="155">
        <f t="shared" si="43"/>
        <v>112</v>
      </c>
      <c r="J129" s="156">
        <f t="shared" si="69"/>
        <v>15</v>
      </c>
      <c r="K129" s="156">
        <f t="shared" si="69"/>
        <v>14</v>
      </c>
      <c r="L129" s="157">
        <v>15</v>
      </c>
      <c r="M129" s="157">
        <v>14</v>
      </c>
      <c r="N129" s="157"/>
      <c r="O129" s="157"/>
      <c r="P129" s="157"/>
      <c r="Q129" s="157"/>
      <c r="R129" s="157">
        <v>15</v>
      </c>
      <c r="S129" s="157"/>
      <c r="T129" s="157"/>
      <c r="U129" s="157"/>
      <c r="V129" s="157"/>
      <c r="W129" s="157"/>
      <c r="X129" s="157"/>
      <c r="Y129" s="157"/>
      <c r="Z129" s="157">
        <v>10</v>
      </c>
      <c r="AA129" s="157">
        <v>10</v>
      </c>
      <c r="AB129" s="158" t="str">
        <f t="shared" si="42"/>
        <v>IE3139-14</v>
      </c>
      <c r="AC129" s="158" t="str">
        <f t="shared" si="46"/>
        <v>Оёдолын техник-технологич</v>
      </c>
      <c r="AD129" s="159">
        <f t="shared" si="47"/>
        <v>112</v>
      </c>
      <c r="AE129" s="157"/>
      <c r="AF129" s="157"/>
      <c r="AG129" s="157"/>
      <c r="AH129" s="157"/>
      <c r="AI129" s="157">
        <v>4</v>
      </c>
      <c r="AJ129" s="157">
        <v>4</v>
      </c>
      <c r="AK129" s="157"/>
      <c r="AL129" s="157"/>
      <c r="AM129" s="157"/>
      <c r="AN129" s="157"/>
      <c r="AO129" s="157"/>
      <c r="AP129" s="157"/>
      <c r="AQ129" s="157">
        <v>1</v>
      </c>
      <c r="AR129" s="157"/>
      <c r="AS129" s="157"/>
      <c r="AT129" s="157"/>
      <c r="AU129" s="157">
        <v>15</v>
      </c>
      <c r="AV129" s="157"/>
      <c r="AW129" s="157"/>
      <c r="AX129" s="157"/>
      <c r="AY129" s="157"/>
    </row>
    <row r="130" spans="1:51" s="162" customFormat="1" ht="24.75" customHeight="1">
      <c r="A130" s="428" t="s">
        <v>86</v>
      </c>
      <c r="B130" s="430"/>
      <c r="C130" s="428" t="s">
        <v>87</v>
      </c>
      <c r="D130" s="429"/>
      <c r="E130" s="429"/>
      <c r="F130" s="429"/>
      <c r="G130" s="429"/>
      <c r="H130" s="430"/>
      <c r="I130" s="155">
        <f t="shared" si="43"/>
        <v>113</v>
      </c>
      <c r="J130" s="156">
        <f t="shared" si="69"/>
        <v>9</v>
      </c>
      <c r="K130" s="156">
        <f t="shared" si="69"/>
        <v>9</v>
      </c>
      <c r="L130" s="157">
        <v>9</v>
      </c>
      <c r="M130" s="157">
        <v>9</v>
      </c>
      <c r="N130" s="157"/>
      <c r="O130" s="157"/>
      <c r="P130" s="157"/>
      <c r="Q130" s="157"/>
      <c r="R130" s="157">
        <v>9</v>
      </c>
      <c r="S130" s="157"/>
      <c r="T130" s="157"/>
      <c r="U130" s="157"/>
      <c r="V130" s="157"/>
      <c r="W130" s="157"/>
      <c r="X130" s="157"/>
      <c r="Y130" s="157"/>
      <c r="Z130" s="157">
        <v>9</v>
      </c>
      <c r="AA130" s="157">
        <v>9</v>
      </c>
      <c r="AB130" s="158" t="str">
        <f t="shared" si="42"/>
        <v>IT3512-15</v>
      </c>
      <c r="AC130" s="158" t="str">
        <f t="shared" si="46"/>
        <v>График дизайнч</v>
      </c>
      <c r="AD130" s="159">
        <f t="shared" si="47"/>
        <v>113</v>
      </c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>
        <v>9</v>
      </c>
      <c r="AV130" s="157"/>
      <c r="AW130" s="157"/>
      <c r="AX130" s="157"/>
      <c r="AY130" s="157"/>
    </row>
    <row r="131" spans="1:51" s="162" customFormat="1" ht="24.75" customHeight="1">
      <c r="A131" s="363" t="s">
        <v>246</v>
      </c>
      <c r="B131" s="364"/>
      <c r="C131" s="428" t="s">
        <v>247</v>
      </c>
      <c r="D131" s="429"/>
      <c r="E131" s="429"/>
      <c r="F131" s="429"/>
      <c r="G131" s="429"/>
      <c r="H131" s="430"/>
      <c r="I131" s="155">
        <f t="shared" si="43"/>
        <v>114</v>
      </c>
      <c r="J131" s="156">
        <f t="shared" si="69"/>
        <v>10</v>
      </c>
      <c r="K131" s="156">
        <f t="shared" si="69"/>
        <v>9</v>
      </c>
      <c r="L131" s="157">
        <v>10</v>
      </c>
      <c r="M131" s="157">
        <v>9</v>
      </c>
      <c r="N131" s="157"/>
      <c r="O131" s="157"/>
      <c r="P131" s="157"/>
      <c r="Q131" s="157"/>
      <c r="R131" s="157">
        <v>10</v>
      </c>
      <c r="S131" s="157"/>
      <c r="T131" s="157"/>
      <c r="U131" s="157"/>
      <c r="V131" s="157"/>
      <c r="W131" s="157"/>
      <c r="X131" s="157"/>
      <c r="Y131" s="157"/>
      <c r="Z131" s="157">
        <v>8</v>
      </c>
      <c r="AA131" s="157">
        <v>8</v>
      </c>
      <c r="AB131" s="158" t="str">
        <f t="shared" si="42"/>
        <v>SO5141-14</v>
      </c>
      <c r="AC131" s="158" t="str">
        <f t="shared" si="46"/>
        <v>Үс заслын технологич</v>
      </c>
      <c r="AD131" s="159">
        <f t="shared" si="47"/>
        <v>114</v>
      </c>
      <c r="AE131" s="157"/>
      <c r="AF131" s="157"/>
      <c r="AG131" s="157"/>
      <c r="AH131" s="157"/>
      <c r="AI131" s="157">
        <v>2</v>
      </c>
      <c r="AJ131" s="157">
        <v>1</v>
      </c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>
        <v>10</v>
      </c>
      <c r="AV131" s="157"/>
      <c r="AW131" s="157"/>
      <c r="AX131" s="157"/>
      <c r="AY131" s="157"/>
    </row>
    <row r="132" spans="1:51" s="154" customFormat="1">
      <c r="A132" s="434" t="s">
        <v>318</v>
      </c>
      <c r="B132" s="435"/>
      <c r="C132" s="435"/>
      <c r="D132" s="435"/>
      <c r="E132" s="435"/>
      <c r="F132" s="435"/>
      <c r="G132" s="435"/>
      <c r="H132" s="436"/>
      <c r="I132" s="152">
        <f t="shared" si="43"/>
        <v>115</v>
      </c>
      <c r="J132" s="165">
        <f t="shared" ref="J132:AA132" si="82">SUM(J133:J137)</f>
        <v>125</v>
      </c>
      <c r="K132" s="165">
        <f t="shared" si="82"/>
        <v>29</v>
      </c>
      <c r="L132" s="165">
        <f t="shared" si="82"/>
        <v>125</v>
      </c>
      <c r="M132" s="165">
        <f t="shared" si="82"/>
        <v>29</v>
      </c>
      <c r="N132" s="165">
        <f t="shared" si="82"/>
        <v>0</v>
      </c>
      <c r="O132" s="165">
        <f t="shared" si="82"/>
        <v>0</v>
      </c>
      <c r="P132" s="165">
        <f t="shared" si="82"/>
        <v>0</v>
      </c>
      <c r="Q132" s="165">
        <f t="shared" si="82"/>
        <v>0</v>
      </c>
      <c r="R132" s="165">
        <f t="shared" si="82"/>
        <v>125</v>
      </c>
      <c r="S132" s="165">
        <f t="shared" si="82"/>
        <v>0</v>
      </c>
      <c r="T132" s="165">
        <f t="shared" si="82"/>
        <v>0</v>
      </c>
      <c r="U132" s="165">
        <f t="shared" si="82"/>
        <v>0</v>
      </c>
      <c r="V132" s="165">
        <f t="shared" si="82"/>
        <v>0</v>
      </c>
      <c r="W132" s="165">
        <f t="shared" si="82"/>
        <v>0</v>
      </c>
      <c r="X132" s="165">
        <f t="shared" si="82"/>
        <v>0</v>
      </c>
      <c r="Y132" s="165">
        <f t="shared" si="82"/>
        <v>0</v>
      </c>
      <c r="Z132" s="165">
        <f t="shared" si="82"/>
        <v>40</v>
      </c>
      <c r="AA132" s="165">
        <f t="shared" si="82"/>
        <v>11</v>
      </c>
      <c r="AB132" s="434" t="str">
        <f>+A132</f>
        <v>6. Дархан-Уул аймаг дахь Уул уурхай эрчим хүчний Политехник коллеж</v>
      </c>
      <c r="AC132" s="436"/>
      <c r="AD132" s="165">
        <f t="shared" si="47"/>
        <v>115</v>
      </c>
      <c r="AE132" s="165">
        <f t="shared" ref="AE132:AY132" si="83">SUM(AE133:AE137)</f>
        <v>2</v>
      </c>
      <c r="AF132" s="165">
        <f t="shared" si="83"/>
        <v>2</v>
      </c>
      <c r="AG132" s="165">
        <f t="shared" si="83"/>
        <v>3</v>
      </c>
      <c r="AH132" s="165">
        <f t="shared" si="83"/>
        <v>3</v>
      </c>
      <c r="AI132" s="165">
        <f t="shared" si="83"/>
        <v>8</v>
      </c>
      <c r="AJ132" s="165">
        <f t="shared" si="83"/>
        <v>1</v>
      </c>
      <c r="AK132" s="165">
        <f t="shared" si="83"/>
        <v>45</v>
      </c>
      <c r="AL132" s="165">
        <f t="shared" si="83"/>
        <v>6</v>
      </c>
      <c r="AM132" s="165">
        <f t="shared" si="83"/>
        <v>0</v>
      </c>
      <c r="AN132" s="165">
        <f t="shared" si="83"/>
        <v>0</v>
      </c>
      <c r="AO132" s="165">
        <f t="shared" si="83"/>
        <v>0</v>
      </c>
      <c r="AP132" s="165">
        <f t="shared" si="83"/>
        <v>0</v>
      </c>
      <c r="AQ132" s="165">
        <f t="shared" si="83"/>
        <v>27</v>
      </c>
      <c r="AR132" s="165">
        <f t="shared" si="83"/>
        <v>6</v>
      </c>
      <c r="AS132" s="165">
        <f t="shared" si="83"/>
        <v>32</v>
      </c>
      <c r="AT132" s="165">
        <f t="shared" si="83"/>
        <v>6</v>
      </c>
      <c r="AU132" s="165">
        <f t="shared" si="83"/>
        <v>78</v>
      </c>
      <c r="AV132" s="165">
        <f t="shared" si="83"/>
        <v>8</v>
      </c>
      <c r="AW132" s="165">
        <f t="shared" si="83"/>
        <v>0</v>
      </c>
      <c r="AX132" s="165">
        <f t="shared" si="83"/>
        <v>0</v>
      </c>
      <c r="AY132" s="165">
        <f t="shared" si="83"/>
        <v>1</v>
      </c>
    </row>
    <row r="133" spans="1:51" s="162" customFormat="1" ht="24.75" customHeight="1">
      <c r="A133" s="474" t="s">
        <v>204</v>
      </c>
      <c r="B133" s="475"/>
      <c r="C133" s="428" t="s">
        <v>205</v>
      </c>
      <c r="D133" s="429"/>
      <c r="E133" s="429"/>
      <c r="F133" s="429"/>
      <c r="G133" s="429"/>
      <c r="H133" s="430"/>
      <c r="I133" s="155">
        <f t="shared" si="43"/>
        <v>116</v>
      </c>
      <c r="J133" s="156">
        <f t="shared" si="69"/>
        <v>25</v>
      </c>
      <c r="K133" s="156">
        <f t="shared" si="69"/>
        <v>9</v>
      </c>
      <c r="L133" s="157">
        <v>25</v>
      </c>
      <c r="M133" s="157">
        <v>9</v>
      </c>
      <c r="N133" s="157"/>
      <c r="O133" s="157"/>
      <c r="P133" s="157"/>
      <c r="Q133" s="157"/>
      <c r="R133" s="157">
        <v>25</v>
      </c>
      <c r="S133" s="157"/>
      <c r="T133" s="157"/>
      <c r="U133" s="157"/>
      <c r="V133" s="157"/>
      <c r="W133" s="157"/>
      <c r="X133" s="157"/>
      <c r="Y133" s="157"/>
      <c r="Z133" s="157">
        <v>4</v>
      </c>
      <c r="AA133" s="157">
        <v>3</v>
      </c>
      <c r="AB133" s="158" t="str">
        <f t="shared" si="42"/>
        <v>IM3119-11</v>
      </c>
      <c r="AC133" s="158" t="str">
        <f t="shared" si="46"/>
        <v>Аюулгүй ажиллагааны техникч</v>
      </c>
      <c r="AD133" s="159">
        <f t="shared" si="47"/>
        <v>116</v>
      </c>
      <c r="AE133" s="161"/>
      <c r="AF133" s="161"/>
      <c r="AG133" s="161"/>
      <c r="AH133" s="161"/>
      <c r="AI133" s="161"/>
      <c r="AJ133" s="161"/>
      <c r="AK133" s="161">
        <v>16</v>
      </c>
      <c r="AL133" s="161">
        <v>3</v>
      </c>
      <c r="AM133" s="161"/>
      <c r="AN133" s="161"/>
      <c r="AO133" s="161"/>
      <c r="AP133" s="161"/>
      <c r="AQ133" s="161">
        <v>5</v>
      </c>
      <c r="AR133" s="161">
        <v>3</v>
      </c>
      <c r="AS133" s="161">
        <v>13</v>
      </c>
      <c r="AT133" s="161"/>
      <c r="AU133" s="161">
        <v>12</v>
      </c>
      <c r="AV133" s="161"/>
      <c r="AW133" s="161"/>
      <c r="AX133" s="161"/>
      <c r="AY133" s="161"/>
    </row>
    <row r="134" spans="1:51" s="162" customFormat="1" ht="24.75" customHeight="1">
      <c r="A134" s="428" t="s">
        <v>166</v>
      </c>
      <c r="B134" s="430"/>
      <c r="C134" s="428" t="s">
        <v>167</v>
      </c>
      <c r="D134" s="429"/>
      <c r="E134" s="429"/>
      <c r="F134" s="429"/>
      <c r="G134" s="429"/>
      <c r="H134" s="430"/>
      <c r="I134" s="155">
        <f t="shared" si="43"/>
        <v>117</v>
      </c>
      <c r="J134" s="156">
        <f t="shared" si="69"/>
        <v>26</v>
      </c>
      <c r="K134" s="156">
        <f t="shared" si="69"/>
        <v>4</v>
      </c>
      <c r="L134" s="157">
        <v>26</v>
      </c>
      <c r="M134" s="157">
        <v>4</v>
      </c>
      <c r="N134" s="157"/>
      <c r="O134" s="157"/>
      <c r="P134" s="157"/>
      <c r="Q134" s="157"/>
      <c r="R134" s="157">
        <v>26</v>
      </c>
      <c r="S134" s="157"/>
      <c r="T134" s="157"/>
      <c r="U134" s="157"/>
      <c r="V134" s="157"/>
      <c r="W134" s="157"/>
      <c r="X134" s="157"/>
      <c r="Y134" s="157"/>
      <c r="Z134" s="157">
        <v>3</v>
      </c>
      <c r="AA134" s="157">
        <v>1</v>
      </c>
      <c r="AB134" s="158" t="str">
        <f t="shared" si="42"/>
        <v>MR3117-26</v>
      </c>
      <c r="AC134" s="158" t="str">
        <f t="shared" si="46"/>
        <v>Баяжуулалтын техникч</v>
      </c>
      <c r="AD134" s="159">
        <f t="shared" si="47"/>
        <v>117</v>
      </c>
      <c r="AE134" s="161">
        <v>1</v>
      </c>
      <c r="AF134" s="161">
        <v>1</v>
      </c>
      <c r="AG134" s="161"/>
      <c r="AH134" s="161"/>
      <c r="AI134" s="161">
        <v>6</v>
      </c>
      <c r="AJ134" s="161"/>
      <c r="AK134" s="161"/>
      <c r="AL134" s="161"/>
      <c r="AM134" s="161"/>
      <c r="AN134" s="161"/>
      <c r="AO134" s="161"/>
      <c r="AP134" s="161"/>
      <c r="AQ134" s="161">
        <v>16</v>
      </c>
      <c r="AR134" s="161">
        <v>2</v>
      </c>
      <c r="AS134" s="161">
        <v>15</v>
      </c>
      <c r="AT134" s="161">
        <v>1</v>
      </c>
      <c r="AU134" s="161">
        <v>10</v>
      </c>
      <c r="AV134" s="161"/>
      <c r="AW134" s="161"/>
      <c r="AX134" s="161"/>
      <c r="AY134" s="161"/>
    </row>
    <row r="135" spans="1:51" s="162" customFormat="1" ht="24.75" customHeight="1">
      <c r="A135" s="428" t="s">
        <v>172</v>
      </c>
      <c r="B135" s="479"/>
      <c r="C135" s="428" t="s">
        <v>173</v>
      </c>
      <c r="D135" s="480"/>
      <c r="E135" s="480"/>
      <c r="F135" s="480"/>
      <c r="G135" s="480"/>
      <c r="H135" s="479"/>
      <c r="I135" s="155">
        <f t="shared" si="43"/>
        <v>118</v>
      </c>
      <c r="J135" s="156">
        <f t="shared" si="69"/>
        <v>29</v>
      </c>
      <c r="K135" s="156">
        <f t="shared" si="69"/>
        <v>3</v>
      </c>
      <c r="L135" s="157">
        <v>29</v>
      </c>
      <c r="M135" s="157">
        <v>3</v>
      </c>
      <c r="N135" s="157"/>
      <c r="O135" s="157"/>
      <c r="P135" s="157"/>
      <c r="Q135" s="157"/>
      <c r="R135" s="157">
        <v>29</v>
      </c>
      <c r="S135" s="157"/>
      <c r="T135" s="157"/>
      <c r="U135" s="157"/>
      <c r="V135" s="157"/>
      <c r="W135" s="157"/>
      <c r="X135" s="157"/>
      <c r="Y135" s="157"/>
      <c r="Z135" s="157">
        <v>9</v>
      </c>
      <c r="AA135" s="157">
        <v>1</v>
      </c>
      <c r="AB135" s="158" t="str">
        <f t="shared" si="42"/>
        <v>MG3117-25</v>
      </c>
      <c r="AC135" s="158" t="str">
        <f t="shared" si="46"/>
        <v>Уулын ажлын техникч</v>
      </c>
      <c r="AD135" s="159">
        <f t="shared" si="47"/>
        <v>118</v>
      </c>
      <c r="AE135" s="161">
        <v>1</v>
      </c>
      <c r="AF135" s="161">
        <v>1</v>
      </c>
      <c r="AG135" s="161">
        <v>1</v>
      </c>
      <c r="AH135" s="161">
        <v>1</v>
      </c>
      <c r="AI135" s="161"/>
      <c r="AJ135" s="161"/>
      <c r="AK135" s="161">
        <v>18</v>
      </c>
      <c r="AL135" s="161"/>
      <c r="AM135" s="161"/>
      <c r="AN135" s="161"/>
      <c r="AO135" s="161"/>
      <c r="AP135" s="161"/>
      <c r="AQ135" s="161"/>
      <c r="AR135" s="161"/>
      <c r="AS135" s="161">
        <v>2</v>
      </c>
      <c r="AT135" s="161">
        <v>5</v>
      </c>
      <c r="AU135" s="161">
        <v>21</v>
      </c>
      <c r="AV135" s="161"/>
      <c r="AW135" s="161"/>
      <c r="AX135" s="161"/>
      <c r="AY135" s="161">
        <v>1</v>
      </c>
    </row>
    <row r="136" spans="1:51" s="162" customFormat="1" ht="24.75" customHeight="1">
      <c r="A136" s="428" t="s">
        <v>228</v>
      </c>
      <c r="B136" s="430"/>
      <c r="C136" s="428" t="s">
        <v>229</v>
      </c>
      <c r="D136" s="429"/>
      <c r="E136" s="429"/>
      <c r="F136" s="429"/>
      <c r="G136" s="429"/>
      <c r="H136" s="430"/>
      <c r="I136" s="155">
        <f t="shared" si="43"/>
        <v>119</v>
      </c>
      <c r="J136" s="156">
        <f t="shared" si="69"/>
        <v>27</v>
      </c>
      <c r="K136" s="156">
        <f t="shared" si="69"/>
        <v>7</v>
      </c>
      <c r="L136" s="157">
        <v>27</v>
      </c>
      <c r="M136" s="157">
        <v>7</v>
      </c>
      <c r="N136" s="157"/>
      <c r="O136" s="157"/>
      <c r="P136" s="157"/>
      <c r="Q136" s="157"/>
      <c r="R136" s="157">
        <v>27</v>
      </c>
      <c r="S136" s="157"/>
      <c r="T136" s="157"/>
      <c r="U136" s="157"/>
      <c r="V136" s="157"/>
      <c r="W136" s="157"/>
      <c r="X136" s="157"/>
      <c r="Y136" s="157"/>
      <c r="Z136" s="157">
        <v>18</v>
      </c>
      <c r="AA136" s="157">
        <v>5</v>
      </c>
      <c r="AB136" s="158" t="str">
        <f t="shared" si="42"/>
        <v>IM3113-17</v>
      </c>
      <c r="AC136" s="158" t="str">
        <f t="shared" si="46"/>
        <v>Цахилгааны техникч</v>
      </c>
      <c r="AD136" s="159">
        <f t="shared" si="47"/>
        <v>119</v>
      </c>
      <c r="AE136" s="161"/>
      <c r="AF136" s="161"/>
      <c r="AG136" s="161"/>
      <c r="AH136" s="161"/>
      <c r="AI136" s="161">
        <v>2</v>
      </c>
      <c r="AJ136" s="161">
        <v>1</v>
      </c>
      <c r="AK136" s="161">
        <v>1</v>
      </c>
      <c r="AL136" s="161"/>
      <c r="AM136" s="161"/>
      <c r="AN136" s="161"/>
      <c r="AO136" s="161"/>
      <c r="AP136" s="161"/>
      <c r="AQ136" s="161">
        <v>6</v>
      </c>
      <c r="AR136" s="161">
        <v>1</v>
      </c>
      <c r="AS136" s="161"/>
      <c r="AT136" s="161"/>
      <c r="AU136" s="161">
        <v>27</v>
      </c>
      <c r="AV136" s="161"/>
      <c r="AW136" s="161"/>
      <c r="AX136" s="161"/>
      <c r="AY136" s="161"/>
    </row>
    <row r="137" spans="1:51" s="162" customFormat="1" ht="24.75" customHeight="1">
      <c r="A137" s="428" t="s">
        <v>159</v>
      </c>
      <c r="B137" s="430"/>
      <c r="C137" s="428" t="s">
        <v>160</v>
      </c>
      <c r="D137" s="429"/>
      <c r="E137" s="429"/>
      <c r="F137" s="429"/>
      <c r="G137" s="429"/>
      <c r="H137" s="430"/>
      <c r="I137" s="155">
        <f t="shared" si="43"/>
        <v>120</v>
      </c>
      <c r="J137" s="156">
        <f t="shared" si="69"/>
        <v>18</v>
      </c>
      <c r="K137" s="156">
        <f t="shared" si="69"/>
        <v>6</v>
      </c>
      <c r="L137" s="157">
        <v>18</v>
      </c>
      <c r="M137" s="157">
        <v>6</v>
      </c>
      <c r="N137" s="157"/>
      <c r="O137" s="157"/>
      <c r="P137" s="157"/>
      <c r="Q137" s="157"/>
      <c r="R137" s="157">
        <v>18</v>
      </c>
      <c r="S137" s="157"/>
      <c r="T137" s="157"/>
      <c r="U137" s="157"/>
      <c r="V137" s="157"/>
      <c r="W137" s="157"/>
      <c r="X137" s="157"/>
      <c r="Y137" s="157"/>
      <c r="Z137" s="157">
        <v>6</v>
      </c>
      <c r="AA137" s="157">
        <v>1</v>
      </c>
      <c r="AB137" s="158" t="str">
        <f t="shared" si="42"/>
        <v>PS3112-44</v>
      </c>
      <c r="AC137" s="158" t="str">
        <f t="shared" si="46"/>
        <v>Дулаан шугам сүлжээний техникч</v>
      </c>
      <c r="AD137" s="159">
        <f t="shared" si="47"/>
        <v>120</v>
      </c>
      <c r="AE137" s="161"/>
      <c r="AF137" s="161"/>
      <c r="AG137" s="161">
        <v>2</v>
      </c>
      <c r="AH137" s="161">
        <v>2</v>
      </c>
      <c r="AI137" s="161"/>
      <c r="AJ137" s="161"/>
      <c r="AK137" s="161">
        <v>10</v>
      </c>
      <c r="AL137" s="161">
        <v>3</v>
      </c>
      <c r="AM137" s="161"/>
      <c r="AN137" s="161"/>
      <c r="AO137" s="161"/>
      <c r="AP137" s="161"/>
      <c r="AQ137" s="161"/>
      <c r="AR137" s="161"/>
      <c r="AS137" s="161">
        <v>2</v>
      </c>
      <c r="AT137" s="161"/>
      <c r="AU137" s="161">
        <v>8</v>
      </c>
      <c r="AV137" s="161">
        <v>8</v>
      </c>
      <c r="AW137" s="161"/>
      <c r="AX137" s="161"/>
      <c r="AY137" s="161"/>
    </row>
    <row r="138" spans="1:51" s="154" customFormat="1">
      <c r="A138" s="439" t="s">
        <v>319</v>
      </c>
      <c r="B138" s="440"/>
      <c r="C138" s="440"/>
      <c r="D138" s="440"/>
      <c r="E138" s="440"/>
      <c r="F138" s="440"/>
      <c r="G138" s="440"/>
      <c r="H138" s="441"/>
      <c r="I138" s="152">
        <f t="shared" si="43"/>
        <v>121</v>
      </c>
      <c r="J138" s="165">
        <f t="shared" ref="J138:AA138" si="84">SUM(J139:J144)</f>
        <v>118</v>
      </c>
      <c r="K138" s="165">
        <f t="shared" si="84"/>
        <v>67</v>
      </c>
      <c r="L138" s="165">
        <f t="shared" si="84"/>
        <v>45</v>
      </c>
      <c r="M138" s="165">
        <f t="shared" si="84"/>
        <v>15</v>
      </c>
      <c r="N138" s="165">
        <f t="shared" si="84"/>
        <v>0</v>
      </c>
      <c r="O138" s="165">
        <f t="shared" si="84"/>
        <v>0</v>
      </c>
      <c r="P138" s="165">
        <f t="shared" si="84"/>
        <v>73</v>
      </c>
      <c r="Q138" s="165">
        <f t="shared" si="84"/>
        <v>52</v>
      </c>
      <c r="R138" s="165">
        <f t="shared" si="84"/>
        <v>45</v>
      </c>
      <c r="S138" s="165">
        <f t="shared" si="84"/>
        <v>73</v>
      </c>
      <c r="T138" s="165">
        <f t="shared" si="84"/>
        <v>0</v>
      </c>
      <c r="U138" s="165">
        <f t="shared" si="84"/>
        <v>0</v>
      </c>
      <c r="V138" s="165">
        <f t="shared" si="84"/>
        <v>0</v>
      </c>
      <c r="W138" s="165">
        <f t="shared" si="84"/>
        <v>0</v>
      </c>
      <c r="X138" s="165">
        <f t="shared" si="84"/>
        <v>0</v>
      </c>
      <c r="Y138" s="165">
        <f t="shared" si="84"/>
        <v>0</v>
      </c>
      <c r="Z138" s="165">
        <f t="shared" si="84"/>
        <v>12</v>
      </c>
      <c r="AA138" s="165">
        <f t="shared" si="84"/>
        <v>1</v>
      </c>
      <c r="AB138" s="434" t="str">
        <f>+A138</f>
        <v>7. Дорнод аймаг дахь Политехник коллеж</v>
      </c>
      <c r="AC138" s="436"/>
      <c r="AD138" s="165">
        <f t="shared" si="47"/>
        <v>121</v>
      </c>
      <c r="AE138" s="165">
        <f t="shared" ref="AE138:AY138" si="85">SUM(AE139:AE144)</f>
        <v>2</v>
      </c>
      <c r="AF138" s="165">
        <f t="shared" si="85"/>
        <v>1</v>
      </c>
      <c r="AG138" s="165">
        <f t="shared" si="85"/>
        <v>0</v>
      </c>
      <c r="AH138" s="165">
        <f t="shared" si="85"/>
        <v>0</v>
      </c>
      <c r="AI138" s="165">
        <f t="shared" si="85"/>
        <v>41</v>
      </c>
      <c r="AJ138" s="165">
        <f t="shared" si="85"/>
        <v>30</v>
      </c>
      <c r="AK138" s="165">
        <f t="shared" si="85"/>
        <v>31</v>
      </c>
      <c r="AL138" s="165">
        <f t="shared" si="85"/>
        <v>24</v>
      </c>
      <c r="AM138" s="165">
        <f t="shared" si="85"/>
        <v>0</v>
      </c>
      <c r="AN138" s="165">
        <f t="shared" si="85"/>
        <v>0</v>
      </c>
      <c r="AO138" s="165">
        <f t="shared" si="85"/>
        <v>0</v>
      </c>
      <c r="AP138" s="165">
        <f t="shared" si="85"/>
        <v>0</v>
      </c>
      <c r="AQ138" s="165">
        <f t="shared" si="85"/>
        <v>32</v>
      </c>
      <c r="AR138" s="165">
        <f t="shared" si="85"/>
        <v>11</v>
      </c>
      <c r="AS138" s="165">
        <f t="shared" si="85"/>
        <v>24</v>
      </c>
      <c r="AT138" s="165">
        <f t="shared" si="85"/>
        <v>5</v>
      </c>
      <c r="AU138" s="165">
        <f t="shared" si="85"/>
        <v>53</v>
      </c>
      <c r="AV138" s="165">
        <f t="shared" si="85"/>
        <v>33</v>
      </c>
      <c r="AW138" s="165">
        <f t="shared" si="85"/>
        <v>3</v>
      </c>
      <c r="AX138" s="165">
        <f t="shared" si="85"/>
        <v>0</v>
      </c>
      <c r="AY138" s="165">
        <f t="shared" si="85"/>
        <v>0</v>
      </c>
    </row>
    <row r="139" spans="1:51" s="166" customFormat="1" ht="25.5" customHeight="1">
      <c r="A139" s="474" t="s">
        <v>204</v>
      </c>
      <c r="B139" s="475"/>
      <c r="C139" s="474" t="s">
        <v>205</v>
      </c>
      <c r="D139" s="481"/>
      <c r="E139" s="481"/>
      <c r="F139" s="481"/>
      <c r="G139" s="481"/>
      <c r="H139" s="475"/>
      <c r="I139" s="155">
        <f t="shared" si="43"/>
        <v>122</v>
      </c>
      <c r="J139" s="156">
        <f t="shared" ref="J139:K182" si="86">+L139+N139+P139</f>
        <v>23</v>
      </c>
      <c r="K139" s="156">
        <f t="shared" si="86"/>
        <v>13</v>
      </c>
      <c r="L139" s="194">
        <v>23</v>
      </c>
      <c r="M139" s="169">
        <v>13</v>
      </c>
      <c r="N139" s="195"/>
      <c r="O139" s="195"/>
      <c r="P139" s="169"/>
      <c r="Q139" s="169"/>
      <c r="R139" s="169">
        <v>23</v>
      </c>
      <c r="S139" s="169"/>
      <c r="T139" s="169"/>
      <c r="U139" s="169"/>
      <c r="V139" s="196"/>
      <c r="W139" s="196"/>
      <c r="X139" s="161"/>
      <c r="Y139" s="161"/>
      <c r="Z139" s="194">
        <v>1</v>
      </c>
      <c r="AA139" s="169">
        <v>0</v>
      </c>
      <c r="AB139" s="158" t="s">
        <v>204</v>
      </c>
      <c r="AC139" s="158" t="s">
        <v>320</v>
      </c>
      <c r="AD139" s="169">
        <f>+I139</f>
        <v>122</v>
      </c>
      <c r="AE139" s="169">
        <v>2</v>
      </c>
      <c r="AF139" s="169">
        <v>1</v>
      </c>
      <c r="AG139" s="169"/>
      <c r="AH139" s="169"/>
      <c r="AI139" s="169">
        <v>11</v>
      </c>
      <c r="AJ139" s="169">
        <v>8</v>
      </c>
      <c r="AK139" s="161"/>
      <c r="AL139" s="161"/>
      <c r="AM139" s="161"/>
      <c r="AN139" s="161"/>
      <c r="AO139" s="161"/>
      <c r="AP139" s="161"/>
      <c r="AQ139" s="161">
        <v>9</v>
      </c>
      <c r="AR139" s="161">
        <v>4</v>
      </c>
      <c r="AS139" s="169">
        <v>12</v>
      </c>
      <c r="AT139" s="169">
        <v>4</v>
      </c>
      <c r="AU139" s="169">
        <v>7</v>
      </c>
      <c r="AV139" s="169"/>
      <c r="AW139" s="169"/>
      <c r="AX139" s="169"/>
      <c r="AY139" s="169"/>
    </row>
    <row r="140" spans="1:51" s="166" customFormat="1" ht="12.75" customHeight="1">
      <c r="A140" s="474" t="s">
        <v>222</v>
      </c>
      <c r="B140" s="475"/>
      <c r="C140" s="474" t="s">
        <v>223</v>
      </c>
      <c r="D140" s="481"/>
      <c r="E140" s="481"/>
      <c r="F140" s="481"/>
      <c r="G140" s="481"/>
      <c r="H140" s="475"/>
      <c r="I140" s="155">
        <f t="shared" si="43"/>
        <v>123</v>
      </c>
      <c r="J140" s="156">
        <f t="shared" si="86"/>
        <v>11</v>
      </c>
      <c r="K140" s="156">
        <f t="shared" si="86"/>
        <v>0</v>
      </c>
      <c r="L140" s="194">
        <v>11</v>
      </c>
      <c r="M140" s="169">
        <v>0</v>
      </c>
      <c r="N140" s="195"/>
      <c r="O140" s="195"/>
      <c r="P140" s="169"/>
      <c r="Q140" s="169"/>
      <c r="R140" s="169">
        <v>11</v>
      </c>
      <c r="S140" s="169"/>
      <c r="T140" s="169"/>
      <c r="U140" s="169"/>
      <c r="V140" s="171"/>
      <c r="W140" s="171"/>
      <c r="X140" s="169"/>
      <c r="Y140" s="169"/>
      <c r="Z140" s="194">
        <v>7</v>
      </c>
      <c r="AA140" s="169">
        <v>0</v>
      </c>
      <c r="AB140" s="158" t="s">
        <v>222</v>
      </c>
      <c r="AC140" s="158" t="s">
        <v>223</v>
      </c>
      <c r="AD140" s="169">
        <f t="shared" ref="AD140:AD144" si="87">+I140</f>
        <v>123</v>
      </c>
      <c r="AE140" s="169"/>
      <c r="AF140" s="169"/>
      <c r="AG140" s="169"/>
      <c r="AH140" s="169"/>
      <c r="AI140" s="169"/>
      <c r="AJ140" s="169"/>
      <c r="AK140" s="169">
        <v>3</v>
      </c>
      <c r="AL140" s="169">
        <v>0</v>
      </c>
      <c r="AM140" s="169"/>
      <c r="AN140" s="169"/>
      <c r="AO140" s="169"/>
      <c r="AP140" s="169"/>
      <c r="AQ140" s="169">
        <v>1</v>
      </c>
      <c r="AR140" s="169">
        <v>0</v>
      </c>
      <c r="AS140" s="169">
        <v>1</v>
      </c>
      <c r="AT140" s="169"/>
      <c r="AU140" s="169">
        <v>10</v>
      </c>
      <c r="AV140" s="169"/>
      <c r="AW140" s="169"/>
      <c r="AX140" s="169"/>
      <c r="AY140" s="169"/>
    </row>
    <row r="141" spans="1:51" s="166" customFormat="1" ht="24.75" customHeight="1">
      <c r="A141" s="474" t="s">
        <v>228</v>
      </c>
      <c r="B141" s="475"/>
      <c r="C141" s="474" t="s">
        <v>229</v>
      </c>
      <c r="D141" s="481"/>
      <c r="E141" s="481"/>
      <c r="F141" s="481"/>
      <c r="G141" s="481"/>
      <c r="H141" s="475"/>
      <c r="I141" s="155">
        <f t="shared" si="43"/>
        <v>124</v>
      </c>
      <c r="J141" s="156">
        <f t="shared" si="86"/>
        <v>11</v>
      </c>
      <c r="K141" s="156">
        <f t="shared" si="86"/>
        <v>2</v>
      </c>
      <c r="L141" s="194">
        <v>11</v>
      </c>
      <c r="M141" s="169">
        <v>2</v>
      </c>
      <c r="N141" s="195"/>
      <c r="O141" s="195"/>
      <c r="P141" s="169"/>
      <c r="Q141" s="169"/>
      <c r="R141" s="169">
        <v>11</v>
      </c>
      <c r="S141" s="169"/>
      <c r="T141" s="169"/>
      <c r="U141" s="169"/>
      <c r="V141" s="171"/>
      <c r="W141" s="171"/>
      <c r="X141" s="169"/>
      <c r="Y141" s="169"/>
      <c r="Z141" s="194">
        <v>4</v>
      </c>
      <c r="AA141" s="169">
        <v>1</v>
      </c>
      <c r="AB141" s="158" t="s">
        <v>228</v>
      </c>
      <c r="AC141" s="158" t="s">
        <v>229</v>
      </c>
      <c r="AD141" s="169">
        <f t="shared" si="87"/>
        <v>124</v>
      </c>
      <c r="AE141" s="169"/>
      <c r="AF141" s="169"/>
      <c r="AG141" s="169"/>
      <c r="AH141" s="169"/>
      <c r="AI141" s="161">
        <v>6</v>
      </c>
      <c r="AJ141" s="161">
        <v>1</v>
      </c>
      <c r="AK141" s="169"/>
      <c r="AL141" s="169"/>
      <c r="AM141" s="169"/>
      <c r="AN141" s="169"/>
      <c r="AO141" s="169"/>
      <c r="AP141" s="169"/>
      <c r="AQ141" s="161">
        <v>1</v>
      </c>
      <c r="AR141" s="161">
        <v>0</v>
      </c>
      <c r="AS141" s="161">
        <v>2</v>
      </c>
      <c r="AT141" s="161"/>
      <c r="AU141" s="161">
        <v>9</v>
      </c>
      <c r="AV141" s="161"/>
      <c r="AW141" s="161"/>
      <c r="AX141" s="161"/>
      <c r="AY141" s="161"/>
    </row>
    <row r="142" spans="1:51" s="166" customFormat="1" ht="35.25" customHeight="1">
      <c r="A142" s="363" t="s">
        <v>216</v>
      </c>
      <c r="B142" s="364"/>
      <c r="C142" s="428" t="s">
        <v>217</v>
      </c>
      <c r="D142" s="429"/>
      <c r="E142" s="429"/>
      <c r="F142" s="429"/>
      <c r="G142" s="429"/>
      <c r="H142" s="430"/>
      <c r="I142" s="155">
        <f t="shared" si="43"/>
        <v>125</v>
      </c>
      <c r="J142" s="156">
        <f t="shared" si="86"/>
        <v>27</v>
      </c>
      <c r="K142" s="156">
        <f t="shared" si="86"/>
        <v>27</v>
      </c>
      <c r="L142" s="197"/>
      <c r="M142" s="171"/>
      <c r="N142" s="195"/>
      <c r="O142" s="195"/>
      <c r="P142" s="169">
        <v>27</v>
      </c>
      <c r="Q142" s="169">
        <v>27</v>
      </c>
      <c r="R142" s="169"/>
      <c r="S142" s="169">
        <v>27</v>
      </c>
      <c r="T142" s="169"/>
      <c r="U142" s="169"/>
      <c r="V142" s="171"/>
      <c r="W142" s="171"/>
      <c r="X142" s="169"/>
      <c r="Y142" s="169"/>
      <c r="Z142" s="194"/>
      <c r="AA142" s="169"/>
      <c r="AB142" s="158" t="s">
        <v>216</v>
      </c>
      <c r="AC142" s="158" t="s">
        <v>217</v>
      </c>
      <c r="AD142" s="169">
        <f t="shared" si="87"/>
        <v>125</v>
      </c>
      <c r="AE142" s="169"/>
      <c r="AF142" s="169"/>
      <c r="AG142" s="169"/>
      <c r="AH142" s="169"/>
      <c r="AI142" s="169"/>
      <c r="AJ142" s="169"/>
      <c r="AK142" s="169">
        <v>20</v>
      </c>
      <c r="AL142" s="169">
        <v>20</v>
      </c>
      <c r="AM142" s="169"/>
      <c r="AN142" s="169"/>
      <c r="AO142" s="169"/>
      <c r="AP142" s="169"/>
      <c r="AQ142" s="169">
        <v>7</v>
      </c>
      <c r="AR142" s="169">
        <v>7</v>
      </c>
      <c r="AS142" s="169">
        <v>3</v>
      </c>
      <c r="AT142" s="169"/>
      <c r="AU142" s="169">
        <v>10</v>
      </c>
      <c r="AV142" s="169">
        <v>14</v>
      </c>
      <c r="AW142" s="169"/>
      <c r="AX142" s="169"/>
      <c r="AY142" s="169"/>
    </row>
    <row r="143" spans="1:51" s="166" customFormat="1" ht="29.25" customHeight="1">
      <c r="A143" s="363" t="s">
        <v>236</v>
      </c>
      <c r="B143" s="364"/>
      <c r="C143" s="428" t="s">
        <v>237</v>
      </c>
      <c r="D143" s="429"/>
      <c r="E143" s="429"/>
      <c r="F143" s="429"/>
      <c r="G143" s="429"/>
      <c r="H143" s="430"/>
      <c r="I143" s="155">
        <f t="shared" si="43"/>
        <v>126</v>
      </c>
      <c r="J143" s="156">
        <f t="shared" si="86"/>
        <v>26</v>
      </c>
      <c r="K143" s="156">
        <f t="shared" si="86"/>
        <v>25</v>
      </c>
      <c r="L143" s="197"/>
      <c r="M143" s="171"/>
      <c r="N143" s="195"/>
      <c r="O143" s="195"/>
      <c r="P143" s="169">
        <v>26</v>
      </c>
      <c r="Q143" s="169">
        <v>25</v>
      </c>
      <c r="R143" s="169"/>
      <c r="S143" s="169">
        <v>26</v>
      </c>
      <c r="T143" s="169"/>
      <c r="U143" s="169"/>
      <c r="V143" s="171"/>
      <c r="W143" s="171"/>
      <c r="X143" s="169"/>
      <c r="Y143" s="169"/>
      <c r="Z143" s="194"/>
      <c r="AA143" s="169"/>
      <c r="AB143" s="158" t="s">
        <v>236</v>
      </c>
      <c r="AC143" s="158" t="s">
        <v>321</v>
      </c>
      <c r="AD143" s="169">
        <f t="shared" si="87"/>
        <v>126</v>
      </c>
      <c r="AE143" s="169"/>
      <c r="AF143" s="169"/>
      <c r="AG143" s="169"/>
      <c r="AH143" s="169"/>
      <c r="AI143" s="169">
        <v>22</v>
      </c>
      <c r="AJ143" s="169">
        <v>21</v>
      </c>
      <c r="AK143" s="169">
        <v>4</v>
      </c>
      <c r="AL143" s="169">
        <v>4</v>
      </c>
      <c r="AM143" s="169"/>
      <c r="AN143" s="169"/>
      <c r="AO143" s="169"/>
      <c r="AP143" s="169"/>
      <c r="AQ143" s="169"/>
      <c r="AR143" s="169"/>
      <c r="AS143" s="169">
        <v>4</v>
      </c>
      <c r="AT143" s="169">
        <v>1</v>
      </c>
      <c r="AU143" s="169">
        <v>11</v>
      </c>
      <c r="AV143" s="169">
        <v>10</v>
      </c>
      <c r="AW143" s="169"/>
      <c r="AX143" s="169"/>
      <c r="AY143" s="169"/>
    </row>
    <row r="144" spans="1:51" s="166" customFormat="1" ht="24.75" customHeight="1">
      <c r="A144" s="363" t="s">
        <v>206</v>
      </c>
      <c r="B144" s="364"/>
      <c r="C144" s="474" t="s">
        <v>207</v>
      </c>
      <c r="D144" s="481"/>
      <c r="E144" s="481"/>
      <c r="F144" s="481"/>
      <c r="G144" s="481"/>
      <c r="H144" s="475"/>
      <c r="I144" s="155">
        <f t="shared" si="43"/>
        <v>127</v>
      </c>
      <c r="J144" s="156">
        <f t="shared" si="86"/>
        <v>20</v>
      </c>
      <c r="K144" s="156">
        <f t="shared" si="86"/>
        <v>0</v>
      </c>
      <c r="L144" s="197"/>
      <c r="M144" s="171"/>
      <c r="N144" s="195"/>
      <c r="O144" s="195"/>
      <c r="P144" s="169">
        <v>20</v>
      </c>
      <c r="Q144" s="169">
        <v>0</v>
      </c>
      <c r="R144" s="195"/>
      <c r="S144" s="169">
        <v>20</v>
      </c>
      <c r="T144" s="169"/>
      <c r="U144" s="169"/>
      <c r="V144" s="171"/>
      <c r="W144" s="171"/>
      <c r="X144" s="169"/>
      <c r="Y144" s="169"/>
      <c r="Z144" s="194"/>
      <c r="AA144" s="169"/>
      <c r="AB144" s="158" t="s">
        <v>206</v>
      </c>
      <c r="AC144" s="158" t="s">
        <v>322</v>
      </c>
      <c r="AD144" s="169">
        <f t="shared" si="87"/>
        <v>127</v>
      </c>
      <c r="AE144" s="169"/>
      <c r="AF144" s="169"/>
      <c r="AG144" s="169"/>
      <c r="AH144" s="169"/>
      <c r="AI144" s="169">
        <v>2</v>
      </c>
      <c r="AJ144" s="169">
        <v>0</v>
      </c>
      <c r="AK144" s="169">
        <v>4</v>
      </c>
      <c r="AL144" s="169">
        <v>0</v>
      </c>
      <c r="AM144" s="169"/>
      <c r="AN144" s="169"/>
      <c r="AO144" s="169"/>
      <c r="AP144" s="169"/>
      <c r="AQ144" s="169">
        <v>14</v>
      </c>
      <c r="AR144" s="169">
        <v>0</v>
      </c>
      <c r="AS144" s="169">
        <v>2</v>
      </c>
      <c r="AT144" s="169"/>
      <c r="AU144" s="169">
        <v>6</v>
      </c>
      <c r="AV144" s="169">
        <v>9</v>
      </c>
      <c r="AW144" s="169">
        <v>3</v>
      </c>
      <c r="AX144" s="169"/>
      <c r="AY144" s="169"/>
    </row>
    <row r="145" spans="1:51" s="154" customFormat="1">
      <c r="A145" s="451" t="s">
        <v>323</v>
      </c>
      <c r="B145" s="452"/>
      <c r="C145" s="452"/>
      <c r="D145" s="452"/>
      <c r="E145" s="452"/>
      <c r="F145" s="452"/>
      <c r="G145" s="452"/>
      <c r="H145" s="453"/>
      <c r="I145" s="152">
        <f t="shared" si="43"/>
        <v>128</v>
      </c>
      <c r="J145" s="165">
        <f t="shared" ref="J145:AA145" si="88">+J146</f>
        <v>43</v>
      </c>
      <c r="K145" s="165">
        <f t="shared" si="88"/>
        <v>0</v>
      </c>
      <c r="L145" s="165">
        <f t="shared" si="88"/>
        <v>0</v>
      </c>
      <c r="M145" s="165">
        <f t="shared" si="88"/>
        <v>0</v>
      </c>
      <c r="N145" s="165">
        <f t="shared" si="88"/>
        <v>0</v>
      </c>
      <c r="O145" s="165">
        <f t="shared" si="88"/>
        <v>0</v>
      </c>
      <c r="P145" s="165">
        <f t="shared" si="88"/>
        <v>43</v>
      </c>
      <c r="Q145" s="165">
        <f t="shared" si="88"/>
        <v>0</v>
      </c>
      <c r="R145" s="165">
        <f t="shared" si="88"/>
        <v>0</v>
      </c>
      <c r="S145" s="165">
        <f t="shared" si="88"/>
        <v>0</v>
      </c>
      <c r="T145" s="165">
        <f t="shared" si="88"/>
        <v>43</v>
      </c>
      <c r="U145" s="165">
        <f t="shared" si="88"/>
        <v>0</v>
      </c>
      <c r="V145" s="165">
        <f t="shared" si="88"/>
        <v>0</v>
      </c>
      <c r="W145" s="165">
        <f t="shared" si="88"/>
        <v>0</v>
      </c>
      <c r="X145" s="165">
        <f t="shared" si="88"/>
        <v>0</v>
      </c>
      <c r="Y145" s="165">
        <f t="shared" si="88"/>
        <v>0</v>
      </c>
      <c r="Z145" s="165">
        <f t="shared" si="88"/>
        <v>0</v>
      </c>
      <c r="AA145" s="165">
        <f t="shared" si="88"/>
        <v>0</v>
      </c>
      <c r="AB145" s="434" t="str">
        <f>+A145</f>
        <v>8. Дундговь аймаг дахь Политехник коллеж</v>
      </c>
      <c r="AC145" s="436"/>
      <c r="AD145" s="165">
        <f>+I145</f>
        <v>128</v>
      </c>
      <c r="AE145" s="165">
        <f t="shared" ref="AE145:AY145" si="89">+AE146</f>
        <v>0</v>
      </c>
      <c r="AF145" s="165">
        <f t="shared" si="89"/>
        <v>0</v>
      </c>
      <c r="AG145" s="165">
        <f t="shared" si="89"/>
        <v>0</v>
      </c>
      <c r="AH145" s="165">
        <f t="shared" si="89"/>
        <v>0</v>
      </c>
      <c r="AI145" s="165">
        <f t="shared" si="89"/>
        <v>0</v>
      </c>
      <c r="AJ145" s="165">
        <f t="shared" si="89"/>
        <v>0</v>
      </c>
      <c r="AK145" s="165">
        <f t="shared" si="89"/>
        <v>43</v>
      </c>
      <c r="AL145" s="165">
        <f t="shared" si="89"/>
        <v>0</v>
      </c>
      <c r="AM145" s="165">
        <f t="shared" si="89"/>
        <v>0</v>
      </c>
      <c r="AN145" s="165">
        <f t="shared" si="89"/>
        <v>0</v>
      </c>
      <c r="AO145" s="165">
        <f t="shared" si="89"/>
        <v>0</v>
      </c>
      <c r="AP145" s="165">
        <f t="shared" si="89"/>
        <v>0</v>
      </c>
      <c r="AQ145" s="165">
        <f t="shared" si="89"/>
        <v>0</v>
      </c>
      <c r="AR145" s="165">
        <f t="shared" si="89"/>
        <v>0</v>
      </c>
      <c r="AS145" s="165">
        <f t="shared" si="89"/>
        <v>5</v>
      </c>
      <c r="AT145" s="165">
        <f t="shared" si="89"/>
        <v>2</v>
      </c>
      <c r="AU145" s="165">
        <f t="shared" si="89"/>
        <v>2</v>
      </c>
      <c r="AV145" s="165">
        <f t="shared" si="89"/>
        <v>24</v>
      </c>
      <c r="AW145" s="165">
        <f t="shared" si="89"/>
        <v>4</v>
      </c>
      <c r="AX145" s="165">
        <f t="shared" si="89"/>
        <v>6</v>
      </c>
      <c r="AY145" s="165">
        <f t="shared" si="89"/>
        <v>0</v>
      </c>
    </row>
    <row r="146" spans="1:51" s="166" customFormat="1" ht="24.75" customHeight="1">
      <c r="A146" s="482" t="s">
        <v>154</v>
      </c>
      <c r="B146" s="482"/>
      <c r="C146" s="483" t="s">
        <v>155</v>
      </c>
      <c r="D146" s="483"/>
      <c r="E146" s="483"/>
      <c r="F146" s="483"/>
      <c r="G146" s="483"/>
      <c r="H146" s="483"/>
      <c r="I146" s="155">
        <f t="shared" si="43"/>
        <v>129</v>
      </c>
      <c r="J146" s="156">
        <f>+L146+N146+P146</f>
        <v>43</v>
      </c>
      <c r="K146" s="156">
        <f>+M146+O146+Q146</f>
        <v>0</v>
      </c>
      <c r="L146" s="167"/>
      <c r="M146" s="168"/>
      <c r="N146" s="168"/>
      <c r="O146" s="168"/>
      <c r="P146" s="161">
        <v>43</v>
      </c>
      <c r="Q146" s="161">
        <v>0</v>
      </c>
      <c r="R146" s="161"/>
      <c r="S146" s="161"/>
      <c r="T146" s="161">
        <v>43</v>
      </c>
      <c r="U146" s="160"/>
      <c r="V146" s="171"/>
      <c r="W146" s="171"/>
      <c r="X146" s="160"/>
      <c r="Y146" s="172"/>
      <c r="Z146" s="173"/>
      <c r="AA146" s="172"/>
      <c r="AB146" s="184" t="s">
        <v>154</v>
      </c>
      <c r="AC146" s="198" t="s">
        <v>155</v>
      </c>
      <c r="AD146" s="220">
        <f>+I146</f>
        <v>129</v>
      </c>
      <c r="AE146" s="199"/>
      <c r="AF146" s="199"/>
      <c r="AG146" s="199"/>
      <c r="AH146" s="199"/>
      <c r="AI146" s="200"/>
      <c r="AJ146" s="160"/>
      <c r="AK146" s="161">
        <v>43</v>
      </c>
      <c r="AL146" s="160"/>
      <c r="AM146" s="160"/>
      <c r="AN146" s="160"/>
      <c r="AO146" s="160"/>
      <c r="AP146" s="160"/>
      <c r="AQ146" s="160"/>
      <c r="AR146" s="160"/>
      <c r="AS146" s="180">
        <v>5</v>
      </c>
      <c r="AT146" s="180">
        <v>2</v>
      </c>
      <c r="AU146" s="180">
        <v>2</v>
      </c>
      <c r="AV146" s="180">
        <v>24</v>
      </c>
      <c r="AW146" s="180">
        <v>4</v>
      </c>
      <c r="AX146" s="180">
        <v>6</v>
      </c>
      <c r="AY146" s="180"/>
    </row>
    <row r="147" spans="1:51" s="154" customFormat="1">
      <c r="A147" s="451" t="s">
        <v>324</v>
      </c>
      <c r="B147" s="452"/>
      <c r="C147" s="452"/>
      <c r="D147" s="452"/>
      <c r="E147" s="452"/>
      <c r="F147" s="452"/>
      <c r="G147" s="452"/>
      <c r="H147" s="453"/>
      <c r="I147" s="152">
        <f t="shared" si="43"/>
        <v>130</v>
      </c>
      <c r="J147" s="165">
        <f t="shared" ref="J147:AA147" si="90">SUM(J148:J152)</f>
        <v>41</v>
      </c>
      <c r="K147" s="165">
        <f t="shared" si="90"/>
        <v>27</v>
      </c>
      <c r="L147" s="165">
        <f t="shared" si="90"/>
        <v>41</v>
      </c>
      <c r="M147" s="165">
        <f t="shared" si="90"/>
        <v>27</v>
      </c>
      <c r="N147" s="165">
        <f t="shared" si="90"/>
        <v>0</v>
      </c>
      <c r="O147" s="165">
        <f t="shared" si="90"/>
        <v>0</v>
      </c>
      <c r="P147" s="165">
        <f t="shared" si="90"/>
        <v>0</v>
      </c>
      <c r="Q147" s="165">
        <f t="shared" si="90"/>
        <v>0</v>
      </c>
      <c r="R147" s="165">
        <f t="shared" si="90"/>
        <v>41</v>
      </c>
      <c r="S147" s="165">
        <f t="shared" si="90"/>
        <v>0</v>
      </c>
      <c r="T147" s="165">
        <f t="shared" si="90"/>
        <v>0</v>
      </c>
      <c r="U147" s="165">
        <f t="shared" si="90"/>
        <v>0</v>
      </c>
      <c r="V147" s="165">
        <f t="shared" si="90"/>
        <v>0</v>
      </c>
      <c r="W147" s="165">
        <f t="shared" si="90"/>
        <v>0</v>
      </c>
      <c r="X147" s="165">
        <f t="shared" si="90"/>
        <v>0</v>
      </c>
      <c r="Y147" s="165">
        <f t="shared" si="90"/>
        <v>0</v>
      </c>
      <c r="Z147" s="165">
        <f t="shared" si="90"/>
        <v>20</v>
      </c>
      <c r="AA147" s="165">
        <f t="shared" si="90"/>
        <v>9</v>
      </c>
      <c r="AB147" s="434" t="str">
        <f>+A147</f>
        <v>9. Завхан аймаг дахь Политехник коллеж</v>
      </c>
      <c r="AC147" s="436"/>
      <c r="AD147" s="165">
        <f t="shared" ref="AD147" si="91">+I147</f>
        <v>130</v>
      </c>
      <c r="AE147" s="165">
        <f t="shared" ref="AE147:AY147" si="92">SUM(AE148:AE152)</f>
        <v>0</v>
      </c>
      <c r="AF147" s="165">
        <f t="shared" si="92"/>
        <v>0</v>
      </c>
      <c r="AG147" s="165">
        <f t="shared" si="92"/>
        <v>0</v>
      </c>
      <c r="AH147" s="165">
        <f t="shared" si="92"/>
        <v>0</v>
      </c>
      <c r="AI147" s="165">
        <f t="shared" si="92"/>
        <v>0</v>
      </c>
      <c r="AJ147" s="165">
        <f t="shared" si="92"/>
        <v>0</v>
      </c>
      <c r="AK147" s="165">
        <f t="shared" si="92"/>
        <v>4</v>
      </c>
      <c r="AL147" s="165">
        <f t="shared" si="92"/>
        <v>4</v>
      </c>
      <c r="AM147" s="165">
        <f t="shared" si="92"/>
        <v>0</v>
      </c>
      <c r="AN147" s="165">
        <f t="shared" si="92"/>
        <v>0</v>
      </c>
      <c r="AO147" s="165">
        <f t="shared" si="92"/>
        <v>0</v>
      </c>
      <c r="AP147" s="165">
        <f t="shared" si="92"/>
        <v>0</v>
      </c>
      <c r="AQ147" s="165">
        <f t="shared" si="92"/>
        <v>17</v>
      </c>
      <c r="AR147" s="165">
        <f t="shared" si="92"/>
        <v>14</v>
      </c>
      <c r="AS147" s="165">
        <f t="shared" si="92"/>
        <v>4</v>
      </c>
      <c r="AT147" s="165">
        <f t="shared" si="92"/>
        <v>0</v>
      </c>
      <c r="AU147" s="165">
        <f t="shared" si="92"/>
        <v>37</v>
      </c>
      <c r="AV147" s="165">
        <f t="shared" si="92"/>
        <v>0</v>
      </c>
      <c r="AW147" s="165">
        <f t="shared" si="92"/>
        <v>0</v>
      </c>
      <c r="AX147" s="165">
        <f t="shared" si="92"/>
        <v>0</v>
      </c>
      <c r="AY147" s="165">
        <f t="shared" si="92"/>
        <v>0</v>
      </c>
    </row>
    <row r="148" spans="1:51" s="166" customFormat="1" ht="24.75" customHeight="1">
      <c r="A148" s="363" t="s">
        <v>132</v>
      </c>
      <c r="B148" s="364"/>
      <c r="C148" s="363" t="s">
        <v>133</v>
      </c>
      <c r="D148" s="387"/>
      <c r="E148" s="387"/>
      <c r="F148" s="387"/>
      <c r="G148" s="387"/>
      <c r="H148" s="387"/>
      <c r="I148" s="155">
        <f t="shared" ref="I148:I211" si="93">+I147+1</f>
        <v>131</v>
      </c>
      <c r="J148" s="156">
        <f t="shared" si="86"/>
        <v>7</v>
      </c>
      <c r="K148" s="156">
        <f t="shared" si="86"/>
        <v>1</v>
      </c>
      <c r="L148" s="188">
        <v>7</v>
      </c>
      <c r="M148" s="161">
        <v>1</v>
      </c>
      <c r="N148" s="168"/>
      <c r="O148" s="168"/>
      <c r="P148" s="160"/>
      <c r="Q148" s="160"/>
      <c r="R148" s="160">
        <v>7</v>
      </c>
      <c r="S148" s="160"/>
      <c r="T148" s="160"/>
      <c r="U148" s="160"/>
      <c r="V148" s="171"/>
      <c r="W148" s="171"/>
      <c r="X148" s="160"/>
      <c r="Y148" s="172"/>
      <c r="Z148" s="173">
        <v>7</v>
      </c>
      <c r="AA148" s="172">
        <v>1</v>
      </c>
      <c r="AB148" s="184" t="s">
        <v>132</v>
      </c>
      <c r="AC148" s="184" t="s">
        <v>133</v>
      </c>
      <c r="AD148" s="161">
        <f>+I148</f>
        <v>131</v>
      </c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72"/>
      <c r="AT148" s="172"/>
      <c r="AU148" s="172">
        <v>7</v>
      </c>
      <c r="AV148" s="172"/>
      <c r="AW148" s="172"/>
      <c r="AX148" s="172"/>
      <c r="AY148" s="172"/>
    </row>
    <row r="149" spans="1:51" s="166" customFormat="1" ht="24.75" customHeight="1">
      <c r="A149" s="363" t="s">
        <v>124</v>
      </c>
      <c r="B149" s="364"/>
      <c r="C149" s="363" t="s">
        <v>125</v>
      </c>
      <c r="D149" s="387"/>
      <c r="E149" s="387"/>
      <c r="F149" s="387"/>
      <c r="G149" s="387"/>
      <c r="H149" s="387"/>
      <c r="I149" s="155">
        <f t="shared" si="93"/>
        <v>132</v>
      </c>
      <c r="J149" s="156">
        <f t="shared" si="86"/>
        <v>8</v>
      </c>
      <c r="K149" s="156">
        <f t="shared" si="86"/>
        <v>1</v>
      </c>
      <c r="L149" s="188">
        <v>8</v>
      </c>
      <c r="M149" s="161">
        <v>1</v>
      </c>
      <c r="N149" s="168"/>
      <c r="O149" s="168"/>
      <c r="P149" s="160"/>
      <c r="Q149" s="160"/>
      <c r="R149" s="160">
        <v>8</v>
      </c>
      <c r="S149" s="160"/>
      <c r="T149" s="160"/>
      <c r="U149" s="160"/>
      <c r="V149" s="171"/>
      <c r="W149" s="171"/>
      <c r="X149" s="160"/>
      <c r="Y149" s="172"/>
      <c r="Z149" s="173">
        <v>4</v>
      </c>
      <c r="AA149" s="172"/>
      <c r="AB149" s="184" t="s">
        <v>124</v>
      </c>
      <c r="AC149" s="184" t="s">
        <v>125</v>
      </c>
      <c r="AD149" s="161">
        <f t="shared" ref="AD149:AD152" si="94">+I149</f>
        <v>132</v>
      </c>
      <c r="AE149" s="160"/>
      <c r="AF149" s="160"/>
      <c r="AG149" s="160"/>
      <c r="AH149" s="160"/>
      <c r="AI149" s="160"/>
      <c r="AJ149" s="160"/>
      <c r="AK149" s="160">
        <v>1</v>
      </c>
      <c r="AL149" s="160">
        <v>1</v>
      </c>
      <c r="AM149" s="160"/>
      <c r="AN149" s="160"/>
      <c r="AO149" s="160"/>
      <c r="AP149" s="160"/>
      <c r="AQ149" s="160">
        <v>3</v>
      </c>
      <c r="AR149" s="160"/>
      <c r="AS149" s="172">
        <v>1</v>
      </c>
      <c r="AT149" s="172"/>
      <c r="AU149" s="172">
        <v>7</v>
      </c>
      <c r="AV149" s="172"/>
      <c r="AW149" s="172"/>
      <c r="AX149" s="172"/>
      <c r="AY149" s="172"/>
    </row>
    <row r="150" spans="1:51" s="166" customFormat="1" ht="24.75" customHeight="1">
      <c r="A150" s="428" t="s">
        <v>214</v>
      </c>
      <c r="B150" s="430"/>
      <c r="C150" s="363" t="s">
        <v>215</v>
      </c>
      <c r="D150" s="387"/>
      <c r="E150" s="387"/>
      <c r="F150" s="387"/>
      <c r="G150" s="387"/>
      <c r="H150" s="387"/>
      <c r="I150" s="155">
        <f t="shared" si="93"/>
        <v>133</v>
      </c>
      <c r="J150" s="156">
        <f t="shared" si="86"/>
        <v>9</v>
      </c>
      <c r="K150" s="156">
        <f t="shared" si="86"/>
        <v>9</v>
      </c>
      <c r="L150" s="188">
        <v>9</v>
      </c>
      <c r="M150" s="161">
        <v>9</v>
      </c>
      <c r="N150" s="168"/>
      <c r="O150" s="168"/>
      <c r="P150" s="160"/>
      <c r="Q150" s="160"/>
      <c r="R150" s="160">
        <v>9</v>
      </c>
      <c r="S150" s="160"/>
      <c r="T150" s="160"/>
      <c r="U150" s="160"/>
      <c r="V150" s="171"/>
      <c r="W150" s="171"/>
      <c r="X150" s="160"/>
      <c r="Y150" s="172"/>
      <c r="Z150" s="173">
        <v>4</v>
      </c>
      <c r="AA150" s="172">
        <v>4</v>
      </c>
      <c r="AB150" s="184" t="s">
        <v>214</v>
      </c>
      <c r="AC150" s="184" t="s">
        <v>215</v>
      </c>
      <c r="AD150" s="161">
        <f t="shared" si="94"/>
        <v>133</v>
      </c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>
        <v>5</v>
      </c>
      <c r="AR150" s="160">
        <v>5</v>
      </c>
      <c r="AS150" s="172">
        <v>3</v>
      </c>
      <c r="AT150" s="172"/>
      <c r="AU150" s="172">
        <v>6</v>
      </c>
      <c r="AV150" s="172"/>
      <c r="AW150" s="172"/>
      <c r="AX150" s="172"/>
      <c r="AY150" s="172"/>
    </row>
    <row r="151" spans="1:51" s="166" customFormat="1" ht="24.75" customHeight="1">
      <c r="A151" s="363" t="s">
        <v>246</v>
      </c>
      <c r="B151" s="364"/>
      <c r="C151" s="428" t="s">
        <v>247</v>
      </c>
      <c r="D151" s="429"/>
      <c r="E151" s="429"/>
      <c r="F151" s="429"/>
      <c r="G151" s="429"/>
      <c r="H151" s="430"/>
      <c r="I151" s="155">
        <f t="shared" si="93"/>
        <v>134</v>
      </c>
      <c r="J151" s="156">
        <f t="shared" si="86"/>
        <v>6</v>
      </c>
      <c r="K151" s="156">
        <f t="shared" si="86"/>
        <v>5</v>
      </c>
      <c r="L151" s="188">
        <v>6</v>
      </c>
      <c r="M151" s="161">
        <v>5</v>
      </c>
      <c r="N151" s="168"/>
      <c r="O151" s="168"/>
      <c r="P151" s="160"/>
      <c r="Q151" s="160"/>
      <c r="R151" s="160">
        <v>6</v>
      </c>
      <c r="S151" s="160"/>
      <c r="T151" s="160"/>
      <c r="U151" s="160"/>
      <c r="V151" s="171"/>
      <c r="W151" s="171"/>
      <c r="X151" s="160"/>
      <c r="Y151" s="172"/>
      <c r="Z151" s="173">
        <v>5</v>
      </c>
      <c r="AA151" s="172">
        <v>4</v>
      </c>
      <c r="AB151" s="184" t="s">
        <v>246</v>
      </c>
      <c r="AC151" s="184" t="s">
        <v>247</v>
      </c>
      <c r="AD151" s="161">
        <f t="shared" si="94"/>
        <v>134</v>
      </c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>
        <v>1</v>
      </c>
      <c r="AR151" s="160">
        <v>1</v>
      </c>
      <c r="AS151" s="172"/>
      <c r="AT151" s="172"/>
      <c r="AU151" s="172">
        <v>6</v>
      </c>
      <c r="AV151" s="172"/>
      <c r="AW151" s="172"/>
      <c r="AX151" s="172"/>
      <c r="AY151" s="172"/>
    </row>
    <row r="152" spans="1:51" s="166" customFormat="1" ht="24.75" customHeight="1">
      <c r="A152" s="428" t="s">
        <v>224</v>
      </c>
      <c r="B152" s="430"/>
      <c r="C152" s="363" t="s">
        <v>225</v>
      </c>
      <c r="D152" s="387"/>
      <c r="E152" s="387"/>
      <c r="F152" s="387"/>
      <c r="G152" s="387"/>
      <c r="H152" s="387"/>
      <c r="I152" s="155">
        <f t="shared" si="93"/>
        <v>135</v>
      </c>
      <c r="J152" s="156">
        <f t="shared" si="86"/>
        <v>11</v>
      </c>
      <c r="K152" s="156">
        <f t="shared" si="86"/>
        <v>11</v>
      </c>
      <c r="L152" s="188">
        <v>11</v>
      </c>
      <c r="M152" s="161">
        <v>11</v>
      </c>
      <c r="N152" s="168"/>
      <c r="O152" s="168"/>
      <c r="P152" s="160"/>
      <c r="Q152" s="160"/>
      <c r="R152" s="160">
        <v>11</v>
      </c>
      <c r="S152" s="160"/>
      <c r="T152" s="160"/>
      <c r="U152" s="160"/>
      <c r="V152" s="171"/>
      <c r="W152" s="171"/>
      <c r="X152" s="160"/>
      <c r="Y152" s="172"/>
      <c r="Z152" s="173"/>
      <c r="AA152" s="172"/>
      <c r="AB152" s="184" t="s">
        <v>224</v>
      </c>
      <c r="AC152" s="184" t="s">
        <v>225</v>
      </c>
      <c r="AD152" s="161">
        <f t="shared" si="94"/>
        <v>135</v>
      </c>
      <c r="AE152" s="160"/>
      <c r="AF152" s="160"/>
      <c r="AG152" s="160"/>
      <c r="AH152" s="160"/>
      <c r="AI152" s="160"/>
      <c r="AJ152" s="160"/>
      <c r="AK152" s="160">
        <v>3</v>
      </c>
      <c r="AL152" s="160">
        <v>3</v>
      </c>
      <c r="AM152" s="160"/>
      <c r="AN152" s="160"/>
      <c r="AO152" s="160"/>
      <c r="AP152" s="160"/>
      <c r="AQ152" s="160">
        <v>8</v>
      </c>
      <c r="AR152" s="160">
        <v>8</v>
      </c>
      <c r="AS152" s="172"/>
      <c r="AT152" s="172"/>
      <c r="AU152" s="172">
        <v>11</v>
      </c>
      <c r="AV152" s="172"/>
      <c r="AW152" s="172"/>
      <c r="AX152" s="172"/>
      <c r="AY152" s="172"/>
    </row>
    <row r="153" spans="1:51" s="154" customFormat="1">
      <c r="A153" s="451" t="s">
        <v>325</v>
      </c>
      <c r="B153" s="452"/>
      <c r="C153" s="452"/>
      <c r="D153" s="452"/>
      <c r="E153" s="452"/>
      <c r="F153" s="452"/>
      <c r="G153" s="452"/>
      <c r="H153" s="453"/>
      <c r="I153" s="152">
        <f t="shared" si="93"/>
        <v>136</v>
      </c>
      <c r="J153" s="165">
        <f t="shared" ref="J153:AA153" si="95">SUM(J154:J157)</f>
        <v>88</v>
      </c>
      <c r="K153" s="165">
        <f t="shared" si="95"/>
        <v>51</v>
      </c>
      <c r="L153" s="165">
        <f t="shared" si="95"/>
        <v>88</v>
      </c>
      <c r="M153" s="165">
        <f t="shared" si="95"/>
        <v>51</v>
      </c>
      <c r="N153" s="165">
        <f t="shared" si="95"/>
        <v>0</v>
      </c>
      <c r="O153" s="165">
        <f t="shared" si="95"/>
        <v>0</v>
      </c>
      <c r="P153" s="165">
        <f t="shared" si="95"/>
        <v>0</v>
      </c>
      <c r="Q153" s="165">
        <f t="shared" si="95"/>
        <v>0</v>
      </c>
      <c r="R153" s="165">
        <f t="shared" si="95"/>
        <v>0</v>
      </c>
      <c r="S153" s="165">
        <f t="shared" si="95"/>
        <v>0</v>
      </c>
      <c r="T153" s="165">
        <f t="shared" si="95"/>
        <v>88</v>
      </c>
      <c r="U153" s="165">
        <f t="shared" si="95"/>
        <v>0</v>
      </c>
      <c r="V153" s="165">
        <f t="shared" si="95"/>
        <v>0</v>
      </c>
      <c r="W153" s="165">
        <f t="shared" si="95"/>
        <v>0</v>
      </c>
      <c r="X153" s="165">
        <f t="shared" si="95"/>
        <v>0</v>
      </c>
      <c r="Y153" s="165">
        <f t="shared" si="95"/>
        <v>0</v>
      </c>
      <c r="Z153" s="165">
        <f t="shared" si="95"/>
        <v>74</v>
      </c>
      <c r="AA153" s="165">
        <f t="shared" si="95"/>
        <v>43</v>
      </c>
      <c r="AB153" s="434" t="str">
        <f>+A153</f>
        <v>10. Монгол-Солонгосын Политехник Коллеж</v>
      </c>
      <c r="AC153" s="436"/>
      <c r="AD153" s="165">
        <f t="shared" ref="AD153" si="96">+I153</f>
        <v>136</v>
      </c>
      <c r="AE153" s="165">
        <f t="shared" ref="AE153:AY153" si="97">SUM(AE154:AE157)</f>
        <v>0</v>
      </c>
      <c r="AF153" s="165">
        <f t="shared" si="97"/>
        <v>0</v>
      </c>
      <c r="AG153" s="165">
        <f t="shared" si="97"/>
        <v>0</v>
      </c>
      <c r="AH153" s="165">
        <f t="shared" si="97"/>
        <v>0</v>
      </c>
      <c r="AI153" s="165">
        <f t="shared" si="97"/>
        <v>12</v>
      </c>
      <c r="AJ153" s="165">
        <f t="shared" si="97"/>
        <v>8</v>
      </c>
      <c r="AK153" s="165">
        <f t="shared" si="97"/>
        <v>0</v>
      </c>
      <c r="AL153" s="165">
        <f t="shared" si="97"/>
        <v>0</v>
      </c>
      <c r="AM153" s="165">
        <f t="shared" si="97"/>
        <v>0</v>
      </c>
      <c r="AN153" s="165">
        <f t="shared" si="97"/>
        <v>0</v>
      </c>
      <c r="AO153" s="165">
        <f t="shared" si="97"/>
        <v>0</v>
      </c>
      <c r="AP153" s="165">
        <f t="shared" si="97"/>
        <v>0</v>
      </c>
      <c r="AQ153" s="165">
        <f t="shared" si="97"/>
        <v>2</v>
      </c>
      <c r="AR153" s="165">
        <f t="shared" si="97"/>
        <v>0</v>
      </c>
      <c r="AS153" s="165">
        <f t="shared" si="97"/>
        <v>0</v>
      </c>
      <c r="AT153" s="165">
        <f t="shared" si="97"/>
        <v>0</v>
      </c>
      <c r="AU153" s="165">
        <f t="shared" si="97"/>
        <v>88</v>
      </c>
      <c r="AV153" s="165">
        <f t="shared" si="97"/>
        <v>0</v>
      </c>
      <c r="AW153" s="165">
        <f t="shared" si="97"/>
        <v>0</v>
      </c>
      <c r="AX153" s="165">
        <f t="shared" si="97"/>
        <v>0</v>
      </c>
      <c r="AY153" s="165">
        <f t="shared" si="97"/>
        <v>0</v>
      </c>
    </row>
    <row r="154" spans="1:51" s="166" customFormat="1" ht="24.75" customHeight="1">
      <c r="A154" s="428" t="s">
        <v>145</v>
      </c>
      <c r="B154" s="430"/>
      <c r="C154" s="428" t="s">
        <v>146</v>
      </c>
      <c r="D154" s="429"/>
      <c r="E154" s="429"/>
      <c r="F154" s="429"/>
      <c r="G154" s="429"/>
      <c r="H154" s="430"/>
      <c r="I154" s="155">
        <f t="shared" si="93"/>
        <v>137</v>
      </c>
      <c r="J154" s="156">
        <f t="shared" si="86"/>
        <v>27</v>
      </c>
      <c r="K154" s="156">
        <f t="shared" si="86"/>
        <v>2</v>
      </c>
      <c r="L154" s="188">
        <v>27</v>
      </c>
      <c r="M154" s="161">
        <v>2</v>
      </c>
      <c r="N154" s="168"/>
      <c r="O154" s="168"/>
      <c r="P154" s="160"/>
      <c r="Q154" s="160"/>
      <c r="R154" s="160"/>
      <c r="S154" s="160"/>
      <c r="T154" s="161">
        <v>27</v>
      </c>
      <c r="U154" s="160"/>
      <c r="V154" s="171"/>
      <c r="W154" s="171"/>
      <c r="X154" s="160"/>
      <c r="Y154" s="172"/>
      <c r="Z154" s="188">
        <v>21</v>
      </c>
      <c r="AA154" s="161">
        <v>2</v>
      </c>
      <c r="AB154" s="201" t="s">
        <v>145</v>
      </c>
      <c r="AC154" s="201" t="s">
        <v>326</v>
      </c>
      <c r="AD154" s="161">
        <f>+I154</f>
        <v>137</v>
      </c>
      <c r="AE154" s="160"/>
      <c r="AF154" s="160"/>
      <c r="AG154" s="160"/>
      <c r="AH154" s="160"/>
      <c r="AI154" s="161">
        <v>4</v>
      </c>
      <c r="AJ154" s="161"/>
      <c r="AK154" s="161"/>
      <c r="AL154" s="161"/>
      <c r="AM154" s="161"/>
      <c r="AN154" s="161"/>
      <c r="AO154" s="161"/>
      <c r="AP154" s="161"/>
      <c r="AQ154" s="161">
        <v>2</v>
      </c>
      <c r="AR154" s="161"/>
      <c r="AS154" s="161"/>
      <c r="AT154" s="161"/>
      <c r="AU154" s="161">
        <v>27</v>
      </c>
      <c r="AV154" s="172"/>
      <c r="AW154" s="172"/>
      <c r="AX154" s="172"/>
      <c r="AY154" s="172"/>
    </row>
    <row r="155" spans="1:51" s="166" customFormat="1" ht="34.5" customHeight="1">
      <c r="A155" s="428" t="s">
        <v>78</v>
      </c>
      <c r="B155" s="430"/>
      <c r="C155" s="485" t="s">
        <v>79</v>
      </c>
      <c r="D155" s="485"/>
      <c r="E155" s="485"/>
      <c r="F155" s="485"/>
      <c r="G155" s="485"/>
      <c r="H155" s="485"/>
      <c r="I155" s="155">
        <f t="shared" si="93"/>
        <v>138</v>
      </c>
      <c r="J155" s="156">
        <f t="shared" si="86"/>
        <v>28</v>
      </c>
      <c r="K155" s="156">
        <f t="shared" si="86"/>
        <v>28</v>
      </c>
      <c r="L155" s="188">
        <v>28</v>
      </c>
      <c r="M155" s="161">
        <v>28</v>
      </c>
      <c r="N155" s="168"/>
      <c r="O155" s="168"/>
      <c r="P155" s="160"/>
      <c r="Q155" s="160"/>
      <c r="R155" s="160"/>
      <c r="S155" s="160"/>
      <c r="T155" s="161">
        <v>28</v>
      </c>
      <c r="U155" s="160"/>
      <c r="V155" s="171"/>
      <c r="W155" s="171"/>
      <c r="X155" s="160"/>
      <c r="Y155" s="172"/>
      <c r="Z155" s="188">
        <v>23</v>
      </c>
      <c r="AA155" s="161">
        <v>23</v>
      </c>
      <c r="AB155" s="201" t="s">
        <v>327</v>
      </c>
      <c r="AC155" s="201" t="s">
        <v>79</v>
      </c>
      <c r="AD155" s="161">
        <f t="shared" ref="AD155:AD157" si="98">+I155</f>
        <v>138</v>
      </c>
      <c r="AE155" s="160"/>
      <c r="AF155" s="160"/>
      <c r="AG155" s="160"/>
      <c r="AH155" s="160"/>
      <c r="AI155" s="161">
        <v>5</v>
      </c>
      <c r="AJ155" s="161">
        <v>5</v>
      </c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>
        <v>28</v>
      </c>
      <c r="AV155" s="172"/>
      <c r="AW155" s="172"/>
      <c r="AX155" s="172"/>
      <c r="AY155" s="172"/>
    </row>
    <row r="156" spans="1:51" s="166" customFormat="1" ht="44.25" customHeight="1">
      <c r="A156" s="486" t="s">
        <v>230</v>
      </c>
      <c r="B156" s="487"/>
      <c r="C156" s="485" t="s">
        <v>231</v>
      </c>
      <c r="D156" s="485"/>
      <c r="E156" s="485"/>
      <c r="F156" s="485"/>
      <c r="G156" s="485"/>
      <c r="H156" s="485"/>
      <c r="I156" s="155">
        <f t="shared" si="93"/>
        <v>139</v>
      </c>
      <c r="J156" s="156">
        <f t="shared" si="86"/>
        <v>16</v>
      </c>
      <c r="K156" s="156">
        <f t="shared" si="86"/>
        <v>16</v>
      </c>
      <c r="L156" s="188">
        <v>16</v>
      </c>
      <c r="M156" s="161">
        <v>16</v>
      </c>
      <c r="N156" s="168"/>
      <c r="O156" s="168"/>
      <c r="P156" s="160"/>
      <c r="Q156" s="160"/>
      <c r="R156" s="160"/>
      <c r="S156" s="160"/>
      <c r="T156" s="161">
        <v>16</v>
      </c>
      <c r="U156" s="160"/>
      <c r="V156" s="171"/>
      <c r="W156" s="171"/>
      <c r="X156" s="160"/>
      <c r="Y156" s="172"/>
      <c r="Z156" s="188">
        <v>13</v>
      </c>
      <c r="AA156" s="161">
        <v>13</v>
      </c>
      <c r="AB156" s="201" t="s">
        <v>230</v>
      </c>
      <c r="AC156" s="201" t="s">
        <v>231</v>
      </c>
      <c r="AD156" s="161">
        <f t="shared" si="98"/>
        <v>139</v>
      </c>
      <c r="AE156" s="160"/>
      <c r="AF156" s="160"/>
      <c r="AG156" s="160"/>
      <c r="AH156" s="160"/>
      <c r="AI156" s="161">
        <v>3</v>
      </c>
      <c r="AJ156" s="161">
        <v>3</v>
      </c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>
        <v>16</v>
      </c>
      <c r="AV156" s="172"/>
      <c r="AW156" s="172"/>
      <c r="AX156" s="172"/>
      <c r="AY156" s="172"/>
    </row>
    <row r="157" spans="1:51" s="166" customFormat="1" ht="24.75" customHeight="1">
      <c r="A157" s="428" t="s">
        <v>86</v>
      </c>
      <c r="B157" s="430"/>
      <c r="C157" s="485" t="s">
        <v>87</v>
      </c>
      <c r="D157" s="485"/>
      <c r="E157" s="485"/>
      <c r="F157" s="485"/>
      <c r="G157" s="485"/>
      <c r="H157" s="485"/>
      <c r="I157" s="155">
        <f t="shared" si="93"/>
        <v>140</v>
      </c>
      <c r="J157" s="156">
        <f t="shared" si="86"/>
        <v>17</v>
      </c>
      <c r="K157" s="156">
        <f t="shared" si="86"/>
        <v>5</v>
      </c>
      <c r="L157" s="188">
        <v>17</v>
      </c>
      <c r="M157" s="161">
        <v>5</v>
      </c>
      <c r="N157" s="168"/>
      <c r="O157" s="168"/>
      <c r="P157" s="160"/>
      <c r="Q157" s="160"/>
      <c r="R157" s="160"/>
      <c r="S157" s="160"/>
      <c r="T157" s="161">
        <v>17</v>
      </c>
      <c r="U157" s="160"/>
      <c r="V157" s="171"/>
      <c r="W157" s="171"/>
      <c r="X157" s="160"/>
      <c r="Y157" s="172"/>
      <c r="Z157" s="188">
        <v>17</v>
      </c>
      <c r="AA157" s="161">
        <v>5</v>
      </c>
      <c r="AB157" s="201" t="s">
        <v>86</v>
      </c>
      <c r="AC157" s="201" t="s">
        <v>87</v>
      </c>
      <c r="AD157" s="161">
        <f t="shared" si="98"/>
        <v>140</v>
      </c>
      <c r="AE157" s="160"/>
      <c r="AF157" s="160"/>
      <c r="AG157" s="160"/>
      <c r="AH157" s="160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>
        <v>17</v>
      </c>
      <c r="AV157" s="172"/>
      <c r="AW157" s="172"/>
      <c r="AX157" s="172"/>
      <c r="AY157" s="172"/>
    </row>
    <row r="158" spans="1:51" s="154" customFormat="1">
      <c r="A158" s="451" t="s">
        <v>328</v>
      </c>
      <c r="B158" s="452"/>
      <c r="C158" s="452"/>
      <c r="D158" s="452"/>
      <c r="E158" s="452"/>
      <c r="F158" s="452"/>
      <c r="G158" s="452"/>
      <c r="H158" s="453"/>
      <c r="I158" s="152">
        <f t="shared" si="93"/>
        <v>141</v>
      </c>
      <c r="J158" s="165">
        <f t="shared" ref="J158:AA158" si="99">SUM(J159:J162)</f>
        <v>81</v>
      </c>
      <c r="K158" s="165">
        <f t="shared" si="99"/>
        <v>12</v>
      </c>
      <c r="L158" s="165">
        <f t="shared" si="99"/>
        <v>81</v>
      </c>
      <c r="M158" s="165">
        <f t="shared" si="99"/>
        <v>12</v>
      </c>
      <c r="N158" s="165">
        <f t="shared" si="99"/>
        <v>0</v>
      </c>
      <c r="O158" s="165">
        <f t="shared" si="99"/>
        <v>0</v>
      </c>
      <c r="P158" s="165">
        <f t="shared" si="99"/>
        <v>0</v>
      </c>
      <c r="Q158" s="165">
        <f t="shared" si="99"/>
        <v>0</v>
      </c>
      <c r="R158" s="165">
        <f t="shared" si="99"/>
        <v>0</v>
      </c>
      <c r="S158" s="165">
        <f t="shared" si="99"/>
        <v>0</v>
      </c>
      <c r="T158" s="165">
        <f t="shared" si="99"/>
        <v>81</v>
      </c>
      <c r="U158" s="165">
        <f t="shared" si="99"/>
        <v>0</v>
      </c>
      <c r="V158" s="165">
        <f t="shared" si="99"/>
        <v>0</v>
      </c>
      <c r="W158" s="165">
        <f t="shared" si="99"/>
        <v>0</v>
      </c>
      <c r="X158" s="165">
        <f t="shared" si="99"/>
        <v>8</v>
      </c>
      <c r="Y158" s="165">
        <f t="shared" si="99"/>
        <v>2</v>
      </c>
      <c r="Z158" s="165">
        <f t="shared" si="99"/>
        <v>46</v>
      </c>
      <c r="AA158" s="165">
        <f t="shared" si="99"/>
        <v>8</v>
      </c>
      <c r="AB158" s="434" t="str">
        <f>+A158</f>
        <v>11 .Налайх дүүрэг дэх Политехник коллеж</v>
      </c>
      <c r="AC158" s="436"/>
      <c r="AD158" s="165">
        <f t="shared" ref="AD158:AD221" si="100">+I158</f>
        <v>141</v>
      </c>
      <c r="AE158" s="165">
        <f t="shared" ref="AE158:AY158" si="101">SUM(AE159:AE162)</f>
        <v>1</v>
      </c>
      <c r="AF158" s="165">
        <f t="shared" si="101"/>
        <v>1</v>
      </c>
      <c r="AG158" s="165">
        <f t="shared" si="101"/>
        <v>0</v>
      </c>
      <c r="AH158" s="165">
        <f t="shared" si="101"/>
        <v>0</v>
      </c>
      <c r="AI158" s="165">
        <f t="shared" si="101"/>
        <v>0</v>
      </c>
      <c r="AJ158" s="165">
        <f t="shared" si="101"/>
        <v>0</v>
      </c>
      <c r="AK158" s="165">
        <f t="shared" si="101"/>
        <v>23</v>
      </c>
      <c r="AL158" s="165">
        <f t="shared" si="101"/>
        <v>0</v>
      </c>
      <c r="AM158" s="165">
        <f t="shared" si="101"/>
        <v>0</v>
      </c>
      <c r="AN158" s="165">
        <f t="shared" si="101"/>
        <v>0</v>
      </c>
      <c r="AO158" s="165">
        <f t="shared" si="101"/>
        <v>0</v>
      </c>
      <c r="AP158" s="165">
        <f t="shared" si="101"/>
        <v>0</v>
      </c>
      <c r="AQ158" s="165">
        <f t="shared" si="101"/>
        <v>3</v>
      </c>
      <c r="AR158" s="165">
        <f t="shared" si="101"/>
        <v>1</v>
      </c>
      <c r="AS158" s="165">
        <f t="shared" si="101"/>
        <v>1</v>
      </c>
      <c r="AT158" s="165">
        <f t="shared" si="101"/>
        <v>1</v>
      </c>
      <c r="AU158" s="165">
        <f t="shared" si="101"/>
        <v>48</v>
      </c>
      <c r="AV158" s="165">
        <f t="shared" si="101"/>
        <v>31</v>
      </c>
      <c r="AW158" s="165">
        <f t="shared" si="101"/>
        <v>0</v>
      </c>
      <c r="AX158" s="165">
        <f t="shared" si="101"/>
        <v>0</v>
      </c>
      <c r="AY158" s="165">
        <f t="shared" si="101"/>
        <v>0</v>
      </c>
    </row>
    <row r="159" spans="1:51" s="162" customFormat="1" ht="24.75" customHeight="1">
      <c r="A159" s="484" t="s">
        <v>128</v>
      </c>
      <c r="B159" s="484"/>
      <c r="C159" s="484" t="s">
        <v>129</v>
      </c>
      <c r="D159" s="484"/>
      <c r="E159" s="484"/>
      <c r="F159" s="484"/>
      <c r="G159" s="484"/>
      <c r="H159" s="484"/>
      <c r="I159" s="155">
        <f t="shared" si="93"/>
        <v>142</v>
      </c>
      <c r="J159" s="156">
        <f t="shared" si="86"/>
        <v>13</v>
      </c>
      <c r="K159" s="156">
        <f t="shared" si="86"/>
        <v>9</v>
      </c>
      <c r="L159" s="202">
        <v>13</v>
      </c>
      <c r="M159" s="202">
        <v>9</v>
      </c>
      <c r="N159" s="203"/>
      <c r="O159" s="203"/>
      <c r="P159" s="204"/>
      <c r="Q159" s="204"/>
      <c r="R159" s="205"/>
      <c r="S159" s="204"/>
      <c r="T159" s="161">
        <v>13</v>
      </c>
      <c r="U159" s="161"/>
      <c r="V159" s="171"/>
      <c r="W159" s="171"/>
      <c r="X159" s="161">
        <v>2</v>
      </c>
      <c r="Y159" s="161">
        <v>2</v>
      </c>
      <c r="Z159" s="161">
        <v>10</v>
      </c>
      <c r="AA159" s="161">
        <v>6</v>
      </c>
      <c r="AB159" s="158" t="str">
        <f t="shared" ref="AB159:AB222" si="102">+A159</f>
        <v>CB7114-21</v>
      </c>
      <c r="AC159" s="158" t="str">
        <f t="shared" ref="AC159:AC222" si="103">+C159</f>
        <v>Зам барилгын материалын лаборант</v>
      </c>
      <c r="AD159" s="159">
        <f t="shared" si="100"/>
        <v>142</v>
      </c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>
        <v>1</v>
      </c>
      <c r="AR159" s="157">
        <v>1</v>
      </c>
      <c r="AS159" s="157"/>
      <c r="AT159" s="157"/>
      <c r="AU159" s="157">
        <v>10</v>
      </c>
      <c r="AV159" s="157">
        <v>3</v>
      </c>
      <c r="AW159" s="157"/>
      <c r="AX159" s="157"/>
      <c r="AY159" s="157"/>
    </row>
    <row r="160" spans="1:51" s="162" customFormat="1" ht="24.75" customHeight="1">
      <c r="A160" s="484" t="s">
        <v>168</v>
      </c>
      <c r="B160" s="484"/>
      <c r="C160" s="484" t="s">
        <v>169</v>
      </c>
      <c r="D160" s="484"/>
      <c r="E160" s="484"/>
      <c r="F160" s="484"/>
      <c r="G160" s="484"/>
      <c r="H160" s="484"/>
      <c r="I160" s="155">
        <f t="shared" si="93"/>
        <v>143</v>
      </c>
      <c r="J160" s="156">
        <f t="shared" si="86"/>
        <v>14</v>
      </c>
      <c r="K160" s="156">
        <f t="shared" si="86"/>
        <v>1</v>
      </c>
      <c r="L160" s="202">
        <v>14</v>
      </c>
      <c r="M160" s="202">
        <v>1</v>
      </c>
      <c r="N160" s="203"/>
      <c r="O160" s="203"/>
      <c r="P160" s="204"/>
      <c r="Q160" s="204"/>
      <c r="R160" s="205"/>
      <c r="S160" s="204"/>
      <c r="T160" s="161">
        <v>14</v>
      </c>
      <c r="U160" s="161"/>
      <c r="V160" s="171"/>
      <c r="W160" s="171"/>
      <c r="X160" s="161">
        <v>1</v>
      </c>
      <c r="Y160" s="161">
        <v>0</v>
      </c>
      <c r="Z160" s="161">
        <v>7</v>
      </c>
      <c r="AA160" s="161">
        <v>0</v>
      </c>
      <c r="AB160" s="158" t="str">
        <f t="shared" si="102"/>
        <v>MG3111-16</v>
      </c>
      <c r="AC160" s="158" t="str">
        <f t="shared" si="103"/>
        <v>Геологийн техникч</v>
      </c>
      <c r="AD160" s="159">
        <f t="shared" si="100"/>
        <v>143</v>
      </c>
      <c r="AE160" s="157">
        <v>1</v>
      </c>
      <c r="AF160" s="157">
        <v>1</v>
      </c>
      <c r="AG160" s="157"/>
      <c r="AH160" s="157"/>
      <c r="AI160" s="157"/>
      <c r="AJ160" s="157"/>
      <c r="AK160" s="157">
        <v>5</v>
      </c>
      <c r="AL160" s="157"/>
      <c r="AM160" s="157"/>
      <c r="AN160" s="157"/>
      <c r="AO160" s="157"/>
      <c r="AP160" s="157"/>
      <c r="AQ160" s="157"/>
      <c r="AR160" s="157"/>
      <c r="AS160" s="157"/>
      <c r="AT160" s="157">
        <v>1</v>
      </c>
      <c r="AU160" s="157">
        <v>7</v>
      </c>
      <c r="AV160" s="157">
        <v>6</v>
      </c>
      <c r="AW160" s="157"/>
      <c r="AX160" s="157"/>
      <c r="AY160" s="157"/>
    </row>
    <row r="161" spans="1:51" s="162" customFormat="1" ht="24.75" customHeight="1">
      <c r="A161" s="484" t="s">
        <v>174</v>
      </c>
      <c r="B161" s="484"/>
      <c r="C161" s="484" t="s">
        <v>175</v>
      </c>
      <c r="D161" s="484"/>
      <c r="E161" s="484"/>
      <c r="F161" s="484"/>
      <c r="G161" s="484"/>
      <c r="H161" s="484"/>
      <c r="I161" s="155">
        <f t="shared" si="93"/>
        <v>144</v>
      </c>
      <c r="J161" s="156">
        <f t="shared" si="86"/>
        <v>34</v>
      </c>
      <c r="K161" s="156">
        <f t="shared" si="86"/>
        <v>0</v>
      </c>
      <c r="L161" s="202">
        <v>34</v>
      </c>
      <c r="M161" s="202">
        <v>0</v>
      </c>
      <c r="N161" s="203"/>
      <c r="O161" s="203"/>
      <c r="P161" s="204"/>
      <c r="Q161" s="204"/>
      <c r="R161" s="205"/>
      <c r="S161" s="204"/>
      <c r="T161" s="161">
        <v>34</v>
      </c>
      <c r="U161" s="161"/>
      <c r="V161" s="171"/>
      <c r="W161" s="171"/>
      <c r="X161" s="161">
        <v>2</v>
      </c>
      <c r="Y161" s="161"/>
      <c r="Z161" s="161">
        <v>20</v>
      </c>
      <c r="AA161" s="161"/>
      <c r="AB161" s="158" t="str">
        <f t="shared" si="102"/>
        <v>MT3115-55</v>
      </c>
      <c r="AC161" s="158" t="str">
        <f t="shared" si="103"/>
        <v xml:space="preserve">Хүнд машин механизмын ашиглалтын техникч </v>
      </c>
      <c r="AD161" s="159">
        <f t="shared" si="100"/>
        <v>144</v>
      </c>
      <c r="AE161" s="157"/>
      <c r="AF161" s="157"/>
      <c r="AG161" s="157"/>
      <c r="AH161" s="157"/>
      <c r="AI161" s="157"/>
      <c r="AJ161" s="157"/>
      <c r="AK161" s="157">
        <v>10</v>
      </c>
      <c r="AL161" s="157"/>
      <c r="AM161" s="157"/>
      <c r="AN161" s="157"/>
      <c r="AO161" s="157"/>
      <c r="AP161" s="157"/>
      <c r="AQ161" s="157">
        <v>2</v>
      </c>
      <c r="AR161" s="157"/>
      <c r="AS161" s="157">
        <v>1</v>
      </c>
      <c r="AT161" s="157"/>
      <c r="AU161" s="157">
        <v>21</v>
      </c>
      <c r="AV161" s="157">
        <v>12</v>
      </c>
      <c r="AW161" s="157"/>
      <c r="AX161" s="157"/>
      <c r="AY161" s="157"/>
    </row>
    <row r="162" spans="1:51" s="162" customFormat="1" ht="24.75" customHeight="1">
      <c r="A162" s="484" t="s">
        <v>161</v>
      </c>
      <c r="B162" s="484"/>
      <c r="C162" s="484" t="s">
        <v>162</v>
      </c>
      <c r="D162" s="484"/>
      <c r="E162" s="484"/>
      <c r="F162" s="484"/>
      <c r="G162" s="484"/>
      <c r="H162" s="484"/>
      <c r="I162" s="155">
        <f t="shared" si="93"/>
        <v>145</v>
      </c>
      <c r="J162" s="156">
        <f t="shared" si="86"/>
        <v>20</v>
      </c>
      <c r="K162" s="156">
        <f t="shared" si="86"/>
        <v>2</v>
      </c>
      <c r="L162" s="202">
        <v>20</v>
      </c>
      <c r="M162" s="202">
        <v>2</v>
      </c>
      <c r="N162" s="203"/>
      <c r="O162" s="203"/>
      <c r="P162" s="204"/>
      <c r="Q162" s="204"/>
      <c r="R162" s="205"/>
      <c r="S162" s="204"/>
      <c r="T162" s="161">
        <v>20</v>
      </c>
      <c r="U162" s="161"/>
      <c r="V162" s="171"/>
      <c r="W162" s="171"/>
      <c r="X162" s="161">
        <v>3</v>
      </c>
      <c r="Y162" s="161"/>
      <c r="Z162" s="161">
        <v>9</v>
      </c>
      <c r="AA162" s="161">
        <v>2</v>
      </c>
      <c r="AB162" s="158" t="str">
        <f t="shared" si="102"/>
        <v>PL3131-16</v>
      </c>
      <c r="AC162" s="158" t="str">
        <f t="shared" si="103"/>
        <v>Хуваарилах байгууламжийн сэлгэн залгалтын оператор</v>
      </c>
      <c r="AD162" s="159">
        <f t="shared" si="100"/>
        <v>145</v>
      </c>
      <c r="AE162" s="157"/>
      <c r="AF162" s="157"/>
      <c r="AG162" s="157"/>
      <c r="AH162" s="157"/>
      <c r="AI162" s="157"/>
      <c r="AJ162" s="157"/>
      <c r="AK162" s="157">
        <v>8</v>
      </c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>
        <v>10</v>
      </c>
      <c r="AV162" s="157">
        <v>10</v>
      </c>
      <c r="AW162" s="157"/>
      <c r="AX162" s="157"/>
      <c r="AY162" s="157"/>
    </row>
    <row r="163" spans="1:51" s="154" customFormat="1">
      <c r="A163" s="451" t="s">
        <v>329</v>
      </c>
      <c r="B163" s="452"/>
      <c r="C163" s="452"/>
      <c r="D163" s="452"/>
      <c r="E163" s="452"/>
      <c r="F163" s="452"/>
      <c r="G163" s="452"/>
      <c r="H163" s="453"/>
      <c r="I163" s="152">
        <f t="shared" si="93"/>
        <v>146</v>
      </c>
      <c r="J163" s="165">
        <f t="shared" ref="J163:AA163" si="104">SUM(J164:J171)</f>
        <v>145</v>
      </c>
      <c r="K163" s="165">
        <f t="shared" si="104"/>
        <v>130</v>
      </c>
      <c r="L163" s="165">
        <f t="shared" si="104"/>
        <v>75</v>
      </c>
      <c r="M163" s="165">
        <f t="shared" si="104"/>
        <v>63</v>
      </c>
      <c r="N163" s="165">
        <f t="shared" si="104"/>
        <v>0</v>
      </c>
      <c r="O163" s="165">
        <f t="shared" si="104"/>
        <v>0</v>
      </c>
      <c r="P163" s="165">
        <f t="shared" si="104"/>
        <v>70</v>
      </c>
      <c r="Q163" s="165">
        <f t="shared" si="104"/>
        <v>67</v>
      </c>
      <c r="R163" s="165">
        <f t="shared" si="104"/>
        <v>145</v>
      </c>
      <c r="S163" s="165">
        <f t="shared" si="104"/>
        <v>0</v>
      </c>
      <c r="T163" s="165">
        <f t="shared" si="104"/>
        <v>0</v>
      </c>
      <c r="U163" s="165">
        <f t="shared" si="104"/>
        <v>0</v>
      </c>
      <c r="V163" s="165">
        <f t="shared" si="104"/>
        <v>0</v>
      </c>
      <c r="W163" s="165">
        <f t="shared" si="104"/>
        <v>0</v>
      </c>
      <c r="X163" s="165">
        <f t="shared" si="104"/>
        <v>0</v>
      </c>
      <c r="Y163" s="165">
        <f t="shared" si="104"/>
        <v>0</v>
      </c>
      <c r="Z163" s="165">
        <f t="shared" si="104"/>
        <v>0</v>
      </c>
      <c r="AA163" s="165">
        <f t="shared" si="104"/>
        <v>0</v>
      </c>
      <c r="AB163" s="434" t="str">
        <f>+A163</f>
        <v>12. Өвөрхангай аймаг дахь Политехник Коллеж</v>
      </c>
      <c r="AC163" s="436"/>
      <c r="AD163" s="165">
        <f t="shared" si="100"/>
        <v>146</v>
      </c>
      <c r="AE163" s="165">
        <f t="shared" ref="AE163:AY163" si="105">SUM(AE164:AE171)</f>
        <v>0</v>
      </c>
      <c r="AF163" s="165">
        <f t="shared" si="105"/>
        <v>0</v>
      </c>
      <c r="AG163" s="165">
        <f t="shared" si="105"/>
        <v>0</v>
      </c>
      <c r="AH163" s="165">
        <f t="shared" si="105"/>
        <v>0</v>
      </c>
      <c r="AI163" s="165">
        <f t="shared" si="105"/>
        <v>39</v>
      </c>
      <c r="AJ163" s="165">
        <f t="shared" si="105"/>
        <v>31</v>
      </c>
      <c r="AK163" s="165">
        <f t="shared" si="105"/>
        <v>0</v>
      </c>
      <c r="AL163" s="165">
        <f t="shared" si="105"/>
        <v>0</v>
      </c>
      <c r="AM163" s="165">
        <f t="shared" si="105"/>
        <v>0</v>
      </c>
      <c r="AN163" s="165">
        <f t="shared" si="105"/>
        <v>0</v>
      </c>
      <c r="AO163" s="165">
        <f t="shared" si="105"/>
        <v>0</v>
      </c>
      <c r="AP163" s="165">
        <f t="shared" si="105"/>
        <v>0</v>
      </c>
      <c r="AQ163" s="165">
        <f t="shared" si="105"/>
        <v>106</v>
      </c>
      <c r="AR163" s="165">
        <f t="shared" si="105"/>
        <v>99</v>
      </c>
      <c r="AS163" s="165">
        <f t="shared" si="105"/>
        <v>22</v>
      </c>
      <c r="AT163" s="165">
        <f t="shared" si="105"/>
        <v>7</v>
      </c>
      <c r="AU163" s="165">
        <f t="shared" si="105"/>
        <v>29</v>
      </c>
      <c r="AV163" s="165">
        <f t="shared" si="105"/>
        <v>66</v>
      </c>
      <c r="AW163" s="165">
        <f t="shared" si="105"/>
        <v>10</v>
      </c>
      <c r="AX163" s="165">
        <f t="shared" si="105"/>
        <v>2</v>
      </c>
      <c r="AY163" s="165">
        <f t="shared" si="105"/>
        <v>9</v>
      </c>
    </row>
    <row r="164" spans="1:51" s="162" customFormat="1" ht="24.75" customHeight="1">
      <c r="A164" s="428" t="s">
        <v>214</v>
      </c>
      <c r="B164" s="430"/>
      <c r="C164" s="363" t="s">
        <v>215</v>
      </c>
      <c r="D164" s="387"/>
      <c r="E164" s="387"/>
      <c r="F164" s="387"/>
      <c r="G164" s="387"/>
      <c r="H164" s="364"/>
      <c r="I164" s="155">
        <f t="shared" si="93"/>
        <v>147</v>
      </c>
      <c r="J164" s="156">
        <f t="shared" si="86"/>
        <v>19</v>
      </c>
      <c r="K164" s="156">
        <f t="shared" si="86"/>
        <v>19</v>
      </c>
      <c r="L164" s="188">
        <v>19</v>
      </c>
      <c r="M164" s="161">
        <v>19</v>
      </c>
      <c r="N164" s="161"/>
      <c r="O164" s="161"/>
      <c r="P164" s="160"/>
      <c r="Q164" s="160"/>
      <c r="R164" s="160">
        <v>19</v>
      </c>
      <c r="S164" s="160"/>
      <c r="T164" s="160"/>
      <c r="U164" s="160"/>
      <c r="V164" s="169"/>
      <c r="W164" s="169"/>
      <c r="X164" s="160"/>
      <c r="Y164" s="172"/>
      <c r="Z164" s="173"/>
      <c r="AA164" s="172"/>
      <c r="AB164" s="158" t="str">
        <f t="shared" si="102"/>
        <v>IE3139-14</v>
      </c>
      <c r="AC164" s="158" t="str">
        <f t="shared" si="103"/>
        <v>Оёдолын техник-технологич</v>
      </c>
      <c r="AD164" s="159">
        <f t="shared" si="100"/>
        <v>147</v>
      </c>
      <c r="AE164" s="157"/>
      <c r="AF164" s="157"/>
      <c r="AG164" s="157"/>
      <c r="AH164" s="157"/>
      <c r="AI164" s="157">
        <v>8</v>
      </c>
      <c r="AJ164" s="157">
        <v>8</v>
      </c>
      <c r="AK164" s="157"/>
      <c r="AL164" s="157"/>
      <c r="AM164" s="157"/>
      <c r="AN164" s="157"/>
      <c r="AO164" s="157"/>
      <c r="AP164" s="157"/>
      <c r="AQ164" s="157">
        <v>11</v>
      </c>
      <c r="AR164" s="157">
        <v>11</v>
      </c>
      <c r="AS164" s="157"/>
      <c r="AT164" s="157"/>
      <c r="AU164" s="157"/>
      <c r="AV164" s="157">
        <v>19</v>
      </c>
      <c r="AW164" s="157"/>
      <c r="AX164" s="157"/>
      <c r="AY164" s="157"/>
    </row>
    <row r="165" spans="1:51" s="162" customFormat="1" ht="24.75" customHeight="1">
      <c r="A165" s="428" t="s">
        <v>224</v>
      </c>
      <c r="B165" s="430"/>
      <c r="C165" s="363" t="s">
        <v>225</v>
      </c>
      <c r="D165" s="387"/>
      <c r="E165" s="387"/>
      <c r="F165" s="387"/>
      <c r="G165" s="387"/>
      <c r="H165" s="364"/>
      <c r="I165" s="155">
        <f t="shared" si="93"/>
        <v>148</v>
      </c>
      <c r="J165" s="156">
        <f t="shared" si="86"/>
        <v>20</v>
      </c>
      <c r="K165" s="156">
        <f t="shared" si="86"/>
        <v>20</v>
      </c>
      <c r="L165" s="188">
        <v>20</v>
      </c>
      <c r="M165" s="161">
        <v>20</v>
      </c>
      <c r="N165" s="161"/>
      <c r="O165" s="161"/>
      <c r="P165" s="160"/>
      <c r="Q165" s="160"/>
      <c r="R165" s="160">
        <v>20</v>
      </c>
      <c r="S165" s="160"/>
      <c r="T165" s="160"/>
      <c r="U165" s="160"/>
      <c r="V165" s="169"/>
      <c r="W165" s="169"/>
      <c r="X165" s="160"/>
      <c r="Y165" s="172"/>
      <c r="Z165" s="173"/>
      <c r="AA165" s="172"/>
      <c r="AB165" s="158" t="str">
        <f t="shared" si="102"/>
        <v>IF3434-14</v>
      </c>
      <c r="AC165" s="158" t="str">
        <f t="shared" si="103"/>
        <v>Хоол үйлдвэрлэл, үйлчилгээний техник- технологич</v>
      </c>
      <c r="AD165" s="159">
        <f t="shared" si="100"/>
        <v>148</v>
      </c>
      <c r="AE165" s="157"/>
      <c r="AF165" s="157"/>
      <c r="AG165" s="157"/>
      <c r="AH165" s="157"/>
      <c r="AI165" s="157">
        <v>5</v>
      </c>
      <c r="AJ165" s="157">
        <v>5</v>
      </c>
      <c r="AK165" s="157"/>
      <c r="AL165" s="157"/>
      <c r="AM165" s="157"/>
      <c r="AN165" s="157"/>
      <c r="AO165" s="157"/>
      <c r="AP165" s="157"/>
      <c r="AQ165" s="157">
        <v>15</v>
      </c>
      <c r="AR165" s="157">
        <v>15</v>
      </c>
      <c r="AS165" s="157">
        <v>4</v>
      </c>
      <c r="AT165" s="157"/>
      <c r="AU165" s="157">
        <v>16</v>
      </c>
      <c r="AV165" s="157"/>
      <c r="AW165" s="157"/>
      <c r="AX165" s="157"/>
      <c r="AY165" s="157"/>
    </row>
    <row r="166" spans="1:51" s="162" customFormat="1" ht="24.75" customHeight="1">
      <c r="A166" s="428" t="s">
        <v>90</v>
      </c>
      <c r="B166" s="430"/>
      <c r="C166" s="363" t="s">
        <v>91</v>
      </c>
      <c r="D166" s="387"/>
      <c r="E166" s="387"/>
      <c r="F166" s="387"/>
      <c r="G166" s="387"/>
      <c r="H166" s="364"/>
      <c r="I166" s="155">
        <f t="shared" si="93"/>
        <v>149</v>
      </c>
      <c r="J166" s="156">
        <f t="shared" si="86"/>
        <v>17</v>
      </c>
      <c r="K166" s="156">
        <f t="shared" si="86"/>
        <v>14</v>
      </c>
      <c r="L166" s="188">
        <v>17</v>
      </c>
      <c r="M166" s="161">
        <v>14</v>
      </c>
      <c r="N166" s="161"/>
      <c r="O166" s="161"/>
      <c r="P166" s="160"/>
      <c r="Q166" s="160"/>
      <c r="R166" s="160">
        <v>17</v>
      </c>
      <c r="S166" s="160"/>
      <c r="T166" s="160"/>
      <c r="U166" s="160"/>
      <c r="V166" s="169"/>
      <c r="W166" s="169"/>
      <c r="X166" s="160"/>
      <c r="Y166" s="172"/>
      <c r="Z166" s="173"/>
      <c r="AA166" s="172"/>
      <c r="AB166" s="158" t="str">
        <f t="shared" si="102"/>
        <v>IT3511-13</v>
      </c>
      <c r="AC166" s="158" t="str">
        <f t="shared" si="103"/>
        <v>Мэдээллийн технологич</v>
      </c>
      <c r="AD166" s="159">
        <f t="shared" si="100"/>
        <v>149</v>
      </c>
      <c r="AE166" s="157"/>
      <c r="AF166" s="157"/>
      <c r="AG166" s="157"/>
      <c r="AH166" s="157"/>
      <c r="AI166" s="157">
        <v>2</v>
      </c>
      <c r="AJ166" s="157"/>
      <c r="AK166" s="157"/>
      <c r="AL166" s="157"/>
      <c r="AM166" s="157"/>
      <c r="AN166" s="157"/>
      <c r="AO166" s="157"/>
      <c r="AP166" s="157"/>
      <c r="AQ166" s="157">
        <v>15</v>
      </c>
      <c r="AR166" s="157">
        <v>14</v>
      </c>
      <c r="AS166" s="157">
        <v>4</v>
      </c>
      <c r="AT166" s="157"/>
      <c r="AU166" s="157">
        <v>13</v>
      </c>
      <c r="AV166" s="157"/>
      <c r="AW166" s="157"/>
      <c r="AX166" s="157"/>
      <c r="AY166" s="157"/>
    </row>
    <row r="167" spans="1:51" s="162" customFormat="1" ht="24.75" customHeight="1">
      <c r="A167" s="363" t="s">
        <v>132</v>
      </c>
      <c r="B167" s="364"/>
      <c r="C167" s="363" t="s">
        <v>133</v>
      </c>
      <c r="D167" s="387"/>
      <c r="E167" s="387"/>
      <c r="F167" s="387"/>
      <c r="G167" s="387"/>
      <c r="H167" s="364"/>
      <c r="I167" s="155">
        <f t="shared" si="93"/>
        <v>150</v>
      </c>
      <c r="J167" s="156">
        <f t="shared" si="86"/>
        <v>19</v>
      </c>
      <c r="K167" s="156">
        <f t="shared" si="86"/>
        <v>10</v>
      </c>
      <c r="L167" s="188">
        <v>19</v>
      </c>
      <c r="M167" s="161">
        <v>10</v>
      </c>
      <c r="N167" s="161"/>
      <c r="O167" s="161"/>
      <c r="P167" s="160"/>
      <c r="Q167" s="160"/>
      <c r="R167" s="160">
        <v>19</v>
      </c>
      <c r="S167" s="160"/>
      <c r="T167" s="160"/>
      <c r="U167" s="160"/>
      <c r="V167" s="169"/>
      <c r="W167" s="169"/>
      <c r="X167" s="160"/>
      <c r="Y167" s="172"/>
      <c r="Z167" s="173"/>
      <c r="AA167" s="172"/>
      <c r="AB167" s="158" t="str">
        <f t="shared" si="102"/>
        <v>CF3112-11</v>
      </c>
      <c r="AC167" s="158" t="str">
        <f t="shared" si="103"/>
        <v>Иргэний барилгын техникч</v>
      </c>
      <c r="AD167" s="159">
        <f t="shared" si="100"/>
        <v>150</v>
      </c>
      <c r="AE167" s="157"/>
      <c r="AF167" s="157"/>
      <c r="AG167" s="157"/>
      <c r="AH167" s="157"/>
      <c r="AI167" s="157">
        <v>11</v>
      </c>
      <c r="AJ167" s="157">
        <v>5</v>
      </c>
      <c r="AK167" s="157"/>
      <c r="AL167" s="157"/>
      <c r="AM167" s="157"/>
      <c r="AN167" s="157"/>
      <c r="AO167" s="157"/>
      <c r="AP167" s="157"/>
      <c r="AQ167" s="157">
        <v>8</v>
      </c>
      <c r="AR167" s="157">
        <v>5</v>
      </c>
      <c r="AS167" s="157">
        <v>3</v>
      </c>
      <c r="AT167" s="157">
        <v>2</v>
      </c>
      <c r="AU167" s="157"/>
      <c r="AV167" s="157">
        <v>13</v>
      </c>
      <c r="AW167" s="157">
        <v>1</v>
      </c>
      <c r="AX167" s="157"/>
      <c r="AY167" s="157"/>
    </row>
    <row r="168" spans="1:51" s="162" customFormat="1" ht="24.75" customHeight="1">
      <c r="A168" s="363" t="s">
        <v>236</v>
      </c>
      <c r="B168" s="364"/>
      <c r="C168" s="428" t="s">
        <v>237</v>
      </c>
      <c r="D168" s="429"/>
      <c r="E168" s="429"/>
      <c r="F168" s="429"/>
      <c r="G168" s="429"/>
      <c r="H168" s="430"/>
      <c r="I168" s="155">
        <f t="shared" si="93"/>
        <v>151</v>
      </c>
      <c r="J168" s="156">
        <f t="shared" si="86"/>
        <v>20</v>
      </c>
      <c r="K168" s="156">
        <f t="shared" si="86"/>
        <v>20</v>
      </c>
      <c r="L168" s="188"/>
      <c r="M168" s="161"/>
      <c r="N168" s="161"/>
      <c r="O168" s="161"/>
      <c r="P168" s="160">
        <v>20</v>
      </c>
      <c r="Q168" s="160">
        <v>20</v>
      </c>
      <c r="R168" s="160">
        <v>20</v>
      </c>
      <c r="S168" s="160"/>
      <c r="T168" s="160"/>
      <c r="U168" s="160"/>
      <c r="V168" s="169"/>
      <c r="W168" s="169"/>
      <c r="X168" s="160"/>
      <c r="Y168" s="172"/>
      <c r="Z168" s="173"/>
      <c r="AA168" s="172"/>
      <c r="AB168" s="158" t="str">
        <f t="shared" si="102"/>
        <v>IF5120-11</v>
      </c>
      <c r="AC168" s="158" t="str">
        <f t="shared" si="103"/>
        <v>Тогооч</v>
      </c>
      <c r="AD168" s="159">
        <f t="shared" si="100"/>
        <v>151</v>
      </c>
      <c r="AE168" s="157"/>
      <c r="AF168" s="157"/>
      <c r="AG168" s="157"/>
      <c r="AH168" s="157"/>
      <c r="AI168" s="157">
        <v>8</v>
      </c>
      <c r="AJ168" s="157">
        <v>8</v>
      </c>
      <c r="AK168" s="157"/>
      <c r="AL168" s="157"/>
      <c r="AM168" s="157"/>
      <c r="AN168" s="157"/>
      <c r="AO168" s="157"/>
      <c r="AP168" s="157"/>
      <c r="AQ168" s="157">
        <v>12</v>
      </c>
      <c r="AR168" s="157">
        <v>12</v>
      </c>
      <c r="AS168" s="157">
        <v>1</v>
      </c>
      <c r="AT168" s="157"/>
      <c r="AU168" s="157"/>
      <c r="AV168" s="157">
        <v>12</v>
      </c>
      <c r="AW168" s="157">
        <v>2</v>
      </c>
      <c r="AX168" s="157"/>
      <c r="AY168" s="157">
        <v>5</v>
      </c>
    </row>
    <row r="169" spans="1:51" s="162" customFormat="1" ht="39.75" customHeight="1">
      <c r="A169" s="363" t="s">
        <v>234</v>
      </c>
      <c r="B169" s="364"/>
      <c r="C169" s="363" t="s">
        <v>235</v>
      </c>
      <c r="D169" s="387"/>
      <c r="E169" s="387"/>
      <c r="F169" s="387"/>
      <c r="G169" s="387"/>
      <c r="H169" s="364"/>
      <c r="I169" s="155">
        <f t="shared" si="93"/>
        <v>152</v>
      </c>
      <c r="J169" s="156">
        <f t="shared" si="86"/>
        <v>20</v>
      </c>
      <c r="K169" s="156">
        <f t="shared" si="86"/>
        <v>20</v>
      </c>
      <c r="L169" s="188"/>
      <c r="M169" s="161"/>
      <c r="N169" s="161"/>
      <c r="O169" s="161"/>
      <c r="P169" s="160">
        <v>20</v>
      </c>
      <c r="Q169" s="160">
        <v>20</v>
      </c>
      <c r="R169" s="160">
        <v>20</v>
      </c>
      <c r="S169" s="160"/>
      <c r="T169" s="160"/>
      <c r="U169" s="160"/>
      <c r="V169" s="169"/>
      <c r="W169" s="169"/>
      <c r="X169" s="160"/>
      <c r="Y169" s="172"/>
      <c r="Z169" s="173"/>
      <c r="AA169" s="172"/>
      <c r="AB169" s="158" t="str">
        <f t="shared" si="102"/>
        <v>IF7512-34</v>
      </c>
      <c r="AC169" s="158" t="str">
        <f t="shared" si="103"/>
        <v>Талх, нарийн боов үйлдвэрлэлийн технологийн ажилтан</v>
      </c>
      <c r="AD169" s="159">
        <f t="shared" si="100"/>
        <v>152</v>
      </c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>
        <v>20</v>
      </c>
      <c r="AR169" s="157">
        <v>20</v>
      </c>
      <c r="AS169" s="157">
        <v>1</v>
      </c>
      <c r="AT169" s="157">
        <v>3</v>
      </c>
      <c r="AU169" s="157"/>
      <c r="AV169" s="157">
        <v>9</v>
      </c>
      <c r="AW169" s="157">
        <v>5</v>
      </c>
      <c r="AX169" s="157">
        <v>2</v>
      </c>
      <c r="AY169" s="157"/>
    </row>
    <row r="170" spans="1:51" s="162" customFormat="1" ht="24.75" customHeight="1">
      <c r="A170" s="363" t="s">
        <v>216</v>
      </c>
      <c r="B170" s="364"/>
      <c r="C170" s="428" t="s">
        <v>217</v>
      </c>
      <c r="D170" s="429"/>
      <c r="E170" s="429"/>
      <c r="F170" s="429"/>
      <c r="G170" s="429"/>
      <c r="H170" s="430"/>
      <c r="I170" s="155">
        <f t="shared" si="93"/>
        <v>153</v>
      </c>
      <c r="J170" s="156">
        <f t="shared" si="86"/>
        <v>15</v>
      </c>
      <c r="K170" s="156">
        <f t="shared" si="86"/>
        <v>15</v>
      </c>
      <c r="L170" s="188"/>
      <c r="M170" s="161"/>
      <c r="N170" s="161"/>
      <c r="O170" s="161"/>
      <c r="P170" s="160">
        <v>15</v>
      </c>
      <c r="Q170" s="160">
        <v>15</v>
      </c>
      <c r="R170" s="160">
        <v>15</v>
      </c>
      <c r="S170" s="160"/>
      <c r="T170" s="160"/>
      <c r="U170" s="160"/>
      <c r="V170" s="169"/>
      <c r="W170" s="169"/>
      <c r="X170" s="160"/>
      <c r="Y170" s="172"/>
      <c r="Z170" s="173"/>
      <c r="AA170" s="172"/>
      <c r="AB170" s="158" t="str">
        <f t="shared" si="102"/>
        <v>IE7533-28</v>
      </c>
      <c r="AC170" s="158" t="str">
        <f t="shared" si="103"/>
        <v>Оёмол бүтээгдэхүүний оёдолчин</v>
      </c>
      <c r="AD170" s="159">
        <f t="shared" si="100"/>
        <v>153</v>
      </c>
      <c r="AE170" s="157"/>
      <c r="AF170" s="157"/>
      <c r="AG170" s="157"/>
      <c r="AH170" s="157"/>
      <c r="AI170" s="157">
        <v>5</v>
      </c>
      <c r="AJ170" s="157">
        <v>5</v>
      </c>
      <c r="AK170" s="157"/>
      <c r="AL170" s="157"/>
      <c r="AM170" s="157"/>
      <c r="AN170" s="157"/>
      <c r="AO170" s="157"/>
      <c r="AP170" s="157"/>
      <c r="AQ170" s="157">
        <v>10</v>
      </c>
      <c r="AR170" s="157">
        <v>10</v>
      </c>
      <c r="AS170" s="157">
        <v>4</v>
      </c>
      <c r="AT170" s="157"/>
      <c r="AU170" s="157"/>
      <c r="AV170" s="157">
        <v>5</v>
      </c>
      <c r="AW170" s="157">
        <v>2</v>
      </c>
      <c r="AX170" s="157"/>
      <c r="AY170" s="157">
        <v>4</v>
      </c>
    </row>
    <row r="171" spans="1:51" s="162" customFormat="1" ht="24.75" customHeight="1">
      <c r="A171" s="428" t="s">
        <v>81</v>
      </c>
      <c r="B171" s="430"/>
      <c r="C171" s="363" t="s">
        <v>82</v>
      </c>
      <c r="D171" s="387"/>
      <c r="E171" s="387"/>
      <c r="F171" s="387"/>
      <c r="G171" s="387"/>
      <c r="H171" s="364"/>
      <c r="I171" s="155">
        <f t="shared" si="93"/>
        <v>154</v>
      </c>
      <c r="J171" s="156">
        <f t="shared" si="86"/>
        <v>15</v>
      </c>
      <c r="K171" s="156">
        <f t="shared" si="86"/>
        <v>12</v>
      </c>
      <c r="L171" s="188"/>
      <c r="M171" s="161"/>
      <c r="N171" s="161"/>
      <c r="O171" s="161"/>
      <c r="P171" s="160">
        <v>15</v>
      </c>
      <c r="Q171" s="160">
        <v>12</v>
      </c>
      <c r="R171" s="160">
        <v>15</v>
      </c>
      <c r="S171" s="160"/>
      <c r="T171" s="160"/>
      <c r="U171" s="160"/>
      <c r="V171" s="169"/>
      <c r="W171" s="169"/>
      <c r="X171" s="160"/>
      <c r="Y171" s="172"/>
      <c r="Z171" s="173"/>
      <c r="AA171" s="172"/>
      <c r="AB171" s="158" t="str">
        <f t="shared" si="102"/>
        <v>BT4321-17</v>
      </c>
      <c r="AC171" s="158" t="str">
        <f t="shared" si="103"/>
        <v>Хангамжийн нярав</v>
      </c>
      <c r="AD171" s="159">
        <f t="shared" si="100"/>
        <v>154</v>
      </c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>
        <v>15</v>
      </c>
      <c r="AR171" s="157">
        <v>12</v>
      </c>
      <c r="AS171" s="157">
        <v>5</v>
      </c>
      <c r="AT171" s="157">
        <v>2</v>
      </c>
      <c r="AU171" s="157"/>
      <c r="AV171" s="157">
        <v>8</v>
      </c>
      <c r="AW171" s="157"/>
      <c r="AX171" s="157"/>
      <c r="AY171" s="157"/>
    </row>
    <row r="172" spans="1:51" s="154" customFormat="1">
      <c r="A172" s="488" t="s">
        <v>330</v>
      </c>
      <c r="B172" s="489"/>
      <c r="C172" s="489"/>
      <c r="D172" s="489"/>
      <c r="E172" s="489"/>
      <c r="F172" s="489"/>
      <c r="G172" s="489"/>
      <c r="H172" s="490"/>
      <c r="I172" s="152">
        <f t="shared" si="93"/>
        <v>155</v>
      </c>
      <c r="J172" s="165">
        <f t="shared" ref="J172:AA172" si="106">SUM(J173:J179)</f>
        <v>82</v>
      </c>
      <c r="K172" s="165">
        <f t="shared" si="106"/>
        <v>23</v>
      </c>
      <c r="L172" s="165">
        <f t="shared" si="106"/>
        <v>14</v>
      </c>
      <c r="M172" s="165">
        <f t="shared" si="106"/>
        <v>3</v>
      </c>
      <c r="N172" s="165">
        <f t="shared" si="106"/>
        <v>2</v>
      </c>
      <c r="O172" s="165">
        <f t="shared" si="106"/>
        <v>0</v>
      </c>
      <c r="P172" s="165">
        <f t="shared" si="106"/>
        <v>66</v>
      </c>
      <c r="Q172" s="165">
        <f t="shared" si="106"/>
        <v>20</v>
      </c>
      <c r="R172" s="165">
        <f t="shared" si="106"/>
        <v>16</v>
      </c>
      <c r="S172" s="165">
        <f t="shared" si="106"/>
        <v>66</v>
      </c>
      <c r="T172" s="165">
        <f t="shared" si="106"/>
        <v>0</v>
      </c>
      <c r="U172" s="165">
        <f t="shared" si="106"/>
        <v>0</v>
      </c>
      <c r="V172" s="165">
        <f t="shared" si="106"/>
        <v>2</v>
      </c>
      <c r="W172" s="165">
        <f t="shared" si="106"/>
        <v>0</v>
      </c>
      <c r="X172" s="165">
        <f t="shared" si="106"/>
        <v>0</v>
      </c>
      <c r="Y172" s="165">
        <f t="shared" si="106"/>
        <v>0</v>
      </c>
      <c r="Z172" s="165">
        <f t="shared" si="106"/>
        <v>10</v>
      </c>
      <c r="AA172" s="165">
        <f t="shared" si="106"/>
        <v>1</v>
      </c>
      <c r="AB172" s="434" t="str">
        <f>+A172</f>
        <v xml:space="preserve">13. Өмнөговь аймаг дахь Политехник коллеж </v>
      </c>
      <c r="AC172" s="436"/>
      <c r="AD172" s="165">
        <f t="shared" si="100"/>
        <v>155</v>
      </c>
      <c r="AE172" s="165">
        <f t="shared" ref="AE172:AY172" si="107">SUM(AE173:AE179)</f>
        <v>0</v>
      </c>
      <c r="AF172" s="165">
        <f t="shared" si="107"/>
        <v>0</v>
      </c>
      <c r="AG172" s="165">
        <f t="shared" si="107"/>
        <v>0</v>
      </c>
      <c r="AH172" s="165">
        <f t="shared" si="107"/>
        <v>0</v>
      </c>
      <c r="AI172" s="165">
        <f t="shared" si="107"/>
        <v>2</v>
      </c>
      <c r="AJ172" s="165">
        <f t="shared" si="107"/>
        <v>2</v>
      </c>
      <c r="AK172" s="165">
        <f t="shared" si="107"/>
        <v>0</v>
      </c>
      <c r="AL172" s="165">
        <f t="shared" si="107"/>
        <v>0</v>
      </c>
      <c r="AM172" s="165">
        <f t="shared" si="107"/>
        <v>0</v>
      </c>
      <c r="AN172" s="165">
        <f t="shared" si="107"/>
        <v>0</v>
      </c>
      <c r="AO172" s="165">
        <f t="shared" si="107"/>
        <v>0</v>
      </c>
      <c r="AP172" s="165">
        <f t="shared" si="107"/>
        <v>0</v>
      </c>
      <c r="AQ172" s="165">
        <f t="shared" si="107"/>
        <v>68</v>
      </c>
      <c r="AR172" s="165">
        <f t="shared" si="107"/>
        <v>20</v>
      </c>
      <c r="AS172" s="165">
        <f t="shared" si="107"/>
        <v>30</v>
      </c>
      <c r="AT172" s="165">
        <f t="shared" si="107"/>
        <v>0</v>
      </c>
      <c r="AU172" s="165">
        <f t="shared" si="107"/>
        <v>20</v>
      </c>
      <c r="AV172" s="165">
        <f t="shared" si="107"/>
        <v>30</v>
      </c>
      <c r="AW172" s="165">
        <f t="shared" si="107"/>
        <v>2</v>
      </c>
      <c r="AX172" s="165">
        <f t="shared" si="107"/>
        <v>0</v>
      </c>
      <c r="AY172" s="165">
        <f t="shared" si="107"/>
        <v>0</v>
      </c>
    </row>
    <row r="173" spans="1:51" s="162" customFormat="1" ht="24.75" customHeight="1">
      <c r="A173" s="363" t="s">
        <v>206</v>
      </c>
      <c r="B173" s="364"/>
      <c r="C173" s="459" t="s">
        <v>207</v>
      </c>
      <c r="D173" s="459"/>
      <c r="E173" s="459"/>
      <c r="F173" s="459"/>
      <c r="G173" s="459"/>
      <c r="H173" s="459"/>
      <c r="I173" s="155">
        <f t="shared" si="93"/>
        <v>156</v>
      </c>
      <c r="J173" s="156">
        <f t="shared" si="86"/>
        <v>18</v>
      </c>
      <c r="K173" s="156">
        <f t="shared" si="86"/>
        <v>1</v>
      </c>
      <c r="L173" s="157"/>
      <c r="M173" s="157"/>
      <c r="N173" s="157"/>
      <c r="O173" s="157"/>
      <c r="P173" s="157">
        <v>18</v>
      </c>
      <c r="Q173" s="157">
        <v>1</v>
      </c>
      <c r="R173" s="157"/>
      <c r="S173" s="157">
        <v>18</v>
      </c>
      <c r="T173" s="157"/>
      <c r="U173" s="157"/>
      <c r="V173" s="157"/>
      <c r="W173" s="157"/>
      <c r="X173" s="157"/>
      <c r="Y173" s="157"/>
      <c r="Z173" s="157"/>
      <c r="AA173" s="157"/>
      <c r="AB173" s="158" t="str">
        <f t="shared" si="102"/>
        <v>IM7212-14</v>
      </c>
      <c r="AC173" s="158" t="str">
        <f t="shared" si="103"/>
        <v>Гагнуурчин</v>
      </c>
      <c r="AD173" s="159">
        <f t="shared" si="100"/>
        <v>156</v>
      </c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>
        <v>18</v>
      </c>
      <c r="AR173" s="157">
        <v>1</v>
      </c>
      <c r="AS173" s="157">
        <v>10</v>
      </c>
      <c r="AT173" s="157"/>
      <c r="AU173" s="157">
        <v>3</v>
      </c>
      <c r="AV173" s="157">
        <v>5</v>
      </c>
      <c r="AW173" s="157"/>
      <c r="AX173" s="157"/>
      <c r="AY173" s="157"/>
    </row>
    <row r="174" spans="1:51" s="162" customFormat="1" ht="24.75" customHeight="1">
      <c r="A174" s="462" t="s">
        <v>176</v>
      </c>
      <c r="B174" s="463"/>
      <c r="C174" s="459" t="s">
        <v>177</v>
      </c>
      <c r="D174" s="459"/>
      <c r="E174" s="459"/>
      <c r="F174" s="459"/>
      <c r="G174" s="459"/>
      <c r="H174" s="459"/>
      <c r="I174" s="155">
        <f t="shared" si="93"/>
        <v>157</v>
      </c>
      <c r="J174" s="156">
        <f t="shared" si="86"/>
        <v>2</v>
      </c>
      <c r="K174" s="156">
        <f t="shared" si="86"/>
        <v>0</v>
      </c>
      <c r="L174" s="157"/>
      <c r="M174" s="157"/>
      <c r="N174" s="157">
        <v>2</v>
      </c>
      <c r="O174" s="157"/>
      <c r="P174" s="157"/>
      <c r="Q174" s="157"/>
      <c r="R174" s="157">
        <v>2</v>
      </c>
      <c r="S174" s="157"/>
      <c r="T174" s="157"/>
      <c r="U174" s="157"/>
      <c r="V174" s="157">
        <v>2</v>
      </c>
      <c r="W174" s="157"/>
      <c r="X174" s="157"/>
      <c r="Y174" s="157"/>
      <c r="Z174" s="157"/>
      <c r="AA174" s="157"/>
      <c r="AB174" s="158" t="str">
        <f t="shared" si="102"/>
        <v>MT7233-45</v>
      </c>
      <c r="AC174" s="158" t="str">
        <f t="shared" si="103"/>
        <v>Хүнд машин механизмын засварчин</v>
      </c>
      <c r="AD174" s="159">
        <f t="shared" si="100"/>
        <v>157</v>
      </c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>
        <v>2</v>
      </c>
      <c r="AX174" s="157"/>
      <c r="AY174" s="157"/>
    </row>
    <row r="175" spans="1:51" s="162" customFormat="1" ht="24.75" customHeight="1">
      <c r="A175" s="363" t="s">
        <v>216</v>
      </c>
      <c r="B175" s="364"/>
      <c r="C175" s="428" t="s">
        <v>217</v>
      </c>
      <c r="D175" s="429"/>
      <c r="E175" s="429"/>
      <c r="F175" s="429"/>
      <c r="G175" s="429"/>
      <c r="H175" s="430"/>
      <c r="I175" s="155">
        <f t="shared" si="93"/>
        <v>158</v>
      </c>
      <c r="J175" s="156">
        <f t="shared" si="86"/>
        <v>16</v>
      </c>
      <c r="K175" s="156">
        <f t="shared" si="86"/>
        <v>15</v>
      </c>
      <c r="L175" s="157"/>
      <c r="M175" s="157"/>
      <c r="N175" s="157"/>
      <c r="O175" s="157"/>
      <c r="P175" s="157">
        <v>16</v>
      </c>
      <c r="Q175" s="157">
        <v>15</v>
      </c>
      <c r="R175" s="157"/>
      <c r="S175" s="157">
        <v>16</v>
      </c>
      <c r="T175" s="157"/>
      <c r="U175" s="157"/>
      <c r="V175" s="157"/>
      <c r="W175" s="157"/>
      <c r="X175" s="157"/>
      <c r="Y175" s="157"/>
      <c r="Z175" s="157"/>
      <c r="AA175" s="157"/>
      <c r="AB175" s="158" t="str">
        <f t="shared" si="102"/>
        <v>IE7533-28</v>
      </c>
      <c r="AC175" s="158" t="str">
        <f t="shared" si="103"/>
        <v>Оёмол бүтээгдэхүүний оёдолчин</v>
      </c>
      <c r="AD175" s="159">
        <f t="shared" si="100"/>
        <v>158</v>
      </c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>
        <v>16</v>
      </c>
      <c r="AR175" s="157">
        <v>15</v>
      </c>
      <c r="AS175" s="157">
        <v>5</v>
      </c>
      <c r="AT175" s="157"/>
      <c r="AU175" s="157">
        <v>1</v>
      </c>
      <c r="AV175" s="157">
        <v>10</v>
      </c>
      <c r="AW175" s="157"/>
      <c r="AX175" s="157"/>
      <c r="AY175" s="157"/>
    </row>
    <row r="176" spans="1:51" s="162" customFormat="1" ht="24.75" customHeight="1">
      <c r="A176" s="363" t="s">
        <v>122</v>
      </c>
      <c r="B176" s="364"/>
      <c r="C176" s="459" t="s">
        <v>123</v>
      </c>
      <c r="D176" s="459"/>
      <c r="E176" s="459"/>
      <c r="F176" s="459"/>
      <c r="G176" s="459"/>
      <c r="H176" s="459"/>
      <c r="I176" s="155">
        <f t="shared" si="93"/>
        <v>159</v>
      </c>
      <c r="J176" s="156">
        <f t="shared" si="86"/>
        <v>17</v>
      </c>
      <c r="K176" s="156">
        <f t="shared" si="86"/>
        <v>1</v>
      </c>
      <c r="L176" s="157"/>
      <c r="M176" s="157"/>
      <c r="N176" s="157"/>
      <c r="O176" s="157"/>
      <c r="P176" s="157">
        <v>17</v>
      </c>
      <c r="Q176" s="157">
        <v>1</v>
      </c>
      <c r="R176" s="157"/>
      <c r="S176" s="157">
        <v>17</v>
      </c>
      <c r="T176" s="157"/>
      <c r="U176" s="157"/>
      <c r="V176" s="157"/>
      <c r="W176" s="157"/>
      <c r="X176" s="157"/>
      <c r="Y176" s="157"/>
      <c r="Z176" s="157"/>
      <c r="AA176" s="157"/>
      <c r="AB176" s="158" t="str">
        <f t="shared" si="102"/>
        <v>CF7411-12</v>
      </c>
      <c r="AC176" s="158" t="str">
        <f t="shared" si="103"/>
        <v>Барилгын цахилгаанчин</v>
      </c>
      <c r="AD176" s="159">
        <f t="shared" si="100"/>
        <v>159</v>
      </c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>
        <v>17</v>
      </c>
      <c r="AR176" s="157">
        <v>1</v>
      </c>
      <c r="AS176" s="157">
        <v>8</v>
      </c>
      <c r="AT176" s="157"/>
      <c r="AU176" s="157">
        <v>1</v>
      </c>
      <c r="AV176" s="157">
        <v>8</v>
      </c>
      <c r="AW176" s="157"/>
      <c r="AX176" s="157"/>
      <c r="AY176" s="157"/>
    </row>
    <row r="177" spans="1:51" s="162" customFormat="1" ht="24.75" customHeight="1">
      <c r="A177" s="493" t="s">
        <v>170</v>
      </c>
      <c r="B177" s="494"/>
      <c r="C177" s="459" t="s">
        <v>171</v>
      </c>
      <c r="D177" s="459"/>
      <c r="E177" s="459"/>
      <c r="F177" s="459"/>
      <c r="G177" s="459"/>
      <c r="H177" s="459"/>
      <c r="I177" s="155">
        <f t="shared" si="93"/>
        <v>160</v>
      </c>
      <c r="J177" s="156">
        <f t="shared" si="86"/>
        <v>15</v>
      </c>
      <c r="K177" s="156">
        <f t="shared" si="86"/>
        <v>3</v>
      </c>
      <c r="L177" s="157"/>
      <c r="M177" s="157"/>
      <c r="N177" s="157"/>
      <c r="O177" s="157"/>
      <c r="P177" s="157">
        <v>15</v>
      </c>
      <c r="Q177" s="157">
        <v>3</v>
      </c>
      <c r="R177" s="157"/>
      <c r="S177" s="157">
        <v>15</v>
      </c>
      <c r="T177" s="157"/>
      <c r="U177" s="157"/>
      <c r="V177" s="157"/>
      <c r="W177" s="157"/>
      <c r="X177" s="157"/>
      <c r="Y177" s="157"/>
      <c r="Z177" s="157"/>
      <c r="AA177" s="157"/>
      <c r="AB177" s="158" t="str">
        <f t="shared" si="102"/>
        <v>MT8111-11</v>
      </c>
      <c r="AC177" s="158" t="str">
        <f t="shared" si="103"/>
        <v>Өрмийн машины оператор</v>
      </c>
      <c r="AD177" s="159">
        <f t="shared" si="100"/>
        <v>160</v>
      </c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>
        <v>15</v>
      </c>
      <c r="AR177" s="157">
        <v>3</v>
      </c>
      <c r="AS177" s="157">
        <v>5</v>
      </c>
      <c r="AT177" s="157"/>
      <c r="AU177" s="157">
        <v>4</v>
      </c>
      <c r="AV177" s="157">
        <v>6</v>
      </c>
      <c r="AW177" s="157"/>
      <c r="AX177" s="157"/>
      <c r="AY177" s="157"/>
    </row>
    <row r="178" spans="1:51" s="162" customFormat="1" ht="24.75" customHeight="1">
      <c r="A178" s="474" t="s">
        <v>204</v>
      </c>
      <c r="B178" s="475"/>
      <c r="C178" s="459" t="s">
        <v>205</v>
      </c>
      <c r="D178" s="459"/>
      <c r="E178" s="459"/>
      <c r="F178" s="459"/>
      <c r="G178" s="459"/>
      <c r="H178" s="459"/>
      <c r="I178" s="155">
        <f t="shared" si="93"/>
        <v>161</v>
      </c>
      <c r="J178" s="156">
        <f t="shared" si="86"/>
        <v>4</v>
      </c>
      <c r="K178" s="156">
        <f t="shared" si="86"/>
        <v>2</v>
      </c>
      <c r="L178" s="157">
        <v>4</v>
      </c>
      <c r="M178" s="157">
        <v>2</v>
      </c>
      <c r="N178" s="157"/>
      <c r="O178" s="157"/>
      <c r="P178" s="157"/>
      <c r="Q178" s="157"/>
      <c r="R178" s="157">
        <v>4</v>
      </c>
      <c r="S178" s="157"/>
      <c r="T178" s="157"/>
      <c r="U178" s="157"/>
      <c r="V178" s="157"/>
      <c r="W178" s="157"/>
      <c r="X178" s="157"/>
      <c r="Y178" s="157"/>
      <c r="Z178" s="157"/>
      <c r="AA178" s="157"/>
      <c r="AB178" s="158" t="str">
        <f t="shared" si="102"/>
        <v>IM3119-11</v>
      </c>
      <c r="AC178" s="158" t="str">
        <f t="shared" si="103"/>
        <v>Аюулгүй ажиллагааны техникч</v>
      </c>
      <c r="AD178" s="159">
        <f t="shared" si="100"/>
        <v>161</v>
      </c>
      <c r="AE178" s="157"/>
      <c r="AF178" s="157"/>
      <c r="AG178" s="157"/>
      <c r="AH178" s="157"/>
      <c r="AI178" s="157">
        <v>2</v>
      </c>
      <c r="AJ178" s="157">
        <v>2</v>
      </c>
      <c r="AK178" s="157"/>
      <c r="AL178" s="157"/>
      <c r="AM178" s="157"/>
      <c r="AN178" s="157"/>
      <c r="AO178" s="157"/>
      <c r="AP178" s="157"/>
      <c r="AQ178" s="157">
        <v>2</v>
      </c>
      <c r="AR178" s="157"/>
      <c r="AS178" s="157">
        <v>2</v>
      </c>
      <c r="AT178" s="157"/>
      <c r="AU178" s="157">
        <v>1</v>
      </c>
      <c r="AV178" s="157">
        <v>1</v>
      </c>
      <c r="AW178" s="157"/>
      <c r="AX178" s="157"/>
      <c r="AY178" s="157"/>
    </row>
    <row r="179" spans="1:51" s="162" customFormat="1" ht="24.75" customHeight="1">
      <c r="A179" s="491" t="s">
        <v>112</v>
      </c>
      <c r="B179" s="492"/>
      <c r="C179" s="472" t="s">
        <v>113</v>
      </c>
      <c r="D179" s="472"/>
      <c r="E179" s="472"/>
      <c r="F179" s="472"/>
      <c r="G179" s="472"/>
      <c r="H179" s="472"/>
      <c r="I179" s="155">
        <f t="shared" si="93"/>
        <v>162</v>
      </c>
      <c r="J179" s="156">
        <f t="shared" si="86"/>
        <v>10</v>
      </c>
      <c r="K179" s="156">
        <f t="shared" si="86"/>
        <v>1</v>
      </c>
      <c r="L179" s="157">
        <v>10</v>
      </c>
      <c r="M179" s="157">
        <v>1</v>
      </c>
      <c r="N179" s="157"/>
      <c r="O179" s="157"/>
      <c r="P179" s="157"/>
      <c r="Q179" s="157"/>
      <c r="R179" s="157">
        <v>10</v>
      </c>
      <c r="S179" s="157"/>
      <c r="T179" s="157"/>
      <c r="U179" s="157"/>
      <c r="V179" s="157"/>
      <c r="W179" s="157"/>
      <c r="X179" s="157"/>
      <c r="Y179" s="157"/>
      <c r="Z179" s="157">
        <v>10</v>
      </c>
      <c r="AA179" s="157">
        <v>1</v>
      </c>
      <c r="AB179" s="158" t="str">
        <f t="shared" si="102"/>
        <v>CT3112-16</v>
      </c>
      <c r="AC179" s="158" t="str">
        <f t="shared" si="103"/>
        <v>Барилга угсралтын техникч</v>
      </c>
      <c r="AD179" s="159">
        <f t="shared" si="100"/>
        <v>162</v>
      </c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>
        <v>10</v>
      </c>
      <c r="AV179" s="157"/>
      <c r="AW179" s="157"/>
      <c r="AX179" s="157"/>
      <c r="AY179" s="157"/>
    </row>
    <row r="180" spans="1:51" s="154" customFormat="1">
      <c r="A180" s="439" t="s">
        <v>331</v>
      </c>
      <c r="B180" s="440"/>
      <c r="C180" s="440"/>
      <c r="D180" s="440"/>
      <c r="E180" s="440"/>
      <c r="F180" s="440"/>
      <c r="G180" s="440"/>
      <c r="H180" s="441"/>
      <c r="I180" s="152">
        <f t="shared" si="93"/>
        <v>163</v>
      </c>
      <c r="J180" s="165">
        <f t="shared" ref="J180:AA180" si="108">SUM(J181:J183)</f>
        <v>23</v>
      </c>
      <c r="K180" s="165">
        <f t="shared" si="108"/>
        <v>11</v>
      </c>
      <c r="L180" s="165">
        <f t="shared" si="108"/>
        <v>23</v>
      </c>
      <c r="M180" s="165">
        <f t="shared" si="108"/>
        <v>11</v>
      </c>
      <c r="N180" s="165">
        <f t="shared" si="108"/>
        <v>0</v>
      </c>
      <c r="O180" s="165">
        <f t="shared" si="108"/>
        <v>0</v>
      </c>
      <c r="P180" s="165">
        <f t="shared" si="108"/>
        <v>0</v>
      </c>
      <c r="Q180" s="165">
        <f t="shared" si="108"/>
        <v>0</v>
      </c>
      <c r="R180" s="165">
        <f t="shared" si="108"/>
        <v>23</v>
      </c>
      <c r="S180" s="165">
        <f t="shared" si="108"/>
        <v>0</v>
      </c>
      <c r="T180" s="165">
        <f t="shared" si="108"/>
        <v>0</v>
      </c>
      <c r="U180" s="165">
        <f t="shared" si="108"/>
        <v>0</v>
      </c>
      <c r="V180" s="165">
        <f t="shared" si="108"/>
        <v>0</v>
      </c>
      <c r="W180" s="165">
        <f t="shared" si="108"/>
        <v>0</v>
      </c>
      <c r="X180" s="165">
        <f t="shared" si="108"/>
        <v>0</v>
      </c>
      <c r="Y180" s="165">
        <f t="shared" si="108"/>
        <v>0</v>
      </c>
      <c r="Z180" s="165">
        <f t="shared" si="108"/>
        <v>21</v>
      </c>
      <c r="AA180" s="165">
        <f t="shared" si="108"/>
        <v>10</v>
      </c>
      <c r="AB180" s="434" t="str">
        <f>+A180</f>
        <v>14. Сэлэнгэ аймаг дахь "Зүүнхараа" Политехник коллеж</v>
      </c>
      <c r="AC180" s="436"/>
      <c r="AD180" s="165">
        <f t="shared" si="100"/>
        <v>163</v>
      </c>
      <c r="AE180" s="165">
        <f t="shared" ref="AE180:AY180" si="109">SUM(AE181:AE183)</f>
        <v>0</v>
      </c>
      <c r="AF180" s="165">
        <f t="shared" si="109"/>
        <v>0</v>
      </c>
      <c r="AG180" s="165">
        <f t="shared" si="109"/>
        <v>0</v>
      </c>
      <c r="AH180" s="165">
        <f t="shared" si="109"/>
        <v>0</v>
      </c>
      <c r="AI180" s="165">
        <f t="shared" si="109"/>
        <v>0</v>
      </c>
      <c r="AJ180" s="165">
        <f t="shared" si="109"/>
        <v>0</v>
      </c>
      <c r="AK180" s="165">
        <f t="shared" si="109"/>
        <v>2</v>
      </c>
      <c r="AL180" s="165">
        <f t="shared" si="109"/>
        <v>1</v>
      </c>
      <c r="AM180" s="165">
        <f t="shared" si="109"/>
        <v>0</v>
      </c>
      <c r="AN180" s="165">
        <f t="shared" si="109"/>
        <v>0</v>
      </c>
      <c r="AO180" s="165">
        <f t="shared" si="109"/>
        <v>0</v>
      </c>
      <c r="AP180" s="165">
        <f t="shared" si="109"/>
        <v>0</v>
      </c>
      <c r="AQ180" s="165">
        <f t="shared" si="109"/>
        <v>0</v>
      </c>
      <c r="AR180" s="165">
        <f t="shared" si="109"/>
        <v>0</v>
      </c>
      <c r="AS180" s="165">
        <f t="shared" si="109"/>
        <v>0</v>
      </c>
      <c r="AT180" s="165">
        <f t="shared" si="109"/>
        <v>0</v>
      </c>
      <c r="AU180" s="165">
        <f t="shared" si="109"/>
        <v>23</v>
      </c>
      <c r="AV180" s="165">
        <f t="shared" si="109"/>
        <v>0</v>
      </c>
      <c r="AW180" s="165">
        <f t="shared" si="109"/>
        <v>0</v>
      </c>
      <c r="AX180" s="165">
        <f t="shared" si="109"/>
        <v>0</v>
      </c>
      <c r="AY180" s="165">
        <f t="shared" si="109"/>
        <v>0</v>
      </c>
    </row>
    <row r="181" spans="1:51" s="162" customFormat="1" ht="24.75" customHeight="1">
      <c r="A181" s="428" t="s">
        <v>224</v>
      </c>
      <c r="B181" s="430"/>
      <c r="C181" s="428" t="s">
        <v>225</v>
      </c>
      <c r="D181" s="429"/>
      <c r="E181" s="429"/>
      <c r="F181" s="429"/>
      <c r="G181" s="429"/>
      <c r="H181" s="430"/>
      <c r="I181" s="155">
        <f t="shared" si="93"/>
        <v>164</v>
      </c>
      <c r="J181" s="156">
        <f t="shared" si="86"/>
        <v>12</v>
      </c>
      <c r="K181" s="156">
        <f t="shared" si="86"/>
        <v>7</v>
      </c>
      <c r="L181" s="157">
        <v>12</v>
      </c>
      <c r="M181" s="157">
        <v>7</v>
      </c>
      <c r="N181" s="157"/>
      <c r="O181" s="157"/>
      <c r="P181" s="157"/>
      <c r="Q181" s="157"/>
      <c r="R181" s="157">
        <v>12</v>
      </c>
      <c r="S181" s="157"/>
      <c r="T181" s="157"/>
      <c r="U181" s="157"/>
      <c r="V181" s="157"/>
      <c r="W181" s="157"/>
      <c r="X181" s="157"/>
      <c r="Y181" s="157"/>
      <c r="Z181" s="157">
        <v>11</v>
      </c>
      <c r="AA181" s="157">
        <v>6</v>
      </c>
      <c r="AB181" s="158" t="str">
        <f t="shared" si="102"/>
        <v>IF3434-14</v>
      </c>
      <c r="AC181" s="158" t="str">
        <f t="shared" si="103"/>
        <v>Хоол үйлдвэрлэл, үйлчилгээний техник- технологич</v>
      </c>
      <c r="AD181" s="159">
        <f t="shared" si="100"/>
        <v>164</v>
      </c>
      <c r="AE181" s="157"/>
      <c r="AF181" s="157"/>
      <c r="AG181" s="157"/>
      <c r="AH181" s="157"/>
      <c r="AI181" s="157"/>
      <c r="AJ181" s="157"/>
      <c r="AK181" s="157">
        <v>1</v>
      </c>
      <c r="AL181" s="157">
        <v>1</v>
      </c>
      <c r="AM181" s="157"/>
      <c r="AN181" s="157"/>
      <c r="AO181" s="157"/>
      <c r="AP181" s="157"/>
      <c r="AQ181" s="157"/>
      <c r="AR181" s="157"/>
      <c r="AS181" s="157"/>
      <c r="AT181" s="157"/>
      <c r="AU181" s="157">
        <v>12</v>
      </c>
      <c r="AV181" s="157"/>
      <c r="AW181" s="157"/>
      <c r="AX181" s="157"/>
      <c r="AY181" s="157"/>
    </row>
    <row r="182" spans="1:51" s="162" customFormat="1" ht="24.75" customHeight="1">
      <c r="A182" s="428" t="s">
        <v>78</v>
      </c>
      <c r="B182" s="430"/>
      <c r="C182" s="428" t="s">
        <v>79</v>
      </c>
      <c r="D182" s="429"/>
      <c r="E182" s="429"/>
      <c r="F182" s="429"/>
      <c r="G182" s="429"/>
      <c r="H182" s="430"/>
      <c r="I182" s="155">
        <f t="shared" si="93"/>
        <v>165</v>
      </c>
      <c r="J182" s="156">
        <f t="shared" si="86"/>
        <v>4</v>
      </c>
      <c r="K182" s="156">
        <f t="shared" si="86"/>
        <v>4</v>
      </c>
      <c r="L182" s="157">
        <v>4</v>
      </c>
      <c r="M182" s="157">
        <v>4</v>
      </c>
      <c r="N182" s="157"/>
      <c r="O182" s="157"/>
      <c r="P182" s="157"/>
      <c r="Q182" s="157"/>
      <c r="R182" s="157">
        <v>4</v>
      </c>
      <c r="S182" s="157"/>
      <c r="T182" s="157"/>
      <c r="U182" s="157"/>
      <c r="V182" s="157"/>
      <c r="W182" s="157"/>
      <c r="X182" s="157"/>
      <c r="Y182" s="157"/>
      <c r="Z182" s="157">
        <v>4</v>
      </c>
      <c r="AA182" s="157">
        <v>4</v>
      </c>
      <c r="AB182" s="158" t="str">
        <f t="shared" si="102"/>
        <v>AD3432-11</v>
      </c>
      <c r="AC182" s="158" t="str">
        <f t="shared" si="103"/>
        <v>Хувцасны загвар зохион бүтээгч</v>
      </c>
      <c r="AD182" s="159">
        <f t="shared" si="100"/>
        <v>165</v>
      </c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>
        <v>4</v>
      </c>
      <c r="AV182" s="157"/>
      <c r="AW182" s="157"/>
      <c r="AX182" s="157"/>
      <c r="AY182" s="157"/>
    </row>
    <row r="183" spans="1:51" s="162" customFormat="1" ht="24.75" customHeight="1">
      <c r="A183" s="428" t="s">
        <v>195</v>
      </c>
      <c r="B183" s="430"/>
      <c r="C183" s="428" t="s">
        <v>196</v>
      </c>
      <c r="D183" s="429"/>
      <c r="E183" s="429"/>
      <c r="F183" s="429"/>
      <c r="G183" s="429"/>
      <c r="H183" s="430"/>
      <c r="I183" s="155">
        <f t="shared" si="93"/>
        <v>166</v>
      </c>
      <c r="J183" s="156">
        <f t="shared" ref="J183:K243" si="110">+L183+N183+P183</f>
        <v>7</v>
      </c>
      <c r="K183" s="156">
        <f t="shared" si="110"/>
        <v>0</v>
      </c>
      <c r="L183" s="157">
        <v>7</v>
      </c>
      <c r="M183" s="157">
        <v>0</v>
      </c>
      <c r="N183" s="157"/>
      <c r="O183" s="157"/>
      <c r="P183" s="157"/>
      <c r="Q183" s="157"/>
      <c r="R183" s="157">
        <v>7</v>
      </c>
      <c r="S183" s="157"/>
      <c r="T183" s="157"/>
      <c r="U183" s="157"/>
      <c r="V183" s="157"/>
      <c r="W183" s="157"/>
      <c r="X183" s="157"/>
      <c r="Y183" s="157"/>
      <c r="Z183" s="157">
        <v>6</v>
      </c>
      <c r="AA183" s="157">
        <v>0</v>
      </c>
      <c r="AB183" s="158" t="str">
        <f t="shared" si="102"/>
        <v>AT3115-29</v>
      </c>
      <c r="AC183" s="158" t="str">
        <f t="shared" si="103"/>
        <v>Хөдөө аж ахуйн машин, тоног төхөөрөмжийн техникч</v>
      </c>
      <c r="AD183" s="159">
        <f t="shared" si="100"/>
        <v>166</v>
      </c>
      <c r="AE183" s="157"/>
      <c r="AF183" s="157"/>
      <c r="AG183" s="157"/>
      <c r="AH183" s="157"/>
      <c r="AI183" s="157"/>
      <c r="AJ183" s="157"/>
      <c r="AK183" s="157">
        <v>1</v>
      </c>
      <c r="AL183" s="157">
        <v>0</v>
      </c>
      <c r="AM183" s="157"/>
      <c r="AN183" s="157"/>
      <c r="AO183" s="157"/>
      <c r="AP183" s="157"/>
      <c r="AQ183" s="157"/>
      <c r="AR183" s="157"/>
      <c r="AS183" s="157"/>
      <c r="AT183" s="157"/>
      <c r="AU183" s="157">
        <v>7</v>
      </c>
      <c r="AV183" s="157"/>
      <c r="AW183" s="157"/>
      <c r="AX183" s="157"/>
      <c r="AY183" s="157"/>
    </row>
    <row r="184" spans="1:51" s="154" customFormat="1" ht="14.25" customHeight="1">
      <c r="A184" s="439" t="s">
        <v>332</v>
      </c>
      <c r="B184" s="440"/>
      <c r="C184" s="440"/>
      <c r="D184" s="440"/>
      <c r="E184" s="440"/>
      <c r="F184" s="440"/>
      <c r="G184" s="440"/>
      <c r="H184" s="441"/>
      <c r="I184" s="152">
        <f t="shared" si="93"/>
        <v>167</v>
      </c>
      <c r="J184" s="165">
        <f t="shared" ref="J184:AA184" si="111">SUM(J185:J186)</f>
        <v>13</v>
      </c>
      <c r="K184" s="165">
        <f t="shared" si="111"/>
        <v>0</v>
      </c>
      <c r="L184" s="165">
        <f t="shared" si="111"/>
        <v>13</v>
      </c>
      <c r="M184" s="165">
        <f t="shared" si="111"/>
        <v>0</v>
      </c>
      <c r="N184" s="165">
        <f t="shared" si="111"/>
        <v>0</v>
      </c>
      <c r="O184" s="165">
        <f t="shared" si="111"/>
        <v>0</v>
      </c>
      <c r="P184" s="165">
        <f t="shared" si="111"/>
        <v>0</v>
      </c>
      <c r="Q184" s="165">
        <f t="shared" si="111"/>
        <v>0</v>
      </c>
      <c r="R184" s="165">
        <f t="shared" si="111"/>
        <v>13</v>
      </c>
      <c r="S184" s="165">
        <f t="shared" si="111"/>
        <v>0</v>
      </c>
      <c r="T184" s="165">
        <f t="shared" si="111"/>
        <v>0</v>
      </c>
      <c r="U184" s="165">
        <f t="shared" si="111"/>
        <v>0</v>
      </c>
      <c r="V184" s="165">
        <f t="shared" si="111"/>
        <v>0</v>
      </c>
      <c r="W184" s="165">
        <f t="shared" si="111"/>
        <v>0</v>
      </c>
      <c r="X184" s="165">
        <f t="shared" si="111"/>
        <v>0</v>
      </c>
      <c r="Y184" s="165">
        <f t="shared" si="111"/>
        <v>0</v>
      </c>
      <c r="Z184" s="165">
        <f t="shared" si="111"/>
        <v>11</v>
      </c>
      <c r="AA184" s="165">
        <f t="shared" si="111"/>
        <v>0</v>
      </c>
      <c r="AB184" s="434" t="str">
        <f>+A184</f>
        <v>15.Төв аймгийн Баянчандмань суман дахь Политехник коллеж</v>
      </c>
      <c r="AC184" s="436"/>
      <c r="AD184" s="165">
        <f t="shared" si="100"/>
        <v>167</v>
      </c>
      <c r="AE184" s="165">
        <f t="shared" ref="AE184:AY184" si="112">SUM(AE185:AE186)</f>
        <v>0</v>
      </c>
      <c r="AF184" s="165">
        <f t="shared" si="112"/>
        <v>0</v>
      </c>
      <c r="AG184" s="165">
        <f t="shared" si="112"/>
        <v>0</v>
      </c>
      <c r="AH184" s="165">
        <f t="shared" si="112"/>
        <v>0</v>
      </c>
      <c r="AI184" s="165">
        <f t="shared" si="112"/>
        <v>2</v>
      </c>
      <c r="AJ184" s="165">
        <f t="shared" si="112"/>
        <v>0</v>
      </c>
      <c r="AK184" s="165">
        <f t="shared" si="112"/>
        <v>0</v>
      </c>
      <c r="AL184" s="165">
        <f t="shared" si="112"/>
        <v>0</v>
      </c>
      <c r="AM184" s="165">
        <f t="shared" si="112"/>
        <v>0</v>
      </c>
      <c r="AN184" s="165">
        <f t="shared" si="112"/>
        <v>0</v>
      </c>
      <c r="AO184" s="165">
        <f t="shared" si="112"/>
        <v>0</v>
      </c>
      <c r="AP184" s="165">
        <f t="shared" si="112"/>
        <v>0</v>
      </c>
      <c r="AQ184" s="165">
        <f t="shared" si="112"/>
        <v>0</v>
      </c>
      <c r="AR184" s="165">
        <f t="shared" si="112"/>
        <v>0</v>
      </c>
      <c r="AS184" s="165">
        <f t="shared" si="112"/>
        <v>0</v>
      </c>
      <c r="AT184" s="165">
        <f t="shared" si="112"/>
        <v>0</v>
      </c>
      <c r="AU184" s="165">
        <f t="shared" si="112"/>
        <v>0</v>
      </c>
      <c r="AV184" s="165">
        <f t="shared" si="112"/>
        <v>13</v>
      </c>
      <c r="AW184" s="165">
        <f t="shared" si="112"/>
        <v>0</v>
      </c>
      <c r="AX184" s="165">
        <f t="shared" si="112"/>
        <v>0</v>
      </c>
      <c r="AY184" s="165">
        <f t="shared" si="112"/>
        <v>0</v>
      </c>
    </row>
    <row r="185" spans="1:51" s="162" customFormat="1" ht="24.75" customHeight="1">
      <c r="A185" s="428" t="s">
        <v>195</v>
      </c>
      <c r="B185" s="430"/>
      <c r="C185" s="428" t="s">
        <v>196</v>
      </c>
      <c r="D185" s="429"/>
      <c r="E185" s="429"/>
      <c r="F185" s="429"/>
      <c r="G185" s="429"/>
      <c r="H185" s="430"/>
      <c r="I185" s="155">
        <f t="shared" si="93"/>
        <v>168</v>
      </c>
      <c r="J185" s="156">
        <f t="shared" si="110"/>
        <v>5</v>
      </c>
      <c r="K185" s="156">
        <f t="shared" si="110"/>
        <v>0</v>
      </c>
      <c r="L185" s="188">
        <v>5</v>
      </c>
      <c r="M185" s="161">
        <v>0</v>
      </c>
      <c r="N185" s="161"/>
      <c r="O185" s="161"/>
      <c r="P185" s="160"/>
      <c r="Q185" s="160"/>
      <c r="R185" s="161">
        <v>5</v>
      </c>
      <c r="S185" s="161"/>
      <c r="T185" s="161"/>
      <c r="U185" s="161"/>
      <c r="V185" s="206"/>
      <c r="W185" s="206"/>
      <c r="X185" s="161"/>
      <c r="Y185" s="161"/>
      <c r="Z185" s="188">
        <v>5</v>
      </c>
      <c r="AA185" s="161">
        <v>0</v>
      </c>
      <c r="AB185" s="158" t="str">
        <f t="shared" si="102"/>
        <v>AT3115-29</v>
      </c>
      <c r="AC185" s="158" t="str">
        <f t="shared" si="103"/>
        <v>Хөдөө аж ахуйн машин, тоног төхөөрөмжийн техникч</v>
      </c>
      <c r="AD185" s="159">
        <f t="shared" si="100"/>
        <v>168</v>
      </c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>
        <v>5</v>
      </c>
      <c r="AW185" s="157"/>
      <c r="AX185" s="157"/>
      <c r="AY185" s="157"/>
    </row>
    <row r="186" spans="1:51" s="162" customFormat="1" ht="24.75" customHeight="1">
      <c r="A186" s="428" t="s">
        <v>145</v>
      </c>
      <c r="B186" s="430"/>
      <c r="C186" s="428" t="s">
        <v>146</v>
      </c>
      <c r="D186" s="429"/>
      <c r="E186" s="429"/>
      <c r="F186" s="429"/>
      <c r="G186" s="429"/>
      <c r="H186" s="430"/>
      <c r="I186" s="155">
        <f t="shared" si="93"/>
        <v>169</v>
      </c>
      <c r="J186" s="156">
        <f t="shared" si="110"/>
        <v>8</v>
      </c>
      <c r="K186" s="156">
        <f t="shared" si="110"/>
        <v>0</v>
      </c>
      <c r="L186" s="188">
        <v>8</v>
      </c>
      <c r="M186" s="161">
        <v>0</v>
      </c>
      <c r="N186" s="161"/>
      <c r="O186" s="161"/>
      <c r="P186" s="160"/>
      <c r="Q186" s="160"/>
      <c r="R186" s="161">
        <v>8</v>
      </c>
      <c r="S186" s="161"/>
      <c r="T186" s="161"/>
      <c r="U186" s="161"/>
      <c r="V186" s="169"/>
      <c r="W186" s="169"/>
      <c r="X186" s="169"/>
      <c r="Y186" s="169"/>
      <c r="Z186" s="194">
        <v>6</v>
      </c>
      <c r="AA186" s="169">
        <v>0</v>
      </c>
      <c r="AB186" s="158" t="str">
        <f t="shared" si="102"/>
        <v>TC3115-13</v>
      </c>
      <c r="AC186" s="158" t="str">
        <f t="shared" si="103"/>
        <v xml:space="preserve">Автомашины механик </v>
      </c>
      <c r="AD186" s="159">
        <f t="shared" si="100"/>
        <v>169</v>
      </c>
      <c r="AE186" s="157"/>
      <c r="AF186" s="157"/>
      <c r="AG186" s="157"/>
      <c r="AH186" s="157"/>
      <c r="AI186" s="157">
        <v>2</v>
      </c>
      <c r="AJ186" s="157">
        <v>0</v>
      </c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>
        <v>8</v>
      </c>
      <c r="AW186" s="157"/>
      <c r="AX186" s="157"/>
      <c r="AY186" s="157"/>
    </row>
    <row r="187" spans="1:51" s="154" customFormat="1">
      <c r="A187" s="495" t="s">
        <v>333</v>
      </c>
      <c r="B187" s="496"/>
      <c r="C187" s="496"/>
      <c r="D187" s="496"/>
      <c r="E187" s="496"/>
      <c r="F187" s="496"/>
      <c r="G187" s="496"/>
      <c r="H187" s="497"/>
      <c r="I187" s="152">
        <f t="shared" si="93"/>
        <v>170</v>
      </c>
      <c r="J187" s="165">
        <f t="shared" ref="J187:AA187" si="113">SUM(J188:J196)</f>
        <v>107</v>
      </c>
      <c r="K187" s="165">
        <f t="shared" si="113"/>
        <v>65</v>
      </c>
      <c r="L187" s="165">
        <f t="shared" si="113"/>
        <v>42</v>
      </c>
      <c r="M187" s="165">
        <f t="shared" si="113"/>
        <v>33</v>
      </c>
      <c r="N187" s="207">
        <f t="shared" si="113"/>
        <v>40</v>
      </c>
      <c r="O187" s="165">
        <f t="shared" si="113"/>
        <v>24</v>
      </c>
      <c r="P187" s="165">
        <f t="shared" si="113"/>
        <v>25</v>
      </c>
      <c r="Q187" s="165">
        <f t="shared" si="113"/>
        <v>8</v>
      </c>
      <c r="R187" s="165">
        <f t="shared" si="113"/>
        <v>107</v>
      </c>
      <c r="S187" s="165">
        <f t="shared" si="113"/>
        <v>0</v>
      </c>
      <c r="T187" s="165">
        <f t="shared" si="113"/>
        <v>0</v>
      </c>
      <c r="U187" s="165">
        <f t="shared" si="113"/>
        <v>0</v>
      </c>
      <c r="V187" s="165">
        <f t="shared" si="113"/>
        <v>0</v>
      </c>
      <c r="W187" s="165">
        <f t="shared" si="113"/>
        <v>0</v>
      </c>
      <c r="X187" s="165">
        <f t="shared" si="113"/>
        <v>0</v>
      </c>
      <c r="Y187" s="165">
        <f t="shared" si="113"/>
        <v>0</v>
      </c>
      <c r="Z187" s="165">
        <f t="shared" si="113"/>
        <v>11</v>
      </c>
      <c r="AA187" s="165">
        <f t="shared" si="113"/>
        <v>9</v>
      </c>
      <c r="AB187" s="434" t="str">
        <f>+A187</f>
        <v>16. Увс аймаг дахь Улаангом Политехник коллеж</v>
      </c>
      <c r="AC187" s="436"/>
      <c r="AD187" s="165">
        <f t="shared" si="100"/>
        <v>170</v>
      </c>
      <c r="AE187" s="165">
        <f t="shared" ref="AE187:AY187" si="114">SUM(AE188:AE196)</f>
        <v>0</v>
      </c>
      <c r="AF187" s="165">
        <f t="shared" si="114"/>
        <v>0</v>
      </c>
      <c r="AG187" s="165">
        <f t="shared" si="114"/>
        <v>0</v>
      </c>
      <c r="AH187" s="165">
        <f t="shared" si="114"/>
        <v>0</v>
      </c>
      <c r="AI187" s="165">
        <f t="shared" si="114"/>
        <v>0</v>
      </c>
      <c r="AJ187" s="165">
        <f t="shared" si="114"/>
        <v>0</v>
      </c>
      <c r="AK187" s="165">
        <f t="shared" si="114"/>
        <v>7</v>
      </c>
      <c r="AL187" s="165">
        <f t="shared" si="114"/>
        <v>5</v>
      </c>
      <c r="AM187" s="165">
        <f t="shared" si="114"/>
        <v>0</v>
      </c>
      <c r="AN187" s="165">
        <f t="shared" si="114"/>
        <v>0</v>
      </c>
      <c r="AO187" s="165">
        <f t="shared" si="114"/>
        <v>0</v>
      </c>
      <c r="AP187" s="165">
        <f t="shared" si="114"/>
        <v>0</v>
      </c>
      <c r="AQ187" s="165">
        <f t="shared" si="114"/>
        <v>89</v>
      </c>
      <c r="AR187" s="165">
        <f t="shared" si="114"/>
        <v>51</v>
      </c>
      <c r="AS187" s="165">
        <f t="shared" si="114"/>
        <v>12</v>
      </c>
      <c r="AT187" s="165">
        <f t="shared" si="114"/>
        <v>0</v>
      </c>
      <c r="AU187" s="165">
        <f t="shared" si="114"/>
        <v>13</v>
      </c>
      <c r="AV187" s="165">
        <f t="shared" si="114"/>
        <v>62</v>
      </c>
      <c r="AW187" s="165">
        <f t="shared" si="114"/>
        <v>20</v>
      </c>
      <c r="AX187" s="165">
        <f t="shared" si="114"/>
        <v>0</v>
      </c>
      <c r="AY187" s="165">
        <f t="shared" si="114"/>
        <v>0</v>
      </c>
    </row>
    <row r="188" spans="1:51" s="162" customFormat="1" ht="24.75" customHeight="1">
      <c r="A188" s="428" t="s">
        <v>224</v>
      </c>
      <c r="B188" s="430"/>
      <c r="C188" s="428" t="s">
        <v>225</v>
      </c>
      <c r="D188" s="429"/>
      <c r="E188" s="429"/>
      <c r="F188" s="429"/>
      <c r="G188" s="429"/>
      <c r="H188" s="430"/>
      <c r="I188" s="155">
        <f t="shared" si="93"/>
        <v>171</v>
      </c>
      <c r="J188" s="156">
        <f t="shared" si="110"/>
        <v>10</v>
      </c>
      <c r="K188" s="156">
        <f t="shared" si="110"/>
        <v>9</v>
      </c>
      <c r="L188" s="157">
        <v>10</v>
      </c>
      <c r="M188" s="157">
        <v>9</v>
      </c>
      <c r="N188" s="157"/>
      <c r="O188" s="157"/>
      <c r="P188" s="157"/>
      <c r="Q188" s="157"/>
      <c r="R188" s="157">
        <v>10</v>
      </c>
      <c r="S188" s="157"/>
      <c r="T188" s="157"/>
      <c r="U188" s="157"/>
      <c r="V188" s="157"/>
      <c r="W188" s="157"/>
      <c r="X188" s="157"/>
      <c r="Y188" s="157"/>
      <c r="Z188" s="157">
        <v>3</v>
      </c>
      <c r="AA188" s="157">
        <v>3</v>
      </c>
      <c r="AB188" s="158" t="str">
        <f t="shared" si="102"/>
        <v>IF3434-14</v>
      </c>
      <c r="AC188" s="158" t="str">
        <f t="shared" si="103"/>
        <v>Хоол үйлдвэрлэл, үйлчилгээний техник- технологич</v>
      </c>
      <c r="AD188" s="159">
        <f t="shared" si="100"/>
        <v>171</v>
      </c>
      <c r="AE188" s="157"/>
      <c r="AF188" s="157"/>
      <c r="AG188" s="157"/>
      <c r="AH188" s="157"/>
      <c r="AI188" s="157"/>
      <c r="AJ188" s="157"/>
      <c r="AK188" s="157">
        <v>2</v>
      </c>
      <c r="AL188" s="157">
        <v>2</v>
      </c>
      <c r="AM188" s="157"/>
      <c r="AN188" s="157"/>
      <c r="AO188" s="157"/>
      <c r="AP188" s="157"/>
      <c r="AQ188" s="157">
        <v>5</v>
      </c>
      <c r="AR188" s="157">
        <v>4</v>
      </c>
      <c r="AS188" s="157">
        <v>1</v>
      </c>
      <c r="AT188" s="157"/>
      <c r="AU188" s="157">
        <v>3</v>
      </c>
      <c r="AV188" s="157">
        <v>6</v>
      </c>
      <c r="AW188" s="157"/>
      <c r="AX188" s="157"/>
      <c r="AY188" s="157"/>
    </row>
    <row r="189" spans="1:51" s="162" customFormat="1" ht="24.75" customHeight="1">
      <c r="A189" s="428" t="s">
        <v>214</v>
      </c>
      <c r="B189" s="430"/>
      <c r="C189" s="428" t="s">
        <v>215</v>
      </c>
      <c r="D189" s="429"/>
      <c r="E189" s="429"/>
      <c r="F189" s="429"/>
      <c r="G189" s="429"/>
      <c r="H189" s="430"/>
      <c r="I189" s="155">
        <f t="shared" si="93"/>
        <v>172</v>
      </c>
      <c r="J189" s="156">
        <f t="shared" si="110"/>
        <v>18</v>
      </c>
      <c r="K189" s="156">
        <f t="shared" si="110"/>
        <v>18</v>
      </c>
      <c r="L189" s="157">
        <v>18</v>
      </c>
      <c r="M189" s="157">
        <v>18</v>
      </c>
      <c r="N189" s="157"/>
      <c r="O189" s="157"/>
      <c r="P189" s="157"/>
      <c r="Q189" s="157"/>
      <c r="R189" s="157">
        <v>18</v>
      </c>
      <c r="S189" s="157"/>
      <c r="T189" s="157"/>
      <c r="U189" s="157"/>
      <c r="V189" s="157"/>
      <c r="W189" s="157"/>
      <c r="X189" s="157"/>
      <c r="Y189" s="157"/>
      <c r="Z189" s="157">
        <v>6</v>
      </c>
      <c r="AA189" s="157">
        <v>6</v>
      </c>
      <c r="AB189" s="158" t="str">
        <f t="shared" si="102"/>
        <v>IE3139-14</v>
      </c>
      <c r="AC189" s="158" t="str">
        <f t="shared" si="103"/>
        <v>Оёдолын техник-технологич</v>
      </c>
      <c r="AD189" s="159">
        <f t="shared" si="100"/>
        <v>172</v>
      </c>
      <c r="AE189" s="157"/>
      <c r="AF189" s="157"/>
      <c r="AG189" s="157"/>
      <c r="AH189" s="157"/>
      <c r="AI189" s="157"/>
      <c r="AJ189" s="157"/>
      <c r="AK189" s="157">
        <v>3</v>
      </c>
      <c r="AL189" s="157">
        <v>3</v>
      </c>
      <c r="AM189" s="157"/>
      <c r="AN189" s="157"/>
      <c r="AO189" s="157"/>
      <c r="AP189" s="157"/>
      <c r="AQ189" s="157">
        <v>9</v>
      </c>
      <c r="AR189" s="157">
        <v>9</v>
      </c>
      <c r="AS189" s="157">
        <v>1</v>
      </c>
      <c r="AT189" s="157"/>
      <c r="AU189" s="157">
        <v>6</v>
      </c>
      <c r="AV189" s="157">
        <v>11</v>
      </c>
      <c r="AW189" s="157"/>
      <c r="AX189" s="157"/>
      <c r="AY189" s="157"/>
    </row>
    <row r="190" spans="1:51" s="162" customFormat="1" ht="24.75" customHeight="1">
      <c r="A190" s="428" t="s">
        <v>181</v>
      </c>
      <c r="B190" s="430"/>
      <c r="C190" s="428" t="s">
        <v>182</v>
      </c>
      <c r="D190" s="429"/>
      <c r="E190" s="429"/>
      <c r="F190" s="429"/>
      <c r="G190" s="429"/>
      <c r="H190" s="430"/>
      <c r="I190" s="155">
        <f t="shared" si="93"/>
        <v>173</v>
      </c>
      <c r="J190" s="156">
        <f t="shared" si="110"/>
        <v>14</v>
      </c>
      <c r="K190" s="156">
        <f t="shared" si="110"/>
        <v>6</v>
      </c>
      <c r="L190" s="157">
        <v>14</v>
      </c>
      <c r="M190" s="157">
        <v>6</v>
      </c>
      <c r="N190" s="157"/>
      <c r="O190" s="157"/>
      <c r="P190" s="157"/>
      <c r="Q190" s="157"/>
      <c r="R190" s="157">
        <v>14</v>
      </c>
      <c r="S190" s="157"/>
      <c r="T190" s="157"/>
      <c r="U190" s="157"/>
      <c r="V190" s="157"/>
      <c r="W190" s="157"/>
      <c r="X190" s="157"/>
      <c r="Y190" s="157"/>
      <c r="Z190" s="157">
        <v>2</v>
      </c>
      <c r="AA190" s="157"/>
      <c r="AB190" s="158" t="str">
        <f t="shared" si="102"/>
        <v>AF3142-13</v>
      </c>
      <c r="AC190" s="158" t="str">
        <f t="shared" si="103"/>
        <v>Агротехникч</v>
      </c>
      <c r="AD190" s="159">
        <f t="shared" si="100"/>
        <v>173</v>
      </c>
      <c r="AE190" s="157"/>
      <c r="AF190" s="157"/>
      <c r="AG190" s="157"/>
      <c r="AH190" s="157"/>
      <c r="AI190" s="157"/>
      <c r="AJ190" s="157"/>
      <c r="AK190" s="157">
        <v>1</v>
      </c>
      <c r="AL190" s="157"/>
      <c r="AM190" s="157"/>
      <c r="AN190" s="157"/>
      <c r="AO190" s="157"/>
      <c r="AP190" s="157"/>
      <c r="AQ190" s="157">
        <v>11</v>
      </c>
      <c r="AR190" s="157">
        <v>6</v>
      </c>
      <c r="AS190" s="157">
        <v>5</v>
      </c>
      <c r="AT190" s="157"/>
      <c r="AU190" s="157">
        <v>4</v>
      </c>
      <c r="AV190" s="157">
        <v>5</v>
      </c>
      <c r="AW190" s="157"/>
      <c r="AX190" s="157"/>
      <c r="AY190" s="157"/>
    </row>
    <row r="191" spans="1:51" s="162" customFormat="1" ht="24.75" customHeight="1">
      <c r="A191" s="428" t="s">
        <v>193</v>
      </c>
      <c r="B191" s="430"/>
      <c r="C191" s="428" t="s">
        <v>194</v>
      </c>
      <c r="D191" s="429"/>
      <c r="E191" s="429"/>
      <c r="F191" s="429"/>
      <c r="G191" s="429"/>
      <c r="H191" s="430"/>
      <c r="I191" s="155">
        <f t="shared" si="93"/>
        <v>174</v>
      </c>
      <c r="J191" s="156">
        <f t="shared" si="110"/>
        <v>15</v>
      </c>
      <c r="K191" s="156">
        <f t="shared" si="110"/>
        <v>2</v>
      </c>
      <c r="L191" s="157"/>
      <c r="M191" s="157"/>
      <c r="N191" s="157">
        <v>15</v>
      </c>
      <c r="O191" s="157">
        <v>2</v>
      </c>
      <c r="P191" s="157"/>
      <c r="Q191" s="157"/>
      <c r="R191" s="157">
        <v>15</v>
      </c>
      <c r="S191" s="157"/>
      <c r="T191" s="157"/>
      <c r="U191" s="157"/>
      <c r="V191" s="157"/>
      <c r="W191" s="157"/>
      <c r="X191" s="157"/>
      <c r="Y191" s="157"/>
      <c r="Z191" s="157"/>
      <c r="AA191" s="157"/>
      <c r="AB191" s="158" t="str">
        <f t="shared" si="102"/>
        <v>AH6320-14</v>
      </c>
      <c r="AC191" s="158" t="str">
        <f t="shared" si="103"/>
        <v>Уламжлалт мал, аж ахуйн фермер</v>
      </c>
      <c r="AD191" s="159">
        <f t="shared" si="100"/>
        <v>174</v>
      </c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>
        <v>15</v>
      </c>
      <c r="AR191" s="157">
        <v>2</v>
      </c>
      <c r="AS191" s="157">
        <v>2</v>
      </c>
      <c r="AT191" s="157"/>
      <c r="AU191" s="157"/>
      <c r="AV191" s="157">
        <v>6</v>
      </c>
      <c r="AW191" s="157">
        <v>7</v>
      </c>
      <c r="AX191" s="157"/>
      <c r="AY191" s="157"/>
    </row>
    <row r="192" spans="1:51" s="162" customFormat="1" ht="24.75" customHeight="1">
      <c r="A192" s="363" t="s">
        <v>232</v>
      </c>
      <c r="B192" s="364"/>
      <c r="C192" s="363" t="s">
        <v>233</v>
      </c>
      <c r="D192" s="387"/>
      <c r="E192" s="387"/>
      <c r="F192" s="387"/>
      <c r="G192" s="387"/>
      <c r="H192" s="364"/>
      <c r="I192" s="155">
        <f t="shared" si="93"/>
        <v>175</v>
      </c>
      <c r="J192" s="156">
        <f t="shared" si="110"/>
        <v>15</v>
      </c>
      <c r="K192" s="156">
        <f t="shared" si="110"/>
        <v>14</v>
      </c>
      <c r="L192" s="157"/>
      <c r="M192" s="157"/>
      <c r="N192" s="157">
        <v>15</v>
      </c>
      <c r="O192" s="157">
        <v>14</v>
      </c>
      <c r="P192" s="157"/>
      <c r="Q192" s="157"/>
      <c r="R192" s="157">
        <v>15</v>
      </c>
      <c r="S192" s="157"/>
      <c r="T192" s="157"/>
      <c r="U192" s="157"/>
      <c r="V192" s="157"/>
      <c r="W192" s="157"/>
      <c r="X192" s="157"/>
      <c r="Y192" s="157"/>
      <c r="Z192" s="157"/>
      <c r="AA192" s="157"/>
      <c r="AB192" s="158" t="str">
        <f t="shared" si="102"/>
        <v>IF7513-23</v>
      </c>
      <c r="AC192" s="158" t="str">
        <f t="shared" si="103"/>
        <v>Сүү боловсруулах үйлдвэрлэлийн ажилтан</v>
      </c>
      <c r="AD192" s="159">
        <f t="shared" si="100"/>
        <v>175</v>
      </c>
      <c r="AE192" s="157"/>
      <c r="AF192" s="157"/>
      <c r="AG192" s="157"/>
      <c r="AH192" s="157"/>
      <c r="AI192" s="157"/>
      <c r="AJ192" s="157"/>
      <c r="AK192" s="157">
        <v>1</v>
      </c>
      <c r="AL192" s="157"/>
      <c r="AM192" s="157"/>
      <c r="AN192" s="157"/>
      <c r="AO192" s="157"/>
      <c r="AP192" s="157"/>
      <c r="AQ192" s="157">
        <v>14</v>
      </c>
      <c r="AR192" s="157">
        <v>14</v>
      </c>
      <c r="AS192" s="157">
        <v>1</v>
      </c>
      <c r="AT192" s="157"/>
      <c r="AU192" s="157"/>
      <c r="AV192" s="157">
        <v>12</v>
      </c>
      <c r="AW192" s="157">
        <v>2</v>
      </c>
      <c r="AX192" s="157"/>
      <c r="AY192" s="157"/>
    </row>
    <row r="193" spans="1:51" s="162" customFormat="1" ht="24.75" customHeight="1">
      <c r="A193" s="363" t="s">
        <v>197</v>
      </c>
      <c r="B193" s="364"/>
      <c r="C193" s="428" t="s">
        <v>198</v>
      </c>
      <c r="D193" s="429"/>
      <c r="E193" s="429"/>
      <c r="F193" s="429"/>
      <c r="G193" s="429"/>
      <c r="H193" s="430"/>
      <c r="I193" s="155">
        <f t="shared" si="93"/>
        <v>176</v>
      </c>
      <c r="J193" s="156">
        <f t="shared" si="110"/>
        <v>10</v>
      </c>
      <c r="K193" s="156">
        <f t="shared" si="110"/>
        <v>8</v>
      </c>
      <c r="L193" s="157"/>
      <c r="M193" s="157"/>
      <c r="N193" s="157">
        <v>10</v>
      </c>
      <c r="O193" s="157">
        <v>8</v>
      </c>
      <c r="P193" s="157"/>
      <c r="Q193" s="157"/>
      <c r="R193" s="157">
        <v>10</v>
      </c>
      <c r="S193" s="157"/>
      <c r="T193" s="157"/>
      <c r="U193" s="157"/>
      <c r="V193" s="157"/>
      <c r="W193" s="157"/>
      <c r="X193" s="157"/>
      <c r="Y193" s="157"/>
      <c r="Z193" s="157"/>
      <c r="AA193" s="157"/>
      <c r="AB193" s="158" t="str">
        <f t="shared" si="102"/>
        <v>AF6112-25</v>
      </c>
      <c r="AC193" s="158" t="str">
        <f t="shared" si="103"/>
        <v>Хүлэмжийн аж ахуйн фермер</v>
      </c>
      <c r="AD193" s="159">
        <f t="shared" si="100"/>
        <v>176</v>
      </c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>
        <v>10</v>
      </c>
      <c r="AR193" s="157">
        <v>8</v>
      </c>
      <c r="AS193" s="157">
        <v>2</v>
      </c>
      <c r="AT193" s="157"/>
      <c r="AU193" s="157"/>
      <c r="AV193" s="157">
        <v>8</v>
      </c>
      <c r="AW193" s="157"/>
      <c r="AX193" s="157"/>
      <c r="AY193" s="157"/>
    </row>
    <row r="194" spans="1:51" s="162" customFormat="1" ht="24.75" customHeight="1">
      <c r="A194" s="363" t="s">
        <v>122</v>
      </c>
      <c r="B194" s="364"/>
      <c r="C194" s="363" t="s">
        <v>123</v>
      </c>
      <c r="D194" s="387"/>
      <c r="E194" s="387"/>
      <c r="F194" s="387"/>
      <c r="G194" s="387"/>
      <c r="H194" s="364"/>
      <c r="I194" s="155">
        <f t="shared" si="93"/>
        <v>177</v>
      </c>
      <c r="J194" s="156">
        <f t="shared" si="110"/>
        <v>9</v>
      </c>
      <c r="K194" s="156">
        <f t="shared" si="110"/>
        <v>1</v>
      </c>
      <c r="L194" s="157"/>
      <c r="M194" s="157"/>
      <c r="N194" s="157"/>
      <c r="O194" s="157"/>
      <c r="P194" s="157">
        <v>9</v>
      </c>
      <c r="Q194" s="157">
        <v>1</v>
      </c>
      <c r="R194" s="157">
        <v>9</v>
      </c>
      <c r="S194" s="157"/>
      <c r="T194" s="157"/>
      <c r="U194" s="157"/>
      <c r="V194" s="157"/>
      <c r="W194" s="157"/>
      <c r="X194" s="157"/>
      <c r="Y194" s="157"/>
      <c r="Z194" s="157"/>
      <c r="AA194" s="157"/>
      <c r="AB194" s="158" t="str">
        <f t="shared" si="102"/>
        <v>CF7411-12</v>
      </c>
      <c r="AC194" s="158" t="str">
        <f t="shared" si="103"/>
        <v>Барилгын цахилгаанчин</v>
      </c>
      <c r="AD194" s="159">
        <f t="shared" si="100"/>
        <v>177</v>
      </c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>
        <v>9</v>
      </c>
      <c r="AR194" s="157">
        <v>1</v>
      </c>
      <c r="AS194" s="157"/>
      <c r="AT194" s="157"/>
      <c r="AU194" s="157"/>
      <c r="AV194" s="157">
        <v>5</v>
      </c>
      <c r="AW194" s="157">
        <v>4</v>
      </c>
      <c r="AX194" s="157"/>
      <c r="AY194" s="157"/>
    </row>
    <row r="195" spans="1:51" s="162" customFormat="1" ht="24.75" customHeight="1">
      <c r="A195" s="363" t="s">
        <v>216</v>
      </c>
      <c r="B195" s="364"/>
      <c r="C195" s="428" t="s">
        <v>217</v>
      </c>
      <c r="D195" s="429"/>
      <c r="E195" s="429"/>
      <c r="F195" s="429"/>
      <c r="G195" s="429"/>
      <c r="H195" s="430"/>
      <c r="I195" s="155">
        <f t="shared" si="93"/>
        <v>178</v>
      </c>
      <c r="J195" s="156">
        <f t="shared" si="110"/>
        <v>7</v>
      </c>
      <c r="K195" s="156">
        <f t="shared" si="110"/>
        <v>7</v>
      </c>
      <c r="L195" s="157"/>
      <c r="M195" s="157"/>
      <c r="N195" s="157"/>
      <c r="O195" s="157"/>
      <c r="P195" s="157">
        <v>7</v>
      </c>
      <c r="Q195" s="157">
        <v>7</v>
      </c>
      <c r="R195" s="157">
        <v>7</v>
      </c>
      <c r="S195" s="157"/>
      <c r="T195" s="157"/>
      <c r="U195" s="157"/>
      <c r="V195" s="157"/>
      <c r="W195" s="157"/>
      <c r="X195" s="157"/>
      <c r="Y195" s="157"/>
      <c r="Z195" s="157"/>
      <c r="AA195" s="157"/>
      <c r="AB195" s="158" t="str">
        <f t="shared" si="102"/>
        <v>IE7533-28</v>
      </c>
      <c r="AC195" s="158" t="str">
        <f t="shared" si="103"/>
        <v>Оёмол бүтээгдэхүүний оёдолчин</v>
      </c>
      <c r="AD195" s="159">
        <f t="shared" si="100"/>
        <v>178</v>
      </c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>
        <v>7</v>
      </c>
      <c r="AR195" s="157">
        <v>7</v>
      </c>
      <c r="AS195" s="157"/>
      <c r="AT195" s="157"/>
      <c r="AU195" s="157"/>
      <c r="AV195" s="157">
        <v>4</v>
      </c>
      <c r="AW195" s="157">
        <v>3</v>
      </c>
      <c r="AX195" s="157"/>
      <c r="AY195" s="157"/>
    </row>
    <row r="196" spans="1:51" s="162" customFormat="1" ht="24.75" customHeight="1">
      <c r="A196" s="363" t="s">
        <v>206</v>
      </c>
      <c r="B196" s="364"/>
      <c r="C196" s="363" t="s">
        <v>207</v>
      </c>
      <c r="D196" s="387"/>
      <c r="E196" s="387"/>
      <c r="F196" s="387"/>
      <c r="G196" s="387"/>
      <c r="H196" s="364"/>
      <c r="I196" s="155">
        <f t="shared" si="93"/>
        <v>179</v>
      </c>
      <c r="J196" s="156">
        <f t="shared" si="110"/>
        <v>9</v>
      </c>
      <c r="K196" s="156">
        <f t="shared" si="110"/>
        <v>0</v>
      </c>
      <c r="L196" s="157"/>
      <c r="M196" s="157"/>
      <c r="N196" s="157"/>
      <c r="O196" s="157"/>
      <c r="P196" s="157">
        <v>9</v>
      </c>
      <c r="Q196" s="157"/>
      <c r="R196" s="157">
        <v>9</v>
      </c>
      <c r="S196" s="157"/>
      <c r="T196" s="157"/>
      <c r="U196" s="157"/>
      <c r="V196" s="157"/>
      <c r="W196" s="157"/>
      <c r="X196" s="157"/>
      <c r="Y196" s="157"/>
      <c r="Z196" s="157"/>
      <c r="AA196" s="157"/>
      <c r="AB196" s="158" t="str">
        <f t="shared" si="102"/>
        <v>IM7212-14</v>
      </c>
      <c r="AC196" s="158" t="str">
        <f t="shared" si="103"/>
        <v>Гагнуурчин</v>
      </c>
      <c r="AD196" s="159">
        <f t="shared" si="100"/>
        <v>179</v>
      </c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>
        <v>9</v>
      </c>
      <c r="AR196" s="157"/>
      <c r="AS196" s="157"/>
      <c r="AT196" s="157"/>
      <c r="AU196" s="157"/>
      <c r="AV196" s="157">
        <v>5</v>
      </c>
      <c r="AW196" s="157">
        <v>4</v>
      </c>
      <c r="AX196" s="157"/>
      <c r="AY196" s="157"/>
    </row>
    <row r="197" spans="1:51" s="154" customFormat="1">
      <c r="A197" s="451" t="s">
        <v>334</v>
      </c>
      <c r="B197" s="452"/>
      <c r="C197" s="452"/>
      <c r="D197" s="452"/>
      <c r="E197" s="452"/>
      <c r="F197" s="452"/>
      <c r="G197" s="452"/>
      <c r="H197" s="453"/>
      <c r="I197" s="152">
        <f t="shared" si="93"/>
        <v>180</v>
      </c>
      <c r="J197" s="165">
        <f t="shared" ref="J197:AA197" si="115">SUM(J198:J204)</f>
        <v>105</v>
      </c>
      <c r="K197" s="165">
        <f t="shared" si="115"/>
        <v>46</v>
      </c>
      <c r="L197" s="165">
        <f t="shared" si="115"/>
        <v>105</v>
      </c>
      <c r="M197" s="165">
        <f t="shared" si="115"/>
        <v>46</v>
      </c>
      <c r="N197" s="165">
        <f t="shared" si="115"/>
        <v>0</v>
      </c>
      <c r="O197" s="165">
        <f t="shared" si="115"/>
        <v>0</v>
      </c>
      <c r="P197" s="165">
        <f t="shared" si="115"/>
        <v>0</v>
      </c>
      <c r="Q197" s="165">
        <f t="shared" si="115"/>
        <v>0</v>
      </c>
      <c r="R197" s="165">
        <f t="shared" si="115"/>
        <v>0</v>
      </c>
      <c r="S197" s="165">
        <f t="shared" si="115"/>
        <v>0</v>
      </c>
      <c r="T197" s="165">
        <f t="shared" si="115"/>
        <v>105</v>
      </c>
      <c r="U197" s="165">
        <f t="shared" si="115"/>
        <v>0</v>
      </c>
      <c r="V197" s="165">
        <f t="shared" si="115"/>
        <v>0</v>
      </c>
      <c r="W197" s="165">
        <f t="shared" si="115"/>
        <v>0</v>
      </c>
      <c r="X197" s="165">
        <f t="shared" si="115"/>
        <v>0</v>
      </c>
      <c r="Y197" s="165">
        <f t="shared" si="115"/>
        <v>0</v>
      </c>
      <c r="Z197" s="165">
        <f t="shared" si="115"/>
        <v>91</v>
      </c>
      <c r="AA197" s="165">
        <f t="shared" si="115"/>
        <v>37</v>
      </c>
      <c r="AB197" s="434" t="str">
        <f>+A197</f>
        <v>17. Үйлдвэрлэл Урлалын Политехник коллеж</v>
      </c>
      <c r="AC197" s="436"/>
      <c r="AD197" s="165">
        <f t="shared" si="100"/>
        <v>180</v>
      </c>
      <c r="AE197" s="165">
        <f t="shared" ref="AE197:AY197" si="116">SUM(AE198:AE204)</f>
        <v>0</v>
      </c>
      <c r="AF197" s="165">
        <f t="shared" si="116"/>
        <v>0</v>
      </c>
      <c r="AG197" s="165">
        <f t="shared" si="116"/>
        <v>0</v>
      </c>
      <c r="AH197" s="165">
        <f t="shared" si="116"/>
        <v>0</v>
      </c>
      <c r="AI197" s="165">
        <f t="shared" si="116"/>
        <v>0</v>
      </c>
      <c r="AJ197" s="165">
        <f t="shared" si="116"/>
        <v>0</v>
      </c>
      <c r="AK197" s="165">
        <f t="shared" si="116"/>
        <v>6</v>
      </c>
      <c r="AL197" s="165">
        <f t="shared" si="116"/>
        <v>3</v>
      </c>
      <c r="AM197" s="165">
        <f t="shared" si="116"/>
        <v>2</v>
      </c>
      <c r="AN197" s="165">
        <f t="shared" si="116"/>
        <v>0</v>
      </c>
      <c r="AO197" s="165">
        <f t="shared" si="116"/>
        <v>0</v>
      </c>
      <c r="AP197" s="165">
        <f t="shared" si="116"/>
        <v>0</v>
      </c>
      <c r="AQ197" s="165">
        <f t="shared" si="116"/>
        <v>6</v>
      </c>
      <c r="AR197" s="165">
        <f t="shared" si="116"/>
        <v>6</v>
      </c>
      <c r="AS197" s="165">
        <f t="shared" si="116"/>
        <v>0</v>
      </c>
      <c r="AT197" s="165">
        <f t="shared" si="116"/>
        <v>0</v>
      </c>
      <c r="AU197" s="165">
        <f t="shared" si="116"/>
        <v>105</v>
      </c>
      <c r="AV197" s="165">
        <f t="shared" si="116"/>
        <v>0</v>
      </c>
      <c r="AW197" s="165">
        <f t="shared" si="116"/>
        <v>0</v>
      </c>
      <c r="AX197" s="165">
        <f t="shared" si="116"/>
        <v>0</v>
      </c>
      <c r="AY197" s="165">
        <f t="shared" si="116"/>
        <v>0</v>
      </c>
    </row>
    <row r="198" spans="1:51" s="162" customFormat="1" ht="24.75" customHeight="1">
      <c r="A198" s="428" t="s">
        <v>145</v>
      </c>
      <c r="B198" s="430"/>
      <c r="C198" s="428" t="s">
        <v>146</v>
      </c>
      <c r="D198" s="429"/>
      <c r="E198" s="429"/>
      <c r="F198" s="429"/>
      <c r="G198" s="429"/>
      <c r="H198" s="430"/>
      <c r="I198" s="155">
        <f t="shared" si="93"/>
        <v>181</v>
      </c>
      <c r="J198" s="156">
        <f t="shared" si="110"/>
        <v>18</v>
      </c>
      <c r="K198" s="156">
        <f t="shared" si="110"/>
        <v>0</v>
      </c>
      <c r="L198" s="157">
        <v>18</v>
      </c>
      <c r="M198" s="157">
        <v>0</v>
      </c>
      <c r="N198" s="157"/>
      <c r="O198" s="157"/>
      <c r="P198" s="157"/>
      <c r="Q198" s="157"/>
      <c r="R198" s="157"/>
      <c r="S198" s="157"/>
      <c r="T198" s="157">
        <v>18</v>
      </c>
      <c r="U198" s="157"/>
      <c r="V198" s="157"/>
      <c r="W198" s="157"/>
      <c r="X198" s="157"/>
      <c r="Y198" s="157"/>
      <c r="Z198" s="157">
        <v>16</v>
      </c>
      <c r="AA198" s="157">
        <v>0</v>
      </c>
      <c r="AB198" s="158" t="str">
        <f t="shared" ref="AB198:AB204" si="117">+A198</f>
        <v>TC3115-13</v>
      </c>
      <c r="AC198" s="158" t="str">
        <f t="shared" ref="AC198:AC204" si="118">+C198</f>
        <v xml:space="preserve">Автомашины механик </v>
      </c>
      <c r="AD198" s="159">
        <f>+I198</f>
        <v>181</v>
      </c>
      <c r="AE198" s="157"/>
      <c r="AF198" s="157"/>
      <c r="AG198" s="157"/>
      <c r="AH198" s="157"/>
      <c r="AI198" s="157"/>
      <c r="AJ198" s="157"/>
      <c r="AK198" s="157">
        <v>2</v>
      </c>
      <c r="AL198" s="157">
        <v>0</v>
      </c>
      <c r="AM198" s="157"/>
      <c r="AN198" s="157"/>
      <c r="AO198" s="157"/>
      <c r="AP198" s="157"/>
      <c r="AQ198" s="157"/>
      <c r="AR198" s="157"/>
      <c r="AS198" s="157"/>
      <c r="AT198" s="157"/>
      <c r="AU198" s="157">
        <v>18</v>
      </c>
      <c r="AV198" s="157"/>
      <c r="AW198" s="157"/>
      <c r="AX198" s="157"/>
      <c r="AY198" s="157"/>
    </row>
    <row r="199" spans="1:51" s="162" customFormat="1" ht="24.75" customHeight="1">
      <c r="A199" s="474" t="s">
        <v>316</v>
      </c>
      <c r="B199" s="475"/>
      <c r="C199" s="498" t="s">
        <v>85</v>
      </c>
      <c r="D199" s="498"/>
      <c r="E199" s="498"/>
      <c r="F199" s="498"/>
      <c r="G199" s="498"/>
      <c r="H199" s="498"/>
      <c r="I199" s="155">
        <f t="shared" si="93"/>
        <v>182</v>
      </c>
      <c r="J199" s="156">
        <f t="shared" si="110"/>
        <v>15</v>
      </c>
      <c r="K199" s="156">
        <f t="shared" si="110"/>
        <v>6</v>
      </c>
      <c r="L199" s="157">
        <v>15</v>
      </c>
      <c r="M199" s="157">
        <v>6</v>
      </c>
      <c r="N199" s="157"/>
      <c r="O199" s="157"/>
      <c r="P199" s="157"/>
      <c r="Q199" s="157"/>
      <c r="R199" s="157"/>
      <c r="S199" s="157"/>
      <c r="T199" s="157">
        <v>15</v>
      </c>
      <c r="U199" s="157"/>
      <c r="V199" s="157"/>
      <c r="W199" s="157"/>
      <c r="X199" s="157"/>
      <c r="Y199" s="157"/>
      <c r="Z199" s="157">
        <v>15</v>
      </c>
      <c r="AA199" s="157">
        <v>6</v>
      </c>
      <c r="AB199" s="158" t="str">
        <f t="shared" si="117"/>
        <v>IW3514-15</v>
      </c>
      <c r="AC199" s="158" t="str">
        <f t="shared" si="118"/>
        <v>Вэб мультмедиа зохиогч</v>
      </c>
      <c r="AD199" s="159">
        <f t="shared" ref="AD199:AD204" si="119">+I199</f>
        <v>182</v>
      </c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>
        <v>15</v>
      </c>
      <c r="AV199" s="157"/>
      <c r="AW199" s="157"/>
      <c r="AX199" s="157"/>
      <c r="AY199" s="157"/>
    </row>
    <row r="200" spans="1:51" s="162" customFormat="1" ht="24.75" customHeight="1">
      <c r="A200" s="474" t="s">
        <v>244</v>
      </c>
      <c r="B200" s="475"/>
      <c r="C200" s="498" t="s">
        <v>245</v>
      </c>
      <c r="D200" s="498"/>
      <c r="E200" s="498"/>
      <c r="F200" s="498"/>
      <c r="G200" s="498"/>
      <c r="H200" s="498"/>
      <c r="I200" s="155">
        <f t="shared" si="93"/>
        <v>183</v>
      </c>
      <c r="J200" s="156">
        <f t="shared" si="110"/>
        <v>13</v>
      </c>
      <c r="K200" s="156">
        <f t="shared" si="110"/>
        <v>13</v>
      </c>
      <c r="L200" s="157">
        <v>13</v>
      </c>
      <c r="M200" s="157">
        <v>13</v>
      </c>
      <c r="N200" s="157"/>
      <c r="O200" s="157"/>
      <c r="P200" s="157"/>
      <c r="Q200" s="157"/>
      <c r="R200" s="157"/>
      <c r="S200" s="157"/>
      <c r="T200" s="157">
        <v>13</v>
      </c>
      <c r="U200" s="157"/>
      <c r="V200" s="157"/>
      <c r="W200" s="157"/>
      <c r="X200" s="157"/>
      <c r="Y200" s="157"/>
      <c r="Z200" s="157">
        <v>10</v>
      </c>
      <c r="AA200" s="157">
        <v>10</v>
      </c>
      <c r="AB200" s="158" t="str">
        <f t="shared" si="117"/>
        <v>SO5142-21</v>
      </c>
      <c r="AC200" s="158" t="str">
        <f t="shared" si="118"/>
        <v>Гоо заслын технологич</v>
      </c>
      <c r="AD200" s="159">
        <f t="shared" si="119"/>
        <v>183</v>
      </c>
      <c r="AE200" s="157"/>
      <c r="AF200" s="157"/>
      <c r="AG200" s="157"/>
      <c r="AH200" s="157"/>
      <c r="AI200" s="157"/>
      <c r="AJ200" s="157"/>
      <c r="AK200" s="157">
        <v>2</v>
      </c>
      <c r="AL200" s="157">
        <v>2</v>
      </c>
      <c r="AM200" s="157"/>
      <c r="AN200" s="157"/>
      <c r="AO200" s="157"/>
      <c r="AP200" s="157"/>
      <c r="AQ200" s="157">
        <v>1</v>
      </c>
      <c r="AR200" s="157">
        <v>1</v>
      </c>
      <c r="AS200" s="157"/>
      <c r="AT200" s="157"/>
      <c r="AU200" s="157">
        <v>13</v>
      </c>
      <c r="AV200" s="157"/>
      <c r="AW200" s="157"/>
      <c r="AX200" s="157"/>
      <c r="AY200" s="157"/>
    </row>
    <row r="201" spans="1:51" s="162" customFormat="1" ht="24.75" customHeight="1">
      <c r="A201" s="445" t="s">
        <v>212</v>
      </c>
      <c r="B201" s="446"/>
      <c r="C201" s="499" t="s">
        <v>213</v>
      </c>
      <c r="D201" s="499"/>
      <c r="E201" s="499"/>
      <c r="F201" s="499"/>
      <c r="G201" s="499"/>
      <c r="H201" s="499"/>
      <c r="I201" s="155">
        <f t="shared" si="93"/>
        <v>184</v>
      </c>
      <c r="J201" s="156">
        <f t="shared" si="110"/>
        <v>14</v>
      </c>
      <c r="K201" s="156">
        <f t="shared" si="110"/>
        <v>0</v>
      </c>
      <c r="L201" s="157">
        <v>14</v>
      </c>
      <c r="M201" s="157">
        <v>0</v>
      </c>
      <c r="N201" s="157"/>
      <c r="O201" s="157"/>
      <c r="P201" s="157"/>
      <c r="Q201" s="157"/>
      <c r="R201" s="157"/>
      <c r="S201" s="157"/>
      <c r="T201" s="157">
        <v>14</v>
      </c>
      <c r="U201" s="157"/>
      <c r="V201" s="157"/>
      <c r="W201" s="157"/>
      <c r="X201" s="157"/>
      <c r="Y201" s="157"/>
      <c r="Z201" s="157">
        <v>13</v>
      </c>
      <c r="AA201" s="157">
        <v>0</v>
      </c>
      <c r="AB201" s="158" t="str">
        <f t="shared" si="117"/>
        <v>IM3119-23</v>
      </c>
      <c r="AC201" s="158" t="str">
        <f t="shared" si="118"/>
        <v>Мехатроникч</v>
      </c>
      <c r="AD201" s="159">
        <f t="shared" si="119"/>
        <v>184</v>
      </c>
      <c r="AE201" s="157"/>
      <c r="AF201" s="157"/>
      <c r="AG201" s="157"/>
      <c r="AH201" s="157"/>
      <c r="AI201" s="157"/>
      <c r="AJ201" s="157"/>
      <c r="AK201" s="157">
        <v>1</v>
      </c>
      <c r="AL201" s="157">
        <v>0</v>
      </c>
      <c r="AM201" s="157"/>
      <c r="AN201" s="157"/>
      <c r="AO201" s="157"/>
      <c r="AP201" s="157"/>
      <c r="AQ201" s="157"/>
      <c r="AR201" s="157"/>
      <c r="AS201" s="157"/>
      <c r="AT201" s="157"/>
      <c r="AU201" s="157">
        <v>14</v>
      </c>
      <c r="AV201" s="157"/>
      <c r="AW201" s="157"/>
      <c r="AX201" s="157"/>
      <c r="AY201" s="157"/>
    </row>
    <row r="202" spans="1:51" s="162" customFormat="1" ht="24.75" customHeight="1">
      <c r="A202" s="363" t="s">
        <v>246</v>
      </c>
      <c r="B202" s="364"/>
      <c r="C202" s="428" t="s">
        <v>247</v>
      </c>
      <c r="D202" s="429"/>
      <c r="E202" s="429"/>
      <c r="F202" s="429"/>
      <c r="G202" s="429"/>
      <c r="H202" s="430"/>
      <c r="I202" s="155">
        <f t="shared" si="93"/>
        <v>185</v>
      </c>
      <c r="J202" s="156">
        <f t="shared" si="110"/>
        <v>15</v>
      </c>
      <c r="K202" s="156">
        <f t="shared" si="110"/>
        <v>12</v>
      </c>
      <c r="L202" s="157">
        <v>15</v>
      </c>
      <c r="M202" s="157">
        <v>12</v>
      </c>
      <c r="N202" s="157"/>
      <c r="O202" s="157"/>
      <c r="P202" s="157"/>
      <c r="Q202" s="157"/>
      <c r="R202" s="157"/>
      <c r="S202" s="157"/>
      <c r="T202" s="157">
        <v>15</v>
      </c>
      <c r="U202" s="157"/>
      <c r="V202" s="157"/>
      <c r="W202" s="157"/>
      <c r="X202" s="157"/>
      <c r="Y202" s="157"/>
      <c r="Z202" s="157">
        <v>14</v>
      </c>
      <c r="AA202" s="157">
        <v>11</v>
      </c>
      <c r="AB202" s="158" t="str">
        <f t="shared" si="117"/>
        <v>SO5141-14</v>
      </c>
      <c r="AC202" s="158" t="str">
        <f t="shared" si="118"/>
        <v>Үс заслын технологич</v>
      </c>
      <c r="AD202" s="159">
        <f t="shared" si="119"/>
        <v>185</v>
      </c>
      <c r="AE202" s="157"/>
      <c r="AF202" s="157"/>
      <c r="AG202" s="157"/>
      <c r="AH202" s="157"/>
      <c r="AI202" s="157"/>
      <c r="AJ202" s="157"/>
      <c r="AK202" s="157">
        <v>1</v>
      </c>
      <c r="AL202" s="157">
        <v>1</v>
      </c>
      <c r="AM202" s="157"/>
      <c r="AN202" s="157"/>
      <c r="AO202" s="157"/>
      <c r="AP202" s="157"/>
      <c r="AQ202" s="157"/>
      <c r="AR202" s="157"/>
      <c r="AS202" s="157"/>
      <c r="AT202" s="157"/>
      <c r="AU202" s="157">
        <v>15</v>
      </c>
      <c r="AV202" s="157"/>
      <c r="AW202" s="157"/>
      <c r="AX202" s="157"/>
      <c r="AY202" s="157"/>
    </row>
    <row r="203" spans="1:51" s="162" customFormat="1" ht="24.75" customHeight="1">
      <c r="A203" s="445" t="s">
        <v>228</v>
      </c>
      <c r="B203" s="446"/>
      <c r="C203" s="499" t="s">
        <v>229</v>
      </c>
      <c r="D203" s="499"/>
      <c r="E203" s="499"/>
      <c r="F203" s="499"/>
      <c r="G203" s="499"/>
      <c r="H203" s="499"/>
      <c r="I203" s="155">
        <f t="shared" si="93"/>
        <v>186</v>
      </c>
      <c r="J203" s="156">
        <f t="shared" si="110"/>
        <v>15</v>
      </c>
      <c r="K203" s="156">
        <f t="shared" si="110"/>
        <v>0</v>
      </c>
      <c r="L203" s="157">
        <v>15</v>
      </c>
      <c r="M203" s="157">
        <v>0</v>
      </c>
      <c r="N203" s="157"/>
      <c r="O203" s="157"/>
      <c r="P203" s="157"/>
      <c r="Q203" s="157"/>
      <c r="R203" s="157"/>
      <c r="S203" s="157"/>
      <c r="T203" s="157">
        <v>15</v>
      </c>
      <c r="U203" s="157"/>
      <c r="V203" s="157"/>
      <c r="W203" s="157"/>
      <c r="X203" s="157"/>
      <c r="Y203" s="157"/>
      <c r="Z203" s="157">
        <v>13</v>
      </c>
      <c r="AA203" s="157">
        <v>0</v>
      </c>
      <c r="AB203" s="158" t="str">
        <f t="shared" si="117"/>
        <v>IM3113-17</v>
      </c>
      <c r="AC203" s="158" t="str">
        <f t="shared" si="118"/>
        <v>Цахилгааны техникч</v>
      </c>
      <c r="AD203" s="159">
        <f t="shared" si="119"/>
        <v>186</v>
      </c>
      <c r="AE203" s="157"/>
      <c r="AF203" s="157"/>
      <c r="AG203" s="157"/>
      <c r="AH203" s="157"/>
      <c r="AI203" s="157"/>
      <c r="AJ203" s="157"/>
      <c r="AK203" s="157"/>
      <c r="AL203" s="157"/>
      <c r="AM203" s="157">
        <v>2</v>
      </c>
      <c r="AN203" s="157">
        <v>0</v>
      </c>
      <c r="AO203" s="157"/>
      <c r="AP203" s="157"/>
      <c r="AQ203" s="157"/>
      <c r="AR203" s="157"/>
      <c r="AS203" s="157"/>
      <c r="AT203" s="157"/>
      <c r="AU203" s="157">
        <v>15</v>
      </c>
      <c r="AV203" s="157"/>
      <c r="AW203" s="157"/>
      <c r="AX203" s="157"/>
      <c r="AY203" s="157"/>
    </row>
    <row r="204" spans="1:51" s="162" customFormat="1" ht="24.75" customHeight="1">
      <c r="A204" s="428" t="s">
        <v>78</v>
      </c>
      <c r="B204" s="430"/>
      <c r="C204" s="499" t="s">
        <v>79</v>
      </c>
      <c r="D204" s="499"/>
      <c r="E204" s="499"/>
      <c r="F204" s="499"/>
      <c r="G204" s="499"/>
      <c r="H204" s="499"/>
      <c r="I204" s="155">
        <f t="shared" si="93"/>
        <v>187</v>
      </c>
      <c r="J204" s="156">
        <f t="shared" si="110"/>
        <v>15</v>
      </c>
      <c r="K204" s="156">
        <f t="shared" si="110"/>
        <v>15</v>
      </c>
      <c r="L204" s="157">
        <v>15</v>
      </c>
      <c r="M204" s="157">
        <v>15</v>
      </c>
      <c r="N204" s="157"/>
      <c r="O204" s="157"/>
      <c r="P204" s="157"/>
      <c r="Q204" s="157"/>
      <c r="R204" s="157"/>
      <c r="S204" s="157"/>
      <c r="T204" s="157">
        <v>15</v>
      </c>
      <c r="U204" s="157"/>
      <c r="V204" s="157"/>
      <c r="W204" s="157"/>
      <c r="X204" s="157"/>
      <c r="Y204" s="157"/>
      <c r="Z204" s="157">
        <v>10</v>
      </c>
      <c r="AA204" s="157">
        <v>10</v>
      </c>
      <c r="AB204" s="158" t="str">
        <f t="shared" si="117"/>
        <v>AD3432-11</v>
      </c>
      <c r="AC204" s="158" t="str">
        <f t="shared" si="118"/>
        <v>Хувцасны загвар зохион бүтээгч</v>
      </c>
      <c r="AD204" s="159">
        <f t="shared" si="119"/>
        <v>187</v>
      </c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>
        <v>5</v>
      </c>
      <c r="AR204" s="157">
        <v>5</v>
      </c>
      <c r="AS204" s="157"/>
      <c r="AT204" s="157"/>
      <c r="AU204" s="157">
        <v>15</v>
      </c>
      <c r="AV204" s="157"/>
      <c r="AW204" s="157"/>
      <c r="AX204" s="157"/>
      <c r="AY204" s="157"/>
    </row>
    <row r="205" spans="1:51" s="154" customFormat="1">
      <c r="A205" s="434" t="s">
        <v>335</v>
      </c>
      <c r="B205" s="435"/>
      <c r="C205" s="435"/>
      <c r="D205" s="435"/>
      <c r="E205" s="435"/>
      <c r="F205" s="435"/>
      <c r="G205" s="435"/>
      <c r="H205" s="436"/>
      <c r="I205" s="152">
        <f t="shared" si="93"/>
        <v>188</v>
      </c>
      <c r="J205" s="165">
        <f t="shared" ref="J205:AA205" si="120">+J206</f>
        <v>7</v>
      </c>
      <c r="K205" s="165">
        <f t="shared" si="120"/>
        <v>0</v>
      </c>
      <c r="L205" s="165">
        <f t="shared" si="120"/>
        <v>7</v>
      </c>
      <c r="M205" s="165">
        <f t="shared" si="120"/>
        <v>0</v>
      </c>
      <c r="N205" s="165">
        <f t="shared" si="120"/>
        <v>0</v>
      </c>
      <c r="O205" s="165">
        <f t="shared" si="120"/>
        <v>0</v>
      </c>
      <c r="P205" s="165">
        <f t="shared" si="120"/>
        <v>0</v>
      </c>
      <c r="Q205" s="165">
        <f t="shared" si="120"/>
        <v>0</v>
      </c>
      <c r="R205" s="165">
        <f t="shared" si="120"/>
        <v>7</v>
      </c>
      <c r="S205" s="165">
        <f t="shared" si="120"/>
        <v>0</v>
      </c>
      <c r="T205" s="165">
        <f t="shared" si="120"/>
        <v>0</v>
      </c>
      <c r="U205" s="165">
        <f t="shared" si="120"/>
        <v>0</v>
      </c>
      <c r="V205" s="165">
        <f t="shared" si="120"/>
        <v>0</v>
      </c>
      <c r="W205" s="165">
        <f t="shared" si="120"/>
        <v>0</v>
      </c>
      <c r="X205" s="165">
        <f t="shared" si="120"/>
        <v>0</v>
      </c>
      <c r="Y205" s="165">
        <f t="shared" si="120"/>
        <v>0</v>
      </c>
      <c r="Z205" s="165">
        <f t="shared" si="120"/>
        <v>1</v>
      </c>
      <c r="AA205" s="165">
        <f t="shared" si="120"/>
        <v>0</v>
      </c>
      <c r="AB205" s="434" t="str">
        <f>+A205</f>
        <v>18. Хэнтий аймаг дахь Политехник коллеж</v>
      </c>
      <c r="AC205" s="436"/>
      <c r="AD205" s="165">
        <f t="shared" si="100"/>
        <v>188</v>
      </c>
      <c r="AE205" s="165">
        <f t="shared" ref="AE205:AY205" si="121">+AE206</f>
        <v>0</v>
      </c>
      <c r="AF205" s="165">
        <f t="shared" si="121"/>
        <v>0</v>
      </c>
      <c r="AG205" s="165">
        <f t="shared" si="121"/>
        <v>0</v>
      </c>
      <c r="AH205" s="165">
        <f t="shared" si="121"/>
        <v>0</v>
      </c>
      <c r="AI205" s="165">
        <f t="shared" si="121"/>
        <v>0</v>
      </c>
      <c r="AJ205" s="165">
        <f t="shared" si="121"/>
        <v>0</v>
      </c>
      <c r="AK205" s="165">
        <f t="shared" si="121"/>
        <v>1</v>
      </c>
      <c r="AL205" s="165">
        <f t="shared" si="121"/>
        <v>0</v>
      </c>
      <c r="AM205" s="165">
        <f t="shared" si="121"/>
        <v>0</v>
      </c>
      <c r="AN205" s="165">
        <f t="shared" si="121"/>
        <v>0</v>
      </c>
      <c r="AO205" s="165">
        <f t="shared" si="121"/>
        <v>0</v>
      </c>
      <c r="AP205" s="165">
        <f t="shared" si="121"/>
        <v>0</v>
      </c>
      <c r="AQ205" s="165">
        <f t="shared" si="121"/>
        <v>5</v>
      </c>
      <c r="AR205" s="165">
        <f t="shared" si="121"/>
        <v>0</v>
      </c>
      <c r="AS205" s="165">
        <f t="shared" si="121"/>
        <v>0</v>
      </c>
      <c r="AT205" s="165">
        <f t="shared" si="121"/>
        <v>0</v>
      </c>
      <c r="AU205" s="165">
        <f t="shared" si="121"/>
        <v>7</v>
      </c>
      <c r="AV205" s="165">
        <f t="shared" si="121"/>
        <v>0</v>
      </c>
      <c r="AW205" s="165">
        <f t="shared" si="121"/>
        <v>0</v>
      </c>
      <c r="AX205" s="165">
        <f t="shared" si="121"/>
        <v>0</v>
      </c>
      <c r="AY205" s="165">
        <f t="shared" si="121"/>
        <v>0</v>
      </c>
    </row>
    <row r="206" spans="1:51" s="193" customFormat="1" ht="24.75" customHeight="1">
      <c r="A206" s="428" t="s">
        <v>145</v>
      </c>
      <c r="B206" s="430"/>
      <c r="C206" s="428" t="s">
        <v>146</v>
      </c>
      <c r="D206" s="429"/>
      <c r="E206" s="429"/>
      <c r="F206" s="429"/>
      <c r="G206" s="429"/>
      <c r="H206" s="430"/>
      <c r="I206" s="155">
        <f t="shared" si="93"/>
        <v>189</v>
      </c>
      <c r="J206" s="156">
        <f t="shared" si="110"/>
        <v>7</v>
      </c>
      <c r="K206" s="156">
        <f t="shared" si="110"/>
        <v>0</v>
      </c>
      <c r="L206" s="194">
        <v>7</v>
      </c>
      <c r="M206" s="169">
        <v>0</v>
      </c>
      <c r="N206" s="169"/>
      <c r="O206" s="169"/>
      <c r="P206" s="169"/>
      <c r="Q206" s="169"/>
      <c r="R206" s="169">
        <v>7</v>
      </c>
      <c r="S206" s="169"/>
      <c r="T206" s="169"/>
      <c r="U206" s="169"/>
      <c r="V206" s="169"/>
      <c r="W206" s="169"/>
      <c r="X206" s="161"/>
      <c r="Y206" s="161"/>
      <c r="Z206" s="188">
        <v>1</v>
      </c>
      <c r="AA206" s="161">
        <v>0</v>
      </c>
      <c r="AB206" s="201" t="s">
        <v>336</v>
      </c>
      <c r="AC206" s="201" t="s">
        <v>337</v>
      </c>
      <c r="AD206" s="161">
        <f>+I206</f>
        <v>189</v>
      </c>
      <c r="AE206" s="161"/>
      <c r="AF206" s="161"/>
      <c r="AG206" s="161"/>
      <c r="AH206" s="161"/>
      <c r="AI206" s="161"/>
      <c r="AJ206" s="161"/>
      <c r="AK206" s="161">
        <v>1</v>
      </c>
      <c r="AL206" s="161">
        <v>0</v>
      </c>
      <c r="AM206" s="161"/>
      <c r="AN206" s="161"/>
      <c r="AO206" s="161"/>
      <c r="AP206" s="161"/>
      <c r="AQ206" s="161">
        <v>5</v>
      </c>
      <c r="AR206" s="161">
        <v>0</v>
      </c>
      <c r="AS206" s="161"/>
      <c r="AT206" s="161"/>
      <c r="AU206" s="161">
        <v>7</v>
      </c>
      <c r="AV206" s="161">
        <v>0</v>
      </c>
      <c r="AW206" s="161"/>
      <c r="AX206" s="161"/>
      <c r="AY206" s="161"/>
    </row>
    <row r="207" spans="1:51" s="154" customFormat="1">
      <c r="A207" s="434" t="s">
        <v>338</v>
      </c>
      <c r="B207" s="435"/>
      <c r="C207" s="435"/>
      <c r="D207" s="435"/>
      <c r="E207" s="435"/>
      <c r="F207" s="435"/>
      <c r="G207" s="435"/>
      <c r="H207" s="436"/>
      <c r="I207" s="152">
        <f t="shared" si="93"/>
        <v>190</v>
      </c>
      <c r="J207" s="165">
        <f t="shared" ref="J207:AA207" si="122">SUM(J208:J211)</f>
        <v>85</v>
      </c>
      <c r="K207" s="165">
        <f t="shared" si="122"/>
        <v>61</v>
      </c>
      <c r="L207" s="165">
        <f t="shared" si="122"/>
        <v>0</v>
      </c>
      <c r="M207" s="165">
        <f t="shared" si="122"/>
        <v>0</v>
      </c>
      <c r="N207" s="165">
        <f t="shared" si="122"/>
        <v>0</v>
      </c>
      <c r="O207" s="165">
        <f t="shared" si="122"/>
        <v>0</v>
      </c>
      <c r="P207" s="165">
        <f t="shared" si="122"/>
        <v>85</v>
      </c>
      <c r="Q207" s="165">
        <f t="shared" si="122"/>
        <v>61</v>
      </c>
      <c r="R207" s="165">
        <f t="shared" si="122"/>
        <v>85</v>
      </c>
      <c r="S207" s="165">
        <f t="shared" si="122"/>
        <v>0</v>
      </c>
      <c r="T207" s="165">
        <f t="shared" si="122"/>
        <v>0</v>
      </c>
      <c r="U207" s="165">
        <f t="shared" si="122"/>
        <v>0</v>
      </c>
      <c r="V207" s="165">
        <f t="shared" si="122"/>
        <v>0</v>
      </c>
      <c r="W207" s="165">
        <f t="shared" si="122"/>
        <v>0</v>
      </c>
      <c r="X207" s="165">
        <f t="shared" si="122"/>
        <v>0</v>
      </c>
      <c r="Y207" s="165">
        <f t="shared" si="122"/>
        <v>0</v>
      </c>
      <c r="Z207" s="165">
        <f t="shared" si="122"/>
        <v>0</v>
      </c>
      <c r="AA207" s="165">
        <f t="shared" si="122"/>
        <v>0</v>
      </c>
      <c r="AB207" s="434" t="str">
        <f>+A207</f>
        <v>19. Ховд аймаг дахь "Хөгжил" Политехник коллеж</v>
      </c>
      <c r="AC207" s="436"/>
      <c r="AD207" s="165">
        <f t="shared" ref="AD207" si="123">+I207</f>
        <v>190</v>
      </c>
      <c r="AE207" s="165">
        <f t="shared" ref="AE207:AY207" si="124">SUM(AE208:AE211)</f>
        <v>0</v>
      </c>
      <c r="AF207" s="165">
        <f t="shared" si="124"/>
        <v>0</v>
      </c>
      <c r="AG207" s="165">
        <f t="shared" si="124"/>
        <v>0</v>
      </c>
      <c r="AH207" s="165">
        <f t="shared" si="124"/>
        <v>0</v>
      </c>
      <c r="AI207" s="165">
        <f t="shared" si="124"/>
        <v>0</v>
      </c>
      <c r="AJ207" s="165">
        <f t="shared" si="124"/>
        <v>0</v>
      </c>
      <c r="AK207" s="165">
        <f t="shared" si="124"/>
        <v>0</v>
      </c>
      <c r="AL207" s="165">
        <f t="shared" si="124"/>
        <v>0</v>
      </c>
      <c r="AM207" s="165">
        <f t="shared" si="124"/>
        <v>0</v>
      </c>
      <c r="AN207" s="165">
        <f t="shared" si="124"/>
        <v>0</v>
      </c>
      <c r="AO207" s="165">
        <f t="shared" si="124"/>
        <v>0</v>
      </c>
      <c r="AP207" s="165">
        <f t="shared" si="124"/>
        <v>0</v>
      </c>
      <c r="AQ207" s="165">
        <f t="shared" si="124"/>
        <v>85</v>
      </c>
      <c r="AR207" s="165">
        <f t="shared" si="124"/>
        <v>61</v>
      </c>
      <c r="AS207" s="165">
        <f t="shared" si="124"/>
        <v>13</v>
      </c>
      <c r="AT207" s="165">
        <f t="shared" si="124"/>
        <v>0</v>
      </c>
      <c r="AU207" s="165">
        <f t="shared" si="124"/>
        <v>0</v>
      </c>
      <c r="AV207" s="165">
        <f t="shared" si="124"/>
        <v>56</v>
      </c>
      <c r="AW207" s="165">
        <f t="shared" si="124"/>
        <v>16</v>
      </c>
      <c r="AX207" s="165">
        <f t="shared" si="124"/>
        <v>0</v>
      </c>
      <c r="AY207" s="165">
        <f t="shared" si="124"/>
        <v>0</v>
      </c>
    </row>
    <row r="208" spans="1:51" s="162" customFormat="1" ht="24.75" customHeight="1">
      <c r="A208" s="363" t="s">
        <v>248</v>
      </c>
      <c r="B208" s="364"/>
      <c r="C208" s="428" t="s">
        <v>249</v>
      </c>
      <c r="D208" s="429"/>
      <c r="E208" s="429"/>
      <c r="F208" s="429"/>
      <c r="G208" s="429"/>
      <c r="H208" s="430"/>
      <c r="I208" s="155">
        <f t="shared" si="93"/>
        <v>191</v>
      </c>
      <c r="J208" s="156">
        <f t="shared" si="110"/>
        <v>20</v>
      </c>
      <c r="K208" s="156">
        <f t="shared" si="110"/>
        <v>19</v>
      </c>
      <c r="L208" s="157"/>
      <c r="M208" s="157"/>
      <c r="N208" s="157"/>
      <c r="O208" s="157"/>
      <c r="P208" s="157">
        <v>20</v>
      </c>
      <c r="Q208" s="157">
        <v>19</v>
      </c>
      <c r="R208" s="157">
        <v>20</v>
      </c>
      <c r="S208" s="157"/>
      <c r="T208" s="157"/>
      <c r="U208" s="157"/>
      <c r="V208" s="157"/>
      <c r="W208" s="157"/>
      <c r="X208" s="157"/>
      <c r="Y208" s="157"/>
      <c r="Z208" s="157"/>
      <c r="AA208" s="157"/>
      <c r="AB208" s="158" t="str">
        <f t="shared" si="102"/>
        <v>SO5141-11</v>
      </c>
      <c r="AC208" s="158" t="str">
        <f t="shared" si="103"/>
        <v>Үсчин</v>
      </c>
      <c r="AD208" s="159">
        <f t="shared" si="100"/>
        <v>191</v>
      </c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>
        <v>20</v>
      </c>
      <c r="AR208" s="157">
        <v>19</v>
      </c>
      <c r="AS208" s="157">
        <v>3</v>
      </c>
      <c r="AT208" s="157"/>
      <c r="AU208" s="157"/>
      <c r="AV208" s="157">
        <v>13</v>
      </c>
      <c r="AW208" s="157">
        <v>4</v>
      </c>
      <c r="AX208" s="157"/>
      <c r="AY208" s="157"/>
    </row>
    <row r="209" spans="1:51" s="162" customFormat="1" ht="24.75" customHeight="1">
      <c r="A209" s="363" t="s">
        <v>234</v>
      </c>
      <c r="B209" s="364"/>
      <c r="C209" s="428" t="s">
        <v>235</v>
      </c>
      <c r="D209" s="429"/>
      <c r="E209" s="429"/>
      <c r="F209" s="429"/>
      <c r="G209" s="429"/>
      <c r="H209" s="430"/>
      <c r="I209" s="155">
        <f t="shared" si="93"/>
        <v>192</v>
      </c>
      <c r="J209" s="156">
        <f t="shared" si="110"/>
        <v>15</v>
      </c>
      <c r="K209" s="156">
        <f t="shared" si="110"/>
        <v>13</v>
      </c>
      <c r="L209" s="157"/>
      <c r="M209" s="157"/>
      <c r="N209" s="157"/>
      <c r="O209" s="157"/>
      <c r="P209" s="157">
        <v>15</v>
      </c>
      <c r="Q209" s="157">
        <v>13</v>
      </c>
      <c r="R209" s="157">
        <v>15</v>
      </c>
      <c r="S209" s="157"/>
      <c r="T209" s="157"/>
      <c r="U209" s="157"/>
      <c r="V209" s="157"/>
      <c r="W209" s="157"/>
      <c r="X209" s="157"/>
      <c r="Y209" s="157"/>
      <c r="Z209" s="157"/>
      <c r="AA209" s="157"/>
      <c r="AB209" s="158" t="str">
        <f t="shared" si="102"/>
        <v>IF7512-34</v>
      </c>
      <c r="AC209" s="158" t="str">
        <f t="shared" si="103"/>
        <v>Талх, нарийн боов үйлдвэрлэлийн технологийн ажилтан</v>
      </c>
      <c r="AD209" s="159">
        <f t="shared" si="100"/>
        <v>192</v>
      </c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>
        <v>15</v>
      </c>
      <c r="AR209" s="157">
        <v>13</v>
      </c>
      <c r="AS209" s="157">
        <v>2</v>
      </c>
      <c r="AT209" s="157"/>
      <c r="AU209" s="157"/>
      <c r="AV209" s="157">
        <v>10</v>
      </c>
      <c r="AW209" s="157">
        <v>3</v>
      </c>
      <c r="AX209" s="157"/>
      <c r="AY209" s="157"/>
    </row>
    <row r="210" spans="1:51" s="162" customFormat="1" ht="24.75" customHeight="1">
      <c r="A210" s="363" t="s">
        <v>216</v>
      </c>
      <c r="B210" s="364"/>
      <c r="C210" s="428" t="s">
        <v>217</v>
      </c>
      <c r="D210" s="429"/>
      <c r="E210" s="429"/>
      <c r="F210" s="429"/>
      <c r="G210" s="429"/>
      <c r="H210" s="430"/>
      <c r="I210" s="155">
        <f t="shared" si="93"/>
        <v>193</v>
      </c>
      <c r="J210" s="156">
        <f t="shared" si="110"/>
        <v>29</v>
      </c>
      <c r="K210" s="156">
        <f t="shared" si="110"/>
        <v>29</v>
      </c>
      <c r="L210" s="157"/>
      <c r="M210" s="157"/>
      <c r="N210" s="157"/>
      <c r="O210" s="157"/>
      <c r="P210" s="157">
        <v>29</v>
      </c>
      <c r="Q210" s="157">
        <v>29</v>
      </c>
      <c r="R210" s="157">
        <v>29</v>
      </c>
      <c r="S210" s="157"/>
      <c r="T210" s="157"/>
      <c r="U210" s="157"/>
      <c r="V210" s="157"/>
      <c r="W210" s="157"/>
      <c r="X210" s="157"/>
      <c r="Y210" s="157"/>
      <c r="Z210" s="157"/>
      <c r="AA210" s="157"/>
      <c r="AB210" s="158" t="str">
        <f t="shared" si="102"/>
        <v>IE7533-28</v>
      </c>
      <c r="AC210" s="158" t="str">
        <f t="shared" si="103"/>
        <v>Оёмол бүтээгдэхүүний оёдолчин</v>
      </c>
      <c r="AD210" s="159">
        <f t="shared" si="100"/>
        <v>193</v>
      </c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>
        <v>29</v>
      </c>
      <c r="AR210" s="157">
        <v>29</v>
      </c>
      <c r="AS210" s="157">
        <v>5</v>
      </c>
      <c r="AT210" s="157"/>
      <c r="AU210" s="157"/>
      <c r="AV210" s="157">
        <v>18</v>
      </c>
      <c r="AW210" s="157">
        <v>6</v>
      </c>
      <c r="AX210" s="157"/>
      <c r="AY210" s="157"/>
    </row>
    <row r="211" spans="1:51" s="162" customFormat="1" ht="24.75" customHeight="1">
      <c r="A211" s="428" t="s">
        <v>302</v>
      </c>
      <c r="B211" s="430"/>
      <c r="C211" s="428" t="s">
        <v>179</v>
      </c>
      <c r="D211" s="429"/>
      <c r="E211" s="429"/>
      <c r="F211" s="429"/>
      <c r="G211" s="429"/>
      <c r="H211" s="430"/>
      <c r="I211" s="155">
        <f t="shared" si="93"/>
        <v>194</v>
      </c>
      <c r="J211" s="156">
        <f t="shared" si="110"/>
        <v>21</v>
      </c>
      <c r="K211" s="156">
        <f t="shared" si="110"/>
        <v>0</v>
      </c>
      <c r="L211" s="157"/>
      <c r="M211" s="157"/>
      <c r="N211" s="157"/>
      <c r="O211" s="157"/>
      <c r="P211" s="157">
        <v>21</v>
      </c>
      <c r="Q211" s="157">
        <v>0</v>
      </c>
      <c r="R211" s="157">
        <v>21</v>
      </c>
      <c r="S211" s="157"/>
      <c r="T211" s="157"/>
      <c r="U211" s="157"/>
      <c r="V211" s="157"/>
      <c r="W211" s="157"/>
      <c r="X211" s="157"/>
      <c r="Y211" s="157"/>
      <c r="Z211" s="157"/>
      <c r="AA211" s="157"/>
      <c r="AB211" s="158" t="str">
        <f t="shared" si="102"/>
        <v xml:space="preserve"> MT8111-35</v>
      </c>
      <c r="AC211" s="158" t="str">
        <f t="shared" si="103"/>
        <v>Хүнд машин механизмын оператор</v>
      </c>
      <c r="AD211" s="159">
        <f t="shared" si="100"/>
        <v>194</v>
      </c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>
        <v>21</v>
      </c>
      <c r="AR211" s="157">
        <v>0</v>
      </c>
      <c r="AS211" s="157">
        <v>3</v>
      </c>
      <c r="AT211" s="157"/>
      <c r="AU211" s="157"/>
      <c r="AV211" s="157">
        <v>15</v>
      </c>
      <c r="AW211" s="157">
        <v>3</v>
      </c>
      <c r="AX211" s="157"/>
      <c r="AY211" s="157"/>
    </row>
    <row r="212" spans="1:51" s="187" customFormat="1" ht="15">
      <c r="A212" s="434" t="s">
        <v>339</v>
      </c>
      <c r="B212" s="435"/>
      <c r="C212" s="435"/>
      <c r="D212" s="435"/>
      <c r="E212" s="435"/>
      <c r="F212" s="435"/>
      <c r="G212" s="435"/>
      <c r="H212" s="436"/>
      <c r="I212" s="152">
        <f t="shared" ref="I212:I273" si="125">+I211+1</f>
        <v>195</v>
      </c>
      <c r="J212" s="186">
        <f t="shared" ref="J212:AA212" si="126">SUM(J213:J218)</f>
        <v>56</v>
      </c>
      <c r="K212" s="186">
        <f t="shared" si="126"/>
        <v>37</v>
      </c>
      <c r="L212" s="186">
        <f t="shared" si="126"/>
        <v>23</v>
      </c>
      <c r="M212" s="186">
        <f t="shared" si="126"/>
        <v>15</v>
      </c>
      <c r="N212" s="186">
        <f t="shared" si="126"/>
        <v>0</v>
      </c>
      <c r="O212" s="186">
        <f t="shared" si="126"/>
        <v>0</v>
      </c>
      <c r="P212" s="186">
        <f t="shared" si="126"/>
        <v>33</v>
      </c>
      <c r="Q212" s="186">
        <f t="shared" si="126"/>
        <v>22</v>
      </c>
      <c r="R212" s="186">
        <f t="shared" si="126"/>
        <v>56</v>
      </c>
      <c r="S212" s="186">
        <f t="shared" si="126"/>
        <v>0</v>
      </c>
      <c r="T212" s="186">
        <f t="shared" si="126"/>
        <v>0</v>
      </c>
      <c r="U212" s="186">
        <f t="shared" si="126"/>
        <v>0</v>
      </c>
      <c r="V212" s="186">
        <f t="shared" si="126"/>
        <v>0</v>
      </c>
      <c r="W212" s="186">
        <f t="shared" si="126"/>
        <v>0</v>
      </c>
      <c r="X212" s="186">
        <f t="shared" si="126"/>
        <v>0</v>
      </c>
      <c r="Y212" s="186">
        <f t="shared" si="126"/>
        <v>0</v>
      </c>
      <c r="Z212" s="186">
        <f t="shared" si="126"/>
        <v>11</v>
      </c>
      <c r="AA212" s="186">
        <f t="shared" si="126"/>
        <v>9</v>
      </c>
      <c r="AB212" s="454" t="str">
        <f>+A212</f>
        <v>20. Хөвсгөл аймаг дахь Политехник коллеж</v>
      </c>
      <c r="AC212" s="455"/>
      <c r="AD212" s="186">
        <f t="shared" si="100"/>
        <v>195</v>
      </c>
      <c r="AE212" s="186">
        <f t="shared" ref="AE212:AY212" si="127">SUM(AE213:AE218)</f>
        <v>0</v>
      </c>
      <c r="AF212" s="186">
        <f t="shared" si="127"/>
        <v>0</v>
      </c>
      <c r="AG212" s="186">
        <f t="shared" si="127"/>
        <v>0</v>
      </c>
      <c r="AH212" s="186">
        <f t="shared" si="127"/>
        <v>0</v>
      </c>
      <c r="AI212" s="186">
        <f t="shared" si="127"/>
        <v>0</v>
      </c>
      <c r="AJ212" s="186">
        <f t="shared" si="127"/>
        <v>0</v>
      </c>
      <c r="AK212" s="186">
        <f t="shared" si="127"/>
        <v>22</v>
      </c>
      <c r="AL212" s="186">
        <f t="shared" si="127"/>
        <v>11</v>
      </c>
      <c r="AM212" s="186">
        <f t="shared" si="127"/>
        <v>0</v>
      </c>
      <c r="AN212" s="186">
        <f t="shared" si="127"/>
        <v>0</v>
      </c>
      <c r="AO212" s="186">
        <f t="shared" si="127"/>
        <v>0</v>
      </c>
      <c r="AP212" s="186">
        <f t="shared" si="127"/>
        <v>0</v>
      </c>
      <c r="AQ212" s="186">
        <f t="shared" si="127"/>
        <v>23</v>
      </c>
      <c r="AR212" s="186">
        <f t="shared" si="127"/>
        <v>17</v>
      </c>
      <c r="AS212" s="186">
        <f t="shared" si="127"/>
        <v>3</v>
      </c>
      <c r="AT212" s="186">
        <f t="shared" si="127"/>
        <v>0</v>
      </c>
      <c r="AU212" s="186">
        <f t="shared" si="127"/>
        <v>25</v>
      </c>
      <c r="AV212" s="186">
        <f t="shared" si="127"/>
        <v>26</v>
      </c>
      <c r="AW212" s="186">
        <f t="shared" si="127"/>
        <v>2</v>
      </c>
      <c r="AX212" s="186">
        <f t="shared" si="127"/>
        <v>0</v>
      </c>
      <c r="AY212" s="186">
        <f t="shared" si="127"/>
        <v>0</v>
      </c>
    </row>
    <row r="213" spans="1:51" s="162" customFormat="1" ht="24.75" customHeight="1">
      <c r="A213" s="363" t="s">
        <v>122</v>
      </c>
      <c r="B213" s="364"/>
      <c r="C213" s="500" t="s">
        <v>123</v>
      </c>
      <c r="D213" s="501"/>
      <c r="E213" s="501"/>
      <c r="F213" s="501"/>
      <c r="G213" s="501"/>
      <c r="H213" s="502"/>
      <c r="I213" s="155">
        <f t="shared" si="125"/>
        <v>196</v>
      </c>
      <c r="J213" s="156">
        <f t="shared" si="110"/>
        <v>7</v>
      </c>
      <c r="K213" s="156">
        <f t="shared" si="110"/>
        <v>1</v>
      </c>
      <c r="L213" s="188"/>
      <c r="M213" s="161"/>
      <c r="N213" s="108"/>
      <c r="O213" s="108"/>
      <c r="P213" s="161">
        <v>7</v>
      </c>
      <c r="Q213" s="161">
        <v>1</v>
      </c>
      <c r="R213" s="161">
        <v>7</v>
      </c>
      <c r="S213" s="161"/>
      <c r="T213" s="161"/>
      <c r="U213" s="161"/>
      <c r="V213" s="163"/>
      <c r="W213" s="163"/>
      <c r="X213" s="161"/>
      <c r="Y213" s="161"/>
      <c r="Z213" s="173"/>
      <c r="AA213" s="172"/>
      <c r="AB213" s="158" t="str">
        <f t="shared" si="102"/>
        <v>CF7411-12</v>
      </c>
      <c r="AC213" s="158" t="str">
        <f t="shared" si="103"/>
        <v>Барилгын цахилгаанчин</v>
      </c>
      <c r="AD213" s="159">
        <f t="shared" si="100"/>
        <v>196</v>
      </c>
      <c r="AE213" s="161"/>
      <c r="AF213" s="161"/>
      <c r="AG213" s="161"/>
      <c r="AH213" s="161"/>
      <c r="AI213" s="161"/>
      <c r="AJ213" s="161"/>
      <c r="AK213" s="161">
        <v>6</v>
      </c>
      <c r="AL213" s="161"/>
      <c r="AM213" s="161"/>
      <c r="AN213" s="161"/>
      <c r="AO213" s="161"/>
      <c r="AP213" s="161"/>
      <c r="AQ213" s="161">
        <v>1</v>
      </c>
      <c r="AR213" s="161">
        <v>1</v>
      </c>
      <c r="AS213" s="161">
        <v>1</v>
      </c>
      <c r="AT213" s="161"/>
      <c r="AU213" s="161"/>
      <c r="AV213" s="161">
        <v>5</v>
      </c>
      <c r="AW213" s="161">
        <v>1</v>
      </c>
      <c r="AX213" s="161"/>
      <c r="AY213" s="161"/>
    </row>
    <row r="214" spans="1:51" s="162" customFormat="1" ht="24.75" customHeight="1">
      <c r="A214" s="363" t="s">
        <v>120</v>
      </c>
      <c r="B214" s="364"/>
      <c r="C214" s="500" t="s">
        <v>121</v>
      </c>
      <c r="D214" s="501"/>
      <c r="E214" s="501"/>
      <c r="F214" s="501"/>
      <c r="G214" s="501"/>
      <c r="H214" s="502"/>
      <c r="I214" s="155">
        <f t="shared" si="125"/>
        <v>197</v>
      </c>
      <c r="J214" s="156">
        <f t="shared" si="110"/>
        <v>5</v>
      </c>
      <c r="K214" s="156">
        <f t="shared" si="110"/>
        <v>0</v>
      </c>
      <c r="L214" s="188"/>
      <c r="M214" s="161"/>
      <c r="N214" s="108"/>
      <c r="O214" s="108"/>
      <c r="P214" s="161">
        <v>5</v>
      </c>
      <c r="Q214" s="161"/>
      <c r="R214" s="161">
        <v>5</v>
      </c>
      <c r="S214" s="161"/>
      <c r="T214" s="161"/>
      <c r="U214" s="161"/>
      <c r="V214" s="163"/>
      <c r="W214" s="163"/>
      <c r="X214" s="161"/>
      <c r="Y214" s="161"/>
      <c r="Z214" s="173"/>
      <c r="AA214" s="172"/>
      <c r="AB214" s="158" t="str">
        <f t="shared" si="102"/>
        <v>CF7126-36</v>
      </c>
      <c r="AC214" s="158" t="str">
        <f t="shared" si="103"/>
        <v>Барилгын сантехникч</v>
      </c>
      <c r="AD214" s="159">
        <f t="shared" si="100"/>
        <v>197</v>
      </c>
      <c r="AE214" s="161"/>
      <c r="AF214" s="161"/>
      <c r="AG214" s="161"/>
      <c r="AH214" s="161"/>
      <c r="AI214" s="161"/>
      <c r="AJ214" s="161"/>
      <c r="AK214" s="161">
        <v>5</v>
      </c>
      <c r="AL214" s="161"/>
      <c r="AM214" s="161"/>
      <c r="AN214" s="161"/>
      <c r="AO214" s="161"/>
      <c r="AP214" s="161"/>
      <c r="AQ214" s="161"/>
      <c r="AR214" s="161"/>
      <c r="AS214" s="161">
        <v>1</v>
      </c>
      <c r="AT214" s="161"/>
      <c r="AU214" s="161">
        <v>2</v>
      </c>
      <c r="AV214" s="161">
        <v>2</v>
      </c>
      <c r="AW214" s="161"/>
      <c r="AX214" s="161"/>
      <c r="AY214" s="161"/>
    </row>
    <row r="215" spans="1:51" s="162" customFormat="1" ht="24.75" customHeight="1">
      <c r="A215" s="363" t="s">
        <v>248</v>
      </c>
      <c r="B215" s="364"/>
      <c r="C215" s="428" t="s">
        <v>249</v>
      </c>
      <c r="D215" s="429"/>
      <c r="E215" s="429"/>
      <c r="F215" s="429"/>
      <c r="G215" s="429"/>
      <c r="H215" s="430"/>
      <c r="I215" s="155">
        <f t="shared" si="125"/>
        <v>198</v>
      </c>
      <c r="J215" s="156">
        <f t="shared" si="110"/>
        <v>8</v>
      </c>
      <c r="K215" s="156">
        <f t="shared" si="110"/>
        <v>8</v>
      </c>
      <c r="L215" s="188"/>
      <c r="M215" s="161"/>
      <c r="N215" s="108"/>
      <c r="O215" s="108"/>
      <c r="P215" s="161">
        <v>8</v>
      </c>
      <c r="Q215" s="161">
        <v>8</v>
      </c>
      <c r="R215" s="161">
        <v>8</v>
      </c>
      <c r="S215" s="161"/>
      <c r="T215" s="161"/>
      <c r="U215" s="161"/>
      <c r="V215" s="163"/>
      <c r="W215" s="163"/>
      <c r="X215" s="161"/>
      <c r="Y215" s="161"/>
      <c r="Z215" s="173"/>
      <c r="AA215" s="172"/>
      <c r="AB215" s="158" t="str">
        <f t="shared" si="102"/>
        <v>SO5141-11</v>
      </c>
      <c r="AC215" s="158" t="str">
        <f t="shared" si="103"/>
        <v>Үсчин</v>
      </c>
      <c r="AD215" s="159">
        <f t="shared" si="100"/>
        <v>198</v>
      </c>
      <c r="AE215" s="161"/>
      <c r="AF215" s="161"/>
      <c r="AG215" s="161"/>
      <c r="AH215" s="161"/>
      <c r="AI215" s="161"/>
      <c r="AJ215" s="161"/>
      <c r="AK215" s="161">
        <v>1</v>
      </c>
      <c r="AL215" s="161">
        <v>1</v>
      </c>
      <c r="AM215" s="161"/>
      <c r="AN215" s="161"/>
      <c r="AO215" s="161"/>
      <c r="AP215" s="161"/>
      <c r="AQ215" s="161">
        <v>7</v>
      </c>
      <c r="AR215" s="161">
        <v>7</v>
      </c>
      <c r="AS215" s="161"/>
      <c r="AT215" s="161"/>
      <c r="AU215" s="161"/>
      <c r="AV215" s="161">
        <v>8</v>
      </c>
      <c r="AW215" s="161"/>
      <c r="AX215" s="161"/>
      <c r="AY215" s="161"/>
    </row>
    <row r="216" spans="1:51" s="162" customFormat="1" ht="24.75" customHeight="1">
      <c r="A216" s="363" t="s">
        <v>216</v>
      </c>
      <c r="B216" s="364"/>
      <c r="C216" s="428" t="s">
        <v>217</v>
      </c>
      <c r="D216" s="429"/>
      <c r="E216" s="429"/>
      <c r="F216" s="429"/>
      <c r="G216" s="429"/>
      <c r="H216" s="430"/>
      <c r="I216" s="155">
        <f t="shared" si="125"/>
        <v>199</v>
      </c>
      <c r="J216" s="156">
        <f t="shared" si="110"/>
        <v>13</v>
      </c>
      <c r="K216" s="156">
        <f t="shared" si="110"/>
        <v>13</v>
      </c>
      <c r="L216" s="188"/>
      <c r="M216" s="161"/>
      <c r="N216" s="108"/>
      <c r="O216" s="108"/>
      <c r="P216" s="161">
        <v>13</v>
      </c>
      <c r="Q216" s="161">
        <v>13</v>
      </c>
      <c r="R216" s="161">
        <v>13</v>
      </c>
      <c r="S216" s="161"/>
      <c r="T216" s="161"/>
      <c r="U216" s="161"/>
      <c r="V216" s="163"/>
      <c r="W216" s="163"/>
      <c r="X216" s="161"/>
      <c r="Y216" s="161"/>
      <c r="Z216" s="173"/>
      <c r="AA216" s="172"/>
      <c r="AB216" s="158" t="str">
        <f t="shared" si="102"/>
        <v>IE7533-28</v>
      </c>
      <c r="AC216" s="158" t="str">
        <f t="shared" si="103"/>
        <v>Оёмол бүтээгдэхүүний оёдолчин</v>
      </c>
      <c r="AD216" s="159">
        <f t="shared" si="100"/>
        <v>199</v>
      </c>
      <c r="AE216" s="161"/>
      <c r="AF216" s="161"/>
      <c r="AG216" s="161"/>
      <c r="AH216" s="161"/>
      <c r="AI216" s="161"/>
      <c r="AJ216" s="161"/>
      <c r="AK216" s="161">
        <v>10</v>
      </c>
      <c r="AL216" s="161">
        <v>10</v>
      </c>
      <c r="AM216" s="161"/>
      <c r="AN216" s="161"/>
      <c r="AO216" s="161"/>
      <c r="AP216" s="161"/>
      <c r="AQ216" s="161">
        <v>3</v>
      </c>
      <c r="AR216" s="161">
        <v>3</v>
      </c>
      <c r="AS216" s="161">
        <v>1</v>
      </c>
      <c r="AT216" s="161"/>
      <c r="AU216" s="161"/>
      <c r="AV216" s="161">
        <v>11</v>
      </c>
      <c r="AW216" s="161">
        <v>1</v>
      </c>
      <c r="AX216" s="161"/>
      <c r="AY216" s="161"/>
    </row>
    <row r="217" spans="1:51" s="162" customFormat="1" ht="24.75" customHeight="1">
      <c r="A217" s="428" t="s">
        <v>105</v>
      </c>
      <c r="B217" s="430"/>
      <c r="C217" s="428" t="s">
        <v>106</v>
      </c>
      <c r="D217" s="429"/>
      <c r="E217" s="429"/>
      <c r="F217" s="429"/>
      <c r="G217" s="429"/>
      <c r="H217" s="430"/>
      <c r="I217" s="155">
        <f t="shared" si="125"/>
        <v>200</v>
      </c>
      <c r="J217" s="156">
        <f t="shared" si="110"/>
        <v>16</v>
      </c>
      <c r="K217" s="156">
        <f t="shared" si="110"/>
        <v>11</v>
      </c>
      <c r="L217" s="188">
        <v>16</v>
      </c>
      <c r="M217" s="161">
        <v>11</v>
      </c>
      <c r="N217" s="108"/>
      <c r="O217" s="108"/>
      <c r="P217" s="161"/>
      <c r="Q217" s="161"/>
      <c r="R217" s="161">
        <v>16</v>
      </c>
      <c r="S217" s="161"/>
      <c r="T217" s="161"/>
      <c r="U217" s="161"/>
      <c r="V217" s="163"/>
      <c r="W217" s="163"/>
      <c r="X217" s="161"/>
      <c r="Y217" s="161"/>
      <c r="Z217" s="173">
        <v>6</v>
      </c>
      <c r="AA217" s="172">
        <v>6</v>
      </c>
      <c r="AB217" s="158" t="str">
        <f t="shared" si="102"/>
        <v>NF3143-11</v>
      </c>
      <c r="AC217" s="158" t="str">
        <f t="shared" si="103"/>
        <v>Ойн техникч</v>
      </c>
      <c r="AD217" s="159">
        <f t="shared" si="100"/>
        <v>200</v>
      </c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>
        <v>10</v>
      </c>
      <c r="AR217" s="161">
        <v>5</v>
      </c>
      <c r="AS217" s="161"/>
      <c r="AT217" s="161"/>
      <c r="AU217" s="161">
        <v>16</v>
      </c>
      <c r="AV217" s="161"/>
      <c r="AW217" s="161"/>
      <c r="AX217" s="161"/>
      <c r="AY217" s="161"/>
    </row>
    <row r="218" spans="1:51" s="162" customFormat="1" ht="24.75" customHeight="1">
      <c r="A218" s="363" t="s">
        <v>132</v>
      </c>
      <c r="B218" s="364"/>
      <c r="C218" s="428" t="s">
        <v>133</v>
      </c>
      <c r="D218" s="429"/>
      <c r="E218" s="429"/>
      <c r="F218" s="429"/>
      <c r="G218" s="429"/>
      <c r="H218" s="430"/>
      <c r="I218" s="155">
        <f t="shared" si="125"/>
        <v>201</v>
      </c>
      <c r="J218" s="156">
        <f t="shared" si="110"/>
        <v>7</v>
      </c>
      <c r="K218" s="156">
        <f t="shared" si="110"/>
        <v>4</v>
      </c>
      <c r="L218" s="188">
        <v>7</v>
      </c>
      <c r="M218" s="161">
        <v>4</v>
      </c>
      <c r="N218" s="108"/>
      <c r="O218" s="108"/>
      <c r="P218" s="161"/>
      <c r="Q218" s="161"/>
      <c r="R218" s="161">
        <v>7</v>
      </c>
      <c r="S218" s="161"/>
      <c r="T218" s="161"/>
      <c r="U218" s="161"/>
      <c r="V218" s="161"/>
      <c r="W218" s="161"/>
      <c r="X218" s="161"/>
      <c r="Y218" s="161"/>
      <c r="Z218" s="173">
        <v>5</v>
      </c>
      <c r="AA218" s="172">
        <v>3</v>
      </c>
      <c r="AB218" s="158" t="str">
        <f t="shared" si="102"/>
        <v>CF3112-11</v>
      </c>
      <c r="AC218" s="158" t="str">
        <f t="shared" si="103"/>
        <v>Иргэний барилгын техникч</v>
      </c>
      <c r="AD218" s="159">
        <f t="shared" si="100"/>
        <v>201</v>
      </c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>
        <v>2</v>
      </c>
      <c r="AR218" s="161">
        <v>1</v>
      </c>
      <c r="AS218" s="161"/>
      <c r="AT218" s="161"/>
      <c r="AU218" s="161">
        <v>7</v>
      </c>
      <c r="AV218" s="161"/>
      <c r="AW218" s="161"/>
      <c r="AX218" s="161"/>
      <c r="AY218" s="161"/>
    </row>
    <row r="219" spans="1:51" s="140" customFormat="1" ht="24.75" customHeight="1">
      <c r="A219" s="467" t="s">
        <v>340</v>
      </c>
      <c r="B219" s="473"/>
      <c r="C219" s="473"/>
      <c r="D219" s="473"/>
      <c r="E219" s="473"/>
      <c r="F219" s="473"/>
      <c r="G219" s="473"/>
      <c r="H219" s="468"/>
      <c r="I219" s="155">
        <f t="shared" si="125"/>
        <v>202</v>
      </c>
      <c r="J219" s="156">
        <f>+J220+J246+J251+J255</f>
        <v>523</v>
      </c>
      <c r="K219" s="156">
        <f t="shared" ref="K219:AA219" si="128">+K220+K246+K251+K255</f>
        <v>108</v>
      </c>
      <c r="L219" s="156">
        <f t="shared" si="128"/>
        <v>267</v>
      </c>
      <c r="M219" s="156">
        <f t="shared" si="128"/>
        <v>72</v>
      </c>
      <c r="N219" s="156">
        <f t="shared" si="128"/>
        <v>218</v>
      </c>
      <c r="O219" s="156">
        <f t="shared" si="128"/>
        <v>34</v>
      </c>
      <c r="P219" s="156">
        <f t="shared" si="128"/>
        <v>38</v>
      </c>
      <c r="Q219" s="156">
        <f t="shared" si="128"/>
        <v>2</v>
      </c>
      <c r="R219" s="156">
        <f t="shared" si="128"/>
        <v>399</v>
      </c>
      <c r="S219" s="156">
        <f t="shared" si="128"/>
        <v>2</v>
      </c>
      <c r="T219" s="156">
        <f t="shared" si="128"/>
        <v>122</v>
      </c>
      <c r="U219" s="156">
        <f t="shared" si="128"/>
        <v>0</v>
      </c>
      <c r="V219" s="156">
        <f t="shared" si="128"/>
        <v>9</v>
      </c>
      <c r="W219" s="156">
        <f t="shared" si="128"/>
        <v>5</v>
      </c>
      <c r="X219" s="156">
        <f t="shared" si="128"/>
        <v>0</v>
      </c>
      <c r="Y219" s="156">
        <f t="shared" si="128"/>
        <v>0</v>
      </c>
      <c r="Z219" s="156">
        <f t="shared" si="128"/>
        <v>216</v>
      </c>
      <c r="AA219" s="156">
        <f t="shared" si="128"/>
        <v>61</v>
      </c>
      <c r="AB219" s="467" t="str">
        <f>+A219</f>
        <v>Төрийн бус өмчийн политехнк коллеж-4</v>
      </c>
      <c r="AC219" s="468"/>
      <c r="AD219" s="191">
        <f t="shared" si="100"/>
        <v>202</v>
      </c>
      <c r="AE219" s="156">
        <f>+AE220+AE246+AE251+AE255</f>
        <v>0</v>
      </c>
      <c r="AF219" s="156">
        <f t="shared" ref="AF219:AV219" si="129">+AF220+AF246+AF251+AF255</f>
        <v>0</v>
      </c>
      <c r="AG219" s="156">
        <f t="shared" si="129"/>
        <v>0</v>
      </c>
      <c r="AH219" s="156">
        <f t="shared" si="129"/>
        <v>0</v>
      </c>
      <c r="AI219" s="156">
        <f t="shared" si="129"/>
        <v>142</v>
      </c>
      <c r="AJ219" s="156">
        <f t="shared" si="129"/>
        <v>26</v>
      </c>
      <c r="AK219" s="156">
        <f t="shared" si="129"/>
        <v>18</v>
      </c>
      <c r="AL219" s="156">
        <f t="shared" si="129"/>
        <v>8</v>
      </c>
      <c r="AM219" s="156">
        <f t="shared" si="129"/>
        <v>112</v>
      </c>
      <c r="AN219" s="156">
        <f t="shared" si="129"/>
        <v>0</v>
      </c>
      <c r="AO219" s="156">
        <f t="shared" si="129"/>
        <v>0</v>
      </c>
      <c r="AP219" s="156">
        <f t="shared" si="129"/>
        <v>0</v>
      </c>
      <c r="AQ219" s="156">
        <f t="shared" si="129"/>
        <v>26</v>
      </c>
      <c r="AR219" s="156">
        <f t="shared" si="129"/>
        <v>8</v>
      </c>
      <c r="AS219" s="156">
        <f t="shared" si="129"/>
        <v>30</v>
      </c>
      <c r="AT219" s="156">
        <f t="shared" si="129"/>
        <v>0</v>
      </c>
      <c r="AU219" s="156">
        <f t="shared" si="129"/>
        <v>309</v>
      </c>
      <c r="AV219" s="156">
        <f t="shared" si="129"/>
        <v>151</v>
      </c>
      <c r="AW219" s="156">
        <f>+AW220+AW246+AW251+AW255</f>
        <v>32</v>
      </c>
      <c r="AX219" s="156">
        <f t="shared" ref="AX219:AY219" si="130">+AX220+AX246+AX251+AX255</f>
        <v>1</v>
      </c>
      <c r="AY219" s="156">
        <f t="shared" si="130"/>
        <v>0</v>
      </c>
    </row>
    <row r="220" spans="1:51" s="154" customFormat="1">
      <c r="A220" s="503" t="s">
        <v>341</v>
      </c>
      <c r="B220" s="504"/>
      <c r="C220" s="504"/>
      <c r="D220" s="504"/>
      <c r="E220" s="504"/>
      <c r="F220" s="504"/>
      <c r="G220" s="504"/>
      <c r="H220" s="505"/>
      <c r="I220" s="152">
        <f t="shared" si="125"/>
        <v>203</v>
      </c>
      <c r="J220" s="165">
        <f t="shared" ref="J220:AA220" si="131">SUM(J221:J245)</f>
        <v>399</v>
      </c>
      <c r="K220" s="165">
        <f t="shared" si="131"/>
        <v>59</v>
      </c>
      <c r="L220" s="165">
        <f t="shared" si="131"/>
        <v>148</v>
      </c>
      <c r="M220" s="165">
        <f t="shared" si="131"/>
        <v>28</v>
      </c>
      <c r="N220" s="165">
        <f t="shared" si="131"/>
        <v>213</v>
      </c>
      <c r="O220" s="165">
        <f t="shared" si="131"/>
        <v>29</v>
      </c>
      <c r="P220" s="165">
        <f t="shared" si="131"/>
        <v>38</v>
      </c>
      <c r="Q220" s="165">
        <f t="shared" si="131"/>
        <v>2</v>
      </c>
      <c r="R220" s="165">
        <f t="shared" si="131"/>
        <v>399</v>
      </c>
      <c r="S220" s="165">
        <f t="shared" si="131"/>
        <v>0</v>
      </c>
      <c r="T220" s="165">
        <f t="shared" si="131"/>
        <v>0</v>
      </c>
      <c r="U220" s="165">
        <f t="shared" si="131"/>
        <v>0</v>
      </c>
      <c r="V220" s="165">
        <f t="shared" si="131"/>
        <v>4</v>
      </c>
      <c r="W220" s="165">
        <f t="shared" si="131"/>
        <v>0</v>
      </c>
      <c r="X220" s="165">
        <f t="shared" si="131"/>
        <v>0</v>
      </c>
      <c r="Y220" s="165">
        <f t="shared" si="131"/>
        <v>0</v>
      </c>
      <c r="Z220" s="165">
        <f t="shared" si="131"/>
        <v>101</v>
      </c>
      <c r="AA220" s="165">
        <f t="shared" si="131"/>
        <v>18</v>
      </c>
      <c r="AB220" s="434" t="str">
        <f>+A220</f>
        <v>1. Техник технологийн Политехник коллеж</v>
      </c>
      <c r="AC220" s="436"/>
      <c r="AD220" s="165">
        <f t="shared" si="100"/>
        <v>203</v>
      </c>
      <c r="AE220" s="165">
        <f t="shared" ref="AE220:AY220" si="132">SUM(AE221:AE245)</f>
        <v>0</v>
      </c>
      <c r="AF220" s="165">
        <f t="shared" si="132"/>
        <v>0</v>
      </c>
      <c r="AG220" s="165">
        <f t="shared" si="132"/>
        <v>0</v>
      </c>
      <c r="AH220" s="165">
        <f t="shared" si="132"/>
        <v>0</v>
      </c>
      <c r="AI220" s="165">
        <f t="shared" si="132"/>
        <v>138</v>
      </c>
      <c r="AJ220" s="165">
        <f t="shared" si="132"/>
        <v>25</v>
      </c>
      <c r="AK220" s="165">
        <f t="shared" si="132"/>
        <v>18</v>
      </c>
      <c r="AL220" s="165">
        <f t="shared" si="132"/>
        <v>8</v>
      </c>
      <c r="AM220" s="165">
        <f t="shared" si="132"/>
        <v>112</v>
      </c>
      <c r="AN220" s="165">
        <f t="shared" si="132"/>
        <v>0</v>
      </c>
      <c r="AO220" s="165">
        <f t="shared" si="132"/>
        <v>0</v>
      </c>
      <c r="AP220" s="165">
        <f t="shared" si="132"/>
        <v>0</v>
      </c>
      <c r="AQ220" s="165">
        <f t="shared" si="132"/>
        <v>26</v>
      </c>
      <c r="AR220" s="165">
        <f t="shared" si="132"/>
        <v>8</v>
      </c>
      <c r="AS220" s="165">
        <f t="shared" si="132"/>
        <v>29</v>
      </c>
      <c r="AT220" s="165">
        <f t="shared" si="132"/>
        <v>0</v>
      </c>
      <c r="AU220" s="165">
        <f t="shared" si="132"/>
        <v>193</v>
      </c>
      <c r="AV220" s="165">
        <f t="shared" si="132"/>
        <v>149</v>
      </c>
      <c r="AW220" s="165">
        <f t="shared" si="132"/>
        <v>27</v>
      </c>
      <c r="AX220" s="165">
        <f t="shared" si="132"/>
        <v>1</v>
      </c>
      <c r="AY220" s="165">
        <f t="shared" si="132"/>
        <v>0</v>
      </c>
    </row>
    <row r="221" spans="1:51" s="162" customFormat="1" ht="24.75" customHeight="1">
      <c r="A221" s="472" t="s">
        <v>112</v>
      </c>
      <c r="B221" s="472"/>
      <c r="C221" s="428" t="s">
        <v>113</v>
      </c>
      <c r="D221" s="429"/>
      <c r="E221" s="429"/>
      <c r="F221" s="429"/>
      <c r="G221" s="429"/>
      <c r="H221" s="430"/>
      <c r="I221" s="155">
        <f t="shared" si="125"/>
        <v>204</v>
      </c>
      <c r="J221" s="156">
        <f t="shared" si="110"/>
        <v>6</v>
      </c>
      <c r="K221" s="156">
        <f t="shared" si="110"/>
        <v>1</v>
      </c>
      <c r="L221" s="157">
        <v>6</v>
      </c>
      <c r="M221" s="157">
        <v>1</v>
      </c>
      <c r="N221" s="157"/>
      <c r="O221" s="157"/>
      <c r="P221" s="157"/>
      <c r="Q221" s="157"/>
      <c r="R221" s="157">
        <v>6</v>
      </c>
      <c r="S221" s="157"/>
      <c r="T221" s="157"/>
      <c r="U221" s="157"/>
      <c r="V221" s="157"/>
      <c r="W221" s="157"/>
      <c r="X221" s="157"/>
      <c r="Y221" s="157"/>
      <c r="Z221" s="157">
        <v>6</v>
      </c>
      <c r="AA221" s="157">
        <v>1</v>
      </c>
      <c r="AB221" s="158" t="str">
        <f t="shared" si="102"/>
        <v>CT3112-16</v>
      </c>
      <c r="AC221" s="158" t="str">
        <f t="shared" si="103"/>
        <v>Барилга угсралтын техникч</v>
      </c>
      <c r="AD221" s="159">
        <f t="shared" si="100"/>
        <v>204</v>
      </c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>
        <v>6</v>
      </c>
      <c r="AV221" s="157"/>
      <c r="AW221" s="157"/>
      <c r="AX221" s="157"/>
      <c r="AY221" s="157"/>
    </row>
    <row r="222" spans="1:51" s="162" customFormat="1" ht="24.75" customHeight="1">
      <c r="A222" s="428" t="s">
        <v>140</v>
      </c>
      <c r="B222" s="430"/>
      <c r="C222" s="428" t="s">
        <v>141</v>
      </c>
      <c r="D222" s="429"/>
      <c r="E222" s="429"/>
      <c r="F222" s="429"/>
      <c r="G222" s="429"/>
      <c r="H222" s="430"/>
      <c r="I222" s="155">
        <f t="shared" si="125"/>
        <v>205</v>
      </c>
      <c r="J222" s="156">
        <f t="shared" si="110"/>
        <v>12</v>
      </c>
      <c r="K222" s="156">
        <f t="shared" si="110"/>
        <v>0</v>
      </c>
      <c r="L222" s="157">
        <v>12</v>
      </c>
      <c r="M222" s="157"/>
      <c r="N222" s="157"/>
      <c r="O222" s="157"/>
      <c r="P222" s="157"/>
      <c r="Q222" s="157"/>
      <c r="R222" s="157">
        <v>12</v>
      </c>
      <c r="S222" s="157"/>
      <c r="T222" s="157"/>
      <c r="U222" s="157"/>
      <c r="V222" s="157"/>
      <c r="W222" s="157"/>
      <c r="X222" s="157"/>
      <c r="Y222" s="157"/>
      <c r="Z222" s="157">
        <v>7</v>
      </c>
      <c r="AA222" s="157"/>
      <c r="AB222" s="158" t="str">
        <f t="shared" si="102"/>
        <v>CF3115-41</v>
      </c>
      <c r="AC222" s="158" t="str">
        <f t="shared" si="103"/>
        <v>Сантехникийн техникч</v>
      </c>
      <c r="AD222" s="159">
        <f t="shared" ref="AD222:AD263" si="133">+I222</f>
        <v>205</v>
      </c>
      <c r="AE222" s="157"/>
      <c r="AF222" s="157"/>
      <c r="AG222" s="157"/>
      <c r="AH222" s="157"/>
      <c r="AI222" s="157">
        <v>5</v>
      </c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>
        <v>11</v>
      </c>
      <c r="AV222" s="157">
        <v>1</v>
      </c>
      <c r="AW222" s="157"/>
      <c r="AX222" s="157"/>
      <c r="AY222" s="157"/>
    </row>
    <row r="223" spans="1:51" s="162" customFormat="1" ht="24.75" customHeight="1">
      <c r="A223" s="506" t="s">
        <v>130</v>
      </c>
      <c r="B223" s="507"/>
      <c r="C223" s="428" t="s">
        <v>131</v>
      </c>
      <c r="D223" s="429"/>
      <c r="E223" s="429"/>
      <c r="F223" s="429"/>
      <c r="G223" s="429"/>
      <c r="H223" s="430"/>
      <c r="I223" s="155">
        <f t="shared" si="125"/>
        <v>206</v>
      </c>
      <c r="J223" s="156">
        <f t="shared" si="110"/>
        <v>15</v>
      </c>
      <c r="K223" s="156">
        <f t="shared" si="110"/>
        <v>1</v>
      </c>
      <c r="L223" s="157">
        <v>15</v>
      </c>
      <c r="M223" s="157">
        <v>1</v>
      </c>
      <c r="N223" s="157"/>
      <c r="O223" s="157"/>
      <c r="P223" s="157"/>
      <c r="Q223" s="157"/>
      <c r="R223" s="157">
        <v>15</v>
      </c>
      <c r="S223" s="157"/>
      <c r="T223" s="157"/>
      <c r="U223" s="157"/>
      <c r="V223" s="157"/>
      <c r="W223" s="157"/>
      <c r="X223" s="157"/>
      <c r="Y223" s="157"/>
      <c r="Z223" s="157">
        <v>4</v>
      </c>
      <c r="AA223" s="157"/>
      <c r="AB223" s="158" t="str">
        <f t="shared" ref="AB223:AB263" si="134">+A223</f>
        <v>CB3112-37</v>
      </c>
      <c r="AC223" s="158" t="str">
        <f t="shared" ref="AC223:AC262" si="135">+C223</f>
        <v>Зам, гүүрийн техникч</v>
      </c>
      <c r="AD223" s="159">
        <f t="shared" si="133"/>
        <v>206</v>
      </c>
      <c r="AE223" s="157"/>
      <c r="AF223" s="157"/>
      <c r="AG223" s="157"/>
      <c r="AH223" s="157"/>
      <c r="AI223" s="157">
        <v>10</v>
      </c>
      <c r="AJ223" s="157">
        <v>1</v>
      </c>
      <c r="AK223" s="157"/>
      <c r="AL223" s="157"/>
      <c r="AM223" s="157"/>
      <c r="AN223" s="157"/>
      <c r="AO223" s="157"/>
      <c r="AP223" s="157"/>
      <c r="AQ223" s="157">
        <v>1</v>
      </c>
      <c r="AR223" s="157"/>
      <c r="AS223" s="157">
        <v>1</v>
      </c>
      <c r="AT223" s="157"/>
      <c r="AU223" s="157">
        <v>9</v>
      </c>
      <c r="AV223" s="157">
        <v>5</v>
      </c>
      <c r="AW223" s="157"/>
      <c r="AX223" s="157"/>
      <c r="AY223" s="157"/>
    </row>
    <row r="224" spans="1:51" s="162" customFormat="1" ht="24.75" customHeight="1">
      <c r="A224" s="506" t="s">
        <v>228</v>
      </c>
      <c r="B224" s="507"/>
      <c r="C224" s="428" t="s">
        <v>229</v>
      </c>
      <c r="D224" s="429"/>
      <c r="E224" s="429"/>
      <c r="F224" s="429"/>
      <c r="G224" s="429"/>
      <c r="H224" s="430"/>
      <c r="I224" s="155">
        <f t="shared" si="125"/>
        <v>207</v>
      </c>
      <c r="J224" s="156">
        <f t="shared" si="110"/>
        <v>49</v>
      </c>
      <c r="K224" s="156">
        <f t="shared" si="110"/>
        <v>5</v>
      </c>
      <c r="L224" s="157">
        <v>49</v>
      </c>
      <c r="M224" s="157">
        <v>5</v>
      </c>
      <c r="N224" s="157"/>
      <c r="O224" s="157"/>
      <c r="P224" s="157"/>
      <c r="Q224" s="157"/>
      <c r="R224" s="157">
        <v>49</v>
      </c>
      <c r="S224" s="157"/>
      <c r="T224" s="157"/>
      <c r="U224" s="157"/>
      <c r="V224" s="157"/>
      <c r="W224" s="157"/>
      <c r="X224" s="157"/>
      <c r="Y224" s="157"/>
      <c r="Z224" s="157">
        <v>28</v>
      </c>
      <c r="AA224" s="157">
        <v>2</v>
      </c>
      <c r="AB224" s="158" t="str">
        <f t="shared" si="134"/>
        <v>IM3113-17</v>
      </c>
      <c r="AC224" s="158" t="str">
        <f t="shared" si="135"/>
        <v>Цахилгааны техникч</v>
      </c>
      <c r="AD224" s="159">
        <f t="shared" si="133"/>
        <v>207</v>
      </c>
      <c r="AE224" s="157"/>
      <c r="AF224" s="157"/>
      <c r="AG224" s="157"/>
      <c r="AH224" s="157"/>
      <c r="AI224" s="157">
        <v>21</v>
      </c>
      <c r="AJ224" s="157">
        <v>3</v>
      </c>
      <c r="AK224" s="157"/>
      <c r="AL224" s="157"/>
      <c r="AM224" s="157"/>
      <c r="AN224" s="157"/>
      <c r="AO224" s="157"/>
      <c r="AP224" s="157"/>
      <c r="AQ224" s="157"/>
      <c r="AR224" s="157"/>
      <c r="AS224" s="157">
        <v>2</v>
      </c>
      <c r="AT224" s="157"/>
      <c r="AU224" s="157">
        <v>47</v>
      </c>
      <c r="AV224" s="157"/>
      <c r="AW224" s="157"/>
      <c r="AX224" s="157"/>
      <c r="AY224" s="157"/>
    </row>
    <row r="225" spans="1:51" s="162" customFormat="1" ht="24.75" customHeight="1">
      <c r="A225" s="428" t="s">
        <v>145</v>
      </c>
      <c r="B225" s="430"/>
      <c r="C225" s="428" t="s">
        <v>146</v>
      </c>
      <c r="D225" s="429"/>
      <c r="E225" s="429"/>
      <c r="F225" s="429"/>
      <c r="G225" s="429"/>
      <c r="H225" s="430"/>
      <c r="I225" s="155">
        <f t="shared" si="125"/>
        <v>208</v>
      </c>
      <c r="J225" s="156">
        <f t="shared" si="110"/>
        <v>28</v>
      </c>
      <c r="K225" s="156">
        <f t="shared" si="110"/>
        <v>1</v>
      </c>
      <c r="L225" s="157">
        <v>28</v>
      </c>
      <c r="M225" s="157">
        <v>1</v>
      </c>
      <c r="N225" s="157"/>
      <c r="O225" s="157"/>
      <c r="P225" s="157"/>
      <c r="Q225" s="157"/>
      <c r="R225" s="157">
        <v>28</v>
      </c>
      <c r="S225" s="157"/>
      <c r="T225" s="157"/>
      <c r="U225" s="157"/>
      <c r="V225" s="157"/>
      <c r="W225" s="157"/>
      <c r="X225" s="157"/>
      <c r="Y225" s="157"/>
      <c r="Z225" s="157">
        <v>23</v>
      </c>
      <c r="AA225" s="157"/>
      <c r="AB225" s="158" t="str">
        <f t="shared" si="134"/>
        <v>TC3115-13</v>
      </c>
      <c r="AC225" s="158" t="str">
        <f t="shared" si="135"/>
        <v xml:space="preserve">Автомашины механик </v>
      </c>
      <c r="AD225" s="159">
        <f t="shared" si="133"/>
        <v>208</v>
      </c>
      <c r="AE225" s="157"/>
      <c r="AF225" s="157"/>
      <c r="AG225" s="157"/>
      <c r="AH225" s="157"/>
      <c r="AI225" s="157">
        <v>4</v>
      </c>
      <c r="AJ225" s="157"/>
      <c r="AK225" s="157"/>
      <c r="AL225" s="157"/>
      <c r="AM225" s="157"/>
      <c r="AN225" s="157"/>
      <c r="AO225" s="157"/>
      <c r="AP225" s="157"/>
      <c r="AQ225" s="157">
        <v>1</v>
      </c>
      <c r="AR225" s="157">
        <v>1</v>
      </c>
      <c r="AS225" s="157"/>
      <c r="AT225" s="157"/>
      <c r="AU225" s="157">
        <v>28</v>
      </c>
      <c r="AV225" s="157"/>
      <c r="AW225" s="157"/>
      <c r="AX225" s="157"/>
      <c r="AY225" s="157"/>
    </row>
    <row r="226" spans="1:51" s="162" customFormat="1" ht="24.75" customHeight="1">
      <c r="A226" s="506" t="s">
        <v>110</v>
      </c>
      <c r="B226" s="507"/>
      <c r="C226" s="428" t="s">
        <v>111</v>
      </c>
      <c r="D226" s="429"/>
      <c r="E226" s="429"/>
      <c r="F226" s="429"/>
      <c r="G226" s="429"/>
      <c r="H226" s="430"/>
      <c r="I226" s="155">
        <f t="shared" si="125"/>
        <v>209</v>
      </c>
      <c r="J226" s="156">
        <f t="shared" si="110"/>
        <v>8</v>
      </c>
      <c r="K226" s="156">
        <f t="shared" si="110"/>
        <v>2</v>
      </c>
      <c r="L226" s="157">
        <v>8</v>
      </c>
      <c r="M226" s="157">
        <v>2</v>
      </c>
      <c r="N226" s="157"/>
      <c r="O226" s="157"/>
      <c r="P226" s="157"/>
      <c r="Q226" s="157"/>
      <c r="R226" s="157">
        <v>8</v>
      </c>
      <c r="S226" s="157"/>
      <c r="T226" s="157"/>
      <c r="U226" s="157"/>
      <c r="V226" s="157"/>
      <c r="W226" s="157"/>
      <c r="X226" s="157"/>
      <c r="Y226" s="157"/>
      <c r="Z226" s="157">
        <v>8</v>
      </c>
      <c r="AA226" s="157">
        <v>2</v>
      </c>
      <c r="AB226" s="158" t="str">
        <f t="shared" si="134"/>
        <v>CF3112-43</v>
      </c>
      <c r="AC226" s="158" t="str">
        <f t="shared" si="135"/>
        <v>Барилга угсралтын мужааны техникч</v>
      </c>
      <c r="AD226" s="159">
        <f t="shared" si="133"/>
        <v>209</v>
      </c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>
        <v>8</v>
      </c>
      <c r="AV226" s="157"/>
      <c r="AW226" s="157"/>
      <c r="AX226" s="157"/>
      <c r="AY226" s="157"/>
    </row>
    <row r="227" spans="1:51" s="162" customFormat="1" ht="24.75" customHeight="1">
      <c r="A227" s="484" t="s">
        <v>128</v>
      </c>
      <c r="B227" s="484"/>
      <c r="C227" s="428" t="s">
        <v>129</v>
      </c>
      <c r="D227" s="429"/>
      <c r="E227" s="429"/>
      <c r="F227" s="429"/>
      <c r="G227" s="429"/>
      <c r="H227" s="430"/>
      <c r="I227" s="155">
        <f t="shared" si="125"/>
        <v>210</v>
      </c>
      <c r="J227" s="156">
        <f t="shared" si="110"/>
        <v>1</v>
      </c>
      <c r="K227" s="156">
        <f t="shared" si="110"/>
        <v>1</v>
      </c>
      <c r="L227" s="157">
        <v>1</v>
      </c>
      <c r="M227" s="157">
        <v>1</v>
      </c>
      <c r="N227" s="157"/>
      <c r="O227" s="157"/>
      <c r="P227" s="157"/>
      <c r="Q227" s="157"/>
      <c r="R227" s="157">
        <v>1</v>
      </c>
      <c r="S227" s="157"/>
      <c r="T227" s="157"/>
      <c r="U227" s="157"/>
      <c r="V227" s="157"/>
      <c r="W227" s="157"/>
      <c r="X227" s="157"/>
      <c r="Y227" s="157"/>
      <c r="Z227" s="157"/>
      <c r="AA227" s="157"/>
      <c r="AB227" s="158" t="str">
        <f t="shared" si="134"/>
        <v>CB7114-21</v>
      </c>
      <c r="AC227" s="158" t="str">
        <f t="shared" si="135"/>
        <v>Зам барилгын материалын лаборант</v>
      </c>
      <c r="AD227" s="159">
        <f t="shared" si="133"/>
        <v>210</v>
      </c>
      <c r="AE227" s="157"/>
      <c r="AF227" s="157"/>
      <c r="AG227" s="157"/>
      <c r="AH227" s="157"/>
      <c r="AI227" s="157">
        <v>1</v>
      </c>
      <c r="AJ227" s="157">
        <v>1</v>
      </c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>
        <v>1</v>
      </c>
      <c r="AV227" s="157"/>
      <c r="AW227" s="157"/>
      <c r="AX227" s="157"/>
      <c r="AY227" s="157"/>
    </row>
    <row r="228" spans="1:51" s="162" customFormat="1" ht="24.75" customHeight="1">
      <c r="A228" s="428" t="s">
        <v>224</v>
      </c>
      <c r="B228" s="430"/>
      <c r="C228" s="428" t="s">
        <v>225</v>
      </c>
      <c r="D228" s="429"/>
      <c r="E228" s="429"/>
      <c r="F228" s="429"/>
      <c r="G228" s="429"/>
      <c r="H228" s="430"/>
      <c r="I228" s="155">
        <f t="shared" si="125"/>
        <v>211</v>
      </c>
      <c r="J228" s="156">
        <f t="shared" si="110"/>
        <v>29</v>
      </c>
      <c r="K228" s="156">
        <f t="shared" si="110"/>
        <v>17</v>
      </c>
      <c r="L228" s="157">
        <v>29</v>
      </c>
      <c r="M228" s="157">
        <v>17</v>
      </c>
      <c r="N228" s="157"/>
      <c r="O228" s="157"/>
      <c r="P228" s="157"/>
      <c r="Q228" s="157"/>
      <c r="R228" s="157">
        <v>29</v>
      </c>
      <c r="S228" s="157"/>
      <c r="T228" s="157"/>
      <c r="U228" s="157"/>
      <c r="V228" s="157"/>
      <c r="W228" s="157"/>
      <c r="X228" s="157"/>
      <c r="Y228" s="157"/>
      <c r="Z228" s="157">
        <v>25</v>
      </c>
      <c r="AA228" s="157">
        <v>13</v>
      </c>
      <c r="AB228" s="158" t="str">
        <f t="shared" si="134"/>
        <v>IF3434-14</v>
      </c>
      <c r="AC228" s="158" t="str">
        <f t="shared" si="135"/>
        <v>Хоол үйлдвэрлэл, үйлчилгээний техник- технологич</v>
      </c>
      <c r="AD228" s="159">
        <f t="shared" si="133"/>
        <v>211</v>
      </c>
      <c r="AE228" s="157"/>
      <c r="AF228" s="157"/>
      <c r="AG228" s="157"/>
      <c r="AH228" s="157"/>
      <c r="AI228" s="157">
        <v>4</v>
      </c>
      <c r="AJ228" s="157">
        <v>4</v>
      </c>
      <c r="AK228" s="157"/>
      <c r="AL228" s="157"/>
      <c r="AM228" s="157"/>
      <c r="AN228" s="157"/>
      <c r="AO228" s="157"/>
      <c r="AP228" s="157"/>
      <c r="AQ228" s="157"/>
      <c r="AR228" s="157"/>
      <c r="AS228" s="157">
        <v>3</v>
      </c>
      <c r="AT228" s="157"/>
      <c r="AU228" s="157">
        <v>26</v>
      </c>
      <c r="AV228" s="157"/>
      <c r="AW228" s="157"/>
      <c r="AX228" s="157"/>
      <c r="AY228" s="157"/>
    </row>
    <row r="229" spans="1:51" s="162" customFormat="1" ht="24.75" customHeight="1">
      <c r="A229" s="363" t="s">
        <v>122</v>
      </c>
      <c r="B229" s="364"/>
      <c r="C229" s="428" t="s">
        <v>123</v>
      </c>
      <c r="D229" s="429"/>
      <c r="E229" s="429"/>
      <c r="F229" s="429"/>
      <c r="G229" s="429"/>
      <c r="H229" s="430"/>
      <c r="I229" s="155">
        <f t="shared" si="125"/>
        <v>212</v>
      </c>
      <c r="J229" s="156">
        <f t="shared" si="110"/>
        <v>15</v>
      </c>
      <c r="K229" s="156">
        <f t="shared" si="110"/>
        <v>0</v>
      </c>
      <c r="L229" s="157"/>
      <c r="M229" s="157"/>
      <c r="N229" s="157">
        <v>13</v>
      </c>
      <c r="O229" s="157"/>
      <c r="P229" s="157">
        <v>2</v>
      </c>
      <c r="Q229" s="157"/>
      <c r="R229" s="157">
        <v>15</v>
      </c>
      <c r="S229" s="157"/>
      <c r="T229" s="157"/>
      <c r="U229" s="157"/>
      <c r="V229" s="157"/>
      <c r="W229" s="157"/>
      <c r="X229" s="157"/>
      <c r="Y229" s="157"/>
      <c r="Z229" s="157"/>
      <c r="AA229" s="157"/>
      <c r="AB229" s="158" t="str">
        <f t="shared" si="134"/>
        <v>CF7411-12</v>
      </c>
      <c r="AC229" s="158" t="str">
        <f t="shared" si="135"/>
        <v>Барилгын цахилгаанчин</v>
      </c>
      <c r="AD229" s="159">
        <f t="shared" si="133"/>
        <v>212</v>
      </c>
      <c r="AE229" s="157"/>
      <c r="AF229" s="157"/>
      <c r="AG229" s="157"/>
      <c r="AH229" s="157"/>
      <c r="AI229" s="157">
        <v>3</v>
      </c>
      <c r="AJ229" s="157"/>
      <c r="AK229" s="157"/>
      <c r="AL229" s="157"/>
      <c r="AM229" s="157">
        <v>12</v>
      </c>
      <c r="AN229" s="157"/>
      <c r="AO229" s="157"/>
      <c r="AP229" s="157"/>
      <c r="AQ229" s="157"/>
      <c r="AR229" s="157"/>
      <c r="AS229" s="157"/>
      <c r="AT229" s="157"/>
      <c r="AU229" s="157">
        <v>4</v>
      </c>
      <c r="AV229" s="157">
        <v>8</v>
      </c>
      <c r="AW229" s="157">
        <v>3</v>
      </c>
      <c r="AX229" s="157"/>
      <c r="AY229" s="157"/>
    </row>
    <row r="230" spans="1:51" s="162" customFormat="1" ht="24.75" customHeight="1">
      <c r="A230" s="363" t="s">
        <v>206</v>
      </c>
      <c r="B230" s="364"/>
      <c r="C230" s="428" t="s">
        <v>207</v>
      </c>
      <c r="D230" s="429"/>
      <c r="E230" s="429"/>
      <c r="F230" s="429"/>
      <c r="G230" s="429"/>
      <c r="H230" s="430"/>
      <c r="I230" s="155">
        <f t="shared" si="125"/>
        <v>213</v>
      </c>
      <c r="J230" s="156">
        <f t="shared" si="110"/>
        <v>41</v>
      </c>
      <c r="K230" s="156">
        <f t="shared" si="110"/>
        <v>1</v>
      </c>
      <c r="L230" s="157"/>
      <c r="M230" s="157"/>
      <c r="N230" s="157">
        <v>23</v>
      </c>
      <c r="O230" s="157"/>
      <c r="P230" s="157">
        <v>18</v>
      </c>
      <c r="Q230" s="157">
        <v>1</v>
      </c>
      <c r="R230" s="157">
        <v>41</v>
      </c>
      <c r="S230" s="157"/>
      <c r="T230" s="157"/>
      <c r="U230" s="157"/>
      <c r="V230" s="157">
        <v>1</v>
      </c>
      <c r="W230" s="157"/>
      <c r="X230" s="157"/>
      <c r="Y230" s="157"/>
      <c r="Z230" s="157"/>
      <c r="AA230" s="157"/>
      <c r="AB230" s="158" t="str">
        <f t="shared" si="134"/>
        <v>IM7212-14</v>
      </c>
      <c r="AC230" s="158" t="str">
        <f t="shared" si="135"/>
        <v>Гагнуурчин</v>
      </c>
      <c r="AD230" s="159">
        <f t="shared" si="133"/>
        <v>213</v>
      </c>
      <c r="AE230" s="157"/>
      <c r="AF230" s="157"/>
      <c r="AG230" s="157"/>
      <c r="AH230" s="157"/>
      <c r="AI230" s="157">
        <v>19</v>
      </c>
      <c r="AJ230" s="157">
        <v>1</v>
      </c>
      <c r="AK230" s="157">
        <v>4</v>
      </c>
      <c r="AL230" s="157"/>
      <c r="AM230" s="157">
        <v>17</v>
      </c>
      <c r="AN230" s="157"/>
      <c r="AO230" s="157"/>
      <c r="AP230" s="157"/>
      <c r="AQ230" s="157"/>
      <c r="AR230" s="157"/>
      <c r="AS230" s="157">
        <v>2</v>
      </c>
      <c r="AT230" s="157"/>
      <c r="AU230" s="157">
        <v>8</v>
      </c>
      <c r="AV230" s="157">
        <v>27</v>
      </c>
      <c r="AW230" s="157">
        <v>3</v>
      </c>
      <c r="AX230" s="157">
        <v>1</v>
      </c>
      <c r="AY230" s="157"/>
    </row>
    <row r="231" spans="1:51" s="162" customFormat="1" ht="24.75" customHeight="1">
      <c r="A231" s="363" t="s">
        <v>114</v>
      </c>
      <c r="B231" s="364"/>
      <c r="C231" s="428" t="s">
        <v>115</v>
      </c>
      <c r="D231" s="429"/>
      <c r="E231" s="429"/>
      <c r="F231" s="429"/>
      <c r="G231" s="429"/>
      <c r="H231" s="430"/>
      <c r="I231" s="155">
        <f t="shared" si="125"/>
        <v>214</v>
      </c>
      <c r="J231" s="156">
        <f t="shared" si="110"/>
        <v>21</v>
      </c>
      <c r="K231" s="156">
        <f t="shared" si="110"/>
        <v>2</v>
      </c>
      <c r="L231" s="157"/>
      <c r="M231" s="157"/>
      <c r="N231" s="157">
        <v>21</v>
      </c>
      <c r="O231" s="157">
        <v>2</v>
      </c>
      <c r="P231" s="157"/>
      <c r="Q231" s="157"/>
      <c r="R231" s="157">
        <v>21</v>
      </c>
      <c r="S231" s="157"/>
      <c r="T231" s="157"/>
      <c r="U231" s="157"/>
      <c r="V231" s="157">
        <v>1</v>
      </c>
      <c r="W231" s="157"/>
      <c r="X231" s="157"/>
      <c r="Y231" s="157"/>
      <c r="Z231" s="157"/>
      <c r="AA231" s="157"/>
      <c r="AB231" s="158" t="str">
        <f t="shared" si="134"/>
        <v>CF7123-20</v>
      </c>
      <c r="AC231" s="158" t="str">
        <f t="shared" si="135"/>
        <v>Барилгын засал-чимэглэлчин</v>
      </c>
      <c r="AD231" s="159">
        <f t="shared" si="133"/>
        <v>214</v>
      </c>
      <c r="AE231" s="157"/>
      <c r="AF231" s="157"/>
      <c r="AG231" s="157"/>
      <c r="AH231" s="157"/>
      <c r="AI231" s="157"/>
      <c r="AJ231" s="157"/>
      <c r="AK231" s="157"/>
      <c r="AL231" s="157"/>
      <c r="AM231" s="157">
        <v>14</v>
      </c>
      <c r="AN231" s="157"/>
      <c r="AO231" s="157"/>
      <c r="AP231" s="157"/>
      <c r="AQ231" s="157">
        <v>6</v>
      </c>
      <c r="AR231" s="157">
        <v>2</v>
      </c>
      <c r="AS231" s="157">
        <v>1</v>
      </c>
      <c r="AT231" s="157"/>
      <c r="AU231" s="157">
        <v>7</v>
      </c>
      <c r="AV231" s="157">
        <v>12</v>
      </c>
      <c r="AW231" s="157">
        <v>1</v>
      </c>
      <c r="AX231" s="157"/>
      <c r="AY231" s="157"/>
    </row>
    <row r="232" spans="1:51" s="162" customFormat="1" ht="24.75" customHeight="1">
      <c r="A232" s="506" t="s">
        <v>108</v>
      </c>
      <c r="B232" s="507"/>
      <c r="C232" s="428" t="s">
        <v>109</v>
      </c>
      <c r="D232" s="429"/>
      <c r="E232" s="429"/>
      <c r="F232" s="429"/>
      <c r="G232" s="429"/>
      <c r="H232" s="430"/>
      <c r="I232" s="155">
        <f t="shared" si="125"/>
        <v>215</v>
      </c>
      <c r="J232" s="156">
        <f t="shared" si="110"/>
        <v>1</v>
      </c>
      <c r="K232" s="156">
        <f t="shared" si="110"/>
        <v>1</v>
      </c>
      <c r="L232" s="157"/>
      <c r="M232" s="157"/>
      <c r="N232" s="157">
        <v>1</v>
      </c>
      <c r="O232" s="157">
        <v>1</v>
      </c>
      <c r="P232" s="157"/>
      <c r="Q232" s="157"/>
      <c r="R232" s="157">
        <v>1</v>
      </c>
      <c r="S232" s="157"/>
      <c r="T232" s="157"/>
      <c r="U232" s="157"/>
      <c r="V232" s="157"/>
      <c r="W232" s="157"/>
      <c r="X232" s="157"/>
      <c r="Y232" s="157"/>
      <c r="Z232" s="157"/>
      <c r="AA232" s="157"/>
      <c r="AB232" s="158" t="str">
        <f t="shared" si="134"/>
        <v>CB7116-18</v>
      </c>
      <c r="AC232" s="158" t="str">
        <f t="shared" si="135"/>
        <v xml:space="preserve">Авто зам, гүүр барилгын ажилтан /замчин/ </v>
      </c>
      <c r="AD232" s="159">
        <f t="shared" si="133"/>
        <v>215</v>
      </c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>
        <v>1</v>
      </c>
      <c r="AR232" s="157">
        <v>1</v>
      </c>
      <c r="AS232" s="157"/>
      <c r="AT232" s="157"/>
      <c r="AU232" s="157">
        <v>1</v>
      </c>
      <c r="AV232" s="157"/>
      <c r="AW232" s="157"/>
      <c r="AX232" s="157"/>
      <c r="AY232" s="157"/>
    </row>
    <row r="233" spans="1:51" s="162" customFormat="1" ht="24.75" customHeight="1">
      <c r="A233" s="363" t="s">
        <v>120</v>
      </c>
      <c r="B233" s="364"/>
      <c r="C233" s="428" t="s">
        <v>121</v>
      </c>
      <c r="D233" s="429"/>
      <c r="E233" s="429"/>
      <c r="F233" s="429"/>
      <c r="G233" s="429"/>
      <c r="H233" s="430"/>
      <c r="I233" s="155">
        <f t="shared" si="125"/>
        <v>216</v>
      </c>
      <c r="J233" s="156">
        <f t="shared" si="110"/>
        <v>14</v>
      </c>
      <c r="K233" s="156">
        <f t="shared" si="110"/>
        <v>0</v>
      </c>
      <c r="L233" s="157"/>
      <c r="M233" s="157"/>
      <c r="N233" s="157">
        <v>11</v>
      </c>
      <c r="O233" s="157"/>
      <c r="P233" s="157">
        <v>3</v>
      </c>
      <c r="Q233" s="157"/>
      <c r="R233" s="157">
        <v>14</v>
      </c>
      <c r="S233" s="157"/>
      <c r="T233" s="157"/>
      <c r="U233" s="157"/>
      <c r="V233" s="157"/>
      <c r="W233" s="157"/>
      <c r="X233" s="157"/>
      <c r="Y233" s="157"/>
      <c r="Z233" s="157"/>
      <c r="AA233" s="157"/>
      <c r="AB233" s="158" t="str">
        <f t="shared" si="134"/>
        <v>CF7126-36</v>
      </c>
      <c r="AC233" s="158" t="str">
        <f t="shared" si="135"/>
        <v>Барилгын сантехникч</v>
      </c>
      <c r="AD233" s="159">
        <f t="shared" si="133"/>
        <v>216</v>
      </c>
      <c r="AE233" s="157"/>
      <c r="AF233" s="157"/>
      <c r="AG233" s="157"/>
      <c r="AH233" s="157"/>
      <c r="AI233" s="157">
        <v>3</v>
      </c>
      <c r="AJ233" s="157"/>
      <c r="AK233" s="157"/>
      <c r="AL233" s="157"/>
      <c r="AM233" s="157">
        <v>11</v>
      </c>
      <c r="AN233" s="157"/>
      <c r="AO233" s="157"/>
      <c r="AP233" s="157"/>
      <c r="AQ233" s="157"/>
      <c r="AR233" s="157"/>
      <c r="AS233" s="157">
        <v>1</v>
      </c>
      <c r="AT233" s="157"/>
      <c r="AU233" s="157">
        <v>3</v>
      </c>
      <c r="AV233" s="157">
        <v>10</v>
      </c>
      <c r="AW233" s="157"/>
      <c r="AX233" s="157"/>
      <c r="AY233" s="157"/>
    </row>
    <row r="234" spans="1:51" s="162" customFormat="1" ht="24.75" customHeight="1">
      <c r="A234" s="363" t="s">
        <v>116</v>
      </c>
      <c r="B234" s="364"/>
      <c r="C234" s="428" t="s">
        <v>117</v>
      </c>
      <c r="D234" s="429"/>
      <c r="E234" s="429"/>
      <c r="F234" s="429"/>
      <c r="G234" s="429"/>
      <c r="H234" s="430"/>
      <c r="I234" s="155">
        <f t="shared" si="125"/>
        <v>217</v>
      </c>
      <c r="J234" s="156">
        <f t="shared" si="110"/>
        <v>6</v>
      </c>
      <c r="K234" s="156">
        <f t="shared" si="110"/>
        <v>1</v>
      </c>
      <c r="L234" s="157"/>
      <c r="M234" s="157"/>
      <c r="N234" s="157">
        <v>1</v>
      </c>
      <c r="O234" s="157"/>
      <c r="P234" s="157">
        <v>5</v>
      </c>
      <c r="Q234" s="157">
        <v>1</v>
      </c>
      <c r="R234" s="157">
        <v>6</v>
      </c>
      <c r="S234" s="157"/>
      <c r="T234" s="157"/>
      <c r="U234" s="157"/>
      <c r="V234" s="157"/>
      <c r="W234" s="157"/>
      <c r="X234" s="157"/>
      <c r="Y234" s="157"/>
      <c r="Z234" s="157"/>
      <c r="AA234" s="157"/>
      <c r="AB234" s="158" t="str">
        <f t="shared" si="134"/>
        <v>CF7115-22</v>
      </c>
      <c r="AC234" s="158" t="str">
        <f t="shared" si="135"/>
        <v>Барилгын мужаан</v>
      </c>
      <c r="AD234" s="159">
        <f t="shared" si="133"/>
        <v>217</v>
      </c>
      <c r="AE234" s="157"/>
      <c r="AF234" s="157"/>
      <c r="AG234" s="157"/>
      <c r="AH234" s="157"/>
      <c r="AI234" s="157">
        <v>5</v>
      </c>
      <c r="AJ234" s="157">
        <v>1</v>
      </c>
      <c r="AK234" s="157"/>
      <c r="AL234" s="157"/>
      <c r="AM234" s="157">
        <v>1</v>
      </c>
      <c r="AN234" s="157"/>
      <c r="AO234" s="157"/>
      <c r="AP234" s="157"/>
      <c r="AQ234" s="157"/>
      <c r="AR234" s="157"/>
      <c r="AS234" s="157"/>
      <c r="AT234" s="157"/>
      <c r="AU234" s="157"/>
      <c r="AV234" s="157">
        <v>6</v>
      </c>
      <c r="AW234" s="157"/>
      <c r="AX234" s="157"/>
      <c r="AY234" s="157"/>
    </row>
    <row r="235" spans="1:51" s="162" customFormat="1" ht="24.75" customHeight="1">
      <c r="A235" s="363" t="s">
        <v>236</v>
      </c>
      <c r="B235" s="364"/>
      <c r="C235" s="428" t="s">
        <v>237</v>
      </c>
      <c r="D235" s="429"/>
      <c r="E235" s="429"/>
      <c r="F235" s="429"/>
      <c r="G235" s="429"/>
      <c r="H235" s="430"/>
      <c r="I235" s="155">
        <f t="shared" si="125"/>
        <v>218</v>
      </c>
      <c r="J235" s="156">
        <f t="shared" si="110"/>
        <v>11</v>
      </c>
      <c r="K235" s="156">
        <f t="shared" si="110"/>
        <v>6</v>
      </c>
      <c r="L235" s="157"/>
      <c r="M235" s="157"/>
      <c r="N235" s="157">
        <v>11</v>
      </c>
      <c r="O235" s="157">
        <v>6</v>
      </c>
      <c r="P235" s="157"/>
      <c r="Q235" s="157"/>
      <c r="R235" s="157">
        <v>11</v>
      </c>
      <c r="S235" s="157"/>
      <c r="T235" s="157"/>
      <c r="U235" s="157"/>
      <c r="V235" s="157">
        <v>1</v>
      </c>
      <c r="W235" s="157"/>
      <c r="X235" s="157"/>
      <c r="Y235" s="157"/>
      <c r="Z235" s="157"/>
      <c r="AA235" s="157"/>
      <c r="AB235" s="158" t="str">
        <f t="shared" si="134"/>
        <v>IF5120-11</v>
      </c>
      <c r="AC235" s="158" t="str">
        <f t="shared" si="135"/>
        <v>Тогооч</v>
      </c>
      <c r="AD235" s="159">
        <f t="shared" si="133"/>
        <v>218</v>
      </c>
      <c r="AE235" s="157"/>
      <c r="AF235" s="157"/>
      <c r="AG235" s="157"/>
      <c r="AH235" s="157"/>
      <c r="AI235" s="157">
        <v>9</v>
      </c>
      <c r="AJ235" s="157">
        <v>5</v>
      </c>
      <c r="AK235" s="157"/>
      <c r="AL235" s="157"/>
      <c r="AM235" s="157"/>
      <c r="AN235" s="157"/>
      <c r="AO235" s="157"/>
      <c r="AP235" s="157"/>
      <c r="AQ235" s="157">
        <v>1</v>
      </c>
      <c r="AR235" s="157">
        <v>1</v>
      </c>
      <c r="AS235" s="157">
        <v>1</v>
      </c>
      <c r="AT235" s="157"/>
      <c r="AU235" s="157"/>
      <c r="AV235" s="157">
        <v>6</v>
      </c>
      <c r="AW235" s="157">
        <v>4</v>
      </c>
      <c r="AX235" s="157"/>
      <c r="AY235" s="157"/>
    </row>
    <row r="236" spans="1:51" s="162" customFormat="1" ht="24.75" customHeight="1">
      <c r="A236" s="506" t="s">
        <v>143</v>
      </c>
      <c r="B236" s="507"/>
      <c r="C236" s="428" t="s">
        <v>144</v>
      </c>
      <c r="D236" s="429"/>
      <c r="E236" s="429"/>
      <c r="F236" s="429"/>
      <c r="G236" s="429"/>
      <c r="H236" s="430"/>
      <c r="I236" s="155">
        <f t="shared" si="125"/>
        <v>219</v>
      </c>
      <c r="J236" s="156">
        <f t="shared" si="110"/>
        <v>73</v>
      </c>
      <c r="K236" s="156">
        <f t="shared" si="110"/>
        <v>2</v>
      </c>
      <c r="L236" s="157"/>
      <c r="M236" s="157"/>
      <c r="N236" s="157">
        <v>64</v>
      </c>
      <c r="O236" s="157">
        <v>2</v>
      </c>
      <c r="P236" s="157">
        <v>9</v>
      </c>
      <c r="Q236" s="157"/>
      <c r="R236" s="157">
        <v>73</v>
      </c>
      <c r="S236" s="157"/>
      <c r="T236" s="157"/>
      <c r="U236" s="157"/>
      <c r="V236" s="157"/>
      <c r="W236" s="157"/>
      <c r="X236" s="157"/>
      <c r="Y236" s="157"/>
      <c r="Z236" s="157"/>
      <c r="AA236" s="157"/>
      <c r="AB236" s="158" t="str">
        <f t="shared" si="134"/>
        <v>TC8211-20</v>
      </c>
      <c r="AC236" s="158" t="str">
        <f t="shared" si="135"/>
        <v>Автомашины засварчин</v>
      </c>
      <c r="AD236" s="159">
        <f t="shared" si="133"/>
        <v>219</v>
      </c>
      <c r="AE236" s="157"/>
      <c r="AF236" s="157"/>
      <c r="AG236" s="157"/>
      <c r="AH236" s="157"/>
      <c r="AI236" s="157">
        <v>26</v>
      </c>
      <c r="AJ236" s="157"/>
      <c r="AK236" s="157">
        <v>3</v>
      </c>
      <c r="AL236" s="157">
        <v>1</v>
      </c>
      <c r="AM236" s="157">
        <v>37</v>
      </c>
      <c r="AN236" s="157"/>
      <c r="AO236" s="157"/>
      <c r="AP236" s="157"/>
      <c r="AQ236" s="157">
        <v>7</v>
      </c>
      <c r="AR236" s="157">
        <v>1</v>
      </c>
      <c r="AS236" s="157">
        <v>5</v>
      </c>
      <c r="AT236" s="157"/>
      <c r="AU236" s="157">
        <v>20</v>
      </c>
      <c r="AV236" s="157">
        <v>38</v>
      </c>
      <c r="AW236" s="157">
        <v>10</v>
      </c>
      <c r="AX236" s="157"/>
      <c r="AY236" s="157"/>
    </row>
    <row r="237" spans="1:51" s="162" customFormat="1" ht="24.75" customHeight="1">
      <c r="A237" s="506" t="s">
        <v>208</v>
      </c>
      <c r="B237" s="507"/>
      <c r="C237" s="428" t="s">
        <v>209</v>
      </c>
      <c r="D237" s="429"/>
      <c r="E237" s="429"/>
      <c r="F237" s="429"/>
      <c r="G237" s="429"/>
      <c r="H237" s="430"/>
      <c r="I237" s="155">
        <f t="shared" si="125"/>
        <v>220</v>
      </c>
      <c r="J237" s="156">
        <f t="shared" si="110"/>
        <v>8</v>
      </c>
      <c r="K237" s="156">
        <f t="shared" si="110"/>
        <v>6</v>
      </c>
      <c r="L237" s="157"/>
      <c r="M237" s="157"/>
      <c r="N237" s="157">
        <v>8</v>
      </c>
      <c r="O237" s="157">
        <v>6</v>
      </c>
      <c r="P237" s="157"/>
      <c r="Q237" s="157"/>
      <c r="R237" s="157">
        <v>8</v>
      </c>
      <c r="S237" s="157"/>
      <c r="T237" s="157"/>
      <c r="U237" s="157"/>
      <c r="V237" s="157">
        <v>1</v>
      </c>
      <c r="W237" s="157"/>
      <c r="X237" s="157"/>
      <c r="Y237" s="157"/>
      <c r="Z237" s="157"/>
      <c r="AA237" s="157"/>
      <c r="AB237" s="158" t="str">
        <f t="shared" si="134"/>
        <v>IF5131-16</v>
      </c>
      <c r="AC237" s="158" t="str">
        <f t="shared" si="135"/>
        <v>Зочид буудал, зоогийн газрын үйлчилгээний ажилтан</v>
      </c>
      <c r="AD237" s="159">
        <f t="shared" si="133"/>
        <v>220</v>
      </c>
      <c r="AE237" s="157"/>
      <c r="AF237" s="157"/>
      <c r="AG237" s="157"/>
      <c r="AH237" s="157"/>
      <c r="AI237" s="157">
        <v>3</v>
      </c>
      <c r="AJ237" s="157">
        <v>3</v>
      </c>
      <c r="AK237" s="157">
        <v>4</v>
      </c>
      <c r="AL237" s="157">
        <v>3</v>
      </c>
      <c r="AM237" s="157"/>
      <c r="AN237" s="157"/>
      <c r="AO237" s="157"/>
      <c r="AP237" s="157"/>
      <c r="AQ237" s="157"/>
      <c r="AR237" s="157"/>
      <c r="AS237" s="157">
        <v>5</v>
      </c>
      <c r="AT237" s="157"/>
      <c r="AU237" s="157"/>
      <c r="AV237" s="157">
        <v>2</v>
      </c>
      <c r="AW237" s="157">
        <v>1</v>
      </c>
      <c r="AX237" s="157"/>
      <c r="AY237" s="157"/>
    </row>
    <row r="238" spans="1:51" s="162" customFormat="1" ht="24.75" customHeight="1">
      <c r="A238" s="428" t="s">
        <v>302</v>
      </c>
      <c r="B238" s="430"/>
      <c r="C238" s="428" t="s">
        <v>179</v>
      </c>
      <c r="D238" s="429"/>
      <c r="E238" s="429"/>
      <c r="F238" s="429"/>
      <c r="G238" s="429"/>
      <c r="H238" s="430"/>
      <c r="I238" s="155">
        <f t="shared" si="125"/>
        <v>221</v>
      </c>
      <c r="J238" s="156">
        <f t="shared" si="110"/>
        <v>5</v>
      </c>
      <c r="K238" s="156">
        <f t="shared" si="110"/>
        <v>0</v>
      </c>
      <c r="L238" s="157"/>
      <c r="M238" s="157"/>
      <c r="N238" s="157">
        <v>5</v>
      </c>
      <c r="O238" s="157"/>
      <c r="P238" s="157"/>
      <c r="Q238" s="157"/>
      <c r="R238" s="157">
        <v>5</v>
      </c>
      <c r="S238" s="157"/>
      <c r="T238" s="157"/>
      <c r="U238" s="157"/>
      <c r="V238" s="157"/>
      <c r="W238" s="157"/>
      <c r="X238" s="157"/>
      <c r="Y238" s="157"/>
      <c r="Z238" s="157"/>
      <c r="AA238" s="157"/>
      <c r="AB238" s="158" t="str">
        <f t="shared" si="134"/>
        <v xml:space="preserve"> MT8111-35</v>
      </c>
      <c r="AC238" s="158" t="str">
        <f t="shared" si="135"/>
        <v>Хүнд машин механизмын оператор</v>
      </c>
      <c r="AD238" s="159">
        <f t="shared" si="133"/>
        <v>221</v>
      </c>
      <c r="AE238" s="157"/>
      <c r="AF238" s="157"/>
      <c r="AG238" s="157"/>
      <c r="AH238" s="157"/>
      <c r="AI238" s="157">
        <v>5</v>
      </c>
      <c r="AJ238" s="157"/>
      <c r="AK238" s="157"/>
      <c r="AL238" s="157"/>
      <c r="AM238" s="157"/>
      <c r="AN238" s="157"/>
      <c r="AO238" s="157"/>
      <c r="AP238" s="157"/>
      <c r="AQ238" s="157"/>
      <c r="AR238" s="157"/>
      <c r="AS238" s="157"/>
      <c r="AT238" s="157"/>
      <c r="AU238" s="157">
        <v>4</v>
      </c>
      <c r="AV238" s="157">
        <v>1</v>
      </c>
      <c r="AW238" s="157"/>
      <c r="AX238" s="157"/>
      <c r="AY238" s="157"/>
    </row>
    <row r="239" spans="1:51" s="162" customFormat="1" ht="24.75" customHeight="1">
      <c r="A239" s="459" t="s">
        <v>88</v>
      </c>
      <c r="B239" s="459"/>
      <c r="C239" s="428" t="s">
        <v>89</v>
      </c>
      <c r="D239" s="429"/>
      <c r="E239" s="429"/>
      <c r="F239" s="429"/>
      <c r="G239" s="429"/>
      <c r="H239" s="430"/>
      <c r="I239" s="155">
        <f t="shared" si="125"/>
        <v>222</v>
      </c>
      <c r="J239" s="156">
        <f t="shared" si="110"/>
        <v>3</v>
      </c>
      <c r="K239" s="156">
        <f t="shared" si="110"/>
        <v>3</v>
      </c>
      <c r="L239" s="157"/>
      <c r="M239" s="157"/>
      <c r="N239" s="157">
        <v>3</v>
      </c>
      <c r="O239" s="157">
        <v>3</v>
      </c>
      <c r="P239" s="157"/>
      <c r="Q239" s="157"/>
      <c r="R239" s="157">
        <v>3</v>
      </c>
      <c r="S239" s="157"/>
      <c r="T239" s="157"/>
      <c r="U239" s="157"/>
      <c r="V239" s="157"/>
      <c r="W239" s="157"/>
      <c r="X239" s="157"/>
      <c r="Y239" s="157"/>
      <c r="Z239" s="157"/>
      <c r="AA239" s="157"/>
      <c r="AB239" s="158" t="str">
        <f t="shared" si="134"/>
        <v>IO4120-13</v>
      </c>
      <c r="AC239" s="158" t="str">
        <f t="shared" si="135"/>
        <v>Компьютерийн оператор</v>
      </c>
      <c r="AD239" s="159">
        <f t="shared" si="133"/>
        <v>222</v>
      </c>
      <c r="AE239" s="157"/>
      <c r="AF239" s="157"/>
      <c r="AG239" s="157"/>
      <c r="AH239" s="157"/>
      <c r="AI239" s="157">
        <v>3</v>
      </c>
      <c r="AJ239" s="157">
        <v>3</v>
      </c>
      <c r="AK239" s="157"/>
      <c r="AL239" s="157"/>
      <c r="AM239" s="157"/>
      <c r="AN239" s="157"/>
      <c r="AO239" s="157"/>
      <c r="AP239" s="157"/>
      <c r="AQ239" s="157"/>
      <c r="AR239" s="157"/>
      <c r="AS239" s="157"/>
      <c r="AT239" s="157"/>
      <c r="AU239" s="157">
        <v>3</v>
      </c>
      <c r="AV239" s="157"/>
      <c r="AW239" s="157"/>
      <c r="AX239" s="157"/>
      <c r="AY239" s="157"/>
    </row>
    <row r="240" spans="1:51" s="162" customFormat="1" ht="24.75" customHeight="1">
      <c r="A240" s="459" t="s">
        <v>136</v>
      </c>
      <c r="B240" s="459"/>
      <c r="C240" s="428" t="s">
        <v>137</v>
      </c>
      <c r="D240" s="429"/>
      <c r="E240" s="429"/>
      <c r="F240" s="429"/>
      <c r="G240" s="429"/>
      <c r="H240" s="430"/>
      <c r="I240" s="155">
        <f t="shared" si="125"/>
        <v>223</v>
      </c>
      <c r="J240" s="156">
        <f t="shared" si="110"/>
        <v>8</v>
      </c>
      <c r="K240" s="156">
        <f t="shared" si="110"/>
        <v>1</v>
      </c>
      <c r="L240" s="157"/>
      <c r="M240" s="157"/>
      <c r="N240" s="157">
        <v>8</v>
      </c>
      <c r="O240" s="157">
        <v>1</v>
      </c>
      <c r="P240" s="157"/>
      <c r="Q240" s="157"/>
      <c r="R240" s="157">
        <v>8</v>
      </c>
      <c r="S240" s="157"/>
      <c r="T240" s="157"/>
      <c r="U240" s="157"/>
      <c r="V240" s="157"/>
      <c r="W240" s="157"/>
      <c r="X240" s="157"/>
      <c r="Y240" s="157"/>
      <c r="Z240" s="157"/>
      <c r="AA240" s="157"/>
      <c r="AB240" s="158" t="str">
        <f t="shared" si="134"/>
        <v>CT8343-14</v>
      </c>
      <c r="AC240" s="158" t="str">
        <f t="shared" si="135"/>
        <v>Өргөн тээвэрлэх тоног төхөөрөмжийн засварчин</v>
      </c>
      <c r="AD240" s="159">
        <f t="shared" si="133"/>
        <v>223</v>
      </c>
      <c r="AE240" s="157"/>
      <c r="AF240" s="157"/>
      <c r="AG240" s="157"/>
      <c r="AH240" s="157"/>
      <c r="AI240" s="157">
        <v>4</v>
      </c>
      <c r="AJ240" s="157">
        <v>1</v>
      </c>
      <c r="AK240" s="157"/>
      <c r="AL240" s="157"/>
      <c r="AM240" s="157"/>
      <c r="AN240" s="157"/>
      <c r="AO240" s="157"/>
      <c r="AP240" s="157"/>
      <c r="AQ240" s="157">
        <v>4</v>
      </c>
      <c r="AR240" s="157"/>
      <c r="AS240" s="157">
        <v>3</v>
      </c>
      <c r="AT240" s="157"/>
      <c r="AU240" s="157"/>
      <c r="AV240" s="157">
        <v>5</v>
      </c>
      <c r="AW240" s="157"/>
      <c r="AX240" s="157"/>
      <c r="AY240" s="157"/>
    </row>
    <row r="241" spans="1:51" s="162" customFormat="1" ht="24.75" customHeight="1">
      <c r="A241" s="363" t="s">
        <v>126</v>
      </c>
      <c r="B241" s="364"/>
      <c r="C241" s="428" t="s">
        <v>127</v>
      </c>
      <c r="D241" s="429"/>
      <c r="E241" s="429"/>
      <c r="F241" s="429"/>
      <c r="G241" s="429"/>
      <c r="H241" s="430"/>
      <c r="I241" s="155">
        <f t="shared" si="125"/>
        <v>224</v>
      </c>
      <c r="J241" s="156">
        <f t="shared" si="110"/>
        <v>10</v>
      </c>
      <c r="K241" s="156">
        <f t="shared" si="110"/>
        <v>5</v>
      </c>
      <c r="L241" s="157"/>
      <c r="M241" s="157"/>
      <c r="N241" s="157">
        <v>10</v>
      </c>
      <c r="O241" s="157">
        <v>5</v>
      </c>
      <c r="P241" s="157"/>
      <c r="Q241" s="157"/>
      <c r="R241" s="157">
        <v>10</v>
      </c>
      <c r="S241" s="157"/>
      <c r="T241" s="157"/>
      <c r="U241" s="157"/>
      <c r="V241" s="157"/>
      <c r="W241" s="157"/>
      <c r="X241" s="157"/>
      <c r="Y241" s="157"/>
      <c r="Z241" s="157"/>
      <c r="AA241" s="157"/>
      <c r="AB241" s="158" t="str">
        <f t="shared" si="134"/>
        <v>CF7114-20</v>
      </c>
      <c r="AC241" s="158" t="str">
        <f t="shared" si="135"/>
        <v>Бетон арматурчин</v>
      </c>
      <c r="AD241" s="159">
        <f t="shared" si="133"/>
        <v>224</v>
      </c>
      <c r="AE241" s="157"/>
      <c r="AF241" s="157"/>
      <c r="AG241" s="157"/>
      <c r="AH241" s="157"/>
      <c r="AI241" s="157"/>
      <c r="AJ241" s="157"/>
      <c r="AK241" s="157">
        <v>7</v>
      </c>
      <c r="AL241" s="157">
        <v>4</v>
      </c>
      <c r="AM241" s="157">
        <v>2</v>
      </c>
      <c r="AN241" s="157"/>
      <c r="AO241" s="157"/>
      <c r="AP241" s="157"/>
      <c r="AQ241" s="157">
        <v>1</v>
      </c>
      <c r="AR241" s="157">
        <v>1</v>
      </c>
      <c r="AS241" s="157">
        <v>1</v>
      </c>
      <c r="AT241" s="157"/>
      <c r="AU241" s="157">
        <v>1</v>
      </c>
      <c r="AV241" s="157">
        <v>7</v>
      </c>
      <c r="AW241" s="157">
        <v>1</v>
      </c>
      <c r="AX241" s="157"/>
      <c r="AY241" s="157"/>
    </row>
    <row r="242" spans="1:51" s="162" customFormat="1" ht="24.75" customHeight="1">
      <c r="A242" s="363" t="s">
        <v>118</v>
      </c>
      <c r="B242" s="364"/>
      <c r="C242" s="428" t="s">
        <v>119</v>
      </c>
      <c r="D242" s="429"/>
      <c r="E242" s="429"/>
      <c r="F242" s="429"/>
      <c r="G242" s="429"/>
      <c r="H242" s="430"/>
      <c r="I242" s="155">
        <f t="shared" si="125"/>
        <v>225</v>
      </c>
      <c r="J242" s="156">
        <f t="shared" si="110"/>
        <v>14</v>
      </c>
      <c r="K242" s="156">
        <f t="shared" si="110"/>
        <v>0</v>
      </c>
      <c r="L242" s="157"/>
      <c r="M242" s="157"/>
      <c r="N242" s="157">
        <v>14</v>
      </c>
      <c r="O242" s="157"/>
      <c r="P242" s="157"/>
      <c r="Q242" s="157"/>
      <c r="R242" s="157">
        <v>14</v>
      </c>
      <c r="S242" s="157"/>
      <c r="T242" s="157"/>
      <c r="U242" s="157"/>
      <c r="V242" s="157"/>
      <c r="W242" s="157"/>
      <c r="X242" s="157"/>
      <c r="Y242" s="157"/>
      <c r="Z242" s="157"/>
      <c r="AA242" s="157"/>
      <c r="AB242" s="158" t="str">
        <f t="shared" si="134"/>
        <v>CF7112-19</v>
      </c>
      <c r="AC242" s="158" t="str">
        <f t="shared" si="135"/>
        <v>Барилгын өрөг угсрагч</v>
      </c>
      <c r="AD242" s="159">
        <f t="shared" si="133"/>
        <v>225</v>
      </c>
      <c r="AE242" s="157"/>
      <c r="AF242" s="157"/>
      <c r="AG242" s="157"/>
      <c r="AH242" s="157"/>
      <c r="AI242" s="157"/>
      <c r="AJ242" s="157"/>
      <c r="AK242" s="157"/>
      <c r="AL242" s="157"/>
      <c r="AM242" s="157">
        <v>13</v>
      </c>
      <c r="AN242" s="157"/>
      <c r="AO242" s="157"/>
      <c r="AP242" s="157"/>
      <c r="AQ242" s="157">
        <v>1</v>
      </c>
      <c r="AR242" s="157"/>
      <c r="AS242" s="157">
        <v>1</v>
      </c>
      <c r="AT242" s="157"/>
      <c r="AU242" s="157">
        <v>4</v>
      </c>
      <c r="AV242" s="157">
        <v>7</v>
      </c>
      <c r="AW242" s="157">
        <v>2</v>
      </c>
      <c r="AX242" s="157"/>
      <c r="AY242" s="157"/>
    </row>
    <row r="243" spans="1:51" s="162" customFormat="1" ht="24.75" customHeight="1">
      <c r="A243" s="363" t="s">
        <v>239</v>
      </c>
      <c r="B243" s="364"/>
      <c r="C243" s="428" t="s">
        <v>342</v>
      </c>
      <c r="D243" s="429"/>
      <c r="E243" s="429"/>
      <c r="F243" s="429"/>
      <c r="G243" s="429"/>
      <c r="H243" s="430"/>
      <c r="I243" s="155">
        <f t="shared" si="125"/>
        <v>226</v>
      </c>
      <c r="J243" s="156">
        <f t="shared" si="110"/>
        <v>5</v>
      </c>
      <c r="K243" s="156">
        <f t="shared" si="110"/>
        <v>0</v>
      </c>
      <c r="L243" s="157"/>
      <c r="M243" s="157"/>
      <c r="N243" s="157">
        <v>5</v>
      </c>
      <c r="O243" s="157"/>
      <c r="P243" s="157"/>
      <c r="Q243" s="157"/>
      <c r="R243" s="157">
        <v>5</v>
      </c>
      <c r="S243" s="157"/>
      <c r="T243" s="157"/>
      <c r="U243" s="157"/>
      <c r="V243" s="157"/>
      <c r="W243" s="157"/>
      <c r="X243" s="157"/>
      <c r="Y243" s="157"/>
      <c r="Z243" s="157"/>
      <c r="AA243" s="157"/>
      <c r="AB243" s="158" t="str">
        <f t="shared" si="134"/>
        <v>UC3132-14</v>
      </c>
      <c r="AC243" s="158" t="str">
        <f t="shared" si="135"/>
        <v>Төв, суурин газрын ус хангамжийн ажилтан</v>
      </c>
      <c r="AD243" s="159">
        <f t="shared" si="133"/>
        <v>226</v>
      </c>
      <c r="AE243" s="157"/>
      <c r="AF243" s="157"/>
      <c r="AG243" s="157"/>
      <c r="AH243" s="157"/>
      <c r="AI243" s="157"/>
      <c r="AJ243" s="157"/>
      <c r="AK243" s="157"/>
      <c r="AL243" s="157"/>
      <c r="AM243" s="157">
        <v>5</v>
      </c>
      <c r="AN243" s="157"/>
      <c r="AO243" s="157"/>
      <c r="AP243" s="157"/>
      <c r="AQ243" s="157"/>
      <c r="AR243" s="157"/>
      <c r="AS243" s="157"/>
      <c r="AT243" s="157"/>
      <c r="AU243" s="157">
        <v>2</v>
      </c>
      <c r="AV243" s="157">
        <v>2</v>
      </c>
      <c r="AW243" s="157">
        <v>1</v>
      </c>
      <c r="AX243" s="157"/>
      <c r="AY243" s="157"/>
    </row>
    <row r="244" spans="1:51" s="162" customFormat="1" ht="24.75" customHeight="1">
      <c r="A244" s="462" t="s">
        <v>176</v>
      </c>
      <c r="B244" s="463"/>
      <c r="C244" s="428" t="s">
        <v>177</v>
      </c>
      <c r="D244" s="429"/>
      <c r="E244" s="429"/>
      <c r="F244" s="429"/>
      <c r="G244" s="429"/>
      <c r="H244" s="430"/>
      <c r="I244" s="155">
        <f t="shared" si="125"/>
        <v>227</v>
      </c>
      <c r="J244" s="156">
        <f t="shared" ref="J244:K262" si="136">+L244+N244+P244</f>
        <v>1</v>
      </c>
      <c r="K244" s="156">
        <f t="shared" si="136"/>
        <v>0</v>
      </c>
      <c r="L244" s="157"/>
      <c r="M244" s="157"/>
      <c r="N244" s="157"/>
      <c r="O244" s="157"/>
      <c r="P244" s="157">
        <v>1</v>
      </c>
      <c r="Q244" s="157"/>
      <c r="R244" s="157">
        <v>1</v>
      </c>
      <c r="S244" s="157"/>
      <c r="T244" s="157"/>
      <c r="U244" s="157"/>
      <c r="V244" s="157"/>
      <c r="W244" s="157"/>
      <c r="X244" s="157"/>
      <c r="Y244" s="157"/>
      <c r="Z244" s="157"/>
      <c r="AA244" s="157"/>
      <c r="AB244" s="158" t="str">
        <f t="shared" si="134"/>
        <v>MT7233-45</v>
      </c>
      <c r="AC244" s="158" t="str">
        <f t="shared" si="135"/>
        <v>Хүнд машин механизмын засварчин</v>
      </c>
      <c r="AD244" s="159">
        <f t="shared" si="133"/>
        <v>227</v>
      </c>
      <c r="AE244" s="157"/>
      <c r="AF244" s="157"/>
      <c r="AG244" s="157"/>
      <c r="AH244" s="157"/>
      <c r="AI244" s="157">
        <v>1</v>
      </c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57">
        <v>1</v>
      </c>
      <c r="AW244" s="157"/>
      <c r="AX244" s="157"/>
      <c r="AY244" s="157"/>
    </row>
    <row r="245" spans="1:51" s="162" customFormat="1" ht="24.75" customHeight="1">
      <c r="A245" s="363" t="s">
        <v>76</v>
      </c>
      <c r="B245" s="364"/>
      <c r="C245" s="428" t="s">
        <v>77</v>
      </c>
      <c r="D245" s="429"/>
      <c r="E245" s="429"/>
      <c r="F245" s="429"/>
      <c r="G245" s="429"/>
      <c r="H245" s="430"/>
      <c r="I245" s="155">
        <f t="shared" si="125"/>
        <v>228</v>
      </c>
      <c r="J245" s="156">
        <f t="shared" si="136"/>
        <v>15</v>
      </c>
      <c r="K245" s="156">
        <f t="shared" si="136"/>
        <v>3</v>
      </c>
      <c r="L245" s="157"/>
      <c r="M245" s="157"/>
      <c r="N245" s="157">
        <v>15</v>
      </c>
      <c r="O245" s="157">
        <v>3</v>
      </c>
      <c r="P245" s="157"/>
      <c r="Q245" s="157"/>
      <c r="R245" s="157">
        <v>15</v>
      </c>
      <c r="S245" s="157"/>
      <c r="T245" s="157"/>
      <c r="U245" s="157"/>
      <c r="V245" s="157"/>
      <c r="W245" s="157"/>
      <c r="X245" s="157"/>
      <c r="Y245" s="157"/>
      <c r="Z245" s="157"/>
      <c r="AA245" s="157"/>
      <c r="AB245" s="158" t="str">
        <f t="shared" si="134"/>
        <v>AM7313-39</v>
      </c>
      <c r="AC245" s="158" t="str">
        <f t="shared" si="135"/>
        <v>Монгол дархан</v>
      </c>
      <c r="AD245" s="159">
        <f t="shared" si="133"/>
        <v>228</v>
      </c>
      <c r="AE245" s="157"/>
      <c r="AF245" s="157"/>
      <c r="AG245" s="157"/>
      <c r="AH245" s="157"/>
      <c r="AI245" s="157">
        <v>12</v>
      </c>
      <c r="AJ245" s="157">
        <v>2</v>
      </c>
      <c r="AK245" s="157"/>
      <c r="AL245" s="157"/>
      <c r="AM245" s="157"/>
      <c r="AN245" s="157"/>
      <c r="AO245" s="157"/>
      <c r="AP245" s="157"/>
      <c r="AQ245" s="157">
        <v>3</v>
      </c>
      <c r="AR245" s="157">
        <v>1</v>
      </c>
      <c r="AS245" s="157">
        <v>3</v>
      </c>
      <c r="AT245" s="157"/>
      <c r="AU245" s="157"/>
      <c r="AV245" s="157">
        <v>11</v>
      </c>
      <c r="AW245" s="157">
        <v>1</v>
      </c>
      <c r="AX245" s="157"/>
      <c r="AY245" s="157"/>
    </row>
    <row r="246" spans="1:51" s="154" customFormat="1">
      <c r="A246" s="439" t="s">
        <v>343</v>
      </c>
      <c r="B246" s="440"/>
      <c r="C246" s="440"/>
      <c r="D246" s="440"/>
      <c r="E246" s="440"/>
      <c r="F246" s="440"/>
      <c r="G246" s="440"/>
      <c r="H246" s="441"/>
      <c r="I246" s="152">
        <f t="shared" si="125"/>
        <v>229</v>
      </c>
      <c r="J246" s="165">
        <f t="shared" ref="J246:AA246" si="137">SUM(J247:J250)</f>
        <v>93</v>
      </c>
      <c r="K246" s="165">
        <f t="shared" si="137"/>
        <v>38</v>
      </c>
      <c r="L246" s="165">
        <f t="shared" si="137"/>
        <v>93</v>
      </c>
      <c r="M246" s="165">
        <f t="shared" si="137"/>
        <v>38</v>
      </c>
      <c r="N246" s="165">
        <f t="shared" si="137"/>
        <v>0</v>
      </c>
      <c r="O246" s="165">
        <f t="shared" si="137"/>
        <v>0</v>
      </c>
      <c r="P246" s="165">
        <f t="shared" si="137"/>
        <v>0</v>
      </c>
      <c r="Q246" s="165">
        <f t="shared" si="137"/>
        <v>0</v>
      </c>
      <c r="R246" s="165">
        <f t="shared" si="137"/>
        <v>0</v>
      </c>
      <c r="S246" s="165">
        <f t="shared" si="137"/>
        <v>0</v>
      </c>
      <c r="T246" s="165">
        <f t="shared" si="137"/>
        <v>93</v>
      </c>
      <c r="U246" s="165">
        <f t="shared" si="137"/>
        <v>0</v>
      </c>
      <c r="V246" s="165">
        <f t="shared" si="137"/>
        <v>0</v>
      </c>
      <c r="W246" s="165">
        <f t="shared" si="137"/>
        <v>0</v>
      </c>
      <c r="X246" s="165">
        <f t="shared" si="137"/>
        <v>0</v>
      </c>
      <c r="Y246" s="165">
        <f t="shared" si="137"/>
        <v>0</v>
      </c>
      <c r="Z246" s="165">
        <f t="shared" si="137"/>
        <v>93</v>
      </c>
      <c r="AA246" s="165">
        <f t="shared" si="137"/>
        <v>38</v>
      </c>
      <c r="AB246" s="434" t="str">
        <f>+A246</f>
        <v>2. Хүнс, Технологийн Политехник Коллеж</v>
      </c>
      <c r="AC246" s="436"/>
      <c r="AD246" s="165">
        <f t="shared" si="133"/>
        <v>229</v>
      </c>
      <c r="AE246" s="165">
        <f t="shared" ref="AE246:AY246" si="138">SUM(AE247:AE250)</f>
        <v>0</v>
      </c>
      <c r="AF246" s="165">
        <f t="shared" si="138"/>
        <v>0</v>
      </c>
      <c r="AG246" s="165">
        <f t="shared" si="138"/>
        <v>0</v>
      </c>
      <c r="AH246" s="165">
        <f t="shared" si="138"/>
        <v>0</v>
      </c>
      <c r="AI246" s="165">
        <f t="shared" si="138"/>
        <v>0</v>
      </c>
      <c r="AJ246" s="165">
        <f t="shared" si="138"/>
        <v>0</v>
      </c>
      <c r="AK246" s="165">
        <f t="shared" si="138"/>
        <v>0</v>
      </c>
      <c r="AL246" s="165">
        <f t="shared" si="138"/>
        <v>0</v>
      </c>
      <c r="AM246" s="165">
        <f t="shared" si="138"/>
        <v>0</v>
      </c>
      <c r="AN246" s="165">
        <f t="shared" si="138"/>
        <v>0</v>
      </c>
      <c r="AO246" s="165">
        <f t="shared" si="138"/>
        <v>0</v>
      </c>
      <c r="AP246" s="165">
        <f t="shared" si="138"/>
        <v>0</v>
      </c>
      <c r="AQ246" s="165">
        <f t="shared" si="138"/>
        <v>0</v>
      </c>
      <c r="AR246" s="165">
        <f t="shared" si="138"/>
        <v>0</v>
      </c>
      <c r="AS246" s="165">
        <f t="shared" si="138"/>
        <v>0</v>
      </c>
      <c r="AT246" s="165">
        <f t="shared" si="138"/>
        <v>0</v>
      </c>
      <c r="AU246" s="165">
        <f t="shared" si="138"/>
        <v>93</v>
      </c>
      <c r="AV246" s="165">
        <f t="shared" si="138"/>
        <v>0</v>
      </c>
      <c r="AW246" s="165">
        <f t="shared" si="138"/>
        <v>0</v>
      </c>
      <c r="AX246" s="165">
        <f t="shared" si="138"/>
        <v>0</v>
      </c>
      <c r="AY246" s="165">
        <f t="shared" si="138"/>
        <v>0</v>
      </c>
    </row>
    <row r="247" spans="1:51" s="162" customFormat="1" ht="24.75" customHeight="1">
      <c r="A247" s="428" t="s">
        <v>224</v>
      </c>
      <c r="B247" s="430"/>
      <c r="C247" s="428" t="s">
        <v>225</v>
      </c>
      <c r="D247" s="429"/>
      <c r="E247" s="429"/>
      <c r="F247" s="429"/>
      <c r="G247" s="429"/>
      <c r="H247" s="430"/>
      <c r="I247" s="155">
        <f t="shared" si="125"/>
        <v>230</v>
      </c>
      <c r="J247" s="156">
        <f t="shared" si="136"/>
        <v>62</v>
      </c>
      <c r="K247" s="156">
        <f t="shared" si="136"/>
        <v>21</v>
      </c>
      <c r="L247" s="157">
        <v>62</v>
      </c>
      <c r="M247" s="157">
        <v>21</v>
      </c>
      <c r="N247" s="157"/>
      <c r="O247" s="157"/>
      <c r="P247" s="157"/>
      <c r="Q247" s="157"/>
      <c r="R247" s="157"/>
      <c r="S247" s="157"/>
      <c r="T247" s="157">
        <v>62</v>
      </c>
      <c r="U247" s="157"/>
      <c r="V247" s="157"/>
      <c r="W247" s="157"/>
      <c r="X247" s="157"/>
      <c r="Y247" s="157"/>
      <c r="Z247" s="157">
        <v>62</v>
      </c>
      <c r="AA247" s="157">
        <v>21</v>
      </c>
      <c r="AB247" s="158" t="str">
        <f t="shared" si="134"/>
        <v>IF3434-14</v>
      </c>
      <c r="AC247" s="158" t="str">
        <f t="shared" si="135"/>
        <v>Хоол үйлдвэрлэл, үйлчилгээний техник- технологич</v>
      </c>
      <c r="AD247" s="159">
        <f t="shared" si="133"/>
        <v>230</v>
      </c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>
        <v>62</v>
      </c>
      <c r="AV247" s="189"/>
      <c r="AW247" s="189"/>
      <c r="AX247" s="189"/>
      <c r="AY247" s="189"/>
    </row>
    <row r="248" spans="1:51" s="162" customFormat="1" ht="24.75" customHeight="1">
      <c r="A248" s="428" t="s">
        <v>218</v>
      </c>
      <c r="B248" s="430"/>
      <c r="C248" s="428" t="s">
        <v>219</v>
      </c>
      <c r="D248" s="429"/>
      <c r="E248" s="429"/>
      <c r="F248" s="429"/>
      <c r="G248" s="429"/>
      <c r="H248" s="430"/>
      <c r="I248" s="155">
        <f t="shared" si="125"/>
        <v>231</v>
      </c>
      <c r="J248" s="156">
        <f t="shared" si="136"/>
        <v>12</v>
      </c>
      <c r="K248" s="156">
        <f t="shared" si="136"/>
        <v>10</v>
      </c>
      <c r="L248" s="157">
        <v>12</v>
      </c>
      <c r="M248" s="157">
        <v>10</v>
      </c>
      <c r="N248" s="157"/>
      <c r="O248" s="157"/>
      <c r="P248" s="157"/>
      <c r="Q248" s="157"/>
      <c r="R248" s="157"/>
      <c r="S248" s="157"/>
      <c r="T248" s="157">
        <v>12</v>
      </c>
      <c r="U248" s="157"/>
      <c r="V248" s="157"/>
      <c r="W248" s="157"/>
      <c r="X248" s="157"/>
      <c r="Y248" s="157"/>
      <c r="Z248" s="157">
        <v>12</v>
      </c>
      <c r="AA248" s="157">
        <v>10</v>
      </c>
      <c r="AB248" s="158" t="str">
        <f t="shared" si="134"/>
        <v>IF3142-19</v>
      </c>
      <c r="AC248" s="158" t="str">
        <f t="shared" si="135"/>
        <v xml:space="preserve">Ургамлын гаралтай хүнсний бүтээгдэхүүн үйлдвэрлэлийн техник-технологич </v>
      </c>
      <c r="AD248" s="159">
        <f t="shared" si="133"/>
        <v>231</v>
      </c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>
        <v>12</v>
      </c>
      <c r="AV248" s="189"/>
      <c r="AW248" s="189"/>
      <c r="AX248" s="189"/>
      <c r="AY248" s="189"/>
    </row>
    <row r="249" spans="1:51" s="162" customFormat="1" ht="24.75" customHeight="1">
      <c r="A249" s="428" t="s">
        <v>202</v>
      </c>
      <c r="B249" s="430"/>
      <c r="C249" s="428" t="s">
        <v>203</v>
      </c>
      <c r="D249" s="429"/>
      <c r="E249" s="429"/>
      <c r="F249" s="429"/>
      <c r="G249" s="429"/>
      <c r="H249" s="430"/>
      <c r="I249" s="155">
        <f t="shared" si="125"/>
        <v>232</v>
      </c>
      <c r="J249" s="156">
        <f t="shared" si="136"/>
        <v>7</v>
      </c>
      <c r="K249" s="156">
        <f t="shared" si="136"/>
        <v>7</v>
      </c>
      <c r="L249" s="157">
        <v>7</v>
      </c>
      <c r="M249" s="157">
        <v>7</v>
      </c>
      <c r="N249" s="157"/>
      <c r="O249" s="157"/>
      <c r="P249" s="157"/>
      <c r="Q249" s="157"/>
      <c r="R249" s="157"/>
      <c r="S249" s="157"/>
      <c r="T249" s="157">
        <v>7</v>
      </c>
      <c r="U249" s="157"/>
      <c r="V249" s="157"/>
      <c r="W249" s="157"/>
      <c r="X249" s="157"/>
      <c r="Y249" s="157"/>
      <c r="Z249" s="157">
        <v>7</v>
      </c>
      <c r="AA249" s="157">
        <v>7</v>
      </c>
      <c r="AB249" s="158" t="str">
        <f t="shared" si="134"/>
        <v>IF3142-20</v>
      </c>
      <c r="AC249" s="158" t="str">
        <f t="shared" si="135"/>
        <v>Амьтны гаралтай хүнсний бүтээгдэхүүн үйлдвэрлэлийн техник технологич</v>
      </c>
      <c r="AD249" s="159">
        <f t="shared" si="133"/>
        <v>232</v>
      </c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>
        <v>7</v>
      </c>
      <c r="AV249" s="189"/>
      <c r="AW249" s="189"/>
      <c r="AX249" s="189"/>
      <c r="AY249" s="189"/>
    </row>
    <row r="250" spans="1:51" s="162" customFormat="1" ht="24.75" customHeight="1">
      <c r="A250" s="428" t="s">
        <v>228</v>
      </c>
      <c r="B250" s="430"/>
      <c r="C250" s="428" t="s">
        <v>229</v>
      </c>
      <c r="D250" s="429"/>
      <c r="E250" s="429"/>
      <c r="F250" s="429"/>
      <c r="G250" s="429"/>
      <c r="H250" s="430"/>
      <c r="I250" s="155">
        <f t="shared" si="125"/>
        <v>233</v>
      </c>
      <c r="J250" s="156">
        <f t="shared" si="136"/>
        <v>12</v>
      </c>
      <c r="K250" s="156">
        <f t="shared" si="136"/>
        <v>0</v>
      </c>
      <c r="L250" s="157">
        <v>12</v>
      </c>
      <c r="M250" s="157"/>
      <c r="N250" s="157"/>
      <c r="O250" s="157"/>
      <c r="P250" s="157"/>
      <c r="Q250" s="157"/>
      <c r="R250" s="157"/>
      <c r="S250" s="157"/>
      <c r="T250" s="157">
        <v>12</v>
      </c>
      <c r="U250" s="157"/>
      <c r="V250" s="157"/>
      <c r="W250" s="157"/>
      <c r="X250" s="157"/>
      <c r="Y250" s="157"/>
      <c r="Z250" s="157">
        <v>12</v>
      </c>
      <c r="AA250" s="157"/>
      <c r="AB250" s="158" t="str">
        <f t="shared" si="134"/>
        <v>IM3113-17</v>
      </c>
      <c r="AC250" s="158" t="str">
        <f t="shared" si="135"/>
        <v>Цахилгааны техникч</v>
      </c>
      <c r="AD250" s="159">
        <f t="shared" si="133"/>
        <v>233</v>
      </c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>
        <v>12</v>
      </c>
      <c r="AV250" s="189"/>
      <c r="AW250" s="189"/>
      <c r="AX250" s="189"/>
      <c r="AY250" s="189"/>
    </row>
    <row r="251" spans="1:51" s="154" customFormat="1">
      <c r="A251" s="434" t="s">
        <v>344</v>
      </c>
      <c r="B251" s="435"/>
      <c r="C251" s="435"/>
      <c r="D251" s="435"/>
      <c r="E251" s="435"/>
      <c r="F251" s="435"/>
      <c r="G251" s="435"/>
      <c r="H251" s="436"/>
      <c r="I251" s="152">
        <f t="shared" si="125"/>
        <v>234</v>
      </c>
      <c r="J251" s="165">
        <f t="shared" ref="J251:AA251" si="139">SUM(J252:J254)</f>
        <v>16</v>
      </c>
      <c r="K251" s="165">
        <f t="shared" si="139"/>
        <v>5</v>
      </c>
      <c r="L251" s="165">
        <f t="shared" si="139"/>
        <v>11</v>
      </c>
      <c r="M251" s="165">
        <f t="shared" si="139"/>
        <v>0</v>
      </c>
      <c r="N251" s="165">
        <f t="shared" si="139"/>
        <v>5</v>
      </c>
      <c r="O251" s="165">
        <f t="shared" si="139"/>
        <v>5</v>
      </c>
      <c r="P251" s="165">
        <f t="shared" si="139"/>
        <v>0</v>
      </c>
      <c r="Q251" s="165">
        <f t="shared" si="139"/>
        <v>0</v>
      </c>
      <c r="R251" s="165">
        <f t="shared" si="139"/>
        <v>0</v>
      </c>
      <c r="S251" s="165">
        <f t="shared" si="139"/>
        <v>2</v>
      </c>
      <c r="T251" s="165">
        <f t="shared" si="139"/>
        <v>14</v>
      </c>
      <c r="U251" s="165">
        <f t="shared" si="139"/>
        <v>0</v>
      </c>
      <c r="V251" s="165">
        <f t="shared" si="139"/>
        <v>5</v>
      </c>
      <c r="W251" s="165">
        <f t="shared" si="139"/>
        <v>5</v>
      </c>
      <c r="X251" s="165">
        <f t="shared" si="139"/>
        <v>0</v>
      </c>
      <c r="Y251" s="165">
        <f t="shared" si="139"/>
        <v>0</v>
      </c>
      <c r="Z251" s="165">
        <f t="shared" si="139"/>
        <v>9</v>
      </c>
      <c r="AA251" s="165">
        <f t="shared" si="139"/>
        <v>0</v>
      </c>
      <c r="AB251" s="434" t="str">
        <f>+A251</f>
        <v>3. Универсал Политехник коллеж</v>
      </c>
      <c r="AC251" s="436"/>
      <c r="AD251" s="165">
        <f t="shared" si="133"/>
        <v>234</v>
      </c>
      <c r="AE251" s="165">
        <f t="shared" ref="AE251:AY251" si="140">SUM(AE252:AE254)</f>
        <v>0</v>
      </c>
      <c r="AF251" s="165">
        <f t="shared" si="140"/>
        <v>0</v>
      </c>
      <c r="AG251" s="165">
        <f t="shared" si="140"/>
        <v>0</v>
      </c>
      <c r="AH251" s="165">
        <f t="shared" si="140"/>
        <v>0</v>
      </c>
      <c r="AI251" s="165">
        <f t="shared" si="140"/>
        <v>2</v>
      </c>
      <c r="AJ251" s="165">
        <f t="shared" si="140"/>
        <v>0</v>
      </c>
      <c r="AK251" s="165">
        <f t="shared" si="140"/>
        <v>0</v>
      </c>
      <c r="AL251" s="165">
        <f t="shared" si="140"/>
        <v>0</v>
      </c>
      <c r="AM251" s="165">
        <f t="shared" si="140"/>
        <v>0</v>
      </c>
      <c r="AN251" s="165">
        <f t="shared" si="140"/>
        <v>0</v>
      </c>
      <c r="AO251" s="165">
        <f t="shared" si="140"/>
        <v>0</v>
      </c>
      <c r="AP251" s="165">
        <f t="shared" si="140"/>
        <v>0</v>
      </c>
      <c r="AQ251" s="165">
        <f t="shared" si="140"/>
        <v>0</v>
      </c>
      <c r="AR251" s="165">
        <f t="shared" si="140"/>
        <v>0</v>
      </c>
      <c r="AS251" s="165">
        <f t="shared" si="140"/>
        <v>0</v>
      </c>
      <c r="AT251" s="165">
        <f t="shared" si="140"/>
        <v>0</v>
      </c>
      <c r="AU251" s="165">
        <f t="shared" si="140"/>
        <v>9</v>
      </c>
      <c r="AV251" s="165">
        <f t="shared" si="140"/>
        <v>2</v>
      </c>
      <c r="AW251" s="165">
        <f t="shared" si="140"/>
        <v>5</v>
      </c>
      <c r="AX251" s="165">
        <f t="shared" si="140"/>
        <v>0</v>
      </c>
      <c r="AY251" s="165">
        <f t="shared" si="140"/>
        <v>0</v>
      </c>
    </row>
    <row r="252" spans="1:51" s="162" customFormat="1" ht="24.75" customHeight="1">
      <c r="A252" s="363" t="s">
        <v>99</v>
      </c>
      <c r="B252" s="364"/>
      <c r="C252" s="363" t="s">
        <v>100</v>
      </c>
      <c r="D252" s="387"/>
      <c r="E252" s="387"/>
      <c r="F252" s="387"/>
      <c r="G252" s="387"/>
      <c r="H252" s="364"/>
      <c r="I252" s="155">
        <f t="shared" si="125"/>
        <v>235</v>
      </c>
      <c r="J252" s="156">
        <f t="shared" si="136"/>
        <v>2</v>
      </c>
      <c r="K252" s="156">
        <f t="shared" si="136"/>
        <v>2</v>
      </c>
      <c r="L252" s="157"/>
      <c r="M252" s="157"/>
      <c r="N252" s="157">
        <v>2</v>
      </c>
      <c r="O252" s="157">
        <v>2</v>
      </c>
      <c r="P252" s="157"/>
      <c r="Q252" s="157"/>
      <c r="R252" s="157"/>
      <c r="S252" s="157"/>
      <c r="T252" s="157">
        <v>2</v>
      </c>
      <c r="U252" s="157"/>
      <c r="V252" s="157">
        <v>2</v>
      </c>
      <c r="W252" s="157">
        <v>2</v>
      </c>
      <c r="X252" s="157"/>
      <c r="Y252" s="157"/>
      <c r="Z252" s="157"/>
      <c r="AA252" s="157"/>
      <c r="AB252" s="158" t="str">
        <f t="shared" si="134"/>
        <v>NT5113-13</v>
      </c>
      <c r="AC252" s="158" t="str">
        <f t="shared" si="135"/>
        <v>Аяллын хөтөч</v>
      </c>
      <c r="AD252" s="159">
        <f t="shared" si="133"/>
        <v>235</v>
      </c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  <c r="AR252" s="157"/>
      <c r="AS252" s="157"/>
      <c r="AT252" s="157"/>
      <c r="AU252" s="157"/>
      <c r="AV252" s="157"/>
      <c r="AW252" s="157">
        <v>2</v>
      </c>
      <c r="AX252" s="157"/>
      <c r="AY252" s="157"/>
    </row>
    <row r="253" spans="1:51" s="162" customFormat="1" ht="24.75" customHeight="1">
      <c r="A253" s="363" t="s">
        <v>92</v>
      </c>
      <c r="B253" s="364"/>
      <c r="C253" s="363" t="s">
        <v>93</v>
      </c>
      <c r="D253" s="387"/>
      <c r="E253" s="387"/>
      <c r="F253" s="387"/>
      <c r="G253" s="387"/>
      <c r="H253" s="364"/>
      <c r="I253" s="155">
        <f t="shared" si="125"/>
        <v>236</v>
      </c>
      <c r="J253" s="156">
        <f t="shared" si="136"/>
        <v>3</v>
      </c>
      <c r="K253" s="156">
        <f t="shared" si="136"/>
        <v>3</v>
      </c>
      <c r="L253" s="157"/>
      <c r="M253" s="157"/>
      <c r="N253" s="157">
        <v>3</v>
      </c>
      <c r="O253" s="157">
        <v>3</v>
      </c>
      <c r="P253" s="157"/>
      <c r="Q253" s="157"/>
      <c r="R253" s="157"/>
      <c r="S253" s="157"/>
      <c r="T253" s="157">
        <v>3</v>
      </c>
      <c r="U253" s="157"/>
      <c r="V253" s="157">
        <v>3</v>
      </c>
      <c r="W253" s="157">
        <v>3</v>
      </c>
      <c r="X253" s="157"/>
      <c r="Y253" s="157"/>
      <c r="Z253" s="157"/>
      <c r="AA253" s="157"/>
      <c r="AB253" s="158" t="str">
        <f t="shared" si="134"/>
        <v>ID4120-11</v>
      </c>
      <c r="AC253" s="158" t="str">
        <f t="shared" si="135"/>
        <v>Нарийн бичгийн дарга-албан хэргийн ажилтан</v>
      </c>
      <c r="AD253" s="159">
        <f t="shared" si="133"/>
        <v>236</v>
      </c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  <c r="AR253" s="157"/>
      <c r="AS253" s="157"/>
      <c r="AT253" s="157"/>
      <c r="AU253" s="157"/>
      <c r="AV253" s="157"/>
      <c r="AW253" s="157">
        <v>3</v>
      </c>
      <c r="AX253" s="157"/>
      <c r="AY253" s="157"/>
    </row>
    <row r="254" spans="1:51" s="162" customFormat="1" ht="24.75" customHeight="1">
      <c r="A254" s="363" t="s">
        <v>124</v>
      </c>
      <c r="B254" s="364"/>
      <c r="C254" s="363" t="s">
        <v>125</v>
      </c>
      <c r="D254" s="387"/>
      <c r="E254" s="387"/>
      <c r="F254" s="387"/>
      <c r="G254" s="387"/>
      <c r="H254" s="364"/>
      <c r="I254" s="155">
        <f t="shared" si="125"/>
        <v>237</v>
      </c>
      <c r="J254" s="156">
        <f t="shared" si="136"/>
        <v>11</v>
      </c>
      <c r="K254" s="156">
        <f t="shared" si="136"/>
        <v>0</v>
      </c>
      <c r="L254" s="157">
        <v>11</v>
      </c>
      <c r="M254" s="157">
        <v>0</v>
      </c>
      <c r="N254" s="157"/>
      <c r="O254" s="157"/>
      <c r="P254" s="157"/>
      <c r="Q254" s="157"/>
      <c r="R254" s="157"/>
      <c r="S254" s="157">
        <v>2</v>
      </c>
      <c r="T254" s="157">
        <v>9</v>
      </c>
      <c r="U254" s="157"/>
      <c r="V254" s="157"/>
      <c r="W254" s="157"/>
      <c r="X254" s="157"/>
      <c r="Y254" s="157"/>
      <c r="Z254" s="157">
        <v>9</v>
      </c>
      <c r="AA254" s="157">
        <v>0</v>
      </c>
      <c r="AB254" s="158" t="str">
        <f t="shared" si="134"/>
        <v>CF3113-21</v>
      </c>
      <c r="AC254" s="158" t="str">
        <f t="shared" si="135"/>
        <v>Барилгын цахилгааны техникч</v>
      </c>
      <c r="AD254" s="159">
        <f t="shared" si="133"/>
        <v>237</v>
      </c>
      <c r="AE254" s="157"/>
      <c r="AF254" s="157"/>
      <c r="AG254" s="157"/>
      <c r="AH254" s="157"/>
      <c r="AI254" s="157">
        <v>2</v>
      </c>
      <c r="AJ254" s="157">
        <v>0</v>
      </c>
      <c r="AK254" s="157"/>
      <c r="AL254" s="157"/>
      <c r="AM254" s="157"/>
      <c r="AN254" s="157"/>
      <c r="AO254" s="157"/>
      <c r="AP254" s="157"/>
      <c r="AQ254" s="157"/>
      <c r="AR254" s="157"/>
      <c r="AS254" s="157"/>
      <c r="AT254" s="157"/>
      <c r="AU254" s="157">
        <v>9</v>
      </c>
      <c r="AV254" s="157">
        <v>2</v>
      </c>
      <c r="AW254" s="157"/>
      <c r="AX254" s="157"/>
      <c r="AY254" s="157"/>
    </row>
    <row r="255" spans="1:51" s="154" customFormat="1">
      <c r="A255" s="451" t="s">
        <v>345</v>
      </c>
      <c r="B255" s="452"/>
      <c r="C255" s="452"/>
      <c r="D255" s="452"/>
      <c r="E255" s="452"/>
      <c r="F255" s="452"/>
      <c r="G255" s="452"/>
      <c r="H255" s="453"/>
      <c r="I255" s="152">
        <f t="shared" si="125"/>
        <v>238</v>
      </c>
      <c r="J255" s="165">
        <f t="shared" ref="J255:AA255" si="141">SUM(J256:J256)</f>
        <v>15</v>
      </c>
      <c r="K255" s="165">
        <f t="shared" si="141"/>
        <v>6</v>
      </c>
      <c r="L255" s="165">
        <f t="shared" si="141"/>
        <v>15</v>
      </c>
      <c r="M255" s="165">
        <f t="shared" si="141"/>
        <v>6</v>
      </c>
      <c r="N255" s="165">
        <f t="shared" si="141"/>
        <v>0</v>
      </c>
      <c r="O255" s="165">
        <f t="shared" si="141"/>
        <v>0</v>
      </c>
      <c r="P255" s="165">
        <f t="shared" si="141"/>
        <v>0</v>
      </c>
      <c r="Q255" s="165">
        <f t="shared" si="141"/>
        <v>0</v>
      </c>
      <c r="R255" s="165">
        <f t="shared" si="141"/>
        <v>0</v>
      </c>
      <c r="S255" s="165">
        <f t="shared" si="141"/>
        <v>0</v>
      </c>
      <c r="T255" s="165">
        <f t="shared" si="141"/>
        <v>15</v>
      </c>
      <c r="U255" s="165">
        <f t="shared" si="141"/>
        <v>0</v>
      </c>
      <c r="V255" s="165">
        <f t="shared" si="141"/>
        <v>0</v>
      </c>
      <c r="W255" s="165">
        <f t="shared" si="141"/>
        <v>0</v>
      </c>
      <c r="X255" s="165">
        <f t="shared" si="141"/>
        <v>0</v>
      </c>
      <c r="Y255" s="165">
        <f t="shared" si="141"/>
        <v>0</v>
      </c>
      <c r="Z255" s="165">
        <f t="shared" si="141"/>
        <v>13</v>
      </c>
      <c r="AA255" s="165">
        <f t="shared" si="141"/>
        <v>5</v>
      </c>
      <c r="AB255" s="434" t="str">
        <f>+A255</f>
        <v>4. Шинэ иргэншил ПК</v>
      </c>
      <c r="AC255" s="436"/>
      <c r="AD255" s="165">
        <f t="shared" si="133"/>
        <v>238</v>
      </c>
      <c r="AE255" s="165">
        <f t="shared" ref="AE255:AY255" si="142">SUM(AE256:AE256)</f>
        <v>0</v>
      </c>
      <c r="AF255" s="165">
        <f t="shared" si="142"/>
        <v>0</v>
      </c>
      <c r="AG255" s="165">
        <f t="shared" si="142"/>
        <v>0</v>
      </c>
      <c r="AH255" s="165">
        <f t="shared" si="142"/>
        <v>0</v>
      </c>
      <c r="AI255" s="165">
        <f t="shared" si="142"/>
        <v>2</v>
      </c>
      <c r="AJ255" s="165">
        <f t="shared" si="142"/>
        <v>1</v>
      </c>
      <c r="AK255" s="165">
        <f t="shared" si="142"/>
        <v>0</v>
      </c>
      <c r="AL255" s="165">
        <f t="shared" si="142"/>
        <v>0</v>
      </c>
      <c r="AM255" s="165">
        <f t="shared" si="142"/>
        <v>0</v>
      </c>
      <c r="AN255" s="165">
        <f t="shared" si="142"/>
        <v>0</v>
      </c>
      <c r="AO255" s="165">
        <f t="shared" si="142"/>
        <v>0</v>
      </c>
      <c r="AP255" s="165">
        <f t="shared" si="142"/>
        <v>0</v>
      </c>
      <c r="AQ255" s="165">
        <f t="shared" si="142"/>
        <v>0</v>
      </c>
      <c r="AR255" s="165">
        <f t="shared" si="142"/>
        <v>0</v>
      </c>
      <c r="AS255" s="165">
        <f t="shared" si="142"/>
        <v>1</v>
      </c>
      <c r="AT255" s="165">
        <f t="shared" si="142"/>
        <v>0</v>
      </c>
      <c r="AU255" s="165">
        <f t="shared" si="142"/>
        <v>14</v>
      </c>
      <c r="AV255" s="165">
        <f t="shared" si="142"/>
        <v>0</v>
      </c>
      <c r="AW255" s="165">
        <f t="shared" si="142"/>
        <v>0</v>
      </c>
      <c r="AX255" s="165">
        <f t="shared" si="142"/>
        <v>0</v>
      </c>
      <c r="AY255" s="165">
        <f t="shared" si="142"/>
        <v>0</v>
      </c>
    </row>
    <row r="256" spans="1:51" s="162" customFormat="1" ht="24.75" customHeight="1">
      <c r="A256" s="181" t="s">
        <v>84</v>
      </c>
      <c r="B256" s="178"/>
      <c r="C256" s="363" t="s">
        <v>85</v>
      </c>
      <c r="D256" s="387"/>
      <c r="E256" s="387"/>
      <c r="F256" s="387"/>
      <c r="G256" s="387"/>
      <c r="H256" s="364"/>
      <c r="I256" s="155">
        <f t="shared" si="125"/>
        <v>239</v>
      </c>
      <c r="J256" s="156">
        <f t="shared" si="136"/>
        <v>15</v>
      </c>
      <c r="K256" s="156">
        <f t="shared" si="136"/>
        <v>6</v>
      </c>
      <c r="L256" s="157">
        <v>15</v>
      </c>
      <c r="M256" s="157">
        <v>6</v>
      </c>
      <c r="N256" s="157"/>
      <c r="O256" s="157"/>
      <c r="P256" s="157"/>
      <c r="Q256" s="157"/>
      <c r="R256" s="157"/>
      <c r="S256" s="157"/>
      <c r="T256" s="157">
        <v>15</v>
      </c>
      <c r="U256" s="157"/>
      <c r="V256" s="157"/>
      <c r="W256" s="157"/>
      <c r="X256" s="157"/>
      <c r="Y256" s="157"/>
      <c r="Z256" s="157">
        <v>13</v>
      </c>
      <c r="AA256" s="157">
        <v>5</v>
      </c>
      <c r="AB256" s="158" t="str">
        <f t="shared" si="134"/>
        <v>IW3214-15</v>
      </c>
      <c r="AC256" s="158" t="str">
        <f t="shared" si="135"/>
        <v>Вэб мультмедиа зохиогч</v>
      </c>
      <c r="AD256" s="159">
        <f t="shared" si="133"/>
        <v>239</v>
      </c>
      <c r="AE256" s="189"/>
      <c r="AF256" s="189"/>
      <c r="AG256" s="189"/>
      <c r="AH256" s="189"/>
      <c r="AI256" s="189">
        <v>2</v>
      </c>
      <c r="AJ256" s="189">
        <v>1</v>
      </c>
      <c r="AK256" s="189"/>
      <c r="AL256" s="189"/>
      <c r="AM256" s="189"/>
      <c r="AN256" s="189"/>
      <c r="AO256" s="189"/>
      <c r="AP256" s="189"/>
      <c r="AQ256" s="189"/>
      <c r="AR256" s="189"/>
      <c r="AS256" s="189">
        <v>1</v>
      </c>
      <c r="AT256" s="189"/>
      <c r="AU256" s="189">
        <v>14</v>
      </c>
      <c r="AV256" s="189"/>
      <c r="AW256" s="189"/>
      <c r="AX256" s="189"/>
      <c r="AY256" s="189"/>
    </row>
    <row r="257" spans="1:51" s="140" customFormat="1" ht="24.75" customHeight="1">
      <c r="A257" s="464" t="s">
        <v>346</v>
      </c>
      <c r="B257" s="465"/>
      <c r="C257" s="465"/>
      <c r="D257" s="465"/>
      <c r="E257" s="465"/>
      <c r="F257" s="465"/>
      <c r="G257" s="465"/>
      <c r="H257" s="466"/>
      <c r="I257" s="155">
        <f t="shared" si="125"/>
        <v>240</v>
      </c>
      <c r="J257" s="156">
        <f>+J258+J263</f>
        <v>295</v>
      </c>
      <c r="K257" s="156">
        <f t="shared" ref="K257:AA257" si="143">+K258+K263</f>
        <v>56</v>
      </c>
      <c r="L257" s="156">
        <f t="shared" si="143"/>
        <v>0</v>
      </c>
      <c r="M257" s="156">
        <f t="shared" si="143"/>
        <v>0</v>
      </c>
      <c r="N257" s="156">
        <f t="shared" si="143"/>
        <v>272</v>
      </c>
      <c r="O257" s="156">
        <f t="shared" si="143"/>
        <v>56</v>
      </c>
      <c r="P257" s="156">
        <f t="shared" si="143"/>
        <v>23</v>
      </c>
      <c r="Q257" s="156">
        <f t="shared" si="143"/>
        <v>0</v>
      </c>
      <c r="R257" s="156">
        <f t="shared" si="143"/>
        <v>203</v>
      </c>
      <c r="S257" s="156">
        <f t="shared" si="143"/>
        <v>92</v>
      </c>
      <c r="T257" s="156">
        <f t="shared" si="143"/>
        <v>0</v>
      </c>
      <c r="U257" s="156">
        <f t="shared" si="143"/>
        <v>0</v>
      </c>
      <c r="V257" s="156">
        <f t="shared" si="143"/>
        <v>0</v>
      </c>
      <c r="W257" s="156">
        <f t="shared" si="143"/>
        <v>0</v>
      </c>
      <c r="X257" s="156">
        <f t="shared" si="143"/>
        <v>0</v>
      </c>
      <c r="Y257" s="156">
        <f t="shared" si="143"/>
        <v>0</v>
      </c>
      <c r="Z257" s="156">
        <f t="shared" si="143"/>
        <v>0</v>
      </c>
      <c r="AA257" s="156">
        <f t="shared" si="143"/>
        <v>0</v>
      </c>
      <c r="AB257" s="467" t="str">
        <f>+A257</f>
        <v>Төрийн өмчийн ИДСК, байгууллагын харьяа сургалтын байгууллага-2</v>
      </c>
      <c r="AC257" s="468"/>
      <c r="AD257" s="191">
        <f t="shared" si="133"/>
        <v>240</v>
      </c>
      <c r="AE257" s="156">
        <f t="shared" ref="AE257:AY257" si="144">+AE258+AE263</f>
        <v>0</v>
      </c>
      <c r="AF257" s="156">
        <f t="shared" si="144"/>
        <v>0</v>
      </c>
      <c r="AG257" s="156">
        <f t="shared" si="144"/>
        <v>0</v>
      </c>
      <c r="AH257" s="156">
        <f t="shared" si="144"/>
        <v>0</v>
      </c>
      <c r="AI257" s="156">
        <f t="shared" si="144"/>
        <v>0</v>
      </c>
      <c r="AJ257" s="156">
        <f t="shared" si="144"/>
        <v>0</v>
      </c>
      <c r="AK257" s="156">
        <f t="shared" si="144"/>
        <v>0</v>
      </c>
      <c r="AL257" s="156">
        <f t="shared" si="144"/>
        <v>0</v>
      </c>
      <c r="AM257" s="156">
        <f t="shared" si="144"/>
        <v>0</v>
      </c>
      <c r="AN257" s="156">
        <f t="shared" si="144"/>
        <v>0</v>
      </c>
      <c r="AO257" s="156">
        <f t="shared" si="144"/>
        <v>203</v>
      </c>
      <c r="AP257" s="156">
        <f t="shared" si="144"/>
        <v>29</v>
      </c>
      <c r="AQ257" s="156">
        <f t="shared" si="144"/>
        <v>92</v>
      </c>
      <c r="AR257" s="156">
        <f t="shared" si="144"/>
        <v>27</v>
      </c>
      <c r="AS257" s="156">
        <f t="shared" si="144"/>
        <v>18</v>
      </c>
      <c r="AT257" s="156">
        <f t="shared" si="144"/>
        <v>7</v>
      </c>
      <c r="AU257" s="156">
        <f t="shared" si="144"/>
        <v>51</v>
      </c>
      <c r="AV257" s="156">
        <f t="shared" si="144"/>
        <v>134</v>
      </c>
      <c r="AW257" s="156">
        <f t="shared" si="144"/>
        <v>83</v>
      </c>
      <c r="AX257" s="156">
        <f t="shared" si="144"/>
        <v>2</v>
      </c>
      <c r="AY257" s="156">
        <f t="shared" si="144"/>
        <v>0</v>
      </c>
    </row>
    <row r="258" spans="1:51" s="154" customFormat="1" ht="21" customHeight="1">
      <c r="A258" s="451" t="s">
        <v>347</v>
      </c>
      <c r="B258" s="452"/>
      <c r="C258" s="452"/>
      <c r="D258" s="452"/>
      <c r="E258" s="452"/>
      <c r="F258" s="452"/>
      <c r="G258" s="452"/>
      <c r="H258" s="453"/>
      <c r="I258" s="152">
        <f t="shared" si="125"/>
        <v>241</v>
      </c>
      <c r="J258" s="165">
        <f t="shared" ref="J258:AA258" si="145">SUM(J259:J262)</f>
        <v>92</v>
      </c>
      <c r="K258" s="165">
        <f t="shared" si="145"/>
        <v>27</v>
      </c>
      <c r="L258" s="165">
        <f t="shared" si="145"/>
        <v>0</v>
      </c>
      <c r="M258" s="165">
        <f t="shared" si="145"/>
        <v>0</v>
      </c>
      <c r="N258" s="165">
        <f t="shared" si="145"/>
        <v>92</v>
      </c>
      <c r="O258" s="165">
        <f t="shared" si="145"/>
        <v>27</v>
      </c>
      <c r="P258" s="165">
        <f t="shared" si="145"/>
        <v>0</v>
      </c>
      <c r="Q258" s="165">
        <f t="shared" si="145"/>
        <v>0</v>
      </c>
      <c r="R258" s="165">
        <f t="shared" si="145"/>
        <v>0</v>
      </c>
      <c r="S258" s="165">
        <f t="shared" si="145"/>
        <v>92</v>
      </c>
      <c r="T258" s="165">
        <f t="shared" si="145"/>
        <v>0</v>
      </c>
      <c r="U258" s="165">
        <f t="shared" si="145"/>
        <v>0</v>
      </c>
      <c r="V258" s="165">
        <f t="shared" si="145"/>
        <v>0</v>
      </c>
      <c r="W258" s="165">
        <f t="shared" si="145"/>
        <v>0</v>
      </c>
      <c r="X258" s="165">
        <f t="shared" si="145"/>
        <v>0</v>
      </c>
      <c r="Y258" s="165">
        <f t="shared" si="145"/>
        <v>0</v>
      </c>
      <c r="Z258" s="165">
        <f t="shared" si="145"/>
        <v>0</v>
      </c>
      <c r="AA258" s="165">
        <f t="shared" si="145"/>
        <v>0</v>
      </c>
      <c r="AB258" s="434" t="str">
        <f t="shared" si="134"/>
        <v>1. Төмөр замын Политехник коллеж</v>
      </c>
      <c r="AC258" s="436"/>
      <c r="AD258" s="165">
        <f t="shared" si="133"/>
        <v>241</v>
      </c>
      <c r="AE258" s="165">
        <f t="shared" ref="AE258:AY258" si="146">SUM(AE259:AE262)</f>
        <v>0</v>
      </c>
      <c r="AF258" s="165">
        <f t="shared" si="146"/>
        <v>0</v>
      </c>
      <c r="AG258" s="165">
        <f t="shared" si="146"/>
        <v>0</v>
      </c>
      <c r="AH258" s="165">
        <f t="shared" si="146"/>
        <v>0</v>
      </c>
      <c r="AI258" s="165">
        <f t="shared" si="146"/>
        <v>0</v>
      </c>
      <c r="AJ258" s="165">
        <f t="shared" si="146"/>
        <v>0</v>
      </c>
      <c r="AK258" s="165">
        <f t="shared" si="146"/>
        <v>0</v>
      </c>
      <c r="AL258" s="165">
        <f t="shared" si="146"/>
        <v>0</v>
      </c>
      <c r="AM258" s="165">
        <f t="shared" si="146"/>
        <v>0</v>
      </c>
      <c r="AN258" s="165">
        <f t="shared" si="146"/>
        <v>0</v>
      </c>
      <c r="AO258" s="165">
        <f t="shared" si="146"/>
        <v>0</v>
      </c>
      <c r="AP258" s="165">
        <f t="shared" si="146"/>
        <v>0</v>
      </c>
      <c r="AQ258" s="165">
        <f t="shared" si="146"/>
        <v>92</v>
      </c>
      <c r="AR258" s="165">
        <f t="shared" si="146"/>
        <v>27</v>
      </c>
      <c r="AS258" s="165">
        <f t="shared" si="146"/>
        <v>0</v>
      </c>
      <c r="AT258" s="165">
        <f t="shared" si="146"/>
        <v>0</v>
      </c>
      <c r="AU258" s="165">
        <f t="shared" si="146"/>
        <v>42</v>
      </c>
      <c r="AV258" s="165">
        <f t="shared" si="146"/>
        <v>22</v>
      </c>
      <c r="AW258" s="165">
        <f t="shared" si="146"/>
        <v>28</v>
      </c>
      <c r="AX258" s="165">
        <f t="shared" si="146"/>
        <v>0</v>
      </c>
      <c r="AY258" s="165">
        <f t="shared" si="146"/>
        <v>0</v>
      </c>
    </row>
    <row r="259" spans="1:51" s="162" customFormat="1" ht="24.75" customHeight="1">
      <c r="A259" s="459" t="s">
        <v>147</v>
      </c>
      <c r="B259" s="459"/>
      <c r="C259" s="363" t="s">
        <v>148</v>
      </c>
      <c r="D259" s="387"/>
      <c r="E259" s="387"/>
      <c r="F259" s="387"/>
      <c r="G259" s="387"/>
      <c r="H259" s="364"/>
      <c r="I259" s="155">
        <f t="shared" si="125"/>
        <v>242</v>
      </c>
      <c r="J259" s="156">
        <f t="shared" si="136"/>
        <v>20</v>
      </c>
      <c r="K259" s="156">
        <f t="shared" si="136"/>
        <v>12</v>
      </c>
      <c r="L259" s="167"/>
      <c r="M259" s="168"/>
      <c r="N259" s="108">
        <v>20</v>
      </c>
      <c r="O259" s="108">
        <v>12</v>
      </c>
      <c r="P259" s="160"/>
      <c r="Q259" s="160"/>
      <c r="R259" s="160"/>
      <c r="S259" s="161">
        <v>20</v>
      </c>
      <c r="T259" s="108"/>
      <c r="U259" s="160"/>
      <c r="V259" s="171"/>
      <c r="W259" s="171"/>
      <c r="X259" s="161"/>
      <c r="Y259" s="161"/>
      <c r="Z259" s="188"/>
      <c r="AA259" s="161"/>
      <c r="AB259" s="158" t="str">
        <f t="shared" si="134"/>
        <v>TR4323-25</v>
      </c>
      <c r="AC259" s="158" t="str">
        <f t="shared" si="135"/>
        <v>Ачаа вагон хүлээлцэгч</v>
      </c>
      <c r="AD259" s="159">
        <f t="shared" si="133"/>
        <v>242</v>
      </c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>
        <v>20</v>
      </c>
      <c r="AR259" s="157">
        <v>12</v>
      </c>
      <c r="AS259" s="157"/>
      <c r="AT259" s="157"/>
      <c r="AU259" s="157">
        <v>8</v>
      </c>
      <c r="AV259" s="157">
        <v>5</v>
      </c>
      <c r="AW259" s="157">
        <v>7</v>
      </c>
      <c r="AX259" s="157"/>
      <c r="AY259" s="157"/>
    </row>
    <row r="260" spans="1:51" s="162" customFormat="1" ht="24.75" customHeight="1">
      <c r="A260" s="459" t="s">
        <v>152</v>
      </c>
      <c r="B260" s="459"/>
      <c r="C260" s="363" t="s">
        <v>153</v>
      </c>
      <c r="D260" s="387"/>
      <c r="E260" s="387"/>
      <c r="F260" s="387"/>
      <c r="G260" s="387"/>
      <c r="H260" s="364"/>
      <c r="I260" s="155">
        <f t="shared" si="125"/>
        <v>243</v>
      </c>
      <c r="J260" s="156">
        <f t="shared" si="136"/>
        <v>21</v>
      </c>
      <c r="K260" s="156">
        <f t="shared" si="136"/>
        <v>1</v>
      </c>
      <c r="L260" s="167"/>
      <c r="M260" s="168"/>
      <c r="N260" s="108">
        <v>21</v>
      </c>
      <c r="O260" s="108">
        <v>1</v>
      </c>
      <c r="P260" s="160"/>
      <c r="Q260" s="160"/>
      <c r="R260" s="160"/>
      <c r="S260" s="161">
        <v>21</v>
      </c>
      <c r="T260" s="108"/>
      <c r="U260" s="160"/>
      <c r="V260" s="171"/>
      <c r="W260" s="171"/>
      <c r="X260" s="161"/>
      <c r="Y260" s="161"/>
      <c r="Z260" s="188"/>
      <c r="AA260" s="161"/>
      <c r="AB260" s="158" t="str">
        <f t="shared" si="134"/>
        <v>TR8311-13</v>
      </c>
      <c r="AC260" s="158" t="str">
        <f t="shared" si="135"/>
        <v>Илчит тэрэгний засварчин</v>
      </c>
      <c r="AD260" s="159">
        <f t="shared" si="133"/>
        <v>243</v>
      </c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>
        <v>21</v>
      </c>
      <c r="AR260" s="157">
        <v>1</v>
      </c>
      <c r="AS260" s="157"/>
      <c r="AT260" s="157"/>
      <c r="AU260" s="157">
        <v>14</v>
      </c>
      <c r="AV260" s="157">
        <v>1</v>
      </c>
      <c r="AW260" s="157">
        <v>6</v>
      </c>
      <c r="AX260" s="157"/>
      <c r="AY260" s="157"/>
    </row>
    <row r="261" spans="1:51" s="162" customFormat="1" ht="24.75" customHeight="1">
      <c r="A261" s="459" t="s">
        <v>150</v>
      </c>
      <c r="B261" s="459"/>
      <c r="C261" s="363" t="s">
        <v>151</v>
      </c>
      <c r="D261" s="387"/>
      <c r="E261" s="387"/>
      <c r="F261" s="387"/>
      <c r="G261" s="387"/>
      <c r="H261" s="364"/>
      <c r="I261" s="155">
        <f t="shared" si="125"/>
        <v>244</v>
      </c>
      <c r="J261" s="156">
        <f t="shared" si="136"/>
        <v>27</v>
      </c>
      <c r="K261" s="156">
        <f t="shared" si="136"/>
        <v>8</v>
      </c>
      <c r="L261" s="167"/>
      <c r="M261" s="168"/>
      <c r="N261" s="108">
        <v>27</v>
      </c>
      <c r="O261" s="108">
        <v>8</v>
      </c>
      <c r="P261" s="160"/>
      <c r="Q261" s="160"/>
      <c r="R261" s="160"/>
      <c r="S261" s="161">
        <v>27</v>
      </c>
      <c r="T261" s="108"/>
      <c r="U261" s="160"/>
      <c r="V261" s="171"/>
      <c r="W261" s="171"/>
      <c r="X261" s="161"/>
      <c r="Y261" s="161"/>
      <c r="Z261" s="188"/>
      <c r="AA261" s="161"/>
      <c r="AB261" s="158" t="str">
        <f t="shared" si="134"/>
        <v>TR4323-27</v>
      </c>
      <c r="AC261" s="158" t="str">
        <f t="shared" si="135"/>
        <v>Вагон үзэгч, засварчин</v>
      </c>
      <c r="AD261" s="159">
        <f t="shared" si="133"/>
        <v>244</v>
      </c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>
        <v>27</v>
      </c>
      <c r="AR261" s="157">
        <v>8</v>
      </c>
      <c r="AS261" s="157"/>
      <c r="AT261" s="157"/>
      <c r="AU261" s="157">
        <v>14</v>
      </c>
      <c r="AV261" s="157">
        <v>6</v>
      </c>
      <c r="AW261" s="157">
        <v>7</v>
      </c>
      <c r="AX261" s="157"/>
      <c r="AY261" s="157"/>
    </row>
    <row r="262" spans="1:51" s="162" customFormat="1" ht="24.75" customHeight="1">
      <c r="A262" s="459" t="s">
        <v>156</v>
      </c>
      <c r="B262" s="459"/>
      <c r="C262" s="363" t="s">
        <v>157</v>
      </c>
      <c r="D262" s="387"/>
      <c r="E262" s="387"/>
      <c r="F262" s="387"/>
      <c r="G262" s="387"/>
      <c r="H262" s="364"/>
      <c r="I262" s="155">
        <f t="shared" si="125"/>
        <v>245</v>
      </c>
      <c r="J262" s="156">
        <f t="shared" si="136"/>
        <v>24</v>
      </c>
      <c r="K262" s="156">
        <f t="shared" si="136"/>
        <v>6</v>
      </c>
      <c r="L262" s="167"/>
      <c r="M262" s="168"/>
      <c r="N262" s="108">
        <v>24</v>
      </c>
      <c r="O262" s="108">
        <v>6</v>
      </c>
      <c r="P262" s="160"/>
      <c r="Q262" s="160"/>
      <c r="R262" s="160"/>
      <c r="S262" s="161">
        <v>24</v>
      </c>
      <c r="T262" s="108"/>
      <c r="U262" s="160"/>
      <c r="V262" s="171"/>
      <c r="W262" s="171"/>
      <c r="X262" s="161"/>
      <c r="Y262" s="161"/>
      <c r="Z262" s="188"/>
      <c r="AA262" s="161"/>
      <c r="AB262" s="158" t="str">
        <f t="shared" si="134"/>
        <v>TR4323-29</v>
      </c>
      <c r="AC262" s="158" t="str">
        <f t="shared" si="135"/>
        <v>Төмөр замын замчин</v>
      </c>
      <c r="AD262" s="159">
        <f t="shared" si="133"/>
        <v>245</v>
      </c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>
        <v>24</v>
      </c>
      <c r="AR262" s="157">
        <v>6</v>
      </c>
      <c r="AS262" s="157"/>
      <c r="AT262" s="157"/>
      <c r="AU262" s="157">
        <v>6</v>
      </c>
      <c r="AV262" s="157">
        <v>10</v>
      </c>
      <c r="AW262" s="157">
        <v>8</v>
      </c>
      <c r="AX262" s="157"/>
      <c r="AY262" s="157"/>
    </row>
    <row r="263" spans="1:51" s="154" customFormat="1" ht="21" customHeight="1">
      <c r="A263" s="451" t="s">
        <v>348</v>
      </c>
      <c r="B263" s="452"/>
      <c r="C263" s="452"/>
      <c r="D263" s="452"/>
      <c r="E263" s="452"/>
      <c r="F263" s="452"/>
      <c r="G263" s="452"/>
      <c r="H263" s="453"/>
      <c r="I263" s="152">
        <f t="shared" si="125"/>
        <v>246</v>
      </c>
      <c r="J263" s="165">
        <f>SUM(J264:J273)</f>
        <v>203</v>
      </c>
      <c r="K263" s="165">
        <f t="shared" ref="K263:AA263" si="147">SUM(K264:K273)</f>
        <v>29</v>
      </c>
      <c r="L263" s="165">
        <f t="shared" si="147"/>
        <v>0</v>
      </c>
      <c r="M263" s="165">
        <f t="shared" si="147"/>
        <v>0</v>
      </c>
      <c r="N263" s="165">
        <f t="shared" si="147"/>
        <v>180</v>
      </c>
      <c r="O263" s="165">
        <f t="shared" si="147"/>
        <v>29</v>
      </c>
      <c r="P263" s="165">
        <f t="shared" si="147"/>
        <v>23</v>
      </c>
      <c r="Q263" s="165">
        <f t="shared" si="147"/>
        <v>0</v>
      </c>
      <c r="R263" s="165">
        <f t="shared" si="147"/>
        <v>203</v>
      </c>
      <c r="S263" s="165">
        <f t="shared" si="147"/>
        <v>0</v>
      </c>
      <c r="T263" s="165">
        <f t="shared" si="147"/>
        <v>0</v>
      </c>
      <c r="U263" s="165">
        <f t="shared" si="147"/>
        <v>0</v>
      </c>
      <c r="V263" s="165">
        <f t="shared" si="147"/>
        <v>0</v>
      </c>
      <c r="W263" s="165">
        <f t="shared" si="147"/>
        <v>0</v>
      </c>
      <c r="X263" s="165">
        <f t="shared" si="147"/>
        <v>0</v>
      </c>
      <c r="Y263" s="165">
        <f t="shared" si="147"/>
        <v>0</v>
      </c>
      <c r="Z263" s="165">
        <f t="shared" si="147"/>
        <v>0</v>
      </c>
      <c r="AA263" s="165">
        <f t="shared" si="147"/>
        <v>0</v>
      </c>
      <c r="AB263" s="434" t="str">
        <f t="shared" si="134"/>
        <v>2. ШШГЕГ-ын харьяа "Амгалан МСҮТ"</v>
      </c>
      <c r="AC263" s="436"/>
      <c r="AD263" s="165">
        <f t="shared" si="133"/>
        <v>246</v>
      </c>
      <c r="AE263" s="165">
        <f>SUM(AE264:AE273)</f>
        <v>0</v>
      </c>
      <c r="AF263" s="165">
        <f t="shared" ref="AF263:AV263" si="148">SUM(AF264:AF273)</f>
        <v>0</v>
      </c>
      <c r="AG263" s="165">
        <f t="shared" si="148"/>
        <v>0</v>
      </c>
      <c r="AH263" s="165">
        <f t="shared" si="148"/>
        <v>0</v>
      </c>
      <c r="AI263" s="165">
        <f t="shared" si="148"/>
        <v>0</v>
      </c>
      <c r="AJ263" s="165">
        <f t="shared" si="148"/>
        <v>0</v>
      </c>
      <c r="AK263" s="165">
        <f t="shared" si="148"/>
        <v>0</v>
      </c>
      <c r="AL263" s="165">
        <f t="shared" si="148"/>
        <v>0</v>
      </c>
      <c r="AM263" s="165">
        <f t="shared" si="148"/>
        <v>0</v>
      </c>
      <c r="AN263" s="165">
        <f t="shared" si="148"/>
        <v>0</v>
      </c>
      <c r="AO263" s="165">
        <f t="shared" si="148"/>
        <v>203</v>
      </c>
      <c r="AP263" s="165">
        <f t="shared" si="148"/>
        <v>29</v>
      </c>
      <c r="AQ263" s="165">
        <f t="shared" si="148"/>
        <v>0</v>
      </c>
      <c r="AR263" s="165">
        <f t="shared" si="148"/>
        <v>0</v>
      </c>
      <c r="AS263" s="165">
        <f t="shared" si="148"/>
        <v>18</v>
      </c>
      <c r="AT263" s="165">
        <f t="shared" si="148"/>
        <v>7</v>
      </c>
      <c r="AU263" s="165">
        <f t="shared" si="148"/>
        <v>9</v>
      </c>
      <c r="AV263" s="165">
        <f t="shared" si="148"/>
        <v>112</v>
      </c>
      <c r="AW263" s="165">
        <f>SUM(AW264:AW273)</f>
        <v>55</v>
      </c>
      <c r="AX263" s="165">
        <f t="shared" ref="AX263:AY263" si="149">SUM(AX264:AX273)</f>
        <v>2</v>
      </c>
      <c r="AY263" s="165">
        <f t="shared" si="149"/>
        <v>0</v>
      </c>
    </row>
    <row r="264" spans="1:51" s="166" customFormat="1" ht="24.75" customHeight="1">
      <c r="A264" s="508" t="s">
        <v>114</v>
      </c>
      <c r="B264" s="509"/>
      <c r="C264" s="428" t="s">
        <v>349</v>
      </c>
      <c r="D264" s="429"/>
      <c r="E264" s="429"/>
      <c r="F264" s="429"/>
      <c r="G264" s="429"/>
      <c r="H264" s="430"/>
      <c r="I264" s="155">
        <f t="shared" si="125"/>
        <v>247</v>
      </c>
      <c r="J264" s="208">
        <f>+L264+N264+P264</f>
        <v>31</v>
      </c>
      <c r="K264" s="208">
        <f t="shared" ref="K264:K273" si="150">+M264+O264+Q264</f>
        <v>13</v>
      </c>
      <c r="L264" s="208"/>
      <c r="M264" s="209"/>
      <c r="N264" s="210">
        <v>31</v>
      </c>
      <c r="O264" s="210">
        <v>13</v>
      </c>
      <c r="P264" s="210">
        <v>0</v>
      </c>
      <c r="Q264" s="210"/>
      <c r="R264" s="210">
        <f>+P264+N264</f>
        <v>31</v>
      </c>
      <c r="S264" s="210"/>
      <c r="T264" s="210"/>
      <c r="U264" s="210"/>
      <c r="V264" s="210"/>
      <c r="W264" s="210"/>
      <c r="X264" s="210"/>
      <c r="Y264" s="210"/>
      <c r="Z264" s="211"/>
      <c r="AA264" s="210"/>
      <c r="AB264" s="212" t="s">
        <v>114</v>
      </c>
      <c r="AC264" s="192" t="s">
        <v>349</v>
      </c>
      <c r="AD264" s="108">
        <f>+I264</f>
        <v>247</v>
      </c>
      <c r="AE264" s="192"/>
      <c r="AF264" s="192"/>
      <c r="AG264" s="192"/>
      <c r="AH264" s="192"/>
      <c r="AI264" s="213"/>
      <c r="AJ264" s="213"/>
      <c r="AK264" s="213"/>
      <c r="AL264" s="213"/>
      <c r="AM264" s="213"/>
      <c r="AN264" s="213"/>
      <c r="AO264" s="210">
        <v>31</v>
      </c>
      <c r="AP264" s="210">
        <v>13</v>
      </c>
      <c r="AQ264" s="213"/>
      <c r="AR264" s="213"/>
      <c r="AS264" s="210">
        <v>4</v>
      </c>
      <c r="AT264" s="210">
        <v>4</v>
      </c>
      <c r="AU264" s="210">
        <v>4</v>
      </c>
      <c r="AV264" s="210">
        <v>12</v>
      </c>
      <c r="AW264" s="210">
        <v>7</v>
      </c>
      <c r="AX264" s="210">
        <v>0</v>
      </c>
      <c r="AY264" s="210">
        <v>0</v>
      </c>
    </row>
    <row r="265" spans="1:51" s="166" customFormat="1" ht="24.75" customHeight="1">
      <c r="A265" s="508" t="s">
        <v>118</v>
      </c>
      <c r="B265" s="509"/>
      <c r="C265" s="428" t="s">
        <v>119</v>
      </c>
      <c r="D265" s="429"/>
      <c r="E265" s="429"/>
      <c r="F265" s="429"/>
      <c r="G265" s="429"/>
      <c r="H265" s="430"/>
      <c r="I265" s="155">
        <f t="shared" si="125"/>
        <v>248</v>
      </c>
      <c r="J265" s="208">
        <f t="shared" ref="J265:J273" si="151">+L265+N265+P265</f>
        <v>20</v>
      </c>
      <c r="K265" s="208">
        <f t="shared" si="150"/>
        <v>0</v>
      </c>
      <c r="L265" s="208"/>
      <c r="M265" s="209"/>
      <c r="N265" s="210">
        <v>20</v>
      </c>
      <c r="O265" s="210">
        <v>0</v>
      </c>
      <c r="P265" s="210">
        <v>0</v>
      </c>
      <c r="Q265" s="210"/>
      <c r="R265" s="210">
        <f t="shared" ref="R265:R273" si="152">+P265+N265</f>
        <v>20</v>
      </c>
      <c r="S265" s="210"/>
      <c r="T265" s="210"/>
      <c r="U265" s="210"/>
      <c r="V265" s="210"/>
      <c r="W265" s="210"/>
      <c r="X265" s="210"/>
      <c r="Y265" s="210"/>
      <c r="Z265" s="211"/>
      <c r="AA265" s="210"/>
      <c r="AB265" s="212" t="s">
        <v>118</v>
      </c>
      <c r="AC265" s="192" t="s">
        <v>119</v>
      </c>
      <c r="AD265" s="108">
        <f t="shared" ref="AD265:AD273" si="153">+I265</f>
        <v>248</v>
      </c>
      <c r="AE265" s="192"/>
      <c r="AF265" s="192"/>
      <c r="AG265" s="192"/>
      <c r="AH265" s="192"/>
      <c r="AI265" s="213"/>
      <c r="AJ265" s="213"/>
      <c r="AK265" s="213"/>
      <c r="AL265" s="213"/>
      <c r="AM265" s="213"/>
      <c r="AN265" s="213"/>
      <c r="AO265" s="210">
        <v>20</v>
      </c>
      <c r="AP265" s="210">
        <v>0</v>
      </c>
      <c r="AQ265" s="213"/>
      <c r="AR265" s="213"/>
      <c r="AS265" s="210">
        <v>1</v>
      </c>
      <c r="AT265" s="210">
        <v>1</v>
      </c>
      <c r="AU265" s="210">
        <v>1</v>
      </c>
      <c r="AV265" s="210">
        <v>9</v>
      </c>
      <c r="AW265" s="210">
        <v>8</v>
      </c>
      <c r="AX265" s="210">
        <v>0</v>
      </c>
      <c r="AY265" s="210">
        <v>0</v>
      </c>
    </row>
    <row r="266" spans="1:51" s="166" customFormat="1" ht="24.75" customHeight="1">
      <c r="A266" s="508" t="s">
        <v>122</v>
      </c>
      <c r="B266" s="509"/>
      <c r="C266" s="428" t="s">
        <v>123</v>
      </c>
      <c r="D266" s="429"/>
      <c r="E266" s="429"/>
      <c r="F266" s="429"/>
      <c r="G266" s="429"/>
      <c r="H266" s="430"/>
      <c r="I266" s="155">
        <f t="shared" si="125"/>
        <v>249</v>
      </c>
      <c r="J266" s="208">
        <f t="shared" si="151"/>
        <v>22</v>
      </c>
      <c r="K266" s="208">
        <f t="shared" si="150"/>
        <v>0</v>
      </c>
      <c r="L266" s="208"/>
      <c r="M266" s="209"/>
      <c r="N266" s="210">
        <v>22</v>
      </c>
      <c r="O266" s="210">
        <v>0</v>
      </c>
      <c r="P266" s="210">
        <v>0</v>
      </c>
      <c r="Q266" s="210"/>
      <c r="R266" s="210">
        <f t="shared" si="152"/>
        <v>22</v>
      </c>
      <c r="S266" s="210"/>
      <c r="T266" s="210"/>
      <c r="U266" s="210"/>
      <c r="V266" s="210"/>
      <c r="W266" s="210"/>
      <c r="X266" s="210"/>
      <c r="Y266" s="210"/>
      <c r="Z266" s="211"/>
      <c r="AA266" s="210"/>
      <c r="AB266" s="212" t="s">
        <v>122</v>
      </c>
      <c r="AC266" s="192" t="s">
        <v>123</v>
      </c>
      <c r="AD266" s="108">
        <f t="shared" si="153"/>
        <v>249</v>
      </c>
      <c r="AE266" s="192"/>
      <c r="AF266" s="192"/>
      <c r="AG266" s="192"/>
      <c r="AH266" s="192"/>
      <c r="AI266" s="213"/>
      <c r="AJ266" s="213"/>
      <c r="AK266" s="213"/>
      <c r="AL266" s="213"/>
      <c r="AM266" s="213"/>
      <c r="AN266" s="213"/>
      <c r="AO266" s="210">
        <v>22</v>
      </c>
      <c r="AP266" s="210">
        <v>0</v>
      </c>
      <c r="AQ266" s="213"/>
      <c r="AR266" s="213"/>
      <c r="AS266" s="210">
        <v>1</v>
      </c>
      <c r="AT266" s="210">
        <v>1</v>
      </c>
      <c r="AU266" s="210">
        <v>1</v>
      </c>
      <c r="AV266" s="210">
        <v>13</v>
      </c>
      <c r="AW266" s="210">
        <v>6</v>
      </c>
      <c r="AX266" s="210">
        <v>0</v>
      </c>
      <c r="AY266" s="210">
        <v>0</v>
      </c>
    </row>
    <row r="267" spans="1:51" s="166" customFormat="1" ht="24.75" customHeight="1">
      <c r="A267" s="508" t="s">
        <v>126</v>
      </c>
      <c r="B267" s="509"/>
      <c r="C267" s="428" t="s">
        <v>127</v>
      </c>
      <c r="D267" s="429"/>
      <c r="E267" s="429"/>
      <c r="F267" s="429"/>
      <c r="G267" s="429"/>
      <c r="H267" s="430"/>
      <c r="I267" s="155">
        <f t="shared" si="125"/>
        <v>250</v>
      </c>
      <c r="J267" s="208">
        <f t="shared" si="151"/>
        <v>17</v>
      </c>
      <c r="K267" s="208">
        <f t="shared" si="150"/>
        <v>0</v>
      </c>
      <c r="L267" s="208"/>
      <c r="M267" s="209"/>
      <c r="N267" s="210">
        <v>17</v>
      </c>
      <c r="O267" s="210">
        <v>0</v>
      </c>
      <c r="P267" s="210">
        <v>0</v>
      </c>
      <c r="Q267" s="210"/>
      <c r="R267" s="210">
        <f t="shared" si="152"/>
        <v>17</v>
      </c>
      <c r="S267" s="210"/>
      <c r="T267" s="210"/>
      <c r="U267" s="210"/>
      <c r="V267" s="210"/>
      <c r="W267" s="210"/>
      <c r="X267" s="210"/>
      <c r="Y267" s="210"/>
      <c r="Z267" s="211"/>
      <c r="AA267" s="210"/>
      <c r="AB267" s="212" t="s">
        <v>126</v>
      </c>
      <c r="AC267" s="192" t="s">
        <v>127</v>
      </c>
      <c r="AD267" s="108">
        <f t="shared" si="153"/>
        <v>250</v>
      </c>
      <c r="AE267" s="192"/>
      <c r="AF267" s="192"/>
      <c r="AG267" s="192"/>
      <c r="AH267" s="192"/>
      <c r="AI267" s="213"/>
      <c r="AJ267" s="213"/>
      <c r="AK267" s="213"/>
      <c r="AL267" s="213"/>
      <c r="AM267" s="213"/>
      <c r="AN267" s="213"/>
      <c r="AO267" s="210">
        <v>17</v>
      </c>
      <c r="AP267" s="210">
        <v>0</v>
      </c>
      <c r="AQ267" s="213"/>
      <c r="AR267" s="213"/>
      <c r="AS267" s="210">
        <v>0</v>
      </c>
      <c r="AT267" s="210">
        <v>0</v>
      </c>
      <c r="AU267" s="210">
        <v>0</v>
      </c>
      <c r="AV267" s="210">
        <v>12</v>
      </c>
      <c r="AW267" s="210">
        <v>5</v>
      </c>
      <c r="AX267" s="210">
        <v>0</v>
      </c>
      <c r="AY267" s="210">
        <v>0</v>
      </c>
    </row>
    <row r="268" spans="1:51" s="166" customFormat="1" ht="24.75" customHeight="1">
      <c r="A268" s="508" t="s">
        <v>350</v>
      </c>
      <c r="B268" s="509"/>
      <c r="C268" s="428" t="s">
        <v>117</v>
      </c>
      <c r="D268" s="429"/>
      <c r="E268" s="429"/>
      <c r="F268" s="429"/>
      <c r="G268" s="429"/>
      <c r="H268" s="430"/>
      <c r="I268" s="155">
        <f t="shared" si="125"/>
        <v>251</v>
      </c>
      <c r="J268" s="208">
        <f t="shared" si="151"/>
        <v>21</v>
      </c>
      <c r="K268" s="208">
        <f t="shared" si="150"/>
        <v>0</v>
      </c>
      <c r="L268" s="208"/>
      <c r="M268" s="209"/>
      <c r="N268" s="210">
        <v>21</v>
      </c>
      <c r="O268" s="210">
        <v>0</v>
      </c>
      <c r="P268" s="210">
        <v>0</v>
      </c>
      <c r="Q268" s="210"/>
      <c r="R268" s="210">
        <f t="shared" si="152"/>
        <v>21</v>
      </c>
      <c r="S268" s="210"/>
      <c r="T268" s="210"/>
      <c r="U268" s="210"/>
      <c r="V268" s="210"/>
      <c r="W268" s="210"/>
      <c r="X268" s="210"/>
      <c r="Y268" s="210"/>
      <c r="Z268" s="211"/>
      <c r="AA268" s="210"/>
      <c r="AB268" s="212" t="s">
        <v>350</v>
      </c>
      <c r="AC268" s="192" t="s">
        <v>117</v>
      </c>
      <c r="AD268" s="108">
        <f t="shared" si="153"/>
        <v>251</v>
      </c>
      <c r="AE268" s="192"/>
      <c r="AF268" s="192"/>
      <c r="AG268" s="192"/>
      <c r="AH268" s="192"/>
      <c r="AI268" s="213"/>
      <c r="AJ268" s="213"/>
      <c r="AK268" s="213"/>
      <c r="AL268" s="213"/>
      <c r="AM268" s="213"/>
      <c r="AN268" s="213"/>
      <c r="AO268" s="210">
        <v>21</v>
      </c>
      <c r="AP268" s="210">
        <v>0</v>
      </c>
      <c r="AQ268" s="213"/>
      <c r="AR268" s="213"/>
      <c r="AS268" s="210">
        <v>0</v>
      </c>
      <c r="AT268" s="210">
        <v>0</v>
      </c>
      <c r="AU268" s="210">
        <v>0</v>
      </c>
      <c r="AV268" s="210">
        <v>18</v>
      </c>
      <c r="AW268" s="210">
        <v>3</v>
      </c>
      <c r="AX268" s="210">
        <v>0</v>
      </c>
      <c r="AY268" s="210">
        <v>0</v>
      </c>
    </row>
    <row r="269" spans="1:51" s="166" customFormat="1" ht="24.75" customHeight="1">
      <c r="A269" s="508" t="s">
        <v>120</v>
      </c>
      <c r="B269" s="509"/>
      <c r="C269" s="428" t="s">
        <v>121</v>
      </c>
      <c r="D269" s="429"/>
      <c r="E269" s="429"/>
      <c r="F269" s="429"/>
      <c r="G269" s="429"/>
      <c r="H269" s="430"/>
      <c r="I269" s="155">
        <f t="shared" si="125"/>
        <v>252</v>
      </c>
      <c r="J269" s="208">
        <f t="shared" si="151"/>
        <v>16</v>
      </c>
      <c r="K269" s="208">
        <f t="shared" si="150"/>
        <v>16</v>
      </c>
      <c r="L269" s="208"/>
      <c r="M269" s="209"/>
      <c r="N269" s="210">
        <v>16</v>
      </c>
      <c r="O269" s="210">
        <v>16</v>
      </c>
      <c r="P269" s="210">
        <v>0</v>
      </c>
      <c r="Q269" s="210"/>
      <c r="R269" s="210">
        <f t="shared" si="152"/>
        <v>16</v>
      </c>
      <c r="S269" s="210"/>
      <c r="T269" s="210"/>
      <c r="U269" s="210"/>
      <c r="V269" s="210"/>
      <c r="W269" s="210"/>
      <c r="X269" s="210"/>
      <c r="Y269" s="210"/>
      <c r="Z269" s="211"/>
      <c r="AA269" s="210"/>
      <c r="AB269" s="212" t="s">
        <v>120</v>
      </c>
      <c r="AC269" s="192" t="s">
        <v>121</v>
      </c>
      <c r="AD269" s="108">
        <f t="shared" si="153"/>
        <v>252</v>
      </c>
      <c r="AE269" s="192"/>
      <c r="AF269" s="192"/>
      <c r="AG269" s="192"/>
      <c r="AH269" s="192"/>
      <c r="AI269" s="213"/>
      <c r="AJ269" s="213"/>
      <c r="AK269" s="213"/>
      <c r="AL269" s="213"/>
      <c r="AM269" s="213"/>
      <c r="AN269" s="213"/>
      <c r="AO269" s="210">
        <v>16</v>
      </c>
      <c r="AP269" s="210">
        <v>16</v>
      </c>
      <c r="AQ269" s="213"/>
      <c r="AR269" s="213"/>
      <c r="AS269" s="210">
        <v>1</v>
      </c>
      <c r="AT269" s="210">
        <v>0</v>
      </c>
      <c r="AU269" s="210">
        <v>1</v>
      </c>
      <c r="AV269" s="210">
        <v>10</v>
      </c>
      <c r="AW269" s="210">
        <v>4</v>
      </c>
      <c r="AX269" s="210">
        <v>0</v>
      </c>
      <c r="AY269" s="210">
        <v>0</v>
      </c>
    </row>
    <row r="270" spans="1:51" s="166" customFormat="1" ht="24.75" customHeight="1">
      <c r="A270" s="508" t="s">
        <v>351</v>
      </c>
      <c r="B270" s="509"/>
      <c r="C270" s="428" t="s">
        <v>207</v>
      </c>
      <c r="D270" s="429"/>
      <c r="E270" s="429"/>
      <c r="F270" s="429"/>
      <c r="G270" s="429"/>
      <c r="H270" s="430"/>
      <c r="I270" s="155">
        <f t="shared" si="125"/>
        <v>253</v>
      </c>
      <c r="J270" s="208">
        <f t="shared" si="151"/>
        <v>33</v>
      </c>
      <c r="K270" s="208">
        <f t="shared" si="150"/>
        <v>0</v>
      </c>
      <c r="L270" s="208"/>
      <c r="M270" s="209"/>
      <c r="N270" s="210">
        <v>33</v>
      </c>
      <c r="O270" s="210">
        <v>0</v>
      </c>
      <c r="P270" s="210">
        <v>0</v>
      </c>
      <c r="Q270" s="210"/>
      <c r="R270" s="210">
        <f t="shared" si="152"/>
        <v>33</v>
      </c>
      <c r="S270" s="210"/>
      <c r="T270" s="210"/>
      <c r="U270" s="210"/>
      <c r="V270" s="210"/>
      <c r="W270" s="210"/>
      <c r="X270" s="210"/>
      <c r="Y270" s="210"/>
      <c r="Z270" s="211"/>
      <c r="AA270" s="210"/>
      <c r="AB270" s="212" t="s">
        <v>351</v>
      </c>
      <c r="AC270" s="192" t="s">
        <v>207</v>
      </c>
      <c r="AD270" s="108">
        <f t="shared" si="153"/>
        <v>253</v>
      </c>
      <c r="AE270" s="192"/>
      <c r="AF270" s="192"/>
      <c r="AG270" s="192"/>
      <c r="AH270" s="192"/>
      <c r="AI270" s="213"/>
      <c r="AJ270" s="213"/>
      <c r="AK270" s="213"/>
      <c r="AL270" s="213"/>
      <c r="AM270" s="213"/>
      <c r="AN270" s="213"/>
      <c r="AO270" s="210">
        <v>33</v>
      </c>
      <c r="AP270" s="210">
        <v>0</v>
      </c>
      <c r="AQ270" s="213"/>
      <c r="AR270" s="213"/>
      <c r="AS270" s="210">
        <v>3</v>
      </c>
      <c r="AT270" s="210">
        <v>1</v>
      </c>
      <c r="AU270" s="210">
        <v>2</v>
      </c>
      <c r="AV270" s="210">
        <v>19</v>
      </c>
      <c r="AW270" s="210">
        <v>8</v>
      </c>
      <c r="AX270" s="210">
        <v>0</v>
      </c>
      <c r="AY270" s="210">
        <v>0</v>
      </c>
    </row>
    <row r="271" spans="1:51" s="166" customFormat="1" ht="24.75" customHeight="1">
      <c r="A271" s="508" t="s">
        <v>236</v>
      </c>
      <c r="B271" s="509"/>
      <c r="C271" s="428" t="s">
        <v>237</v>
      </c>
      <c r="D271" s="429"/>
      <c r="E271" s="429"/>
      <c r="F271" s="429"/>
      <c r="G271" s="429"/>
      <c r="H271" s="430"/>
      <c r="I271" s="155">
        <f t="shared" si="125"/>
        <v>254</v>
      </c>
      <c r="J271" s="208">
        <f t="shared" si="151"/>
        <v>20</v>
      </c>
      <c r="K271" s="208">
        <f t="shared" si="150"/>
        <v>0</v>
      </c>
      <c r="L271" s="208"/>
      <c r="M271" s="209"/>
      <c r="N271" s="210">
        <v>20</v>
      </c>
      <c r="O271" s="210">
        <v>0</v>
      </c>
      <c r="P271" s="210">
        <v>0</v>
      </c>
      <c r="Q271" s="210"/>
      <c r="R271" s="210">
        <f t="shared" si="152"/>
        <v>20</v>
      </c>
      <c r="S271" s="210"/>
      <c r="T271" s="210"/>
      <c r="U271" s="210"/>
      <c r="V271" s="210"/>
      <c r="W271" s="210"/>
      <c r="X271" s="210"/>
      <c r="Y271" s="210"/>
      <c r="Z271" s="211"/>
      <c r="AA271" s="210"/>
      <c r="AB271" s="212" t="s">
        <v>236</v>
      </c>
      <c r="AC271" s="192" t="s">
        <v>237</v>
      </c>
      <c r="AD271" s="108">
        <f t="shared" si="153"/>
        <v>254</v>
      </c>
      <c r="AE271" s="192"/>
      <c r="AF271" s="192"/>
      <c r="AG271" s="192"/>
      <c r="AH271" s="192"/>
      <c r="AI271" s="213"/>
      <c r="AJ271" s="213"/>
      <c r="AK271" s="213"/>
      <c r="AL271" s="213"/>
      <c r="AM271" s="213"/>
      <c r="AN271" s="213"/>
      <c r="AO271" s="210">
        <v>20</v>
      </c>
      <c r="AP271" s="210">
        <v>0</v>
      </c>
      <c r="AQ271" s="213"/>
      <c r="AR271" s="213"/>
      <c r="AS271" s="210">
        <v>2</v>
      </c>
      <c r="AT271" s="210">
        <v>0</v>
      </c>
      <c r="AU271" s="210">
        <v>0</v>
      </c>
      <c r="AV271" s="210">
        <v>11</v>
      </c>
      <c r="AW271" s="210">
        <v>7</v>
      </c>
      <c r="AX271" s="210">
        <v>0</v>
      </c>
      <c r="AY271" s="210">
        <v>0</v>
      </c>
    </row>
    <row r="272" spans="1:51" s="166" customFormat="1" ht="24.75" customHeight="1">
      <c r="A272" s="508" t="s">
        <v>352</v>
      </c>
      <c r="B272" s="509"/>
      <c r="C272" s="428" t="s">
        <v>217</v>
      </c>
      <c r="D272" s="429"/>
      <c r="E272" s="429"/>
      <c r="F272" s="429"/>
      <c r="G272" s="429"/>
      <c r="H272" s="430"/>
      <c r="I272" s="155">
        <f t="shared" si="125"/>
        <v>255</v>
      </c>
      <c r="J272" s="208">
        <f>+L272+N272+P272</f>
        <v>10</v>
      </c>
      <c r="K272" s="208">
        <f>+M272+O272+Q272</f>
        <v>0</v>
      </c>
      <c r="L272" s="208"/>
      <c r="M272" s="209"/>
      <c r="N272" s="210">
        <v>0</v>
      </c>
      <c r="O272" s="210">
        <v>0</v>
      </c>
      <c r="P272" s="210">
        <v>10</v>
      </c>
      <c r="Q272" s="210"/>
      <c r="R272" s="210">
        <f t="shared" si="152"/>
        <v>10</v>
      </c>
      <c r="S272" s="210"/>
      <c r="T272" s="210"/>
      <c r="U272" s="210"/>
      <c r="V272" s="210"/>
      <c r="W272" s="210"/>
      <c r="X272" s="210"/>
      <c r="Y272" s="210"/>
      <c r="Z272" s="211"/>
      <c r="AA272" s="210"/>
      <c r="AB272" s="212" t="s">
        <v>352</v>
      </c>
      <c r="AC272" s="192" t="s">
        <v>217</v>
      </c>
      <c r="AD272" s="108">
        <f t="shared" si="153"/>
        <v>255</v>
      </c>
      <c r="AE272" s="192"/>
      <c r="AF272" s="192"/>
      <c r="AG272" s="192"/>
      <c r="AH272" s="192"/>
      <c r="AI272" s="213"/>
      <c r="AJ272" s="213"/>
      <c r="AK272" s="213"/>
      <c r="AL272" s="213"/>
      <c r="AM272" s="213"/>
      <c r="AN272" s="213"/>
      <c r="AO272" s="210">
        <v>10</v>
      </c>
      <c r="AP272" s="210">
        <v>0</v>
      </c>
      <c r="AQ272" s="213"/>
      <c r="AR272" s="213"/>
      <c r="AS272" s="210">
        <v>4</v>
      </c>
      <c r="AT272" s="210">
        <v>0</v>
      </c>
      <c r="AU272" s="210">
        <v>0</v>
      </c>
      <c r="AV272" s="210">
        <v>2</v>
      </c>
      <c r="AW272" s="210">
        <v>4</v>
      </c>
      <c r="AX272" s="210">
        <v>0</v>
      </c>
      <c r="AY272" s="210">
        <v>0</v>
      </c>
    </row>
    <row r="273" spans="1:51" s="166" customFormat="1" ht="24.75" customHeight="1">
      <c r="A273" s="508" t="s">
        <v>265</v>
      </c>
      <c r="B273" s="509"/>
      <c r="C273" s="428" t="s">
        <v>266</v>
      </c>
      <c r="D273" s="429"/>
      <c r="E273" s="429"/>
      <c r="F273" s="429"/>
      <c r="G273" s="429"/>
      <c r="H273" s="430"/>
      <c r="I273" s="155">
        <f t="shared" si="125"/>
        <v>256</v>
      </c>
      <c r="J273" s="208">
        <f t="shared" si="151"/>
        <v>13</v>
      </c>
      <c r="K273" s="208">
        <f t="shared" si="150"/>
        <v>0</v>
      </c>
      <c r="L273" s="208"/>
      <c r="M273" s="209"/>
      <c r="N273" s="210">
        <v>0</v>
      </c>
      <c r="O273" s="210">
        <v>0</v>
      </c>
      <c r="P273" s="210">
        <v>13</v>
      </c>
      <c r="Q273" s="210"/>
      <c r="R273" s="210">
        <f t="shared" si="152"/>
        <v>13</v>
      </c>
      <c r="S273" s="210"/>
      <c r="T273" s="210"/>
      <c r="U273" s="210"/>
      <c r="V273" s="210"/>
      <c r="W273" s="210"/>
      <c r="X273" s="210"/>
      <c r="Y273" s="210"/>
      <c r="Z273" s="211"/>
      <c r="AA273" s="210"/>
      <c r="AB273" s="212" t="s">
        <v>265</v>
      </c>
      <c r="AC273" s="192" t="s">
        <v>266</v>
      </c>
      <c r="AD273" s="108">
        <f t="shared" si="153"/>
        <v>256</v>
      </c>
      <c r="AE273" s="192"/>
      <c r="AF273" s="192"/>
      <c r="AG273" s="192"/>
      <c r="AH273" s="192"/>
      <c r="AI273" s="213"/>
      <c r="AJ273" s="213"/>
      <c r="AK273" s="213"/>
      <c r="AL273" s="213"/>
      <c r="AM273" s="213"/>
      <c r="AN273" s="213"/>
      <c r="AO273" s="210">
        <v>13</v>
      </c>
      <c r="AP273" s="210">
        <v>0</v>
      </c>
      <c r="AQ273" s="213"/>
      <c r="AR273" s="213"/>
      <c r="AS273" s="210">
        <v>2</v>
      </c>
      <c r="AT273" s="210">
        <v>0</v>
      </c>
      <c r="AU273" s="210">
        <v>0</v>
      </c>
      <c r="AV273" s="210">
        <v>6</v>
      </c>
      <c r="AW273" s="210">
        <v>3</v>
      </c>
      <c r="AX273" s="210">
        <v>2</v>
      </c>
      <c r="AY273" s="210">
        <v>0</v>
      </c>
    </row>
    <row r="274" spans="1:51">
      <c r="A274" s="115"/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214"/>
      <c r="AC274" s="214"/>
      <c r="AD274" s="215"/>
      <c r="AE274" s="216"/>
      <c r="AF274" s="216"/>
      <c r="AG274" s="217"/>
      <c r="AH274" s="215"/>
      <c r="AI274" s="215"/>
      <c r="AJ274" s="215"/>
      <c r="AK274" s="215"/>
      <c r="AL274" s="215"/>
      <c r="AM274" s="130"/>
      <c r="AN274" s="130"/>
      <c r="AO274" s="130"/>
      <c r="AP274" s="130"/>
      <c r="AQ274" s="130"/>
      <c r="AR274" s="130"/>
    </row>
  </sheetData>
  <mergeCells count="571">
    <mergeCell ref="AB57:AC57"/>
    <mergeCell ref="A272:B272"/>
    <mergeCell ref="C272:H272"/>
    <mergeCell ref="A273:B273"/>
    <mergeCell ref="C273:H273"/>
    <mergeCell ref="A269:B269"/>
    <mergeCell ref="C269:H269"/>
    <mergeCell ref="A270:B270"/>
    <mergeCell ref="C270:H270"/>
    <mergeCell ref="A271:B271"/>
    <mergeCell ref="C271:H271"/>
    <mergeCell ref="A266:B266"/>
    <mergeCell ref="C266:H266"/>
    <mergeCell ref="A267:B267"/>
    <mergeCell ref="C267:H267"/>
    <mergeCell ref="A268:B268"/>
    <mergeCell ref="C268:H268"/>
    <mergeCell ref="A263:H263"/>
    <mergeCell ref="AB263:AC263"/>
    <mergeCell ref="A264:B264"/>
    <mergeCell ref="C264:H264"/>
    <mergeCell ref="A265:B265"/>
    <mergeCell ref="C265:H265"/>
    <mergeCell ref="A260:B260"/>
    <mergeCell ref="C260:H260"/>
    <mergeCell ref="A261:B261"/>
    <mergeCell ref="C261:H261"/>
    <mergeCell ref="A262:B262"/>
    <mergeCell ref="C262:H262"/>
    <mergeCell ref="C256:H256"/>
    <mergeCell ref="A257:H257"/>
    <mergeCell ref="AB257:AC257"/>
    <mergeCell ref="A258:H258"/>
    <mergeCell ref="AB258:AC258"/>
    <mergeCell ref="A259:B259"/>
    <mergeCell ref="C259:H259"/>
    <mergeCell ref="A253:B253"/>
    <mergeCell ref="C253:H253"/>
    <mergeCell ref="A254:B254"/>
    <mergeCell ref="C254:H254"/>
    <mergeCell ref="A255:H255"/>
    <mergeCell ref="AB255:AC255"/>
    <mergeCell ref="A250:B250"/>
    <mergeCell ref="C250:H250"/>
    <mergeCell ref="A251:H251"/>
    <mergeCell ref="AB251:AC251"/>
    <mergeCell ref="A252:B252"/>
    <mergeCell ref="C252:H252"/>
    <mergeCell ref="A247:B247"/>
    <mergeCell ref="C247:H247"/>
    <mergeCell ref="A248:B248"/>
    <mergeCell ref="C248:H248"/>
    <mergeCell ref="A249:B249"/>
    <mergeCell ref="C249:H249"/>
    <mergeCell ref="A244:B244"/>
    <mergeCell ref="C244:H244"/>
    <mergeCell ref="A245:B245"/>
    <mergeCell ref="C245:H245"/>
    <mergeCell ref="A246:H246"/>
    <mergeCell ref="AB246:AC246"/>
    <mergeCell ref="A241:B241"/>
    <mergeCell ref="C241:H241"/>
    <mergeCell ref="A242:B242"/>
    <mergeCell ref="C242:H242"/>
    <mergeCell ref="A243:B243"/>
    <mergeCell ref="C243:H243"/>
    <mergeCell ref="A238:B238"/>
    <mergeCell ref="C238:H238"/>
    <mergeCell ref="A239:B239"/>
    <mergeCell ref="C239:H239"/>
    <mergeCell ref="A240:B240"/>
    <mergeCell ref="C240:H240"/>
    <mergeCell ref="A235:B235"/>
    <mergeCell ref="C235:H235"/>
    <mergeCell ref="A236:B236"/>
    <mergeCell ref="C236:H236"/>
    <mergeCell ref="A237:B237"/>
    <mergeCell ref="C237:H237"/>
    <mergeCell ref="A232:B232"/>
    <mergeCell ref="C232:H232"/>
    <mergeCell ref="A233:B233"/>
    <mergeCell ref="C233:H233"/>
    <mergeCell ref="A234:B234"/>
    <mergeCell ref="C234:H234"/>
    <mergeCell ref="A229:B229"/>
    <mergeCell ref="C229:H229"/>
    <mergeCell ref="A230:B230"/>
    <mergeCell ref="C230:H230"/>
    <mergeCell ref="A231:B231"/>
    <mergeCell ref="C231:H231"/>
    <mergeCell ref="A226:B226"/>
    <mergeCell ref="C226:H226"/>
    <mergeCell ref="A227:B227"/>
    <mergeCell ref="C227:H227"/>
    <mergeCell ref="A228:B228"/>
    <mergeCell ref="C228:H228"/>
    <mergeCell ref="A223:B223"/>
    <mergeCell ref="C223:H223"/>
    <mergeCell ref="A224:B224"/>
    <mergeCell ref="C224:H224"/>
    <mergeCell ref="A225:B225"/>
    <mergeCell ref="C225:H225"/>
    <mergeCell ref="A220:H220"/>
    <mergeCell ref="AB220:AC220"/>
    <mergeCell ref="A221:B221"/>
    <mergeCell ref="C221:H221"/>
    <mergeCell ref="A222:B222"/>
    <mergeCell ref="C222:H222"/>
    <mergeCell ref="A217:B217"/>
    <mergeCell ref="C217:H217"/>
    <mergeCell ref="A218:B218"/>
    <mergeCell ref="C218:H218"/>
    <mergeCell ref="A219:H219"/>
    <mergeCell ref="AB219:AC219"/>
    <mergeCell ref="A214:B214"/>
    <mergeCell ref="C214:H214"/>
    <mergeCell ref="A215:B215"/>
    <mergeCell ref="C215:H215"/>
    <mergeCell ref="A216:B216"/>
    <mergeCell ref="C216:H216"/>
    <mergeCell ref="A211:B211"/>
    <mergeCell ref="C211:H211"/>
    <mergeCell ref="A212:H212"/>
    <mergeCell ref="AB212:AC212"/>
    <mergeCell ref="A213:B213"/>
    <mergeCell ref="C213:H213"/>
    <mergeCell ref="A208:B208"/>
    <mergeCell ref="C208:H208"/>
    <mergeCell ref="A209:B209"/>
    <mergeCell ref="C209:H209"/>
    <mergeCell ref="A210:B210"/>
    <mergeCell ref="C210:H210"/>
    <mergeCell ref="A205:H205"/>
    <mergeCell ref="AB205:AC205"/>
    <mergeCell ref="A206:B206"/>
    <mergeCell ref="C206:H206"/>
    <mergeCell ref="A207:H207"/>
    <mergeCell ref="AB207:AC207"/>
    <mergeCell ref="A202:B202"/>
    <mergeCell ref="C202:H202"/>
    <mergeCell ref="A203:B203"/>
    <mergeCell ref="C203:H203"/>
    <mergeCell ref="A204:B204"/>
    <mergeCell ref="C204:H204"/>
    <mergeCell ref="A199:B199"/>
    <mergeCell ref="C199:H199"/>
    <mergeCell ref="A200:B200"/>
    <mergeCell ref="C200:H200"/>
    <mergeCell ref="A201:B201"/>
    <mergeCell ref="C201:H201"/>
    <mergeCell ref="A196:B196"/>
    <mergeCell ref="C196:H196"/>
    <mergeCell ref="A197:H197"/>
    <mergeCell ref="AB197:AC197"/>
    <mergeCell ref="A198:B198"/>
    <mergeCell ref="C198:H198"/>
    <mergeCell ref="A193:B193"/>
    <mergeCell ref="C193:H193"/>
    <mergeCell ref="A194:B194"/>
    <mergeCell ref="C194:H194"/>
    <mergeCell ref="A195:B195"/>
    <mergeCell ref="C195:H195"/>
    <mergeCell ref="A190:B190"/>
    <mergeCell ref="C190:H190"/>
    <mergeCell ref="A191:B191"/>
    <mergeCell ref="C191:H191"/>
    <mergeCell ref="A192:B192"/>
    <mergeCell ref="C192:H192"/>
    <mergeCell ref="A187:H187"/>
    <mergeCell ref="AB187:AC187"/>
    <mergeCell ref="A188:B188"/>
    <mergeCell ref="C188:H188"/>
    <mergeCell ref="A189:B189"/>
    <mergeCell ref="C189:H189"/>
    <mergeCell ref="A184:H184"/>
    <mergeCell ref="AB184:AC184"/>
    <mergeCell ref="A185:B185"/>
    <mergeCell ref="C185:H185"/>
    <mergeCell ref="A186:B186"/>
    <mergeCell ref="C186:H186"/>
    <mergeCell ref="A181:B181"/>
    <mergeCell ref="C181:H181"/>
    <mergeCell ref="A182:B182"/>
    <mergeCell ref="C182:H182"/>
    <mergeCell ref="A183:B183"/>
    <mergeCell ref="C183:H183"/>
    <mergeCell ref="A178:B178"/>
    <mergeCell ref="C178:H178"/>
    <mergeCell ref="A179:B179"/>
    <mergeCell ref="C179:H179"/>
    <mergeCell ref="A180:H180"/>
    <mergeCell ref="AB180:AC180"/>
    <mergeCell ref="A175:B175"/>
    <mergeCell ref="C175:H175"/>
    <mergeCell ref="A176:B176"/>
    <mergeCell ref="C176:H176"/>
    <mergeCell ref="A177:B177"/>
    <mergeCell ref="C177:H177"/>
    <mergeCell ref="A172:H172"/>
    <mergeCell ref="AB172:AC172"/>
    <mergeCell ref="A173:B173"/>
    <mergeCell ref="C173:H173"/>
    <mergeCell ref="A174:B174"/>
    <mergeCell ref="C174:H174"/>
    <mergeCell ref="A169:B169"/>
    <mergeCell ref="C169:H169"/>
    <mergeCell ref="A170:B170"/>
    <mergeCell ref="C170:H170"/>
    <mergeCell ref="A171:B171"/>
    <mergeCell ref="C171:H171"/>
    <mergeCell ref="A166:B166"/>
    <mergeCell ref="C166:H166"/>
    <mergeCell ref="A167:B167"/>
    <mergeCell ref="C167:H167"/>
    <mergeCell ref="A168:B168"/>
    <mergeCell ref="C168:H168"/>
    <mergeCell ref="A163:H163"/>
    <mergeCell ref="AB163:AC163"/>
    <mergeCell ref="A164:B164"/>
    <mergeCell ref="C164:H164"/>
    <mergeCell ref="A165:B165"/>
    <mergeCell ref="C165:H165"/>
    <mergeCell ref="A160:B160"/>
    <mergeCell ref="C160:H160"/>
    <mergeCell ref="A161:B161"/>
    <mergeCell ref="C161:H161"/>
    <mergeCell ref="A162:B162"/>
    <mergeCell ref="C162:H162"/>
    <mergeCell ref="A157:B157"/>
    <mergeCell ref="C157:H157"/>
    <mergeCell ref="A158:H158"/>
    <mergeCell ref="AB158:AC158"/>
    <mergeCell ref="A159:B159"/>
    <mergeCell ref="C159:H159"/>
    <mergeCell ref="A154:B154"/>
    <mergeCell ref="C154:H154"/>
    <mergeCell ref="A155:B155"/>
    <mergeCell ref="C155:H155"/>
    <mergeCell ref="A156:B156"/>
    <mergeCell ref="C156:H156"/>
    <mergeCell ref="A151:B151"/>
    <mergeCell ref="C151:H151"/>
    <mergeCell ref="A152:B152"/>
    <mergeCell ref="C152:H152"/>
    <mergeCell ref="A153:H153"/>
    <mergeCell ref="AB153:AC153"/>
    <mergeCell ref="A148:B148"/>
    <mergeCell ref="C148:H148"/>
    <mergeCell ref="A149:B149"/>
    <mergeCell ref="C149:H149"/>
    <mergeCell ref="A150:B150"/>
    <mergeCell ref="C150:H150"/>
    <mergeCell ref="A145:H145"/>
    <mergeCell ref="AB145:AC145"/>
    <mergeCell ref="A146:B146"/>
    <mergeCell ref="C146:H146"/>
    <mergeCell ref="A147:H147"/>
    <mergeCell ref="AB147:AC147"/>
    <mergeCell ref="A142:B142"/>
    <mergeCell ref="C142:H142"/>
    <mergeCell ref="A143:B143"/>
    <mergeCell ref="C143:H143"/>
    <mergeCell ref="A144:B144"/>
    <mergeCell ref="C144:H144"/>
    <mergeCell ref="A139:B139"/>
    <mergeCell ref="C139:H139"/>
    <mergeCell ref="A140:B140"/>
    <mergeCell ref="C140:H140"/>
    <mergeCell ref="A141:B141"/>
    <mergeCell ref="C141:H141"/>
    <mergeCell ref="A136:B136"/>
    <mergeCell ref="C136:H136"/>
    <mergeCell ref="A137:B137"/>
    <mergeCell ref="C137:H137"/>
    <mergeCell ref="A138:H138"/>
    <mergeCell ref="AB138:AC138"/>
    <mergeCell ref="A133:B133"/>
    <mergeCell ref="C133:H133"/>
    <mergeCell ref="A134:B134"/>
    <mergeCell ref="C134:H134"/>
    <mergeCell ref="A135:B135"/>
    <mergeCell ref="C135:H135"/>
    <mergeCell ref="A130:B130"/>
    <mergeCell ref="C130:H130"/>
    <mergeCell ref="A131:B131"/>
    <mergeCell ref="C131:H131"/>
    <mergeCell ref="A132:H132"/>
    <mergeCell ref="AB132:AC132"/>
    <mergeCell ref="A127:B127"/>
    <mergeCell ref="C127:H127"/>
    <mergeCell ref="A128:B128"/>
    <mergeCell ref="C128:H128"/>
    <mergeCell ref="A129:B129"/>
    <mergeCell ref="C129:H129"/>
    <mergeCell ref="A124:B124"/>
    <mergeCell ref="C124:H124"/>
    <mergeCell ref="A125:B125"/>
    <mergeCell ref="C125:H125"/>
    <mergeCell ref="A126:H126"/>
    <mergeCell ref="AB126:AC126"/>
    <mergeCell ref="A121:B121"/>
    <mergeCell ref="C121:H121"/>
    <mergeCell ref="A122:B122"/>
    <mergeCell ref="C122:H122"/>
    <mergeCell ref="A123:B123"/>
    <mergeCell ref="C123:H123"/>
    <mergeCell ref="A118:H118"/>
    <mergeCell ref="AB118:AC118"/>
    <mergeCell ref="A119:B119"/>
    <mergeCell ref="C119:H119"/>
    <mergeCell ref="A120:H120"/>
    <mergeCell ref="AB120:AC120"/>
    <mergeCell ref="A115:B115"/>
    <mergeCell ref="C115:H115"/>
    <mergeCell ref="A116:B116"/>
    <mergeCell ref="C116:H116"/>
    <mergeCell ref="A117:B117"/>
    <mergeCell ref="C117:H117"/>
    <mergeCell ref="A112:H112"/>
    <mergeCell ref="AB112:AC112"/>
    <mergeCell ref="A113:B113"/>
    <mergeCell ref="C113:H113"/>
    <mergeCell ref="A114:B114"/>
    <mergeCell ref="C114:H114"/>
    <mergeCell ref="A109:B109"/>
    <mergeCell ref="C109:H109"/>
    <mergeCell ref="A110:B110"/>
    <mergeCell ref="C110:H110"/>
    <mergeCell ref="A111:B111"/>
    <mergeCell ref="C111:H111"/>
    <mergeCell ref="A106:B106"/>
    <mergeCell ref="C106:H106"/>
    <mergeCell ref="A107:B107"/>
    <mergeCell ref="C107:H107"/>
    <mergeCell ref="A108:B108"/>
    <mergeCell ref="C108:H108"/>
    <mergeCell ref="A103:H103"/>
    <mergeCell ref="AB103:AC103"/>
    <mergeCell ref="A104:B104"/>
    <mergeCell ref="C104:H104"/>
    <mergeCell ref="A105:B105"/>
    <mergeCell ref="C105:H105"/>
    <mergeCell ref="A100:B100"/>
    <mergeCell ref="C100:H100"/>
    <mergeCell ref="A101:B101"/>
    <mergeCell ref="C101:H101"/>
    <mergeCell ref="A102:H102"/>
    <mergeCell ref="AB102:AC102"/>
    <mergeCell ref="A97:B97"/>
    <mergeCell ref="C97:H97"/>
    <mergeCell ref="A98:B98"/>
    <mergeCell ref="C98:H98"/>
    <mergeCell ref="A99:H99"/>
    <mergeCell ref="AB99:AC99"/>
    <mergeCell ref="A94:B94"/>
    <mergeCell ref="C94:H94"/>
    <mergeCell ref="A95:H95"/>
    <mergeCell ref="AB95:AC95"/>
    <mergeCell ref="A96:B96"/>
    <mergeCell ref="C96:H96"/>
    <mergeCell ref="A91:B91"/>
    <mergeCell ref="C91:H91"/>
    <mergeCell ref="A92:H92"/>
    <mergeCell ref="AB92:AC92"/>
    <mergeCell ref="A93:H93"/>
    <mergeCell ref="AB93:AC93"/>
    <mergeCell ref="AB87:AC87"/>
    <mergeCell ref="A88:B88"/>
    <mergeCell ref="C88:H88"/>
    <mergeCell ref="A89:B89"/>
    <mergeCell ref="C89:H89"/>
    <mergeCell ref="A90:B90"/>
    <mergeCell ref="C90:H90"/>
    <mergeCell ref="A84:B84"/>
    <mergeCell ref="C84:H84"/>
    <mergeCell ref="A85:B85"/>
    <mergeCell ref="C85:H85"/>
    <mergeCell ref="C86:H86"/>
    <mergeCell ref="A87:H87"/>
    <mergeCell ref="A80:B80"/>
    <mergeCell ref="C80:H80"/>
    <mergeCell ref="C81:H81"/>
    <mergeCell ref="A82:B82"/>
    <mergeCell ref="C82:H82"/>
    <mergeCell ref="A83:B83"/>
    <mergeCell ref="C83:H83"/>
    <mergeCell ref="A77:H77"/>
    <mergeCell ref="AB77:AC77"/>
    <mergeCell ref="A78:B78"/>
    <mergeCell ref="C78:H78"/>
    <mergeCell ref="A79:B79"/>
    <mergeCell ref="C79:H79"/>
    <mergeCell ref="A74:B74"/>
    <mergeCell ref="C74:H74"/>
    <mergeCell ref="A75:H75"/>
    <mergeCell ref="AB75:AC75"/>
    <mergeCell ref="A76:B76"/>
    <mergeCell ref="C76:H76"/>
    <mergeCell ref="A71:B71"/>
    <mergeCell ref="C71:H71"/>
    <mergeCell ref="A72:B72"/>
    <mergeCell ref="C72:H72"/>
    <mergeCell ref="A73:B73"/>
    <mergeCell ref="C73:H73"/>
    <mergeCell ref="A68:B68"/>
    <mergeCell ref="C68:H68"/>
    <mergeCell ref="A69:H69"/>
    <mergeCell ref="AB69:AC69"/>
    <mergeCell ref="A70:B70"/>
    <mergeCell ref="C70:H70"/>
    <mergeCell ref="A65:B65"/>
    <mergeCell ref="C65:H65"/>
    <mergeCell ref="A66:B66"/>
    <mergeCell ref="C66:H66"/>
    <mergeCell ref="A67:H67"/>
    <mergeCell ref="AB67:AC67"/>
    <mergeCell ref="A60:B60"/>
    <mergeCell ref="C60:H60"/>
    <mergeCell ref="C61:H61"/>
    <mergeCell ref="C62:H62"/>
    <mergeCell ref="C63:H63"/>
    <mergeCell ref="A64:B64"/>
    <mergeCell ref="C64:H64"/>
    <mergeCell ref="C55:H55"/>
    <mergeCell ref="C56:H56"/>
    <mergeCell ref="A57:H57"/>
    <mergeCell ref="A58:B58"/>
    <mergeCell ref="C58:H58"/>
    <mergeCell ref="A59:B59"/>
    <mergeCell ref="C59:H59"/>
    <mergeCell ref="A52:B52"/>
    <mergeCell ref="C52:H52"/>
    <mergeCell ref="A53:B53"/>
    <mergeCell ref="C53:H53"/>
    <mergeCell ref="A54:B54"/>
    <mergeCell ref="C54:H54"/>
    <mergeCell ref="A48:B48"/>
    <mergeCell ref="C48:H48"/>
    <mergeCell ref="C49:H49"/>
    <mergeCell ref="C50:H50"/>
    <mergeCell ref="A51:B51"/>
    <mergeCell ref="C51:H51"/>
    <mergeCell ref="A45:B45"/>
    <mergeCell ref="C45:H45"/>
    <mergeCell ref="A46:B46"/>
    <mergeCell ref="C46:H46"/>
    <mergeCell ref="A47:H47"/>
    <mergeCell ref="AB47:AC47"/>
    <mergeCell ref="A42:B42"/>
    <mergeCell ref="C42:H42"/>
    <mergeCell ref="A43:B43"/>
    <mergeCell ref="C43:H43"/>
    <mergeCell ref="A44:B44"/>
    <mergeCell ref="C44:H44"/>
    <mergeCell ref="A39:H39"/>
    <mergeCell ref="AB39:AC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H38"/>
    <mergeCell ref="A33:B33"/>
    <mergeCell ref="C33:H33"/>
    <mergeCell ref="A34:B34"/>
    <mergeCell ref="C34:H34"/>
    <mergeCell ref="A35:B35"/>
    <mergeCell ref="C35:H35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24:H24"/>
    <mergeCell ref="AB24:AC24"/>
    <mergeCell ref="A25:B25"/>
    <mergeCell ref="C25:H25"/>
    <mergeCell ref="A26:B26"/>
    <mergeCell ref="C26:H26"/>
    <mergeCell ref="A20:H20"/>
    <mergeCell ref="AB20:AC20"/>
    <mergeCell ref="A21:H21"/>
    <mergeCell ref="A22:H22"/>
    <mergeCell ref="A23:H23"/>
    <mergeCell ref="AB23:AC23"/>
    <mergeCell ref="A17:B17"/>
    <mergeCell ref="C17:H17"/>
    <mergeCell ref="A18:H18"/>
    <mergeCell ref="AB18:AC18"/>
    <mergeCell ref="A19:H19"/>
    <mergeCell ref="AB19:AC19"/>
    <mergeCell ref="AU13:AU16"/>
    <mergeCell ref="AV13:AV16"/>
    <mergeCell ref="AW13:AW16"/>
    <mergeCell ref="AX13:AX16"/>
    <mergeCell ref="AY13:AY16"/>
    <mergeCell ref="L15:L16"/>
    <mergeCell ref="N15:N16"/>
    <mergeCell ref="P15:P16"/>
    <mergeCell ref="W15:W16"/>
    <mergeCell ref="Y15:Y16"/>
    <mergeCell ref="AO13:AO16"/>
    <mergeCell ref="AP13:AP14"/>
    <mergeCell ref="AQ13:AQ16"/>
    <mergeCell ref="AR13:AR14"/>
    <mergeCell ref="AS13:AS16"/>
    <mergeCell ref="AT13:AT16"/>
    <mergeCell ref="AP15:AP16"/>
    <mergeCell ref="AR15:AR16"/>
    <mergeCell ref="AI13:AI16"/>
    <mergeCell ref="AJ13:AJ14"/>
    <mergeCell ref="AK13:AK16"/>
    <mergeCell ref="AL13:AL14"/>
    <mergeCell ref="AM13:AM16"/>
    <mergeCell ref="AN13:AN14"/>
    <mergeCell ref="AJ15:AJ16"/>
    <mergeCell ref="AL15:AL16"/>
    <mergeCell ref="AN15:AN16"/>
    <mergeCell ref="Z13:Z16"/>
    <mergeCell ref="AA13:AA14"/>
    <mergeCell ref="AE13:AE16"/>
    <mergeCell ref="AF13:AF14"/>
    <mergeCell ref="AG13:AG16"/>
    <mergeCell ref="AH13:AH14"/>
    <mergeCell ref="AA15:AA16"/>
    <mergeCell ref="AF15:AF16"/>
    <mergeCell ref="AH15:AH16"/>
    <mergeCell ref="R12:U12"/>
    <mergeCell ref="V12:AA12"/>
    <mergeCell ref="AB12:AB16"/>
    <mergeCell ref="AC12:AC16"/>
    <mergeCell ref="AD12:AD16"/>
    <mergeCell ref="V13:V16"/>
    <mergeCell ref="W13:W14"/>
    <mergeCell ref="X13:X16"/>
    <mergeCell ref="Y13:Y14"/>
    <mergeCell ref="A9:B9"/>
    <mergeCell ref="C9:I9"/>
    <mergeCell ref="A12:B16"/>
    <mergeCell ref="C12:H16"/>
    <mergeCell ref="I12:I16"/>
    <mergeCell ref="J12:J16"/>
    <mergeCell ref="X1:AA1"/>
    <mergeCell ref="AW1:AY1"/>
    <mergeCell ref="A3:AA3"/>
    <mergeCell ref="A4:AA4"/>
    <mergeCell ref="A6:C6"/>
    <mergeCell ref="A8:B8"/>
    <mergeCell ref="C8:I8"/>
    <mergeCell ref="AE12:AR12"/>
    <mergeCell ref="AS12:AY12"/>
    <mergeCell ref="K13:K16"/>
    <mergeCell ref="L13:M14"/>
    <mergeCell ref="N13:O14"/>
    <mergeCell ref="P13:Q14"/>
    <mergeCell ref="R13:R16"/>
    <mergeCell ref="S13:S16"/>
    <mergeCell ref="T13:T16"/>
    <mergeCell ref="U13:U16"/>
    <mergeCell ref="K12:Q12"/>
  </mergeCells>
  <pageMargins left="0.59055118110236227" right="0.39370078740157483" top="0.59055118110236227" bottom="0.39370078740157483" header="0" footer="0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А-ТМБ-9</vt:lpstr>
      <vt:lpstr>А-ТМБ-10</vt:lpstr>
      <vt:lpstr>А-ТМБ-11</vt:lpstr>
      <vt:lpstr>З-ТМБ-10</vt:lpstr>
      <vt:lpstr>'А-ТМБ-10'!Print_Area</vt:lpstr>
      <vt:lpstr>'А-ТМБ-11'!Print_Area</vt:lpstr>
      <vt:lpstr>'А-ТМБ-9'!Print_Area</vt:lpstr>
      <vt:lpstr>'З-ТМБ-10'!Print_Area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bolormaa</dc:creator>
  <cp:lastModifiedBy>Болормаа Пүрэв</cp:lastModifiedBy>
  <cp:lastPrinted>2022-04-12T09:38:02Z</cp:lastPrinted>
  <dcterms:created xsi:type="dcterms:W3CDTF">2022-04-09T12:32:10Z</dcterms:created>
  <dcterms:modified xsi:type="dcterms:W3CDTF">2022-06-22T02:04:15Z</dcterms:modified>
</cp:coreProperties>
</file>