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ээд боловсрол\2021-2022\2021-2022 мэдээ To NSO\"/>
    </mc:Choice>
  </mc:AlternateContent>
  <xr:revisionPtr revIDLastSave="0" documentId="13_ncr:1_{FB71826E-ED6E-4889-B7DA-94C4E1285E15}" xr6:coauthVersionLast="47" xr6:coauthVersionMax="47" xr10:uidLastSave="{00000000-0000-0000-0000-000000000000}"/>
  <bookViews>
    <workbookView xWindow="-120" yWindow="-120" windowWidth="29040" windowHeight="15840" activeTab="13" xr2:uid="{18534A02-B070-452A-B131-B3DEF345FA2D}"/>
  </bookViews>
  <sheets>
    <sheet name="A-ДБ-1" sheetId="1" r:id="rId1"/>
    <sheet name="А-ДБ-2" sheetId="2" r:id="rId2"/>
    <sheet name="А-ДБ-3" sheetId="3" r:id="rId3"/>
    <sheet name="АДБ-4" sheetId="4" r:id="rId4"/>
    <sheet name="АДБ-5" sheetId="5" r:id="rId5"/>
    <sheet name="АДБ-6" sheetId="6" r:id="rId6"/>
    <sheet name="АДБ-7" sheetId="7" r:id="rId7"/>
    <sheet name="АДБ-8" sheetId="8" r:id="rId8"/>
    <sheet name="АДБ-9" sheetId="9" r:id="rId9"/>
    <sheet name="АДБ-10" sheetId="10" r:id="rId10"/>
    <sheet name="АДБ-11" sheetId="11" r:id="rId11"/>
    <sheet name="АДБ-12" sheetId="12" r:id="rId12"/>
    <sheet name="АДБ-13" sheetId="13" r:id="rId13"/>
    <sheet name="АДБ-14" sheetId="14" r:id="rId14"/>
  </sheets>
  <definedNames>
    <definedName name="_xlnm.Print_Area" localSheetId="0">'A-ДБ-1'!$A$1:$WAY$32</definedName>
    <definedName name="_xlnm.Print_Area" localSheetId="9">'АДБ-10'!$A$1:$AC$59</definedName>
    <definedName name="_xlnm.Print_Area" localSheetId="10">'АДБ-11'!$A$1:$V$50</definedName>
    <definedName name="_xlnm.Print_Area" localSheetId="11">'АДБ-12'!$A$1:$R$34</definedName>
    <definedName name="_xlnm.Print_Area" localSheetId="12">'АДБ-13'!$A$1:$Q$63</definedName>
    <definedName name="_xlnm.Print_Area" localSheetId="13">'АДБ-14'!$A$1:$W$54</definedName>
    <definedName name="_xlnm.Print_Area" localSheetId="1">'А-ДБ-2'!$A$1:$AZ$40</definedName>
    <definedName name="_xlnm.Print_Area" localSheetId="3">'АДБ-4'!$A$1:$W$61</definedName>
    <definedName name="_xlnm.Print_Area" localSheetId="4">'АДБ-5'!$A$1:$AW$58</definedName>
    <definedName name="_xlnm.Print_Area" localSheetId="5">'АДБ-6'!$A$1:$AD$50</definedName>
    <definedName name="_xlnm.Print_Area" localSheetId="6">'АДБ-7'!$A$1:$S$544</definedName>
    <definedName name="_xlnm.Print_Area" localSheetId="7">'АДБ-8'!$A$1:$AQ$56</definedName>
    <definedName name="_xlnm.Print_Area" localSheetId="8">'АДБ-9'!$A$1:$S$436</definedName>
    <definedName name="_xlnm.Print_Titles" localSheetId="0">'A-ДБ-1'!$8:$11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4" l="1"/>
  <c r="B37" i="14" s="1"/>
  <c r="B38" i="14" s="1"/>
  <c r="B39" i="14" s="1"/>
  <c r="B40" i="14" s="1"/>
  <c r="B41" i="14" s="1"/>
  <c r="B42" i="14" s="1"/>
  <c r="B43" i="14" s="1"/>
  <c r="B44" i="14" s="1"/>
  <c r="B45" i="14" s="1"/>
  <c r="B28" i="14"/>
  <c r="B29" i="14" s="1"/>
  <c r="B30" i="14" s="1"/>
  <c r="B31" i="14" s="1"/>
  <c r="B32" i="14" s="1"/>
  <c r="B33" i="14" s="1"/>
  <c r="B18" i="14"/>
  <c r="B19" i="14" s="1"/>
  <c r="B20" i="14" s="1"/>
  <c r="B21" i="14" s="1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W9" i="14"/>
  <c r="V9" i="14"/>
  <c r="U9" i="14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P11" i="12"/>
  <c r="O11" i="12"/>
  <c r="N11" i="12"/>
  <c r="M11" i="12"/>
  <c r="L11" i="12"/>
  <c r="K11" i="12"/>
  <c r="K10" i="12" s="1"/>
  <c r="J11" i="12"/>
  <c r="I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J10" i="12"/>
  <c r="I10" i="12"/>
  <c r="H10" i="12"/>
  <c r="G10" i="12"/>
  <c r="F10" i="12"/>
  <c r="E10" i="12"/>
  <c r="D10" i="12"/>
  <c r="C10" i="12"/>
  <c r="K55" i="11"/>
  <c r="J55" i="11"/>
  <c r="I55" i="11"/>
  <c r="T42" i="11"/>
  <c r="S42" i="11"/>
  <c r="Q42" i="11"/>
  <c r="P42" i="11"/>
  <c r="G42" i="11" s="1"/>
  <c r="N42" i="11"/>
  <c r="H42" i="11" s="1"/>
  <c r="M42" i="11"/>
  <c r="AB41" i="11"/>
  <c r="AA41" i="11"/>
  <c r="R41" i="11"/>
  <c r="O41" i="11"/>
  <c r="L41" i="11"/>
  <c r="Z41" i="11" s="1"/>
  <c r="H41" i="11"/>
  <c r="G41" i="11"/>
  <c r="AB40" i="11"/>
  <c r="Z40" i="11"/>
  <c r="R40" i="11"/>
  <c r="R42" i="11" s="1"/>
  <c r="AB42" i="11" s="1"/>
  <c r="O40" i="11"/>
  <c r="AA40" i="11" s="1"/>
  <c r="L40" i="11"/>
  <c r="F40" i="11" s="1"/>
  <c r="H40" i="11"/>
  <c r="G40" i="11"/>
  <c r="U39" i="11"/>
  <c r="T39" i="11"/>
  <c r="S39" i="11"/>
  <c r="O39" i="11"/>
  <c r="M39" i="11"/>
  <c r="P32" i="11"/>
  <c r="P39" i="11" s="1"/>
  <c r="G39" i="11" s="1"/>
  <c r="N32" i="11"/>
  <c r="H32" i="11"/>
  <c r="Q32" i="11" s="1"/>
  <c r="P31" i="11"/>
  <c r="O31" i="11"/>
  <c r="N31" i="11"/>
  <c r="N39" i="11" s="1"/>
  <c r="H31" i="11"/>
  <c r="Q31" i="11" s="1"/>
  <c r="AB30" i="11"/>
  <c r="AA30" i="11"/>
  <c r="L30" i="11"/>
  <c r="Z30" i="11" s="1"/>
  <c r="H30" i="11"/>
  <c r="G30" i="11"/>
  <c r="Z29" i="11"/>
  <c r="R29" i="11"/>
  <c r="AB29" i="11" s="1"/>
  <c r="O29" i="11"/>
  <c r="AA29" i="11" s="1"/>
  <c r="L29" i="11"/>
  <c r="F29" i="11" s="1"/>
  <c r="H29" i="11"/>
  <c r="G29" i="11"/>
  <c r="R28" i="11"/>
  <c r="AB28" i="11" s="1"/>
  <c r="O28" i="11"/>
  <c r="AA28" i="11" s="1"/>
  <c r="L28" i="11"/>
  <c r="L39" i="11" s="1"/>
  <c r="H28" i="11"/>
  <c r="G28" i="11"/>
  <c r="AA27" i="11"/>
  <c r="Z27" i="11"/>
  <c r="R27" i="11"/>
  <c r="AB27" i="11" s="1"/>
  <c r="O27" i="11"/>
  <c r="F27" i="11" s="1"/>
  <c r="H27" i="11"/>
  <c r="G27" i="11"/>
  <c r="AA26" i="11"/>
  <c r="Z26" i="11"/>
  <c r="X26" i="11"/>
  <c r="R26" i="11"/>
  <c r="AB26" i="11" s="1"/>
  <c r="O26" i="11"/>
  <c r="H26" i="11"/>
  <c r="G26" i="11"/>
  <c r="W26" i="11" s="1"/>
  <c r="F26" i="11"/>
  <c r="Z25" i="11"/>
  <c r="R25" i="11"/>
  <c r="AB25" i="11" s="1"/>
  <c r="O25" i="11"/>
  <c r="AA25" i="11" s="1"/>
  <c r="H25" i="11"/>
  <c r="G25" i="11"/>
  <c r="Z24" i="11"/>
  <c r="U24" i="11"/>
  <c r="T24" i="11"/>
  <c r="S24" i="11"/>
  <c r="R24" i="11"/>
  <c r="Q24" i="11"/>
  <c r="H24" i="11" s="1"/>
  <c r="P24" i="11"/>
  <c r="N24" i="11"/>
  <c r="M24" i="11"/>
  <c r="L24" i="11"/>
  <c r="G24" i="11"/>
  <c r="AB20" i="11"/>
  <c r="Z20" i="11"/>
  <c r="R20" i="11"/>
  <c r="O20" i="11"/>
  <c r="AA20" i="11" s="1"/>
  <c r="L20" i="11"/>
  <c r="F20" i="11" s="1"/>
  <c r="H20" i="11"/>
  <c r="G20" i="11"/>
  <c r="Z19" i="11"/>
  <c r="X19" i="11"/>
  <c r="R19" i="11"/>
  <c r="AB19" i="11" s="1"/>
  <c r="O19" i="11"/>
  <c r="AA19" i="11" s="1"/>
  <c r="L19" i="11"/>
  <c r="H19" i="11"/>
  <c r="G19" i="11"/>
  <c r="F19" i="11"/>
  <c r="AA18" i="11"/>
  <c r="Z18" i="11"/>
  <c r="R18" i="11"/>
  <c r="AB18" i="11" s="1"/>
  <c r="H18" i="11"/>
  <c r="G18" i="11"/>
  <c r="AB17" i="11"/>
  <c r="AA17" i="11"/>
  <c r="Z17" i="11"/>
  <c r="R17" i="11"/>
  <c r="H17" i="11"/>
  <c r="G17" i="11"/>
  <c r="F17" i="11"/>
  <c r="AB16" i="11"/>
  <c r="O16" i="11"/>
  <c r="O24" i="11" s="1"/>
  <c r="AA24" i="11" s="1"/>
  <c r="L16" i="11"/>
  <c r="Z16" i="11" s="1"/>
  <c r="H16" i="11"/>
  <c r="G16" i="11"/>
  <c r="AB15" i="11"/>
  <c r="Z15" i="11"/>
  <c r="V15" i="11"/>
  <c r="U15" i="11"/>
  <c r="U13" i="11" s="1"/>
  <c r="U55" i="11" s="1"/>
  <c r="Q15" i="11"/>
  <c r="P15" i="11"/>
  <c r="AA15" i="11" s="1"/>
  <c r="O15" i="11"/>
  <c r="F15" i="11" s="1"/>
  <c r="N15" i="11"/>
  <c r="H15" i="11" s="1"/>
  <c r="M15" i="11"/>
  <c r="L15" i="11"/>
  <c r="E15" i="1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AB14" i="11"/>
  <c r="AA14" i="11"/>
  <c r="Z14" i="11"/>
  <c r="Y14" i="11"/>
  <c r="X14" i="11"/>
  <c r="W14" i="11"/>
  <c r="E14" i="11"/>
  <c r="T13" i="11"/>
  <c r="T55" i="11" s="1"/>
  <c r="S13" i="11"/>
  <c r="S55" i="11" s="1"/>
  <c r="M13" i="11"/>
  <c r="M55" i="11" s="1"/>
  <c r="Y15" i="11" l="1"/>
  <c r="X15" i="11"/>
  <c r="F24" i="11"/>
  <c r="Y27" i="11"/>
  <c r="X27" i="11"/>
  <c r="W27" i="11"/>
  <c r="V27" i="11"/>
  <c r="X40" i="11"/>
  <c r="W40" i="11"/>
  <c r="V40" i="11"/>
  <c r="Y40" i="11" s="1"/>
  <c r="X29" i="11"/>
  <c r="W29" i="11"/>
  <c r="V29" i="11"/>
  <c r="Y29" i="11" s="1"/>
  <c r="Q39" i="11"/>
  <c r="Q13" i="11" s="1"/>
  <c r="Q55" i="11" s="1"/>
  <c r="AA39" i="11"/>
  <c r="X20" i="11"/>
  <c r="W20" i="11"/>
  <c r="V20" i="11"/>
  <c r="Y20" i="11" s="1"/>
  <c r="H39" i="11"/>
  <c r="N13" i="11"/>
  <c r="Y26" i="11"/>
  <c r="Z39" i="11"/>
  <c r="F39" i="11"/>
  <c r="G15" i="11"/>
  <c r="W15" i="11" s="1"/>
  <c r="AB24" i="11"/>
  <c r="F16" i="11"/>
  <c r="F28" i="11"/>
  <c r="O42" i="11"/>
  <c r="AA42" i="11" s="1"/>
  <c r="P13" i="11"/>
  <c r="P55" i="11" s="1"/>
  <c r="V17" i="11"/>
  <c r="Y17" i="11" s="1"/>
  <c r="F18" i="11"/>
  <c r="F25" i="11"/>
  <c r="AA16" i="11"/>
  <c r="W17" i="11"/>
  <c r="Z28" i="11"/>
  <c r="R39" i="11"/>
  <c r="AB39" i="11" s="1"/>
  <c r="G13" i="11"/>
  <c r="G55" i="11" s="1"/>
  <c r="X17" i="11"/>
  <c r="V19" i="11"/>
  <c r="Y19" i="11" s="1"/>
  <c r="V26" i="11"/>
  <c r="W19" i="11"/>
  <c r="F30" i="11"/>
  <c r="F41" i="11"/>
  <c r="L42" i="11"/>
  <c r="W18" i="11" l="1"/>
  <c r="V18" i="11"/>
  <c r="Y18" i="11" s="1"/>
  <c r="X18" i="11"/>
  <c r="W39" i="11"/>
  <c r="X39" i="11"/>
  <c r="Z42" i="11"/>
  <c r="F42" i="11"/>
  <c r="L13" i="11"/>
  <c r="X41" i="11"/>
  <c r="W41" i="11"/>
  <c r="V41" i="11"/>
  <c r="Y41" i="11" s="1"/>
  <c r="V28" i="11"/>
  <c r="Y28" i="11"/>
  <c r="W28" i="11"/>
  <c r="X28" i="11"/>
  <c r="X24" i="11"/>
  <c r="W24" i="11"/>
  <c r="N55" i="11"/>
  <c r="H13" i="11"/>
  <c r="H55" i="11" s="1"/>
  <c r="Y30" i="11"/>
  <c r="X30" i="11"/>
  <c r="W30" i="11"/>
  <c r="V30" i="11"/>
  <c r="W16" i="11"/>
  <c r="V16" i="11"/>
  <c r="Y16" i="11"/>
  <c r="X16" i="11"/>
  <c r="O13" i="11"/>
  <c r="R13" i="11"/>
  <c r="V25" i="11"/>
  <c r="V39" i="11" s="1"/>
  <c r="Y39" i="11" s="1"/>
  <c r="W25" i="11"/>
  <c r="X25" i="11"/>
  <c r="AB13" i="11" l="1"/>
  <c r="R55" i="11"/>
  <c r="O55" i="11"/>
  <c r="AA13" i="11"/>
  <c r="V42" i="11"/>
  <c r="Y42" i="11"/>
  <c r="W42" i="11"/>
  <c r="X42" i="11"/>
  <c r="V24" i="11"/>
  <c r="Y25" i="11"/>
  <c r="L55" i="11"/>
  <c r="Z13" i="11"/>
  <c r="F13" i="11"/>
  <c r="V13" i="11" l="1"/>
  <c r="V55" i="11" s="1"/>
  <c r="Y24" i="11"/>
  <c r="F55" i="11"/>
  <c r="X13" i="11"/>
  <c r="W13" i="11"/>
  <c r="W55" i="11" s="1"/>
  <c r="Y13" i="11" l="1"/>
  <c r="AE26" i="10"/>
  <c r="D13" i="9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D188" i="9" s="1"/>
  <c r="D189" i="9" s="1"/>
  <c r="D190" i="9" s="1"/>
  <c r="D191" i="9" s="1"/>
  <c r="D192" i="9" s="1"/>
  <c r="D193" i="9" s="1"/>
  <c r="D194" i="9" s="1"/>
  <c r="D195" i="9" s="1"/>
  <c r="D196" i="9" s="1"/>
  <c r="D197" i="9" s="1"/>
  <c r="D198" i="9" s="1"/>
  <c r="D199" i="9" s="1"/>
  <c r="D200" i="9" s="1"/>
  <c r="D201" i="9" s="1"/>
  <c r="D202" i="9" s="1"/>
  <c r="D203" i="9" s="1"/>
  <c r="D204" i="9" s="1"/>
  <c r="D205" i="9" s="1"/>
  <c r="D206" i="9" s="1"/>
  <c r="D207" i="9" s="1"/>
  <c r="D208" i="9" s="1"/>
  <c r="D209" i="9" s="1"/>
  <c r="D210" i="9" s="1"/>
  <c r="D211" i="9" s="1"/>
  <c r="D212" i="9" s="1"/>
  <c r="D213" i="9" s="1"/>
  <c r="D214" i="9" s="1"/>
  <c r="D215" i="9" s="1"/>
  <c r="D216" i="9" s="1"/>
  <c r="D217" i="9" s="1"/>
  <c r="D218" i="9" s="1"/>
  <c r="D219" i="9" s="1"/>
  <c r="D220" i="9" s="1"/>
  <c r="D221" i="9" s="1"/>
  <c r="D222" i="9" s="1"/>
  <c r="D223" i="9" s="1"/>
  <c r="D224" i="9" s="1"/>
  <c r="D225" i="9" s="1"/>
  <c r="D226" i="9" s="1"/>
  <c r="D227" i="9" s="1"/>
  <c r="D228" i="9" s="1"/>
  <c r="D229" i="9" s="1"/>
  <c r="D230" i="9" s="1"/>
  <c r="D231" i="9" s="1"/>
  <c r="D232" i="9" s="1"/>
  <c r="D233" i="9" s="1"/>
  <c r="D234" i="9" s="1"/>
  <c r="D235" i="9" s="1"/>
  <c r="D236" i="9" s="1"/>
  <c r="D237" i="9" s="1"/>
  <c r="D238" i="9" s="1"/>
  <c r="D239" i="9" s="1"/>
  <c r="D240" i="9" s="1"/>
  <c r="D241" i="9" s="1"/>
  <c r="D242" i="9" s="1"/>
  <c r="D243" i="9" s="1"/>
  <c r="D244" i="9" s="1"/>
  <c r="D245" i="9" s="1"/>
  <c r="D246" i="9" s="1"/>
  <c r="D247" i="9" s="1"/>
  <c r="D248" i="9" s="1"/>
  <c r="D249" i="9" s="1"/>
  <c r="D250" i="9" s="1"/>
  <c r="D251" i="9" s="1"/>
  <c r="D252" i="9" s="1"/>
  <c r="D253" i="9" s="1"/>
  <c r="D254" i="9" s="1"/>
  <c r="D255" i="9" s="1"/>
  <c r="D256" i="9" s="1"/>
  <c r="D257" i="9" s="1"/>
  <c r="D258" i="9" s="1"/>
  <c r="D259" i="9" s="1"/>
  <c r="D260" i="9" s="1"/>
  <c r="D261" i="9" s="1"/>
  <c r="D262" i="9" s="1"/>
  <c r="D263" i="9" s="1"/>
  <c r="D264" i="9" s="1"/>
  <c r="D265" i="9" s="1"/>
  <c r="D266" i="9" s="1"/>
  <c r="D267" i="9" s="1"/>
  <c r="D268" i="9" s="1"/>
  <c r="D269" i="9" s="1"/>
  <c r="D270" i="9" s="1"/>
  <c r="D271" i="9" s="1"/>
  <c r="D272" i="9" s="1"/>
  <c r="D273" i="9" s="1"/>
  <c r="D274" i="9" s="1"/>
  <c r="D275" i="9" s="1"/>
  <c r="D276" i="9" s="1"/>
  <c r="D277" i="9" s="1"/>
  <c r="D278" i="9" s="1"/>
  <c r="D279" i="9" s="1"/>
  <c r="D280" i="9" s="1"/>
  <c r="D281" i="9" s="1"/>
  <c r="D282" i="9" s="1"/>
  <c r="D283" i="9" s="1"/>
  <c r="D284" i="9" s="1"/>
  <c r="D285" i="9" s="1"/>
  <c r="D286" i="9" s="1"/>
  <c r="D287" i="9" s="1"/>
  <c r="D288" i="9" s="1"/>
  <c r="D289" i="9" s="1"/>
  <c r="D290" i="9" s="1"/>
  <c r="D291" i="9" s="1"/>
  <c r="D292" i="9" s="1"/>
  <c r="D293" i="9" s="1"/>
  <c r="D294" i="9" s="1"/>
  <c r="D295" i="9" s="1"/>
  <c r="D296" i="9" s="1"/>
  <c r="D297" i="9" s="1"/>
  <c r="D298" i="9" s="1"/>
  <c r="D299" i="9" s="1"/>
  <c r="D300" i="9" s="1"/>
  <c r="D301" i="9" s="1"/>
  <c r="D302" i="9" s="1"/>
  <c r="D303" i="9" s="1"/>
  <c r="D304" i="9" s="1"/>
  <c r="D305" i="9" s="1"/>
  <c r="D306" i="9" s="1"/>
  <c r="D307" i="9" s="1"/>
  <c r="D308" i="9" s="1"/>
  <c r="D309" i="9" s="1"/>
  <c r="D310" i="9" s="1"/>
  <c r="D311" i="9" s="1"/>
  <c r="D312" i="9" s="1"/>
  <c r="D313" i="9" s="1"/>
  <c r="D314" i="9" s="1"/>
  <c r="D315" i="9" s="1"/>
  <c r="D316" i="9" s="1"/>
  <c r="D317" i="9" s="1"/>
  <c r="D318" i="9" s="1"/>
  <c r="D319" i="9" s="1"/>
  <c r="D320" i="9" s="1"/>
  <c r="D321" i="9" s="1"/>
  <c r="D322" i="9" s="1"/>
  <c r="D323" i="9" s="1"/>
  <c r="D324" i="9" s="1"/>
  <c r="D325" i="9" s="1"/>
  <c r="D326" i="9" s="1"/>
  <c r="D327" i="9" s="1"/>
  <c r="D328" i="9" s="1"/>
  <c r="D329" i="9" s="1"/>
  <c r="D330" i="9" s="1"/>
  <c r="D331" i="9" s="1"/>
  <c r="D332" i="9" s="1"/>
  <c r="D333" i="9" s="1"/>
  <c r="D334" i="9" s="1"/>
  <c r="D335" i="9" s="1"/>
  <c r="D336" i="9" s="1"/>
  <c r="D337" i="9" s="1"/>
  <c r="D338" i="9" s="1"/>
  <c r="D339" i="9" s="1"/>
  <c r="D340" i="9" s="1"/>
  <c r="D341" i="9" s="1"/>
  <c r="D342" i="9" s="1"/>
  <c r="D343" i="9" s="1"/>
  <c r="D344" i="9" s="1"/>
  <c r="D345" i="9" s="1"/>
  <c r="D346" i="9" s="1"/>
  <c r="D347" i="9" s="1"/>
  <c r="D348" i="9" s="1"/>
  <c r="D349" i="9" s="1"/>
  <c r="D350" i="9" s="1"/>
  <c r="D351" i="9" s="1"/>
  <c r="D352" i="9" s="1"/>
  <c r="D353" i="9" s="1"/>
  <c r="D354" i="9" s="1"/>
  <c r="D355" i="9" s="1"/>
  <c r="D356" i="9" s="1"/>
  <c r="D357" i="9" s="1"/>
  <c r="D358" i="9" s="1"/>
  <c r="D359" i="9" s="1"/>
  <c r="D360" i="9" s="1"/>
  <c r="D361" i="9" s="1"/>
  <c r="D362" i="9" s="1"/>
  <c r="D363" i="9" s="1"/>
  <c r="D364" i="9" s="1"/>
  <c r="D365" i="9" s="1"/>
  <c r="D366" i="9" s="1"/>
  <c r="D367" i="9" s="1"/>
  <c r="D368" i="9" s="1"/>
  <c r="D369" i="9" s="1"/>
  <c r="D370" i="9" s="1"/>
  <c r="D371" i="9" s="1"/>
  <c r="D372" i="9" s="1"/>
  <c r="D373" i="9" s="1"/>
  <c r="D374" i="9" s="1"/>
  <c r="D375" i="9" s="1"/>
  <c r="D376" i="9" s="1"/>
  <c r="D377" i="9" s="1"/>
  <c r="D378" i="9" s="1"/>
  <c r="D379" i="9" s="1"/>
  <c r="D380" i="9" s="1"/>
  <c r="D381" i="9" s="1"/>
  <c r="D382" i="9" s="1"/>
  <c r="D383" i="9" s="1"/>
  <c r="D384" i="9" s="1"/>
  <c r="D385" i="9" s="1"/>
  <c r="D386" i="9" s="1"/>
  <c r="D387" i="9" s="1"/>
  <c r="D388" i="9" s="1"/>
  <c r="D389" i="9" s="1"/>
  <c r="D390" i="9" s="1"/>
  <c r="D391" i="9" s="1"/>
  <c r="D392" i="9" s="1"/>
  <c r="D393" i="9" s="1"/>
  <c r="D394" i="9" s="1"/>
  <c r="D395" i="9" s="1"/>
  <c r="D396" i="9" s="1"/>
  <c r="D397" i="9" s="1"/>
  <c r="D398" i="9" s="1"/>
  <c r="D399" i="9" s="1"/>
  <c r="D400" i="9" s="1"/>
  <c r="D401" i="9" s="1"/>
  <c r="D402" i="9" s="1"/>
  <c r="D403" i="9" s="1"/>
  <c r="D404" i="9" s="1"/>
  <c r="D405" i="9" s="1"/>
  <c r="D406" i="9" s="1"/>
  <c r="D407" i="9" s="1"/>
  <c r="D408" i="9" s="1"/>
  <c r="D409" i="9" s="1"/>
  <c r="D410" i="9" s="1"/>
  <c r="D411" i="9" s="1"/>
  <c r="D412" i="9" s="1"/>
  <c r="D413" i="9" s="1"/>
  <c r="D414" i="9" s="1"/>
  <c r="D415" i="9" s="1"/>
  <c r="D416" i="9" s="1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7" i="7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D55" i="7" s="1"/>
  <c r="D56" i="7" s="1"/>
  <c r="D57" i="7" s="1"/>
  <c r="D58" i="7" s="1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D73" i="7" s="1"/>
  <c r="D74" i="7" s="1"/>
  <c r="D75" i="7" s="1"/>
  <c r="D76" i="7" s="1"/>
  <c r="D77" i="7" s="1"/>
  <c r="D78" i="7" s="1"/>
  <c r="D79" i="7" s="1"/>
  <c r="D80" i="7" s="1"/>
  <c r="D81" i="7" s="1"/>
  <c r="D82" i="7" s="1"/>
  <c r="D83" i="7" s="1"/>
  <c r="D84" i="7" s="1"/>
  <c r="D85" i="7" s="1"/>
  <c r="D86" i="7" s="1"/>
  <c r="D87" i="7" s="1"/>
  <c r="D88" i="7" s="1"/>
  <c r="D89" i="7" s="1"/>
  <c r="D90" i="7" s="1"/>
  <c r="D91" i="7" s="1"/>
  <c r="D92" i="7" s="1"/>
  <c r="D93" i="7" s="1"/>
  <c r="D94" i="7" s="1"/>
  <c r="D95" i="7" s="1"/>
  <c r="D96" i="7" s="1"/>
  <c r="D97" i="7" s="1"/>
  <c r="D98" i="7" s="1"/>
  <c r="D99" i="7" s="1"/>
  <c r="D100" i="7" s="1"/>
  <c r="D101" i="7" s="1"/>
  <c r="D102" i="7" s="1"/>
  <c r="D103" i="7" s="1"/>
  <c r="D104" i="7" s="1"/>
  <c r="D105" i="7" s="1"/>
  <c r="D106" i="7" s="1"/>
  <c r="D107" i="7" s="1"/>
  <c r="D108" i="7" s="1"/>
  <c r="D109" i="7" s="1"/>
  <c r="D110" i="7" s="1"/>
  <c r="D111" i="7" s="1"/>
  <c r="D112" i="7" s="1"/>
  <c r="D113" i="7" s="1"/>
  <c r="D114" i="7" s="1"/>
  <c r="D115" i="7" s="1"/>
  <c r="D116" i="7" s="1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D129" i="7" s="1"/>
  <c r="D130" i="7" s="1"/>
  <c r="D131" i="7" s="1"/>
  <c r="D132" i="7" s="1"/>
  <c r="D133" i="7" s="1"/>
  <c r="D134" i="7" s="1"/>
  <c r="D135" i="7" s="1"/>
  <c r="D136" i="7" s="1"/>
  <c r="D137" i="7" s="1"/>
  <c r="D138" i="7" s="1"/>
  <c r="D139" i="7" s="1"/>
  <c r="D140" i="7" s="1"/>
  <c r="D141" i="7" s="1"/>
  <c r="D142" i="7" s="1"/>
  <c r="D143" i="7" s="1"/>
  <c r="D144" i="7" s="1"/>
  <c r="D145" i="7" s="1"/>
  <c r="D146" i="7" s="1"/>
  <c r="D147" i="7" s="1"/>
  <c r="D148" i="7" s="1"/>
  <c r="D149" i="7" s="1"/>
  <c r="D150" i="7" s="1"/>
  <c r="D151" i="7" s="1"/>
  <c r="D152" i="7" s="1"/>
  <c r="D153" i="7" s="1"/>
  <c r="D154" i="7" s="1"/>
  <c r="D155" i="7" s="1"/>
  <c r="D156" i="7" s="1"/>
  <c r="D157" i="7" s="1"/>
  <c r="D158" i="7" s="1"/>
  <c r="D159" i="7" s="1"/>
  <c r="D160" i="7" s="1"/>
  <c r="D161" i="7" s="1"/>
  <c r="D162" i="7" s="1"/>
  <c r="D163" i="7" s="1"/>
  <c r="D164" i="7" s="1"/>
  <c r="D165" i="7" s="1"/>
  <c r="D166" i="7" s="1"/>
  <c r="D167" i="7" s="1"/>
  <c r="D168" i="7" s="1"/>
  <c r="D169" i="7" s="1"/>
  <c r="D170" i="7" s="1"/>
  <c r="D171" i="7" s="1"/>
  <c r="D172" i="7" s="1"/>
  <c r="D173" i="7" s="1"/>
  <c r="D174" i="7" s="1"/>
  <c r="D175" i="7" s="1"/>
  <c r="D176" i="7" s="1"/>
  <c r="D177" i="7" s="1"/>
  <c r="D178" i="7" s="1"/>
  <c r="D179" i="7" s="1"/>
  <c r="D180" i="7" s="1"/>
  <c r="D181" i="7" s="1"/>
  <c r="D182" i="7" s="1"/>
  <c r="D183" i="7" s="1"/>
  <c r="D184" i="7" s="1"/>
  <c r="D185" i="7" s="1"/>
  <c r="D186" i="7" s="1"/>
  <c r="D187" i="7" s="1"/>
  <c r="D188" i="7" s="1"/>
  <c r="D189" i="7" s="1"/>
  <c r="D190" i="7" s="1"/>
  <c r="D191" i="7" s="1"/>
  <c r="D192" i="7" s="1"/>
  <c r="D193" i="7" s="1"/>
  <c r="D194" i="7" s="1"/>
  <c r="D195" i="7" s="1"/>
  <c r="D196" i="7" s="1"/>
  <c r="D197" i="7" s="1"/>
  <c r="D198" i="7" s="1"/>
  <c r="D199" i="7" s="1"/>
  <c r="D200" i="7" s="1"/>
  <c r="D201" i="7" s="1"/>
  <c r="D202" i="7" s="1"/>
  <c r="D203" i="7" s="1"/>
  <c r="D204" i="7" s="1"/>
  <c r="D205" i="7" s="1"/>
  <c r="D206" i="7" s="1"/>
  <c r="D207" i="7" s="1"/>
  <c r="D208" i="7" s="1"/>
  <c r="D209" i="7" s="1"/>
  <c r="D210" i="7" s="1"/>
  <c r="D211" i="7" s="1"/>
  <c r="D212" i="7" s="1"/>
  <c r="D213" i="7" s="1"/>
  <c r="D214" i="7" s="1"/>
  <c r="D215" i="7" s="1"/>
  <c r="D216" i="7" s="1"/>
  <c r="D217" i="7" s="1"/>
  <c r="D218" i="7" s="1"/>
  <c r="D219" i="7" s="1"/>
  <c r="D220" i="7" s="1"/>
  <c r="D221" i="7" s="1"/>
  <c r="D222" i="7" s="1"/>
  <c r="D223" i="7" s="1"/>
  <c r="D224" i="7" s="1"/>
  <c r="D225" i="7" s="1"/>
  <c r="D226" i="7" s="1"/>
  <c r="D227" i="7" s="1"/>
  <c r="D228" i="7" s="1"/>
  <c r="D229" i="7" s="1"/>
  <c r="D230" i="7" s="1"/>
  <c r="D231" i="7" s="1"/>
  <c r="D232" i="7" s="1"/>
  <c r="D233" i="7" s="1"/>
  <c r="D234" i="7" s="1"/>
  <c r="D235" i="7" s="1"/>
  <c r="D236" i="7" s="1"/>
  <c r="D237" i="7" s="1"/>
  <c r="D238" i="7" s="1"/>
  <c r="D239" i="7" s="1"/>
  <c r="D240" i="7" s="1"/>
  <c r="D241" i="7" s="1"/>
  <c r="D242" i="7" s="1"/>
  <c r="D243" i="7" s="1"/>
  <c r="D244" i="7" s="1"/>
  <c r="D245" i="7" s="1"/>
  <c r="D246" i="7" s="1"/>
  <c r="D247" i="7" s="1"/>
  <c r="D248" i="7" s="1"/>
  <c r="D249" i="7" s="1"/>
  <c r="D250" i="7" s="1"/>
  <c r="D251" i="7" s="1"/>
  <c r="D252" i="7" s="1"/>
  <c r="D253" i="7" s="1"/>
  <c r="D254" i="7" s="1"/>
  <c r="D255" i="7" s="1"/>
  <c r="D256" i="7" s="1"/>
  <c r="D257" i="7" s="1"/>
  <c r="D258" i="7" s="1"/>
  <c r="D259" i="7" s="1"/>
  <c r="D260" i="7" s="1"/>
  <c r="D261" i="7" s="1"/>
  <c r="D262" i="7" s="1"/>
  <c r="D263" i="7" s="1"/>
  <c r="D264" i="7" s="1"/>
  <c r="D265" i="7" s="1"/>
  <c r="D266" i="7" s="1"/>
  <c r="D267" i="7" s="1"/>
  <c r="D268" i="7" s="1"/>
  <c r="D269" i="7" s="1"/>
  <c r="D270" i="7" s="1"/>
  <c r="D271" i="7" s="1"/>
  <c r="D272" i="7" s="1"/>
  <c r="D273" i="7" s="1"/>
  <c r="D274" i="7" s="1"/>
  <c r="D275" i="7" s="1"/>
  <c r="D276" i="7" s="1"/>
  <c r="D277" i="7" s="1"/>
  <c r="D278" i="7" s="1"/>
  <c r="D279" i="7" s="1"/>
  <c r="D280" i="7" s="1"/>
  <c r="D281" i="7" s="1"/>
  <c r="D282" i="7" s="1"/>
  <c r="D283" i="7" s="1"/>
  <c r="D284" i="7" s="1"/>
  <c r="D285" i="7" s="1"/>
  <c r="D286" i="7" s="1"/>
  <c r="D287" i="7" s="1"/>
  <c r="D288" i="7" s="1"/>
  <c r="D289" i="7" s="1"/>
  <c r="D290" i="7" s="1"/>
  <c r="D291" i="7" s="1"/>
  <c r="D292" i="7" s="1"/>
  <c r="D293" i="7" s="1"/>
  <c r="D294" i="7" s="1"/>
  <c r="D295" i="7" s="1"/>
  <c r="D296" i="7" s="1"/>
  <c r="D297" i="7" s="1"/>
  <c r="D298" i="7" s="1"/>
  <c r="D299" i="7" s="1"/>
  <c r="D300" i="7" s="1"/>
  <c r="D301" i="7" s="1"/>
  <c r="D302" i="7" s="1"/>
  <c r="D303" i="7" s="1"/>
  <c r="D304" i="7" s="1"/>
  <c r="D305" i="7" s="1"/>
  <c r="D306" i="7" s="1"/>
  <c r="D307" i="7" s="1"/>
  <c r="D308" i="7" s="1"/>
  <c r="D309" i="7" s="1"/>
  <c r="D310" i="7" s="1"/>
  <c r="D311" i="7" s="1"/>
  <c r="D312" i="7" s="1"/>
  <c r="D313" i="7" s="1"/>
  <c r="D314" i="7" s="1"/>
  <c r="D315" i="7" s="1"/>
  <c r="D316" i="7" s="1"/>
  <c r="D317" i="7" s="1"/>
  <c r="D318" i="7" s="1"/>
  <c r="D319" i="7" s="1"/>
  <c r="D320" i="7" s="1"/>
  <c r="D321" i="7" s="1"/>
  <c r="D322" i="7" s="1"/>
  <c r="D323" i="7" s="1"/>
  <c r="D324" i="7" s="1"/>
  <c r="D325" i="7" s="1"/>
  <c r="D326" i="7" s="1"/>
  <c r="D327" i="7" s="1"/>
  <c r="D328" i="7" s="1"/>
  <c r="D329" i="7" s="1"/>
  <c r="D330" i="7" s="1"/>
  <c r="D331" i="7" s="1"/>
  <c r="D332" i="7" s="1"/>
  <c r="D333" i="7" s="1"/>
  <c r="D334" i="7" s="1"/>
  <c r="D335" i="7" s="1"/>
  <c r="D336" i="7" s="1"/>
  <c r="D337" i="7" s="1"/>
  <c r="D338" i="7" s="1"/>
  <c r="D339" i="7" s="1"/>
  <c r="D340" i="7" s="1"/>
  <c r="D341" i="7" s="1"/>
  <c r="D342" i="7" s="1"/>
  <c r="D343" i="7" s="1"/>
  <c r="D344" i="7" s="1"/>
  <c r="D345" i="7" s="1"/>
  <c r="D346" i="7" s="1"/>
  <c r="D347" i="7" s="1"/>
  <c r="D348" i="7" s="1"/>
  <c r="D349" i="7" s="1"/>
  <c r="D350" i="7" s="1"/>
  <c r="D351" i="7" s="1"/>
  <c r="D352" i="7" s="1"/>
  <c r="D353" i="7" s="1"/>
  <c r="D354" i="7" s="1"/>
  <c r="D355" i="7" s="1"/>
  <c r="D356" i="7" s="1"/>
  <c r="D357" i="7" s="1"/>
  <c r="D358" i="7" s="1"/>
  <c r="D359" i="7" s="1"/>
  <c r="D360" i="7" s="1"/>
  <c r="D361" i="7" s="1"/>
  <c r="D362" i="7" s="1"/>
  <c r="D363" i="7" s="1"/>
  <c r="D364" i="7" s="1"/>
  <c r="D365" i="7" s="1"/>
  <c r="D366" i="7" s="1"/>
  <c r="D367" i="7" s="1"/>
  <c r="D368" i="7" s="1"/>
  <c r="D369" i="7" s="1"/>
  <c r="D370" i="7" s="1"/>
  <c r="D371" i="7" s="1"/>
  <c r="D372" i="7" s="1"/>
  <c r="D373" i="7" s="1"/>
  <c r="D374" i="7" s="1"/>
  <c r="D375" i="7" s="1"/>
  <c r="D376" i="7" s="1"/>
  <c r="D377" i="7" s="1"/>
  <c r="D378" i="7" s="1"/>
  <c r="D379" i="7" s="1"/>
  <c r="D380" i="7" s="1"/>
  <c r="D381" i="7" s="1"/>
  <c r="D382" i="7" s="1"/>
  <c r="D383" i="7" s="1"/>
  <c r="D384" i="7" s="1"/>
  <c r="D385" i="7" s="1"/>
  <c r="D386" i="7" s="1"/>
  <c r="D387" i="7" s="1"/>
  <c r="D388" i="7" s="1"/>
  <c r="D389" i="7" s="1"/>
  <c r="D390" i="7" s="1"/>
  <c r="D391" i="7" s="1"/>
  <c r="D392" i="7" s="1"/>
  <c r="D393" i="7" s="1"/>
  <c r="D394" i="7" s="1"/>
  <c r="D395" i="7" s="1"/>
  <c r="D396" i="7" s="1"/>
  <c r="D397" i="7" s="1"/>
  <c r="D398" i="7" s="1"/>
  <c r="D399" i="7" s="1"/>
  <c r="D400" i="7" s="1"/>
  <c r="D401" i="7" s="1"/>
  <c r="D402" i="7" s="1"/>
  <c r="D403" i="7" s="1"/>
  <c r="D404" i="7" s="1"/>
  <c r="D405" i="7" s="1"/>
  <c r="D406" i="7" s="1"/>
  <c r="D407" i="7" s="1"/>
  <c r="D408" i="7" s="1"/>
  <c r="D409" i="7" s="1"/>
  <c r="D410" i="7" s="1"/>
  <c r="D411" i="7" s="1"/>
  <c r="D412" i="7" s="1"/>
  <c r="D413" i="7" s="1"/>
  <c r="D414" i="7" s="1"/>
  <c r="D415" i="7" s="1"/>
  <c r="D416" i="7" s="1"/>
  <c r="D417" i="7" s="1"/>
  <c r="D418" i="7" s="1"/>
  <c r="D419" i="7" s="1"/>
  <c r="D420" i="7" s="1"/>
  <c r="D421" i="7" s="1"/>
  <c r="D422" i="7" s="1"/>
  <c r="D423" i="7" s="1"/>
  <c r="D424" i="7" s="1"/>
  <c r="D425" i="7" s="1"/>
  <c r="D426" i="7" s="1"/>
  <c r="D427" i="7" s="1"/>
  <c r="D428" i="7" s="1"/>
  <c r="D429" i="7" s="1"/>
  <c r="D430" i="7" s="1"/>
  <c r="D431" i="7" s="1"/>
  <c r="D432" i="7" s="1"/>
  <c r="D433" i="7" s="1"/>
  <c r="D434" i="7" s="1"/>
  <c r="D435" i="7" s="1"/>
  <c r="D436" i="7" s="1"/>
  <c r="D437" i="7" s="1"/>
  <c r="D438" i="7" s="1"/>
  <c r="D439" i="7" s="1"/>
  <c r="D440" i="7" s="1"/>
  <c r="D441" i="7" s="1"/>
  <c r="D442" i="7" s="1"/>
  <c r="D443" i="7" s="1"/>
  <c r="D444" i="7" s="1"/>
  <c r="D445" i="7" s="1"/>
  <c r="D446" i="7" s="1"/>
  <c r="D447" i="7" s="1"/>
  <c r="D448" i="7" s="1"/>
  <c r="D449" i="7" s="1"/>
  <c r="D450" i="7" s="1"/>
  <c r="D451" i="7" s="1"/>
  <c r="D452" i="7" s="1"/>
  <c r="D453" i="7" s="1"/>
  <c r="D454" i="7" s="1"/>
  <c r="D455" i="7" s="1"/>
  <c r="D456" i="7" s="1"/>
  <c r="D457" i="7" s="1"/>
  <c r="D458" i="7" s="1"/>
  <c r="D459" i="7" s="1"/>
  <c r="D460" i="7" s="1"/>
  <c r="D461" i="7" s="1"/>
  <c r="D462" i="7" s="1"/>
  <c r="D463" i="7" s="1"/>
  <c r="D464" i="7" s="1"/>
  <c r="D465" i="7" s="1"/>
  <c r="D466" i="7" s="1"/>
  <c r="D467" i="7" s="1"/>
  <c r="D468" i="7" s="1"/>
  <c r="D469" i="7" s="1"/>
  <c r="D470" i="7" s="1"/>
  <c r="D471" i="7" s="1"/>
  <c r="D472" i="7" s="1"/>
  <c r="D473" i="7" s="1"/>
  <c r="D474" i="7" s="1"/>
  <c r="D475" i="7" s="1"/>
  <c r="D476" i="7" s="1"/>
  <c r="D477" i="7" s="1"/>
  <c r="D478" i="7" s="1"/>
  <c r="D479" i="7" s="1"/>
  <c r="D480" i="7" s="1"/>
  <c r="D481" i="7" s="1"/>
  <c r="D482" i="7" s="1"/>
  <c r="D483" i="7" s="1"/>
  <c r="D484" i="7" s="1"/>
  <c r="D485" i="7" s="1"/>
  <c r="D486" i="7" s="1"/>
  <c r="D487" i="7" s="1"/>
  <c r="D488" i="7" s="1"/>
  <c r="D489" i="7" s="1"/>
  <c r="D490" i="7" s="1"/>
  <c r="D491" i="7" s="1"/>
  <c r="D492" i="7" s="1"/>
  <c r="D493" i="7" s="1"/>
  <c r="D494" i="7" s="1"/>
  <c r="D495" i="7" s="1"/>
  <c r="D496" i="7" s="1"/>
  <c r="D497" i="7" s="1"/>
  <c r="D498" i="7" s="1"/>
  <c r="D499" i="7" s="1"/>
  <c r="D500" i="7" s="1"/>
  <c r="D501" i="7" s="1"/>
  <c r="D502" i="7" s="1"/>
  <c r="D503" i="7" s="1"/>
  <c r="D504" i="7" s="1"/>
  <c r="D505" i="7" s="1"/>
  <c r="D506" i="7" s="1"/>
  <c r="D507" i="7" s="1"/>
  <c r="D508" i="7" s="1"/>
  <c r="D509" i="7" s="1"/>
  <c r="D510" i="7" s="1"/>
  <c r="D511" i="7" s="1"/>
  <c r="D512" i="7" s="1"/>
  <c r="D513" i="7" s="1"/>
  <c r="D514" i="7" s="1"/>
  <c r="D515" i="7" s="1"/>
  <c r="D516" i="7" s="1"/>
  <c r="D517" i="7" s="1"/>
  <c r="D518" i="7" s="1"/>
  <c r="D519" i="7" s="1"/>
  <c r="D520" i="7" s="1"/>
  <c r="D521" i="7" s="1"/>
  <c r="D522" i="7" s="1"/>
  <c r="D523" i="7" s="1"/>
  <c r="D524" i="7" s="1"/>
  <c r="D525" i="7" s="1"/>
  <c r="D526" i="7" s="1"/>
  <c r="D527" i="7" s="1"/>
  <c r="D528" i="7" s="1"/>
  <c r="D529" i="7" s="1"/>
  <c r="D530" i="7" s="1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28" i="6"/>
  <c r="D24" i="6"/>
  <c r="D20" i="6"/>
  <c r="J8" i="6"/>
  <c r="H8" i="6"/>
  <c r="F8" i="6"/>
  <c r="F7" i="6"/>
  <c r="F6" i="6"/>
  <c r="E6" i="6"/>
  <c r="X14" i="2"/>
  <c r="F14" i="2"/>
  <c r="E14" i="2"/>
  <c r="D14" i="2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13" i="1"/>
  <c r="C14" i="1" s="1"/>
  <c r="C15" i="1" s="1"/>
  <c r="P11" i="1"/>
  <c r="Q11" i="1" s="1"/>
  <c r="R11" i="1" s="1"/>
  <c r="S11" i="1" s="1"/>
</calcChain>
</file>

<file path=xl/sharedStrings.xml><?xml version="1.0" encoding="utf-8"?>
<sst xmlns="http://schemas.openxmlformats.org/spreadsheetml/2006/main" count="2430" uniqueCount="873">
  <si>
    <t>А-ДБ-1</t>
  </si>
  <si>
    <t>А.Үндсэн мэдээлэл</t>
  </si>
  <si>
    <t>/Тоо/</t>
  </si>
  <si>
    <t>Аймаг, нийслэл, дүүрэг</t>
  </si>
  <si>
    <t>МД</t>
  </si>
  <si>
    <t>Нийт сургалтын байгууллага</t>
  </si>
  <si>
    <t>Өмчийн хэлбэр</t>
  </si>
  <si>
    <t>Гадаадын салбар сургууль</t>
  </si>
  <si>
    <t>Сургалтын байгууллагын ангилал</t>
  </si>
  <si>
    <t>Төрийн</t>
  </si>
  <si>
    <t>Хувийн</t>
  </si>
  <si>
    <t>Орон нутгийн</t>
  </si>
  <si>
    <t>Олон нийтийн /шашны</t>
  </si>
  <si>
    <t>Их сургууль</t>
  </si>
  <si>
    <t>Дээд сургууль</t>
  </si>
  <si>
    <t>Коллеж</t>
  </si>
  <si>
    <t>Өмчийн</t>
  </si>
  <si>
    <t>Өмчийн оролцоотой, %</t>
  </si>
  <si>
    <t>Хамтарсан</t>
  </si>
  <si>
    <t>Монгол Улсын иргэний</t>
  </si>
  <si>
    <t>Гадаадтай хамтарсан, %</t>
  </si>
  <si>
    <t>Гадаад улсын</t>
  </si>
  <si>
    <t>Технологийн коллеж</t>
  </si>
  <si>
    <t>А</t>
  </si>
  <si>
    <t>Б</t>
  </si>
  <si>
    <t>Баруун бүс</t>
  </si>
  <si>
    <t>Ховд</t>
  </si>
  <si>
    <t>Хангайн бүс</t>
  </si>
  <si>
    <t>Орхон</t>
  </si>
  <si>
    <t>Хөвсгөл</t>
  </si>
  <si>
    <t>Төвийн бүс</t>
  </si>
  <si>
    <t>Дархан-Уул</t>
  </si>
  <si>
    <t>Зүүн бүс</t>
  </si>
  <si>
    <t>Дорнод</t>
  </si>
  <si>
    <t>Сүхбаатар</t>
  </si>
  <si>
    <t>Улаанбаатар</t>
  </si>
  <si>
    <t>Балансын шалгалт:</t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</si>
  <si>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11)=(13+14+15), 15&gt;16;</t>
    </r>
  </si>
  <si>
    <r>
      <rPr>
        <b/>
        <i/>
        <sz val="10"/>
        <rFont val="Arial"/>
        <family val="2"/>
      </rPr>
      <t xml:space="preserve">Мөр: </t>
    </r>
    <r>
      <rPr>
        <i/>
        <sz val="10"/>
        <rFont val="Arial"/>
        <family val="2"/>
      </rPr>
      <t>1=(2+8+15+23+27), 2=(3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7), 8=(9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14), 15=(16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22), 23=(24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26), 27=(28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>36);</t>
    </r>
  </si>
  <si>
    <t xml:space="preserve"> ДЭЭД БОЛОВСРОЛЫН СУРГАЛТЫН  БАЙГУУЛЛАГЫН 2021 / 2022 ОНЫ ХИЧЭЭЛИЙН ЖИЛИЙН МЭДЭЭ, аймаг, нийслэл, дүүргээр </t>
  </si>
  <si>
    <t xml:space="preserve"> Бүгд</t>
  </si>
  <si>
    <t>Баянгол</t>
  </si>
  <si>
    <t>Баянзүрх</t>
  </si>
  <si>
    <t>Налайх</t>
  </si>
  <si>
    <t>Сонгинохайрхан</t>
  </si>
  <si>
    <t>Хан-Уул</t>
  </si>
  <si>
    <t>Чингэлтэй</t>
  </si>
  <si>
    <t xml:space="preserve">Үндэсний статистикийн хорооны даргын 2020 оны 03 сарын 24-ны өдрийн А/31 дугаар тушаалаар батлав.
</t>
  </si>
  <si>
    <t>А-ДБ-2</t>
  </si>
  <si>
    <t>(А-ДБ-2)-ын үргэлжлэл</t>
  </si>
  <si>
    <t xml:space="preserve">ДЭЭД БОЛОВСРОЛЫН СУРГАЛТЫН БАЙГУУЛЛАГАД СУРАЛЦАГЧДЫН СУРГАЛТЫН ТӨЛБӨРИЙН 2021/ 2022 ОНЫ ХИЧЭЭЛИЙН ЖИЛИЙН МЭДЭЭ  </t>
  </si>
  <si>
    <t xml:space="preserve">Боловсролын асуудал эрхэлсэн төрийн захиргааны төв байгууллага нь жил бүрийн 11 сарын 01-ний дотор Үндэсний статистикийн хороонд цахим шуудан болон маягтаар ирүүлнэ. </t>
  </si>
  <si>
    <t xml:space="preserve">   /Тоо/</t>
  </si>
  <si>
    <t>Үзүүлэлт</t>
  </si>
  <si>
    <t>Нийт суралцагчид</t>
  </si>
  <si>
    <t>Хөгжлийн бэрхшээлийн хэлбэр</t>
  </si>
  <si>
    <t>Эрэгтэй</t>
  </si>
  <si>
    <t>Эмэгтэй</t>
  </si>
  <si>
    <t>Дипломын боловсрол</t>
  </si>
  <si>
    <t>Бакалаврын боловсрол</t>
  </si>
  <si>
    <t>Магистрын боловсрол</t>
  </si>
  <si>
    <t>Докторын боловсрол</t>
  </si>
  <si>
    <t>Хөгжлийн бэрхшээлтэй суралцагчид</t>
  </si>
  <si>
    <t>Харааны</t>
  </si>
  <si>
    <t>Сонсголын</t>
  </si>
  <si>
    <t>Ярианы</t>
  </si>
  <si>
    <t>Хөдөлгөөний</t>
  </si>
  <si>
    <t>Сэтгэцийн</t>
  </si>
  <si>
    <t>Хавсарсан</t>
  </si>
  <si>
    <t>Бусад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</si>
  <si>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</si>
  <si>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</si>
  <si>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</si>
  <si>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</si>
  <si>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</si>
  <si>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</si>
  <si>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</si>
  <si>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</si>
  <si>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</si>
  <si>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</si>
  <si>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</si>
  <si>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</si>
  <si>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</si>
  <si>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</si>
  <si>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</si>
  <si>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</si>
  <si>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</si>
  <si>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</si>
  <si>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</si>
  <si>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</si>
  <si>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</si>
  <si>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</si>
  <si>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</si>
  <si>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</si>
  <si>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</si>
  <si>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</si>
  <si>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</si>
  <si>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</si>
  <si>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</si>
  <si>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</si>
  <si>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</si>
  <si>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</si>
  <si>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</si>
  <si>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</si>
  <si>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</si>
  <si>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</si>
  <si>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</si>
  <si>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</si>
  <si>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Төрөөс үзүүлэх тэтгэлэг</t>
  </si>
  <si>
    <t>Боловсролын зээлийн сангийн хөнгөлөлттэй зээл</t>
  </si>
  <si>
    <t>Төрөөс үзүүлэх буцалтгүй тусламжаар</t>
  </si>
  <si>
    <t>Дотоодын аж ахуйн нэгж, байгууллага, сан, хувь хүний нэрэмжит тэтгэлэг</t>
  </si>
  <si>
    <t>Тухайн сургуулийн тэтгэлэг</t>
  </si>
  <si>
    <t>Хувийн зардал</t>
  </si>
  <si>
    <t>Сургалтын жилийн дундаж төлбөр /төг/</t>
  </si>
  <si>
    <t>x</t>
  </si>
  <si>
    <t>Нэг кредитийн дундаж төлбөр /төг/</t>
  </si>
  <si>
    <t>Багана:</t>
  </si>
  <si>
    <t xml:space="preserve">1=(2+3)=(4+7+10+13), 4=(5+6), 7=(8+9), 10=(11+12), 13=(14+15), 16=(17+18)=(19+22+25+28+31+34+37); </t>
  </si>
  <si>
    <t>Мөр:</t>
  </si>
  <si>
    <t>1=(2÷8);</t>
  </si>
  <si>
    <t xml:space="preserve">Үндэсний статистикийн хорооны даргын 2020 оны 03 сарын 24-ны өдрийн А/31 дугаар тушаалаар батлав.
</t>
  </si>
  <si>
    <t>А-ДБ-3</t>
  </si>
  <si>
    <t>ДЭЭД БОЛОВСРОЛЫН СУРГАЛТЫН БАЙГУУЛЛАГАД СУРАЛЦАГЧДЫН 2021 / 2022 ОНЫ ХИЧЭЭЛИЙН ЖИЛИЙН МЭДЭЭ, хөгжлийн бэрхшээлийн хэлбэрээр</t>
  </si>
  <si>
    <t>Боловсролын асуудал эрхэлсэн төрийн захиргааны төв байгууллага нь жил бүрийн 11 сарын 01-ний дотор Үндэсний статистикийн хороонд цахим шуудан болон маягтаар ирүүлнэ.</t>
  </si>
  <si>
    <t>Төгсөх ангид суралцагчид</t>
  </si>
  <si>
    <t>18</t>
  </si>
  <si>
    <t>Олон нийтийн өмчийн</t>
  </si>
  <si>
    <t xml:space="preserve">Төрийн өмчийн </t>
  </si>
  <si>
    <t>Хувийн өмчийн (Гадаад Улсын)</t>
  </si>
  <si>
    <t>Хувийн өмчийн (Гадаадтай хамтарсан)</t>
  </si>
  <si>
    <t>Хувийн өмчийн (Монгол Улсын)</t>
  </si>
  <si>
    <t>Шашны өмчийн</t>
  </si>
  <si>
    <t>1=(2+3), 4=(5+6)=(7+10+13+16+19+22+25), 7=(8+9), 10=(11+12), 13=(14+15), 16=(17+18), 19=(20+21), 22=(23+24), 25=(26+27), 28=(29+30);</t>
  </si>
  <si>
    <t>1=(2÷5)=(6+11+16+21), 6=(7÷10), 11=(12÷15), 16=(17÷20), 21=(22÷25);</t>
  </si>
  <si>
    <t>А-ДБ-4</t>
  </si>
  <si>
    <t xml:space="preserve"> ДЭЭД БОЛОВСРОЛЫН СУРГАЛТЫН БАЙГУУЛЛАГАД СУРАЛЦАГЧДЫН 2021/2022 ОНЫ МЭДЭЭ, аймаг, нийслэл, дүүргээр</t>
  </si>
  <si>
    <t xml:space="preserve">      Баруун бүс</t>
  </si>
  <si>
    <t>Баян-Өлгий</t>
  </si>
  <si>
    <t>Говь-Алтай</t>
  </si>
  <si>
    <t>Завхан</t>
  </si>
  <si>
    <t>Увс</t>
  </si>
  <si>
    <t xml:space="preserve">      Хангайн бүс</t>
  </si>
  <si>
    <t>Архангай</t>
  </si>
  <si>
    <t>Баянхонгор</t>
  </si>
  <si>
    <t>Булган</t>
  </si>
  <si>
    <t>Өвөрхангай</t>
  </si>
  <si>
    <t xml:space="preserve">     Төвийн бүс</t>
  </si>
  <si>
    <t>Говьсүмбэр</t>
  </si>
  <si>
    <t>Дорноговь</t>
  </si>
  <si>
    <t>Дундговь</t>
  </si>
  <si>
    <t>Сэлэнгэ</t>
  </si>
  <si>
    <t>Төв</t>
  </si>
  <si>
    <t>Өмнөговь</t>
  </si>
  <si>
    <t xml:space="preserve">    Зүүн бүс</t>
  </si>
  <si>
    <t>Хэнтий</t>
  </si>
  <si>
    <t xml:space="preserve">   Улаанбаатар</t>
  </si>
  <si>
    <t>Багануур</t>
  </si>
  <si>
    <t>Багахангай</t>
  </si>
  <si>
    <t>Гадаад</t>
  </si>
  <si>
    <t>А-ДБ-5</t>
  </si>
  <si>
    <t xml:space="preserve"> ДЭЭД БОЛОВСРОЛЫН СУРГАЛТЫН  БАЙГУУЛЛАГАД СУРАЛЦАГЧДЫН 2021/2022 ОНЫ ХИЧЭЭЛИЙН ЖИЛИЙН МЭДЭЭ, насны ангиллаар </t>
  </si>
  <si>
    <t>Нас</t>
  </si>
  <si>
    <t>15 настай</t>
  </si>
  <si>
    <t>16 настай</t>
  </si>
  <si>
    <t>17 настай</t>
  </si>
  <si>
    <t>18 настай</t>
  </si>
  <si>
    <t>19 настай</t>
  </si>
  <si>
    <t>20 настай</t>
  </si>
  <si>
    <t>21 настай</t>
  </si>
  <si>
    <t>22 настай</t>
  </si>
  <si>
    <t>23 настай</t>
  </si>
  <si>
    <t>24 настай</t>
  </si>
  <si>
    <t>25 настай</t>
  </si>
  <si>
    <t>26 настай</t>
  </si>
  <si>
    <t>27 настай</t>
  </si>
  <si>
    <t>28 настай</t>
  </si>
  <si>
    <t>29 настай</t>
  </si>
  <si>
    <t>30 настай</t>
  </si>
  <si>
    <t>31 настай</t>
  </si>
  <si>
    <t>32 настай</t>
  </si>
  <si>
    <t>33 настай</t>
  </si>
  <si>
    <t>34 настай</t>
  </si>
  <si>
    <t>35-39 настай</t>
  </si>
  <si>
    <t>40-44 настай</t>
  </si>
  <si>
    <t>45-49 настай</t>
  </si>
  <si>
    <t>50-54 настай</t>
  </si>
  <si>
    <t>55-59 настай</t>
  </si>
  <si>
    <t>59-өөс дээш</t>
  </si>
  <si>
    <t>2021-10-29 15:00</t>
  </si>
  <si>
    <t>А-ДБ-6</t>
  </si>
  <si>
    <t>ДЭЭД БОЛОВСРОЛЫН СУРГАЛТЫН БАЙГУУЛЛАГАД СУРАЛЦАГЧДЫН 2021 / 2022 ОНЫ ХИЧЭЭЛИЙН ЖИЛИЙН МЭДЭЭ</t>
  </si>
  <si>
    <t>Дамжаа</t>
  </si>
  <si>
    <t>I Дамжаа</t>
  </si>
  <si>
    <t>II Дамжаа</t>
  </si>
  <si>
    <t>III Дамжаа</t>
  </si>
  <si>
    <t>IV Дамжаа</t>
  </si>
  <si>
    <t>V Дамжаа</t>
  </si>
  <si>
    <t>VI Дамжаа</t>
  </si>
  <si>
    <t>Бүгд</t>
  </si>
  <si>
    <t>Өдрийн сургалт</t>
  </si>
  <si>
    <t>Эчнээ сургалт</t>
  </si>
  <si>
    <t>Оройн сургалт</t>
  </si>
  <si>
    <t xml:space="preserve">1=(2+3)=(4+7+10+13+16+19), 4=(5+6), 7=(8+9), 10=(11+12), 13=(14+15), 16=(17+18), 19=(20+21); </t>
  </si>
  <si>
    <t xml:space="preserve">1=(2+3+4)=(5+9+13+17), 5=(6÷8), 9=(10÷12), 13=(14÷16), 17=(18÷20); </t>
  </si>
  <si>
    <t>А-ДБ-7</t>
  </si>
  <si>
    <t xml:space="preserve"> ДЭЭД БОЛОВСРОЛЫН СУРГАЛТЫН  БАЙГУУЛЛАГАД СУРАЛЦАГЧДЫН 2021/2022 ОНЫ ХИЧЭЭЛИЙН ЖИЛИЙН МЭДЭЭ, мэргэжлийн чиглэлээр  </t>
  </si>
  <si>
    <t>Ерөнхий чиглэл</t>
  </si>
  <si>
    <t>Төрөлжсөн чиглэл</t>
  </si>
  <si>
    <t>Нарийвчилсан чиглэл</t>
  </si>
  <si>
    <t>В</t>
  </si>
  <si>
    <t>Г</t>
  </si>
  <si>
    <t xml:space="preserve"> 01. Боловсрол</t>
  </si>
  <si>
    <t>Боловсролын шинжлэх ухаан</t>
  </si>
  <si>
    <t>Боловсрол судлал</t>
  </si>
  <si>
    <t>Боловсролын удирдлага</t>
  </si>
  <si>
    <t>Сургалтын технологи</t>
  </si>
  <si>
    <t>Боловсрол</t>
  </si>
  <si>
    <t>Багш, сургуулийн өмнөх насны боловсрол</t>
  </si>
  <si>
    <t>Сургуулийн өмнөх боловсролын арга зүй</t>
  </si>
  <si>
    <t>Багш, бага ангийн боловсрол</t>
  </si>
  <si>
    <t>Бага боловсролын заах арга</t>
  </si>
  <si>
    <t>Багш, математикийн боловсрол</t>
  </si>
  <si>
    <t>Математик мэдээлэл зүйн боловсрол</t>
  </si>
  <si>
    <t>Багш, байгалийн ухааны боловсрол</t>
  </si>
  <si>
    <t>Химийн боловсрол</t>
  </si>
  <si>
    <t>Физикийн боловсрол</t>
  </si>
  <si>
    <t>Газар зүйн боловсрол</t>
  </si>
  <si>
    <t>Багш, нийгмийн ухааны боловсрол</t>
  </si>
  <si>
    <t>Нийгмийн ухааны боловсрол</t>
  </si>
  <si>
    <t>Түүхийн боловсрол</t>
  </si>
  <si>
    <t>Философийн боловсрол</t>
  </si>
  <si>
    <t>Улс төр, эрх зүйн боловсрол</t>
  </si>
  <si>
    <t>Багш, урлагийн боловсрол</t>
  </si>
  <si>
    <t>Дүрслэх урлаг, зураг зүйн боловсрол</t>
  </si>
  <si>
    <t>Дуу, хөгжмийн боловсрол</t>
  </si>
  <si>
    <t>Урлагийн боловсрол</t>
  </si>
  <si>
    <t>Технологийн боловсрол</t>
  </si>
  <si>
    <t>Багш, насан туршийн боловсрол</t>
  </si>
  <si>
    <t>Багш, тусгай хэрэгцээт боловсрол</t>
  </si>
  <si>
    <t>Багш, монгол хэл-уран зохиолын боловсрол</t>
  </si>
  <si>
    <t>Монгол хэл, уран зохиолын боловсрол</t>
  </si>
  <si>
    <t>Багш, гадаад хэлний боловсрол</t>
  </si>
  <si>
    <t>Гадаад хэлний боловсрол</t>
  </si>
  <si>
    <t>Багш, биеийн тамирын боловсрол</t>
  </si>
  <si>
    <t>Биеийн тамирын боловсрол</t>
  </si>
  <si>
    <t>Багш, эрүүл мэндийн боловсрол</t>
  </si>
  <si>
    <t>02. Урлаг, хүмүүнлэг</t>
  </si>
  <si>
    <t>Дуу дүрсний техник болон медиа үйлдвэрлэл</t>
  </si>
  <si>
    <t>Зураг авалт</t>
  </si>
  <si>
    <t>Дуу чимээний технологи</t>
  </si>
  <si>
    <t>Радио, дэлгэцийн техник, технологи</t>
  </si>
  <si>
    <t>Медиа үйлдвэрлэл</t>
  </si>
  <si>
    <t>Хувцас загвар, интерьер ба үйлдвэрлэлийн дизайн</t>
  </si>
  <si>
    <t>Хувцасны дизайн</t>
  </si>
  <si>
    <t>График дизайн</t>
  </si>
  <si>
    <t>Үйлдвэрлэлийн дизайн</t>
  </si>
  <si>
    <t>Интерьер дизайн</t>
  </si>
  <si>
    <t>Уран зураг</t>
  </si>
  <si>
    <t>Уран баримал</t>
  </si>
  <si>
    <t>Арьсан урлаг</t>
  </si>
  <si>
    <t>Зураасан зураг</t>
  </si>
  <si>
    <t>Түүх соёлын дурсгалт зүйлийн сэргээн засварлалт</t>
  </si>
  <si>
    <t>Хөгжим, тайз дэлгэцийн урлаг</t>
  </si>
  <si>
    <t>Хөгжмийн урлаг</t>
  </si>
  <si>
    <t>Хөгжмийн зохиомж</t>
  </si>
  <si>
    <t>Найрал хөгжим удирдах урлаг</t>
  </si>
  <si>
    <t>Хөгжимдөх урлаг</t>
  </si>
  <si>
    <t>Дуулах урлаг</t>
  </si>
  <si>
    <t>Үндэсний язгуур урлаг /Хөөмэй, тууль/</t>
  </si>
  <si>
    <t>Үндэсний язгуур урлаг /Хөөтэй, Тууль/</t>
  </si>
  <si>
    <t>Жүжиглэх урлаг</t>
  </si>
  <si>
    <t>Кино, драмын жүжгийн урлаг</t>
  </si>
  <si>
    <t>Тайзнаас ярих урлаг</t>
  </si>
  <si>
    <t>Найруулах урлаг</t>
  </si>
  <si>
    <t>Бүжгийн урлаг</t>
  </si>
  <si>
    <t>Урлагийн салбар дундын хөтөлбөр</t>
  </si>
  <si>
    <t>Урлаг судлал</t>
  </si>
  <si>
    <t>Гоо заслын урлаг, технологи</t>
  </si>
  <si>
    <t>Шашин судлал</t>
  </si>
  <si>
    <t>Түүх, археологи</t>
  </si>
  <si>
    <t>Түүх</t>
  </si>
  <si>
    <t>Археологи</t>
  </si>
  <si>
    <t>Олон улс, орон судлал</t>
  </si>
  <si>
    <t>Монгол судлал</t>
  </si>
  <si>
    <t>Олон улсын харилцаа</t>
  </si>
  <si>
    <t>Бүс нутаг судлал</t>
  </si>
  <si>
    <t>Философи, ёсзүй</t>
  </si>
  <si>
    <t>Философи</t>
  </si>
  <si>
    <t>Буддын гүн ухаан</t>
  </si>
  <si>
    <t>Хэл эзэмшихүй</t>
  </si>
  <si>
    <t>Гадаад хэлний орчуулга</t>
  </si>
  <si>
    <t>Техникийн мэргэжлийн орчуулга</t>
  </si>
  <si>
    <t>Гадаад хэл, орон судлал</t>
  </si>
  <si>
    <t>Уран зохиол, хэл шинжлэл</t>
  </si>
  <si>
    <t>Хэл, уран зохиол</t>
  </si>
  <si>
    <t>Хэл шинжлэл</t>
  </si>
  <si>
    <t>Гадаад хэл, шинжлэл</t>
  </si>
  <si>
    <t>Утга зохиол судлал</t>
  </si>
  <si>
    <t>03. Нийгмийн шинжлэх ухаан, мэдээлэл, сэтгүүл зүй</t>
  </si>
  <si>
    <t>Эдийн засаг</t>
  </si>
  <si>
    <t>Олон улсын эдийн засгийн харилцаа</t>
  </si>
  <si>
    <t>Хүн ам зүй</t>
  </si>
  <si>
    <t>Эдийн засаг-статистик</t>
  </si>
  <si>
    <t>Улс төр, иргэн судлал</t>
  </si>
  <si>
    <t>Улс төр судлал</t>
  </si>
  <si>
    <t>Сэтгэл судлал</t>
  </si>
  <si>
    <t>Социологи, соёл судлал</t>
  </si>
  <si>
    <t>Соёл судлал</t>
  </si>
  <si>
    <t>Социологи</t>
  </si>
  <si>
    <t>Гэр бүл судлал</t>
  </si>
  <si>
    <t>Антропологи</t>
  </si>
  <si>
    <t>Ажил мэргэжил судлал</t>
  </si>
  <si>
    <t>Ажил мэргэжил судлал /Ажил мэргэжлийн чиг баримжаа олгох зөвлөх</t>
  </si>
  <si>
    <t>Сэтгүүлзүй, мэдээлэл</t>
  </si>
  <si>
    <t>Сэтгүүл зүй</t>
  </si>
  <si>
    <t>Номын сан судлал</t>
  </si>
  <si>
    <t>Номын сан судлал, мэдээ мэдээлэл</t>
  </si>
  <si>
    <t>Мэдээлэл, архив судлал</t>
  </si>
  <si>
    <t>Архив судлал</t>
  </si>
  <si>
    <t>04. Бизнес, удирдахуй, хууль, эрх зүй</t>
  </si>
  <si>
    <t>Нягтлан бодох бүртгэл, татвар</t>
  </si>
  <si>
    <t>Нягтлан бодох бүртгэл</t>
  </si>
  <si>
    <t>Санхүү, банк, даатгал</t>
  </si>
  <si>
    <t>Санхүү</t>
  </si>
  <si>
    <t>Даатгал</t>
  </si>
  <si>
    <t>Банк</t>
  </si>
  <si>
    <t>Менежмент ба удирдахуй</t>
  </si>
  <si>
    <t>Бизнесийн удирдлага</t>
  </si>
  <si>
    <t>Менежмент</t>
  </si>
  <si>
    <t>Бизнесийн менежмент</t>
  </si>
  <si>
    <t>Хүний нөөцийн менежмент</t>
  </si>
  <si>
    <t>Төрийн удирдлага</t>
  </si>
  <si>
    <t>Төрийн захиргааны менежмент</t>
  </si>
  <si>
    <t>Аялал жуулчлалын менежмент</t>
  </si>
  <si>
    <t>Логистик менежмент</t>
  </si>
  <si>
    <t>Энтрепенершип ба инновац</t>
  </si>
  <si>
    <t>Маркетинг, зар сурталчилгаа</t>
  </si>
  <si>
    <t>Маркетинг</t>
  </si>
  <si>
    <t>Олон нийттэй харилцах ажил</t>
  </si>
  <si>
    <t>Худалдаа</t>
  </si>
  <si>
    <t>Гадаад худалдаа гаалийн удирдлага</t>
  </si>
  <si>
    <t>Үл хөдлөх хөрөнгийн үнэлгээ</t>
  </si>
  <si>
    <t>Эрх зүй</t>
  </si>
  <si>
    <t>Эрхзүй</t>
  </si>
  <si>
    <t>Олон улсын эрх зүй</t>
  </si>
  <si>
    <t>05. Байгалийн шинжлэх ухаан, математик, статистик</t>
  </si>
  <si>
    <t>Биологи ба холбогдох шинжлэх ухаан</t>
  </si>
  <si>
    <t>Биологи</t>
  </si>
  <si>
    <t>Биофизик</t>
  </si>
  <si>
    <t>Биохими</t>
  </si>
  <si>
    <t>Биотехнологи</t>
  </si>
  <si>
    <t>Хүрээлэн буй орчин судлал</t>
  </si>
  <si>
    <t>Экологи</t>
  </si>
  <si>
    <t>Цаг уур</t>
  </si>
  <si>
    <t>Биологийн нөөцийн менежмент</t>
  </si>
  <si>
    <t>Усны менежмент</t>
  </si>
  <si>
    <t>Байгалийн шинжлэх ухаан</t>
  </si>
  <si>
    <t>Хими</t>
  </si>
  <si>
    <t>Хэрэглээний хими</t>
  </si>
  <si>
    <t>Геодези</t>
  </si>
  <si>
    <t>Газрын кадастр</t>
  </si>
  <si>
    <t>Газар зүй</t>
  </si>
  <si>
    <t>Геологи</t>
  </si>
  <si>
    <t>Ашигт малтмалын эрэл хайгуул</t>
  </si>
  <si>
    <t>Гидрогеологи, инженер геологи</t>
  </si>
  <si>
    <t>Гидрогеологи</t>
  </si>
  <si>
    <t>Геоэкологи</t>
  </si>
  <si>
    <t>Инженер геологи</t>
  </si>
  <si>
    <t>Геофизик</t>
  </si>
  <si>
    <t>Байгаль орчны зайнаас тандан судлал</t>
  </si>
  <si>
    <t>Ус судлал</t>
  </si>
  <si>
    <t>Хот ба бүс нутгийн төлөвлөлт</t>
  </si>
  <si>
    <t>Газар зохион байгуулалт (төлөвлөлт, кадастр)</t>
  </si>
  <si>
    <t>Физик</t>
  </si>
  <si>
    <t>Хэрэглээний физик</t>
  </si>
  <si>
    <t>Сансар судлал</t>
  </si>
  <si>
    <t>Математик статистик</t>
  </si>
  <si>
    <t>Математик</t>
  </si>
  <si>
    <t>Хэрэглээний математик</t>
  </si>
  <si>
    <t>Математик загварчлал</t>
  </si>
  <si>
    <t>Статистик</t>
  </si>
  <si>
    <t>06. Мэдээлэл, харилцааны технологи</t>
  </si>
  <si>
    <t>Компьютерийн шинжлэх ухаан:</t>
  </si>
  <si>
    <t>Мэдээлэл зүй</t>
  </si>
  <si>
    <t>Компьютерийн сүлжээ</t>
  </si>
  <si>
    <t>Өгөгдлийн сангийн загварчлал, удирдлага</t>
  </si>
  <si>
    <t>Системийн аюулгүй байдал</t>
  </si>
  <si>
    <t>Мультмедиа технологи</t>
  </si>
  <si>
    <t>Өгөгдлийн ухаан</t>
  </si>
  <si>
    <t>Комьютерийн ухаан</t>
  </si>
  <si>
    <t>Компьютерийн ухаан</t>
  </si>
  <si>
    <t>Програм хангамж</t>
  </si>
  <si>
    <t>Мэдээллийн систем</t>
  </si>
  <si>
    <t>Мэдээллийн технологи</t>
  </si>
  <si>
    <t>Мэдээлэл, харилцаа холбооны технологийн салбар дундын хөтөлбөр</t>
  </si>
  <si>
    <t>Биоинформатик</t>
  </si>
  <si>
    <t>Компьютер-хэл шинжлэл</t>
  </si>
  <si>
    <t>Виртуал сургалтын систем</t>
  </si>
  <si>
    <t>Цахилгаан холбоо</t>
  </si>
  <si>
    <t>Оптик холбоо</t>
  </si>
  <si>
    <t>Утасгүй холбоо</t>
  </si>
  <si>
    <t>Сүлжээний технологи</t>
  </si>
  <si>
    <t>Хиймэл оюун ухаан</t>
  </si>
  <si>
    <t>IT технологи/зүйлсийн интернэт</t>
  </si>
  <si>
    <t>07. Инженер, үйлдвэрлэл, барилга угсралт</t>
  </si>
  <si>
    <t>Химийн инженерчлэл ба боловсруулалт</t>
  </si>
  <si>
    <t>Химийн инженерчлэл</t>
  </si>
  <si>
    <t>Химийн технологи</t>
  </si>
  <si>
    <t>Газрын тосны боловсруулалтын технологи</t>
  </si>
  <si>
    <t>Хүрээлэн буй орчныг хамгаалах технологи</t>
  </si>
  <si>
    <t>Байгаль орчныг хамгаалах технологи</t>
  </si>
  <si>
    <t>Байгалийн нөөцийн ашиглалт нөхөн сэргээлт</t>
  </si>
  <si>
    <t>Бэлчээр хамгаалал, нөхөн сэргээлт</t>
  </si>
  <si>
    <t>Байгаль орчны хяналт үнэлгээ</t>
  </si>
  <si>
    <t>Үйлдвэрийн экологи</t>
  </si>
  <si>
    <t>Байгаль ашиглалт, хяналт, үнэлгээ</t>
  </si>
  <si>
    <t>Хүрээлэн буй орчны инженер</t>
  </si>
  <si>
    <t>Цахилгаан, эрчим хүч</t>
  </si>
  <si>
    <t>Сэргээгдэх эрчим хүч</t>
  </si>
  <si>
    <t>Ухаалаг сүлжээ</t>
  </si>
  <si>
    <t>Дулааны инженер</t>
  </si>
  <si>
    <t>Дулааны цахилгаан станц</t>
  </si>
  <si>
    <t>Үйлдвэр хотын дулаан хангамж</t>
  </si>
  <si>
    <t>Дулаан хангамж систем</t>
  </si>
  <si>
    <t>Дулааны процессын автоматжуулалт</t>
  </si>
  <si>
    <t>Хөргөлтийн технологи ба систем</t>
  </si>
  <si>
    <t>Цахилгааны инженер</t>
  </si>
  <si>
    <t>Цахилгаан систем</t>
  </si>
  <si>
    <t>Цахилгаан инженер (эрчим хүчний систем ба цогцолборууд)</t>
  </si>
  <si>
    <t>Уул уурхайн цахилгаан тоног төхөөрөмжийн ашиглалт</t>
  </si>
  <si>
    <t>Эмнэлгийн тоног төхөөрөмжийн ашиглалт</t>
  </si>
  <si>
    <t>Цахилгаан системийн автоматжуулалт</t>
  </si>
  <si>
    <t>Технологийн процесс ба үйлдвэрлэлийн автоматжуулалт</t>
  </si>
  <si>
    <t>Цахилгаан, электроник</t>
  </si>
  <si>
    <t>Эрчим хүчний технологи ба үйлдвэрлэлийн автоматжуулалт</t>
  </si>
  <si>
    <t>Цахилгаан хангамж</t>
  </si>
  <si>
    <t>Цахилгаан станц, шугам сүлжээ, цахилгаан эрчим хүчний систем ба түүний удирдлага</t>
  </si>
  <si>
    <t>Цахилгаан хангамж ба цогцолборууд</t>
  </si>
  <si>
    <t>Цөмийн инженерчлэл</t>
  </si>
  <si>
    <t>Электроник, автоматжуулалт</t>
  </si>
  <si>
    <t>Электроник</t>
  </si>
  <si>
    <t>Мехатроник</t>
  </si>
  <si>
    <t>Компьютерийн техник хангамж</t>
  </si>
  <si>
    <t>Үйлдвэрлэлийн автоматжуулалт</t>
  </si>
  <si>
    <t>Зам, барилгын үйлдвэрлэлийн автоматжуулалт</t>
  </si>
  <si>
    <t>Төмөр замны цахилгаан холбоо, телемеханик</t>
  </si>
  <si>
    <t>Механик, төмөрлөгийн үйлдвэрлэл</t>
  </si>
  <si>
    <t>Механик инженер</t>
  </si>
  <si>
    <t>Үйлдвэрлэлийн механикжуулалт</t>
  </si>
  <si>
    <t>Металлурги, машин үйлдвэрлэлийн технологи</t>
  </si>
  <si>
    <t>Инженер механик</t>
  </si>
  <si>
    <t>Машин механизмын ашиглалт</t>
  </si>
  <si>
    <t>Уурхайн машин тоног төхөөрөмж</t>
  </si>
  <si>
    <t>Металл боловсруулах технологи</t>
  </si>
  <si>
    <t>Машин үйлдвэрлэлийн технологи</t>
  </si>
  <si>
    <t>Металлурги, металын технологи</t>
  </si>
  <si>
    <t>Метал судлал, технологи</t>
  </si>
  <si>
    <t>Төмөрлөгийн үйлдвэрлэлийн технологи</t>
  </si>
  <si>
    <t>Гидромеханик</t>
  </si>
  <si>
    <t>Хөдөлгүүрт тээврийн хэрэгсэл, хөлөг онгоц, нисэх онгоц</t>
  </si>
  <si>
    <t>Авто инженер</t>
  </si>
  <si>
    <t>Авто машины ашиглалт, авто аж ахуй</t>
  </si>
  <si>
    <t>Замын хөдөлгөөний зохион байгуулалт, аюулгүй байдал</t>
  </si>
  <si>
    <t>Дотоод шаталтын хөдөлгүүр</t>
  </si>
  <si>
    <t>Нисэх техникийн механик</t>
  </si>
  <si>
    <t>Хүнс үйлдвэрлэлт</t>
  </si>
  <si>
    <t>Хүнсний инженерчлэл</t>
  </si>
  <si>
    <t>Сүү сүүн бүтээгдэхүүн судлал</t>
  </si>
  <si>
    <t>Мах махан бүтээгдэхүүн судлал</t>
  </si>
  <si>
    <t>Хүнсний бүтээгдэхүүний чанар, эрүүл ахуйн үнэлгээ</t>
  </si>
  <si>
    <t>Хүнс үйлдвэрлэлийн технологи</t>
  </si>
  <si>
    <t>Хоол үйлдвэрлэл, үйлчилгээний технологи</t>
  </si>
  <si>
    <t>Хүнс үйлдвэрлэлийн технологи, эрүүл ахуй</t>
  </si>
  <si>
    <t>Шим тэжээл судлал</t>
  </si>
  <si>
    <t>Хоол зүй шим судлал</t>
  </si>
  <si>
    <t>Хүнсний чанар, аюулгүй байдал</t>
  </si>
  <si>
    <t>Материал судлал (шил, цаас, хуванцар, мод)</t>
  </si>
  <si>
    <t>Материал судлал, шинэ материалын технологи</t>
  </si>
  <si>
    <t>Инженер физик</t>
  </si>
  <si>
    <t>Материал судлал</t>
  </si>
  <si>
    <t>Хэвлэлийн үйлдвэрлэлийн технологи</t>
  </si>
  <si>
    <t>Мод боловсруулах үйлдвэрлэлийн технологи</t>
  </si>
  <si>
    <t>Бараа, түүхий эдийн судлал, технологи</t>
  </si>
  <si>
    <t>Таваар судлал</t>
  </si>
  <si>
    <t>Нэхмэлийн үйлдвэрлэлийн хими технологи</t>
  </si>
  <si>
    <t>Хувцасны загвар зохион бүтээлт</t>
  </si>
  <si>
    <t>Хувцас үйлдвэрлэлийн технологи, загвар зохион бүтээлт</t>
  </si>
  <si>
    <t>Арьс ширэн бүтээгдэхүүний үйлдвэрлэлийн технологи</t>
  </si>
  <si>
    <t>Нэхмэлийн үйлдвэрлэлийн технологи</t>
  </si>
  <si>
    <t>Уул уурхай олборлолт</t>
  </si>
  <si>
    <t>Уул уурхайн ашиглалтын технологи</t>
  </si>
  <si>
    <t>Уул, уурхайн ашиглалтын технологи</t>
  </si>
  <si>
    <t>Уул уурхайн маркшейдр</t>
  </si>
  <si>
    <t>Уул, уурхайн менежмент</t>
  </si>
  <si>
    <t>Ашигт малтмалын баяжуулалтын технологи</t>
  </si>
  <si>
    <t>Өрөмдлөгийн техник, технологи</t>
  </si>
  <si>
    <t>Хайгуулын өрөмдлөгийн техник, технологи</t>
  </si>
  <si>
    <t>Газрын тосны инженер</t>
  </si>
  <si>
    <t>Газрын тосны өрөмдлөг, олборлолт</t>
  </si>
  <si>
    <t>Хийн дамжуулалт, хангамж</t>
  </si>
  <si>
    <t>Газрын тосны хадгалалт, тээвэрлэлт</t>
  </si>
  <si>
    <t>Уул уурхайн маркшейдер</t>
  </si>
  <si>
    <t>Уул уурхайн геотехник</t>
  </si>
  <si>
    <t>Архитектур, хот төлөвлөлт</t>
  </si>
  <si>
    <t>Архитектур</t>
  </si>
  <si>
    <t>Газар зохион байгуулалт</t>
  </si>
  <si>
    <t>Газрын үнэлгээ ашиглалт</t>
  </si>
  <si>
    <t>Газар зүйн мэдээллийн систем</t>
  </si>
  <si>
    <t>Хот байгуулалтын архитектур</t>
  </si>
  <si>
    <t>Ландшафтын архитектур, төлөвлөлт</t>
  </si>
  <si>
    <t>Хаягдал боловсруулах технологи</t>
  </si>
  <si>
    <t>Усан хангамж, ус цэвэрлэгээ</t>
  </si>
  <si>
    <t>Сантехник, инженерийн байгууламж</t>
  </si>
  <si>
    <t>Халаалт, агаар сэлгэлт</t>
  </si>
  <si>
    <t>Барилгын инженер</t>
  </si>
  <si>
    <t>Гүүрийн барилга</t>
  </si>
  <si>
    <t>Барилгын материалын үйлдвэрлэлийн технологи</t>
  </si>
  <si>
    <t>Хөрсний механик ба буурь суурь</t>
  </si>
  <si>
    <t>Барилгын геотехник</t>
  </si>
  <si>
    <t>Гзрын тосны барилга, байгууламж</t>
  </si>
  <si>
    <t>Усны барилга, байгууламж</t>
  </si>
  <si>
    <t>Барилгын бүтээц эдлэлийн технологи</t>
  </si>
  <si>
    <t>Барилгын үйлдвэрлэлийн технологи</t>
  </si>
  <si>
    <t>Авто зам, авто замын барилга</t>
  </si>
  <si>
    <t>Инженерчлэл</t>
  </si>
  <si>
    <t>Нано шинжлэх ухаан, инженерчлэл</t>
  </si>
  <si>
    <t>Нано шинжлэх ухаан, нано инженерчлэл</t>
  </si>
  <si>
    <t>Хүрээлэн буй орчны инженерчлэл</t>
  </si>
  <si>
    <t>Физик экологи</t>
  </si>
  <si>
    <t>Хүнсний микробиологи</t>
  </si>
  <si>
    <t>Хүнсний хими технологи</t>
  </si>
  <si>
    <t>Био-инженерчлэл</t>
  </si>
  <si>
    <t>Био-инженерчилэл</t>
  </si>
  <si>
    <t>Цөмийн технологи</t>
  </si>
  <si>
    <t>Робот ба хиймэл оюун ухаан</t>
  </si>
  <si>
    <t>08. Хөдөө аж ахуй, ой, загасны аж ахуй, мал эмнэлэг</t>
  </si>
  <si>
    <t>Үр тариа ба малын гаралтай бүтээгдэхүүн</t>
  </si>
  <si>
    <t>Агрономи</t>
  </si>
  <si>
    <t>Селекци, үрийн аж ахуй</t>
  </si>
  <si>
    <t>Тэжээл бэлчээр судлал</t>
  </si>
  <si>
    <t>Ургамал хамгаалал, хорио цээрийн хяналт үнэлгээ</t>
  </si>
  <si>
    <t>Ургамлын нөөц биоүйлдвэрлэл</t>
  </si>
  <si>
    <t>Хөрс судлал, агрохими</t>
  </si>
  <si>
    <t>Хөрс судлал</t>
  </si>
  <si>
    <t>Газар тариалангийн аж ахуй</t>
  </si>
  <si>
    <t>Зоо-инженер, технологи</t>
  </si>
  <si>
    <t>Зоо инженер</t>
  </si>
  <si>
    <t>Мал аж ахуй</t>
  </si>
  <si>
    <t>Хөдөө аж ахуйн инженер</t>
  </si>
  <si>
    <t>Жимс ногооны аж ахуй</t>
  </si>
  <si>
    <t>Цэцэрлэгжүүлэлт, цэцгийн аж ахуй</t>
  </si>
  <si>
    <t>Ойн аж ахуй</t>
  </si>
  <si>
    <t>Ойн аж ахуй, ой зохион байгуулалт</t>
  </si>
  <si>
    <t>Ойн инженер</t>
  </si>
  <si>
    <t>Загас үржүүлэг, технологи</t>
  </si>
  <si>
    <t>Мал эмнэлзүй</t>
  </si>
  <si>
    <t>Мал эмнэлгийн эмнэл зүй</t>
  </si>
  <si>
    <t>Мал эмнэлгийн эм зүй</t>
  </si>
  <si>
    <t>Мал эмнэлэг ариун цэврийн хяналт үнэлгээ</t>
  </si>
  <si>
    <t>Мал, амьтны халдварт өвчин, эмгэг судлал</t>
  </si>
  <si>
    <t>Мал, амьтны паразит өвчин судлал</t>
  </si>
  <si>
    <t>Хөдөө аж ахуйн кибернетик</t>
  </si>
  <si>
    <t>09. Эрүүл мэнд, нийгмийн халамж</t>
  </si>
  <si>
    <t>Нүүр ам судлал</t>
  </si>
  <si>
    <t>Нүүр амны техникч</t>
  </si>
  <si>
    <t>Нүүр амны согог, гажиг засал</t>
  </si>
  <si>
    <t>Эрүү нүүрний мэс засал</t>
  </si>
  <si>
    <t>Нүүр амны эрүүл ахуйч</t>
  </si>
  <si>
    <t>Анагаах ухаан</t>
  </si>
  <si>
    <t>Ерөнхий мэргэжлийн анагаах ухаан</t>
  </si>
  <si>
    <t>Патологи</t>
  </si>
  <si>
    <t>Морфологи</t>
  </si>
  <si>
    <t>Физиологи</t>
  </si>
  <si>
    <t>Дархлаа судлал</t>
  </si>
  <si>
    <t>Удам зүй /Хүний генетик/</t>
  </si>
  <si>
    <t>Эмнэлзүйн анагаах ухаан</t>
  </si>
  <si>
    <t>Бичил амь судлал</t>
  </si>
  <si>
    <t>Молекул биологи</t>
  </si>
  <si>
    <t>Дотрын өвчин судлал</t>
  </si>
  <si>
    <t>Хүүхдийн анагаах ухаан</t>
  </si>
  <si>
    <t>Мэс засал</t>
  </si>
  <si>
    <t>Мэдээгүйжүүлэг, эрчимт эмчилгээ, яаралтай тусламж</t>
  </si>
  <si>
    <t>Арьсны өвчин судлал</t>
  </si>
  <si>
    <t>Халдварт өвчин судлал</t>
  </si>
  <si>
    <t>Эх барих эмэгтэйчүүдийн өвчин судлал</t>
  </si>
  <si>
    <t>Хавдар судлал</t>
  </si>
  <si>
    <t>Сэтгэцийн эмгэг судлал</t>
  </si>
  <si>
    <t>Мэдрэлийн өвчин судлал</t>
  </si>
  <si>
    <t>Нүдний эмгэг судлал</t>
  </si>
  <si>
    <t>Чих, хамар, хоолойн эмгэг судлал</t>
  </si>
  <si>
    <t>Гэмтэл согог судлал, гэмтлийн мэс засал</t>
  </si>
  <si>
    <t>Шүүхийн анагаах ухаан</t>
  </si>
  <si>
    <t>Хүүхдийн анагаах</t>
  </si>
  <si>
    <t>Дүрс оношилгооны техникч</t>
  </si>
  <si>
    <t>Эмнэлгийн тоног төхөөрөмжийн угсралт, ашиглалтын техникч, электроникч</t>
  </si>
  <si>
    <t>Сувилахуй ба эх барихуй</t>
  </si>
  <si>
    <t>Сувилагч</t>
  </si>
  <si>
    <t>Сувилахуй</t>
  </si>
  <si>
    <t>Эх баригч</t>
  </si>
  <si>
    <t>Эх барихуй</t>
  </si>
  <si>
    <t>Анагаах ухааны оношлогоо ба эмчилгээний технологи</t>
  </si>
  <si>
    <t>Био-анагаах ухаан</t>
  </si>
  <si>
    <t>Лабораторийн техникч</t>
  </si>
  <si>
    <t>Лабораторийн оношлогоо</t>
  </si>
  <si>
    <t>Сэргээн засал</t>
  </si>
  <si>
    <t>Хөдөлгөөн засал</t>
  </si>
  <si>
    <t>Эмчилгээ ба нөхөн сэргээх анагаах ухаан</t>
  </si>
  <si>
    <t>Ахуйн засал</t>
  </si>
  <si>
    <t>Эм зүй</t>
  </si>
  <si>
    <t>Эм найруулагч</t>
  </si>
  <si>
    <t>Уламжлалт анагаах ухаан</t>
  </si>
  <si>
    <t>Уламжлат анагаах ухааны сувилагч</t>
  </si>
  <si>
    <t>Зүү төөнө засал</t>
  </si>
  <si>
    <t>Уламжлалт засалч</t>
  </si>
  <si>
    <t>Эрүүл мэндийн салбар дундын хөтөлбөр</t>
  </si>
  <si>
    <t>Нийгмийн эрүүл мэнд</t>
  </si>
  <si>
    <t>Орчны ба хөдөлмөрийн эрүүл мэнд</t>
  </si>
  <si>
    <t>Эрүүл мэндийн бодлого, удирдлага</t>
  </si>
  <si>
    <t>Тархвар зүй</t>
  </si>
  <si>
    <t>Анагаах ухааны боловсрол судлал</t>
  </si>
  <si>
    <t>Нийгмийн ажил ба зөвлөх үйлчилгээ</t>
  </si>
  <si>
    <t>Нийгмийн ажил</t>
  </si>
  <si>
    <t>10. Үйлчилгээ</t>
  </si>
  <si>
    <t>Ахуйн үйлчилгээ</t>
  </si>
  <si>
    <t>Зочлох үйлчилгээ</t>
  </si>
  <si>
    <t>Спортын дасгалжуулагч</t>
  </si>
  <si>
    <t>Биеийн тамирын арга зүйч</t>
  </si>
  <si>
    <t>Морин спортын менежер</t>
  </si>
  <si>
    <t>Аялал жуулчлал</t>
  </si>
  <si>
    <t>Хөдөлмөрийн эрүүл мэнд, хамгаалал</t>
  </si>
  <si>
    <t>Хөдөлмөрийн эрүүл мэнд, аюулгүй байдал</t>
  </si>
  <si>
    <t>Аюулгүй байдлыг хангах үйлчилгээ</t>
  </si>
  <si>
    <t>Ерөнхий цэрэг, хуягт танкийн команд</t>
  </si>
  <si>
    <t>Батлан хамгаалах судлал</t>
  </si>
  <si>
    <t>Цэргийн урлаг (стратеги, оператив, тактик)</t>
  </si>
  <si>
    <t>Дайн, цэргийн урлаг судлал</t>
  </si>
  <si>
    <t>Цэрэг захиргааны удирдлага (ХЗЦ-ийн, АДХ-ийн, ХЦ-ийн, ТТМЦ-ийн)</t>
  </si>
  <si>
    <t>Цэргийн удирдлага</t>
  </si>
  <si>
    <t>Дайны бус цэргийн ажиллагаа</t>
  </si>
  <si>
    <t>Цэргийн сэтгэл зүйн хангалт</t>
  </si>
  <si>
    <t>Цэргийн материал, техникийн хангалт</t>
  </si>
  <si>
    <t>Цэргийн сургалт судлал</t>
  </si>
  <si>
    <t>Цэргийн түүх судлал</t>
  </si>
  <si>
    <t>Хуягт танкийн техник</t>
  </si>
  <si>
    <t>Цэргийн авто, гинжит машин</t>
  </si>
  <si>
    <t>Цэргийн зэвсэглэл, техник судлал</t>
  </si>
  <si>
    <t>Артилерийн зэвсэглэл</t>
  </si>
  <si>
    <t>Зенитийн пуужин-автоматжуулалт</t>
  </si>
  <si>
    <t>Зенитийн артиллери-электроник</t>
  </si>
  <si>
    <t>Цэргийн зэвсэглэл</t>
  </si>
  <si>
    <t>Цэргийн холбооны инженер</t>
  </si>
  <si>
    <t>Цэргийн хими хамгаалалт</t>
  </si>
  <si>
    <t>Радио техникийн команд</t>
  </si>
  <si>
    <t>Радиотехник</t>
  </si>
  <si>
    <t>Цэргийн инженер</t>
  </si>
  <si>
    <t>Цэргийн инженерийн техник</t>
  </si>
  <si>
    <t>Цагдаагийн ажил-эрх зүй</t>
  </si>
  <si>
    <t>Гэмт явдал судлал-эрх зүй</t>
  </si>
  <si>
    <t>Цагдаа судлал</t>
  </si>
  <si>
    <t>Хууль сахиулах удирдлага</t>
  </si>
  <si>
    <t>Цагдаагийн стратеги тактик удирдлага</t>
  </si>
  <si>
    <t>Шүүхийн шийдвэр гүйцэтгэл-эрх зүй</t>
  </si>
  <si>
    <t>Шүүхийн шийдвэр гүйцэтгэлийн стратеги-тактик, удирдлага</t>
  </si>
  <si>
    <t>Мөрдөх алба-эрх зүй</t>
  </si>
  <si>
    <t>Шүүх шинжилгээ-эрх зүй</t>
  </si>
  <si>
    <t>Шинжлэн магадлах ухаан</t>
  </si>
  <si>
    <t>Онцгой байдал гамшгаас хамгаалах алба</t>
  </si>
  <si>
    <t>Гамшиг судлал</t>
  </si>
  <si>
    <t>Онцгой байдлын стратеги-тактик, удирдлага</t>
  </si>
  <si>
    <t>Шалган нэвтрүүлэх алба-эрх зүй</t>
  </si>
  <si>
    <t>Аюулгүй байдал</t>
  </si>
  <si>
    <t>Аюулгүй байдал судлал</t>
  </si>
  <si>
    <t>Мэдээллийн аюулгүй байдал</t>
  </si>
  <si>
    <t>Эдийн засгийн аюулгүй байдал</t>
  </si>
  <si>
    <t>Хилийн алба-эрх зүй</t>
  </si>
  <si>
    <t>Хил судлал</t>
  </si>
  <si>
    <t>Тээврийн үйлчилгээ</t>
  </si>
  <si>
    <t>Зүтгүүрийн аж ахуй</t>
  </si>
  <si>
    <t>Вагоны аж ахуй</t>
  </si>
  <si>
    <t>Агаарын тээврийн үйлчилгээ</t>
  </si>
  <si>
    <t>Төмөр замын тээврийн удирдлага, зохион байгуулалт</t>
  </si>
  <si>
    <t>Төмөр замын барилга, зам, замын аж ахуй</t>
  </si>
  <si>
    <t>Төмөр замын машин ашиглалт</t>
  </si>
  <si>
    <t>Ерөнхий суурь хөтөлбөр</t>
  </si>
  <si>
    <t>А-ДБ-8</t>
  </si>
  <si>
    <t xml:space="preserve"> ДЭЭД БОЛОВСРОЛЫН СУРГАЛТЫН  БАЙГУУЛЛАГАД ШИНЭЭР ЭЛСЭГЧДИЙН 2021/ 2022 ОНЫ ХИЧЭЭЛИЙН ЖИЛИЙН МЭДЭЭ, насны ангиллаар</t>
  </si>
  <si>
    <t>Нийт шинээр элсэгчид</t>
  </si>
  <si>
    <t>Шинээр элсэгчид</t>
  </si>
  <si>
    <t>Тухайн жилд бүрэн дунд боловсрол эзэмшигчдээс</t>
  </si>
  <si>
    <t>Тухайн жилд техникийн болон мэргэжлийн боловсрол эзэмшигчдээс</t>
  </si>
  <si>
    <t>Тухайн жилд бакалаврын боловсрол эзэмшигчдээс</t>
  </si>
  <si>
    <t>Ажиллагчдаас</t>
  </si>
  <si>
    <t>Ажилгүй иргэдээс</t>
  </si>
  <si>
    <t>А-ДБ-9</t>
  </si>
  <si>
    <t xml:space="preserve"> ДЭЭД БОЛОВСРОЛЫН СУРГАЛТЫН  БАЙГУУЛЛАГАД ШИНЭЭР ЭЛСЭГЧДИЙН 2021/2022 ОНЫ ХИЧЭЭЛИЙН ЖИЛИЙН МЭДЭЭ, мэргэжлийн чиглэлээр  </t>
  </si>
  <si>
    <t>Д</t>
  </si>
  <si>
    <t>Дүрслэх урлаг</t>
  </si>
  <si>
    <t>Өгөгдлийн сан, сүлжээний загварчлал ба удирдлага</t>
  </si>
  <si>
    <t>Програм хангамж, програм хөгжүүлэлт ба шинжилгээ</t>
  </si>
  <si>
    <t>Мэдээллийн болон харилцаа холбооны технологи ангилалд ороогүй хөтөлбөр</t>
  </si>
  <si>
    <t>Дулаан эрчим хүч ба үйлдвэрлэл</t>
  </si>
  <si>
    <t>Хөргөлтийн технологи ба кондиционерийн систем</t>
  </si>
  <si>
    <t>Хөнгөн үйлдвэрийн технологи</t>
  </si>
  <si>
    <t>Арьс шир боловсруулах үйлдвэрлэлийн технологи</t>
  </si>
  <si>
    <t>Иргэний ба үйлдвэрийн барилга, байгууламж</t>
  </si>
  <si>
    <t>Нярай судлал</t>
  </si>
  <si>
    <t>Артиллери</t>
  </si>
  <si>
    <t>А-ДБ-10</t>
  </si>
  <si>
    <t>ДЭЭД БОЛОВСРОЛЫН СУРГАЛТЫН  БАЙГУУЛЛАГАД 2021 / 2022 ОНЫ ХИЧЭЭЛИЙН ЖИЛД СУРАЛЦАЖ БУЙ ГАДААД ОЮУТНУУДЫН МЭДЭЭ, 
тив, улсаар</t>
  </si>
  <si>
    <t>Тив</t>
  </si>
  <si>
    <t>Улс</t>
  </si>
  <si>
    <t>Суралцагчид</t>
  </si>
  <si>
    <t>Сургалтын төлбөрийн хэлбэр</t>
  </si>
  <si>
    <t>Монгол улсын Засгийн газрын тэтгэлэг</t>
  </si>
  <si>
    <t>Дотоод гадаадын аж ахуйн нэгж, байгууллага, сан, хувь хүний нэрэмжит тэтгэлэг</t>
  </si>
  <si>
    <t>Хувийн зардал болон бусад байдлаар</t>
  </si>
  <si>
    <t>Ази</t>
  </si>
  <si>
    <t>Азербайжан</t>
  </si>
  <si>
    <t>Афганистан</t>
  </si>
  <si>
    <t>БНАСАУ  Бүгд Найрамдах Ардчилсан Солонгос Ард Улс</t>
  </si>
  <si>
    <t>Бангладеш</t>
  </si>
  <si>
    <t>Бахрейн</t>
  </si>
  <si>
    <t>Бүгд Найрамдах Солонгос Улс</t>
  </si>
  <si>
    <t>Вьетнам</t>
  </si>
  <si>
    <t>Казахстан</t>
  </si>
  <si>
    <t>Лаос Ардчилсан Бүгд Найрамдах Улс</t>
  </si>
  <si>
    <t>Тайланд</t>
  </si>
  <si>
    <t>Турк</t>
  </si>
  <si>
    <t>Хятад улс</t>
  </si>
  <si>
    <t>Энэтхэг</t>
  </si>
  <si>
    <t>Япон улс</t>
  </si>
  <si>
    <t>Африк</t>
  </si>
  <si>
    <t>Нигер</t>
  </si>
  <si>
    <t>Нигери</t>
  </si>
  <si>
    <t>Өмнөд Африк</t>
  </si>
  <si>
    <t xml:space="preserve">Далайн бүс </t>
  </si>
  <si>
    <t>Австрали</t>
  </si>
  <si>
    <t>Европ</t>
  </si>
  <si>
    <t>Беларусь</t>
  </si>
  <si>
    <t>Болгар</t>
  </si>
  <si>
    <t>Оросын Холбооны Улс</t>
  </si>
  <si>
    <t>Польш улс</t>
  </si>
  <si>
    <t>Румын</t>
  </si>
  <si>
    <t>Франц</t>
  </si>
  <si>
    <t>Латин Америк</t>
  </si>
  <si>
    <t>Аруба</t>
  </si>
  <si>
    <t>Хойд Америк</t>
  </si>
  <si>
    <t>Америкийн Нэгдсэн Улс</t>
  </si>
  <si>
    <t>Португал улс</t>
  </si>
  <si>
    <t>А-ДБ-11</t>
  </si>
  <si>
    <t>ЗАСГИЙН ГАЗАР ХООРОНДЫН ТЭТГЭЛЭГ БОЛОН МОНГОЛ УЛСЫН БОЛОВСРОЛЫН ЗЭЭЛИЙН САНГИЙН ЗЭЭЛЭЭР ГАДААД УЛСАД СУРАЛЦАЖ БУЙ МОНГОЛ УЛСЫН ИРГЭДИЙН 2021/ 2022 ОНЫ ХИЧЭЭЛИЙН ЖИЛИЙН МЭДЭЭ, тив, улсаар</t>
  </si>
  <si>
    <t>Засгийн газар хоорондын тэтгэлэг</t>
  </si>
  <si>
    <t>Монгол Улсын боловсрлын зээлийн сангийн зээл</t>
  </si>
  <si>
    <t>АНУ</t>
  </si>
  <si>
    <t>БНХАУ</t>
  </si>
  <si>
    <t>Тайвань</t>
  </si>
  <si>
    <t>БНСУ</t>
  </si>
  <si>
    <t>Сингапур</t>
  </si>
  <si>
    <t>Япон</t>
  </si>
  <si>
    <t>Солонгос</t>
  </si>
  <si>
    <t>Англи</t>
  </si>
  <si>
    <t>Итали</t>
  </si>
  <si>
    <t>Канад</t>
  </si>
  <si>
    <t>Щвейцарь</t>
  </si>
  <si>
    <t>Польш</t>
  </si>
  <si>
    <t>ОХУ</t>
  </si>
  <si>
    <t>УНГАР</t>
  </si>
  <si>
    <t>Украйн</t>
  </si>
  <si>
    <t>ИБУИНХУ</t>
  </si>
  <si>
    <t>Номхон далайн орнууд</t>
  </si>
  <si>
    <t>Шинэ зеланд</t>
  </si>
  <si>
    <r>
      <rPr>
        <b/>
        <i/>
        <sz val="10"/>
        <rFont val="Arial"/>
        <family val="2"/>
      </rPr>
      <t xml:space="preserve">Багана: </t>
    </r>
    <r>
      <rPr>
        <i/>
        <sz val="10"/>
        <rFont val="Arial"/>
        <family val="2"/>
      </rPr>
      <t>1=(2+3)=(4+7+10+13)=(16</t>
    </r>
    <r>
      <rPr>
        <sz val="10"/>
        <rFont val="Calibri"/>
        <family val="2"/>
      </rPr>
      <t>÷</t>
    </r>
    <r>
      <rPr>
        <i/>
        <sz val="10"/>
        <rFont val="Arial"/>
        <family val="2"/>
      </rPr>
      <t xml:space="preserve">21), 4=(5+6), 7=(8+9), 10=(11+12), 13=(14+15); </t>
    </r>
  </si>
  <si>
    <t>А-ДБ-12</t>
  </si>
  <si>
    <t>ДЭЭД БОЛОВСРОЛЫН СУРГАЛТЫН БАЙГУУЛЛАГЫН ДОТУУР БАЙРНЫ 2021 /2022 ОНЫ ХИЧЭЭЛИЙН ЖИЛИЙН МЭДЭЭ, өмчийн хэлбэрээр</t>
  </si>
  <si>
    <t>Байгууллагын ангилал</t>
  </si>
  <si>
    <t>Дотуур байрны тоо</t>
  </si>
  <si>
    <t>Дотуур байранд амьдрах хүсэлт гаргасан суралцагчид</t>
  </si>
  <si>
    <t>Дотуур байранд амьдарч буй суралцагчид</t>
  </si>
  <si>
    <t>Дипломын боловсролд суралцагчид</t>
  </si>
  <si>
    <t>Бакалаврын боловсролд суралцагчид</t>
  </si>
  <si>
    <t xml:space="preserve">    Их сургууль</t>
  </si>
  <si>
    <t xml:space="preserve">    Дээд сургууль</t>
  </si>
  <si>
    <t xml:space="preserve">    Коллеж</t>
  </si>
  <si>
    <t>Олон нийтийн/шашны</t>
  </si>
  <si>
    <t>А-ДБ-13</t>
  </si>
  <si>
    <t xml:space="preserve"> ДЭЭД БОЛОВСРОЛЫН СУРГАЛТЫН  БАЙГУУЛЛАГЫН АЖИЛЛАГЧДЫН 2021/2022 ОНЫ ХИЧЭЭЛИЙН ЖИЛИЙН МЭДЭЭ, өмчийн хэлбэрээр </t>
  </si>
  <si>
    <t>Олон нийтийн / шашны</t>
  </si>
  <si>
    <t>Захирал</t>
  </si>
  <si>
    <t>Дэд захирал</t>
  </si>
  <si>
    <t>Салбар сургуулийн захирал</t>
  </si>
  <si>
    <t>Салбар сургуулийн дэд захирал</t>
  </si>
  <si>
    <t>Бүрэлдэхүүн сургуулийн захирал</t>
  </si>
  <si>
    <t>Бүрэлдэхүүн сургуулийн дэд захирал</t>
  </si>
  <si>
    <t>Захиргаа, хэлтэс нэгжийн газрын дарга</t>
  </si>
  <si>
    <t>Сургалтын бодлого зохицуулалтын газрын дарга</t>
  </si>
  <si>
    <t>Захиргаа, хэлтэс нэгжийн албаны дарга</t>
  </si>
  <si>
    <t>Сургалтын албаны дарга</t>
  </si>
  <si>
    <t>Салбар, тэнхмийн эрхлэгч</t>
  </si>
  <si>
    <t>Хуулийн зөвлөх</t>
  </si>
  <si>
    <t>Хяналт, шинжилгээ үнэлгээний мэргэжилтэн</t>
  </si>
  <si>
    <t>Захиргаа, хүний нөөцийн мэргэжилтэн</t>
  </si>
  <si>
    <t>Сургалтын албаны мэргэжилтэн</t>
  </si>
  <si>
    <t>Мэдээлэл, технологийн мэргэжилтэн</t>
  </si>
  <si>
    <t>Эрдэм шинжилгээ, судалгааны мэргэжилтэн</t>
  </si>
  <si>
    <t>Оюутны хөгжил, үйлчилгээний газрын ажилтан</t>
  </si>
  <si>
    <t>Хүрээлэн, төвийн судлаач</t>
  </si>
  <si>
    <t>Үндсэн багш</t>
  </si>
  <si>
    <t>Цагийн багш</t>
  </si>
  <si>
    <t>Тэнхмийн туслах ажилтан</t>
  </si>
  <si>
    <t>Эрдэм шинжилгээ, судалгааны туслах ажилтан</t>
  </si>
  <si>
    <t>Нийгмийн ажилтан</t>
  </si>
  <si>
    <t>Захирлын туслах, нарийн бичиг</t>
  </si>
  <si>
    <t>Эмч</t>
  </si>
  <si>
    <t>Номын санч</t>
  </si>
  <si>
    <t>Оюутны байрны менежер, эрхлэгч</t>
  </si>
  <si>
    <t>Инженер, Техникч</t>
  </si>
  <si>
    <t>Лаборант</t>
  </si>
  <si>
    <t>Эдийн засагч, нягтлан бодогч</t>
  </si>
  <si>
    <t>Хангамж, худалдан авалтын ажилтан, нярав</t>
  </si>
  <si>
    <t>Бичиг хэргийн эрхлэгч, ажилтан</t>
  </si>
  <si>
    <t>Жижүүр, манаач, сахиул</t>
  </si>
  <si>
    <t>Үйлчлэгч</t>
  </si>
  <si>
    <t>Бусад ажилтан</t>
  </si>
  <si>
    <t>А-ДБ-14</t>
  </si>
  <si>
    <t xml:space="preserve"> ДЭЭД БОЛОВСРОЛЫН СУРГАЛТЫН  БАЙГУУЛЛАГЫН УДИРДАХ АЖИЛТАН, ҮНДСЭН БАГШИЙН 2021/2022 ОНЫ ХИЧЭЭЛИЙН ЖИЛИЙН МЭДЭЭ </t>
  </si>
  <si>
    <t>Нийт ажиллагчид</t>
  </si>
  <si>
    <t>Салбар сургуулийн захирал, дэд захирал</t>
  </si>
  <si>
    <t>Бүрэлдэхүүн сургуулийн захирал, дэд захирал</t>
  </si>
  <si>
    <t>1-Албан тушаал</t>
  </si>
  <si>
    <t>Дадлагажигч багш</t>
  </si>
  <si>
    <t>Багш</t>
  </si>
  <si>
    <t>Ахлах багш</t>
  </si>
  <si>
    <t>Дэд профессор багш</t>
  </si>
  <si>
    <t>Профессор багш</t>
  </si>
  <si>
    <t>2-Боловсролын түвшин</t>
  </si>
  <si>
    <t xml:space="preserve">   Бусад</t>
  </si>
  <si>
    <t>Дипломын</t>
  </si>
  <si>
    <t>Бакалавр</t>
  </si>
  <si>
    <t>Магистр</t>
  </si>
  <si>
    <t>Доктор</t>
  </si>
  <si>
    <t>3-Эрдмийн зэрэг</t>
  </si>
  <si>
    <t>Дэд профессор</t>
  </si>
  <si>
    <t>Профессор</t>
  </si>
  <si>
    <t>Академич</t>
  </si>
  <si>
    <t>4-Ажилласан жил</t>
  </si>
  <si>
    <t>Анхны жилдээ</t>
  </si>
  <si>
    <t>1-5 жил</t>
  </si>
  <si>
    <t>6-10 жил</t>
  </si>
  <si>
    <t>11-15 жил</t>
  </si>
  <si>
    <t>16-20 жил</t>
  </si>
  <si>
    <t>21-25 жил</t>
  </si>
  <si>
    <t>25-аас дээш жил</t>
  </si>
  <si>
    <t>5-Насны бүлэг</t>
  </si>
  <si>
    <t>25 хүртэл</t>
  </si>
  <si>
    <t>25-29 нас</t>
  </si>
  <si>
    <t>30-34 нас</t>
  </si>
  <si>
    <t>35-39 нас</t>
  </si>
  <si>
    <t>40-44 нас</t>
  </si>
  <si>
    <t>45-49 нас</t>
  </si>
  <si>
    <t>50-54 нас</t>
  </si>
  <si>
    <t>55-59 нас</t>
  </si>
  <si>
    <t>60-64 нас</t>
  </si>
  <si>
    <t>65-69 нас</t>
  </si>
  <si>
    <t>70-аас дээш</t>
  </si>
  <si>
    <t>6-Мэргэжил дээшлүүлсэн байдал</t>
  </si>
  <si>
    <t>Өнгөрсөн хичээлийн жилд дотоодод мэргэжил дээшлүүлсэн</t>
  </si>
  <si>
    <t>Өнгөрсөн хичээлийн жилд гадаадад мэргэжил дээшлүүлсэн</t>
  </si>
  <si>
    <t>7-Мэргэжил дээшлүүлсэн хугацаа</t>
  </si>
  <si>
    <t>1-3 хоног</t>
  </si>
  <si>
    <t>4-10 хоног</t>
  </si>
  <si>
    <t>11-29 хоног</t>
  </si>
  <si>
    <t>1 түүнээс дээш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</si>
</sst>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#,##0.##"/>
    <numFmt numFmtId="166" formatCode="0.0"/>
    <numFmt numFmtId="167" formatCode="#,###"/>
  </numFmts>
  <fonts count="38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 Mon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color indexed="8"/>
      <name val="SansSerif"/>
    </font>
    <font>
      <sz val="10"/>
      <color indexed="8"/>
      <name val="SansSerif"/>
    </font>
    <font>
      <sz val="10"/>
      <name val="Arial"/>
    </font>
    <font>
      <sz val="8"/>
      <color indexed="8"/>
      <name val="Arial"/>
      <family val="2"/>
    </font>
    <font>
      <b/>
      <sz val="8"/>
      <color indexed="8"/>
      <name val="SansSerif"/>
    </font>
    <font>
      <b/>
      <sz val="12"/>
      <color indexed="8"/>
      <name val="Arial"/>
      <family val="2"/>
    </font>
    <font>
      <sz val="8"/>
      <color indexed="8"/>
      <name val="SansSerif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9"/>
      <color indexed="8"/>
      <name val="SansSerif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SansSerif"/>
    </font>
    <font>
      <b/>
      <sz val="10"/>
      <color indexed="8"/>
      <name val="Arial"/>
      <family val="2"/>
    </font>
    <font>
      <b/>
      <sz val="12"/>
      <color indexed="8"/>
      <name val="SansSerif"/>
    </font>
    <font>
      <b/>
      <sz val="14"/>
      <color indexed="8"/>
      <name val="Arial"/>
      <family val="2"/>
    </font>
    <font>
      <sz val="7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8" fillId="0" borderId="0"/>
  </cellStyleXfs>
  <cellXfs count="416">
    <xf numFmtId="0" fontId="0" fillId="0" borderId="0" xfId="0"/>
    <xf numFmtId="0" fontId="1" fillId="2" borderId="0" xfId="0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right" wrapText="1"/>
    </xf>
    <xf numFmtId="0" fontId="9" fillId="0" borderId="6" xfId="1" applyFont="1" applyBorder="1" applyAlignment="1">
      <alignment horizontal="center" textRotation="90" wrapText="1"/>
    </xf>
    <xf numFmtId="0" fontId="10" fillId="2" borderId="0" xfId="0" applyFont="1" applyFill="1" applyAlignment="1">
      <alignment vertical="center" wrapText="1"/>
    </xf>
    <xf numFmtId="0" fontId="8" fillId="0" borderId="1" xfId="1" applyFont="1" applyBorder="1" applyAlignment="1">
      <alignment horizontal="center" textRotation="90" wrapText="1"/>
    </xf>
    <xf numFmtId="0" fontId="8" fillId="2" borderId="1" xfId="1" applyFont="1" applyFill="1" applyBorder="1" applyAlignment="1">
      <alignment horizontal="center" textRotation="90" wrapText="1"/>
    </xf>
    <xf numFmtId="0" fontId="9" fillId="0" borderId="1" xfId="1" applyFont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2" fillId="2" borderId="0" xfId="2" applyFont="1" applyFill="1" applyAlignment="1">
      <alignment vertical="center"/>
    </xf>
    <xf numFmtId="0" fontId="13" fillId="2" borderId="0" xfId="2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9" fillId="2" borderId="0" xfId="1" applyFont="1" applyFill="1"/>
    <xf numFmtId="0" fontId="8" fillId="2" borderId="0" xfId="0" applyFont="1" applyFill="1"/>
    <xf numFmtId="0" fontId="11" fillId="2" borderId="0" xfId="0" applyFont="1" applyFill="1"/>
    <xf numFmtId="0" fontId="9" fillId="2" borderId="0" xfId="2" applyFont="1" applyFill="1" applyAlignment="1">
      <alignment horizontal="left"/>
    </xf>
    <xf numFmtId="0" fontId="9" fillId="2" borderId="0" xfId="2" applyFont="1" applyFill="1"/>
    <xf numFmtId="0" fontId="15" fillId="2" borderId="0" xfId="0" applyFont="1" applyFill="1"/>
    <xf numFmtId="0" fontId="15" fillId="0" borderId="0" xfId="0" applyFont="1"/>
    <xf numFmtId="0" fontId="16" fillId="3" borderId="10" xfId="0" applyFont="1" applyFill="1" applyBorder="1" applyAlignment="1">
      <alignment horizontal="right" vertical="center" wrapText="1"/>
    </xf>
    <xf numFmtId="0" fontId="16" fillId="3" borderId="11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right" vertical="center" wrapText="1"/>
    </xf>
    <xf numFmtId="0" fontId="17" fillId="3" borderId="10" xfId="0" applyFont="1" applyFill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6" fillId="3" borderId="18" xfId="0" applyFont="1" applyFill="1" applyBorder="1" applyAlignment="1">
      <alignment horizontal="left" vertical="top" wrapText="1"/>
    </xf>
    <xf numFmtId="0" fontId="16" fillId="3" borderId="19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vertical="top" wrapText="1" indent="2"/>
    </xf>
    <xf numFmtId="0" fontId="9" fillId="0" borderId="7" xfId="1" applyFont="1" applyBorder="1" applyAlignment="1">
      <alignment horizontal="center" textRotation="90" wrapText="1"/>
    </xf>
    <xf numFmtId="0" fontId="9" fillId="0" borderId="9" xfId="1" applyFont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right" vertical="top"/>
    </xf>
    <xf numFmtId="0" fontId="4" fillId="2" borderId="0" xfId="1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textRotation="90" wrapText="1"/>
    </xf>
    <xf numFmtId="0" fontId="9" fillId="2" borderId="3" xfId="0" applyFont="1" applyFill="1" applyBorder="1" applyAlignment="1">
      <alignment horizontal="center" textRotation="90" wrapText="1"/>
    </xf>
    <xf numFmtId="0" fontId="9" fillId="2" borderId="8" xfId="0" applyFont="1" applyFill="1" applyBorder="1" applyAlignment="1">
      <alignment horizontal="center" textRotation="90" wrapText="1"/>
    </xf>
    <xf numFmtId="0" fontId="9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textRotation="90" wrapText="1"/>
    </xf>
    <xf numFmtId="0" fontId="9" fillId="0" borderId="3" xfId="0" applyFont="1" applyBorder="1" applyAlignment="1">
      <alignment horizontal="center" textRotation="90" wrapText="1"/>
    </xf>
    <xf numFmtId="0" fontId="9" fillId="0" borderId="8" xfId="0" applyFont="1" applyBorder="1" applyAlignment="1">
      <alignment horizontal="center" textRotation="90" wrapText="1"/>
    </xf>
    <xf numFmtId="0" fontId="9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textRotation="90" wrapText="1"/>
    </xf>
    <xf numFmtId="0" fontId="9" fillId="0" borderId="1" xfId="1" applyFont="1" applyBorder="1" applyAlignment="1">
      <alignment horizontal="center" textRotation="90" wrapText="1"/>
    </xf>
    <xf numFmtId="0" fontId="9" fillId="0" borderId="4" xfId="1" applyFont="1" applyBorder="1" applyAlignment="1">
      <alignment horizontal="center" textRotation="90" wrapText="1"/>
    </xf>
    <xf numFmtId="0" fontId="17" fillId="3" borderId="0" xfId="3" applyFont="1" applyFill="1" applyAlignment="1">
      <alignment horizontal="left" vertical="top" wrapText="1"/>
    </xf>
    <xf numFmtId="0" fontId="17" fillId="3" borderId="0" xfId="3" applyFont="1" applyFill="1" applyAlignment="1">
      <alignment horizontal="center" vertical="center" wrapText="1"/>
    </xf>
    <xf numFmtId="0" fontId="18" fillId="0" borderId="0" xfId="3"/>
    <xf numFmtId="0" fontId="19" fillId="3" borderId="0" xfId="3" applyFont="1" applyFill="1" applyAlignment="1">
      <alignment horizontal="justify" vertical="top" wrapText="1"/>
    </xf>
    <xf numFmtId="0" fontId="20" fillId="3" borderId="0" xfId="3" applyFont="1" applyFill="1" applyAlignment="1">
      <alignment horizontal="right" vertical="top" wrapText="1"/>
    </xf>
    <xf numFmtId="0" fontId="20" fillId="3" borderId="0" xfId="3" applyFont="1" applyFill="1" applyAlignment="1">
      <alignment horizontal="right" vertical="top" wrapText="1"/>
    </xf>
    <xf numFmtId="0" fontId="21" fillId="3" borderId="0" xfId="3" applyFont="1" applyFill="1" applyAlignment="1">
      <alignment horizontal="center" vertical="center" wrapText="1"/>
    </xf>
    <xf numFmtId="0" fontId="16" fillId="3" borderId="0" xfId="3" applyFont="1" applyFill="1" applyAlignment="1">
      <alignment horizontal="left" vertical="center" wrapText="1"/>
    </xf>
    <xf numFmtId="0" fontId="22" fillId="3" borderId="0" xfId="3" applyFont="1" applyFill="1" applyAlignment="1">
      <alignment horizontal="center" vertical="top" wrapText="1"/>
    </xf>
    <xf numFmtId="0" fontId="23" fillId="3" borderId="1" xfId="3" applyFont="1" applyFill="1" applyBorder="1" applyAlignment="1">
      <alignment horizontal="center" vertical="center" wrapText="1"/>
    </xf>
    <xf numFmtId="0" fontId="23" fillId="3" borderId="1" xfId="3" applyFont="1" applyFill="1" applyBorder="1" applyAlignment="1">
      <alignment horizontal="center" vertical="center" textRotation="90" wrapText="1"/>
    </xf>
    <xf numFmtId="0" fontId="24" fillId="3" borderId="1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left" vertical="top" wrapText="1"/>
    </xf>
    <xf numFmtId="0" fontId="23" fillId="3" borderId="2" xfId="3" applyFont="1" applyFill="1" applyBorder="1" applyAlignment="1">
      <alignment horizontal="center" vertical="center" textRotation="90" wrapText="1"/>
    </xf>
    <xf numFmtId="0" fontId="23" fillId="3" borderId="1" xfId="3" applyFont="1" applyFill="1" applyBorder="1" applyAlignment="1">
      <alignment vertical="center" textRotation="90" wrapText="1"/>
    </xf>
    <xf numFmtId="0" fontId="23" fillId="3" borderId="1" xfId="3" applyFont="1" applyFill="1" applyBorder="1" applyAlignment="1">
      <alignment horizontal="center" vertical="center" textRotation="90" wrapText="1"/>
    </xf>
    <xf numFmtId="0" fontId="23" fillId="3" borderId="8" xfId="3" applyFont="1" applyFill="1" applyBorder="1" applyAlignment="1">
      <alignment horizontal="center" vertical="center" textRotation="90" wrapText="1"/>
    </xf>
    <xf numFmtId="0" fontId="23" fillId="3" borderId="1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left" vertical="center" wrapText="1"/>
    </xf>
    <xf numFmtId="0" fontId="17" fillId="3" borderId="1" xfId="3" applyFont="1" applyFill="1" applyBorder="1" applyAlignment="1">
      <alignment horizontal="center" vertical="center" wrapText="1"/>
    </xf>
    <xf numFmtId="0" fontId="25" fillId="3" borderId="1" xfId="3" applyFont="1" applyFill="1" applyBorder="1" applyAlignment="1">
      <alignment horizontal="right" vertical="center" wrapText="1"/>
    </xf>
    <xf numFmtId="0" fontId="17" fillId="3" borderId="1" xfId="3" applyFont="1" applyFill="1" applyBorder="1" applyAlignment="1">
      <alignment horizontal="right" vertical="center" wrapText="1"/>
    </xf>
    <xf numFmtId="0" fontId="17" fillId="3" borderId="1" xfId="3" applyFont="1" applyFill="1" applyBorder="1" applyAlignment="1">
      <alignment vertical="center" wrapText="1"/>
    </xf>
    <xf numFmtId="0" fontId="17" fillId="3" borderId="1" xfId="3" applyFont="1" applyFill="1" applyBorder="1" applyAlignment="1">
      <alignment horizontal="right" vertical="center" wrapText="1"/>
    </xf>
    <xf numFmtId="1" fontId="17" fillId="3" borderId="1" xfId="3" applyNumberFormat="1" applyFont="1" applyFill="1" applyBorder="1" applyAlignment="1">
      <alignment horizontal="right" vertical="center" wrapText="1"/>
    </xf>
    <xf numFmtId="1" fontId="17" fillId="3" borderId="1" xfId="3" applyNumberFormat="1" applyFont="1" applyFill="1" applyBorder="1" applyAlignment="1">
      <alignment horizontal="center" vertical="center" wrapText="1"/>
    </xf>
    <xf numFmtId="1" fontId="17" fillId="3" borderId="4" xfId="3" applyNumberFormat="1" applyFont="1" applyFill="1" applyBorder="1" applyAlignment="1">
      <alignment horizontal="center" vertical="center" wrapText="1"/>
    </xf>
    <xf numFmtId="1" fontId="17" fillId="3" borderId="6" xfId="3" applyNumberFormat="1" applyFont="1" applyFill="1" applyBorder="1" applyAlignment="1">
      <alignment horizontal="center" vertical="center" wrapText="1"/>
    </xf>
    <xf numFmtId="1" fontId="17" fillId="3" borderId="5" xfId="3" applyNumberFormat="1" applyFont="1" applyFill="1" applyBorder="1" applyAlignment="1">
      <alignment horizontal="center" vertical="center" wrapText="1"/>
    </xf>
    <xf numFmtId="0" fontId="23" fillId="3" borderId="0" xfId="3" applyFont="1" applyFill="1" applyAlignment="1">
      <alignment horizontal="left" vertical="center" wrapText="1"/>
    </xf>
    <xf numFmtId="0" fontId="23" fillId="3" borderId="0" xfId="3" applyFont="1" applyFill="1" applyAlignment="1">
      <alignment horizontal="left" vertical="center" wrapText="1"/>
    </xf>
    <xf numFmtId="0" fontId="19" fillId="3" borderId="0" xfId="3" applyFont="1" applyFill="1" applyAlignment="1">
      <alignment horizontal="left" vertical="center" wrapText="1"/>
    </xf>
    <xf numFmtId="0" fontId="17" fillId="3" borderId="0" xfId="3" applyFont="1" applyFill="1" applyAlignment="1">
      <alignment horizontal="center" vertical="top" wrapText="1"/>
    </xf>
    <xf numFmtId="0" fontId="19" fillId="3" borderId="0" xfId="3" applyFont="1" applyFill="1" applyAlignment="1">
      <alignment horizontal="left" vertical="top" wrapText="1"/>
    </xf>
    <xf numFmtId="0" fontId="19" fillId="3" borderId="0" xfId="3" applyFont="1" applyFill="1" applyAlignment="1">
      <alignment horizontal="center" vertical="top" wrapText="1"/>
    </xf>
    <xf numFmtId="0" fontId="18" fillId="0" borderId="0" xfId="3" applyAlignment="1">
      <alignment horizontal="center" vertical="center"/>
    </xf>
    <xf numFmtId="0" fontId="26" fillId="3" borderId="0" xfId="3" applyFont="1" applyFill="1" applyAlignment="1">
      <alignment horizontal="justify" vertical="top" wrapText="1"/>
    </xf>
    <xf numFmtId="0" fontId="26" fillId="3" borderId="0" xfId="3" applyFont="1" applyFill="1" applyAlignment="1">
      <alignment vertical="top" wrapText="1"/>
    </xf>
    <xf numFmtId="0" fontId="21" fillId="3" borderId="0" xfId="3" applyFont="1" applyFill="1" applyAlignment="1">
      <alignment horizontal="center" vertical="center" wrapText="1"/>
    </xf>
    <xf numFmtId="0" fontId="26" fillId="3" borderId="0" xfId="3" applyFont="1" applyFill="1" applyAlignment="1">
      <alignment vertical="top" wrapText="1"/>
    </xf>
    <xf numFmtId="0" fontId="20" fillId="3" borderId="0" xfId="3" applyFont="1" applyFill="1" applyAlignment="1">
      <alignment horizontal="left" vertical="top" wrapText="1"/>
    </xf>
    <xf numFmtId="0" fontId="22" fillId="3" borderId="0" xfId="3" applyFont="1" applyFill="1" applyAlignment="1">
      <alignment horizontal="right" vertical="top" wrapText="1"/>
    </xf>
    <xf numFmtId="0" fontId="20" fillId="3" borderId="0" xfId="3" applyFont="1" applyFill="1" applyAlignment="1">
      <alignment horizontal="left" vertical="top" wrapText="1"/>
    </xf>
    <xf numFmtId="0" fontId="22" fillId="3" borderId="0" xfId="3" applyFont="1" applyFill="1" applyAlignment="1">
      <alignment horizontal="right" vertical="top" wrapText="1"/>
    </xf>
    <xf numFmtId="0" fontId="23" fillId="3" borderId="20" xfId="3" applyFont="1" applyFill="1" applyBorder="1" applyAlignment="1">
      <alignment horizontal="center" vertical="center" wrapText="1"/>
    </xf>
    <xf numFmtId="0" fontId="23" fillId="3" borderId="20" xfId="3" applyFont="1" applyFill="1" applyBorder="1" applyAlignment="1">
      <alignment horizontal="center" vertical="center" textRotation="90" wrapText="1"/>
    </xf>
    <xf numFmtId="0" fontId="24" fillId="3" borderId="21" xfId="3" applyFont="1" applyFill="1" applyBorder="1" applyAlignment="1">
      <alignment horizontal="center" vertical="center" wrapText="1"/>
    </xf>
    <xf numFmtId="0" fontId="23" fillId="3" borderId="22" xfId="3" applyFont="1" applyFill="1" applyBorder="1" applyAlignment="1">
      <alignment horizontal="center" vertical="center" wrapText="1"/>
    </xf>
    <xf numFmtId="0" fontId="23" fillId="3" borderId="21" xfId="3" applyFont="1" applyFill="1" applyBorder="1" applyAlignment="1">
      <alignment horizontal="center" vertical="center" wrapText="1"/>
    </xf>
    <xf numFmtId="0" fontId="23" fillId="3" borderId="23" xfId="3" applyFont="1" applyFill="1" applyBorder="1" applyAlignment="1">
      <alignment horizontal="center" vertical="center" textRotation="90" wrapText="1"/>
    </xf>
    <xf numFmtId="0" fontId="23" fillId="3" borderId="20" xfId="3" applyFont="1" applyFill="1" applyBorder="1" applyAlignment="1">
      <alignment horizontal="center" vertical="center" textRotation="90" wrapText="1"/>
    </xf>
    <xf numFmtId="0" fontId="23" fillId="3" borderId="24" xfId="3" applyFont="1" applyFill="1" applyBorder="1" applyAlignment="1">
      <alignment horizontal="center" vertical="center" wrapText="1"/>
    </xf>
    <xf numFmtId="0" fontId="23" fillId="3" borderId="24" xfId="3" applyFont="1" applyFill="1" applyBorder="1" applyAlignment="1">
      <alignment horizontal="center" vertical="center" wrapText="1"/>
    </xf>
    <xf numFmtId="0" fontId="23" fillId="3" borderId="25" xfId="3" applyFont="1" applyFill="1" applyBorder="1" applyAlignment="1">
      <alignment horizontal="center" vertical="center" wrapText="1"/>
    </xf>
    <xf numFmtId="0" fontId="27" fillId="3" borderId="26" xfId="3" applyFont="1" applyFill="1" applyBorder="1" applyAlignment="1">
      <alignment horizontal="left" vertical="center" wrapText="1"/>
    </xf>
    <xf numFmtId="0" fontId="27" fillId="3" borderId="26" xfId="3" applyFont="1" applyFill="1" applyBorder="1" applyAlignment="1">
      <alignment horizontal="center" vertical="center" wrapText="1"/>
    </xf>
    <xf numFmtId="3" fontId="27" fillId="3" borderId="26" xfId="3" applyNumberFormat="1" applyFont="1" applyFill="1" applyBorder="1" applyAlignment="1">
      <alignment horizontal="center" vertical="center" wrapText="1"/>
    </xf>
    <xf numFmtId="165" fontId="27" fillId="3" borderId="26" xfId="3" applyNumberFormat="1" applyFont="1" applyFill="1" applyBorder="1" applyAlignment="1">
      <alignment horizontal="center" vertical="center" wrapText="1"/>
    </xf>
    <xf numFmtId="165" fontId="27" fillId="3" borderId="26" xfId="3" applyNumberFormat="1" applyFont="1" applyFill="1" applyBorder="1" applyAlignment="1">
      <alignment horizontal="center" vertical="center" wrapText="1"/>
    </xf>
    <xf numFmtId="165" fontId="27" fillId="3" borderId="27" xfId="3" applyNumberFormat="1" applyFont="1" applyFill="1" applyBorder="1" applyAlignment="1">
      <alignment horizontal="center" vertical="center" wrapText="1"/>
    </xf>
    <xf numFmtId="0" fontId="28" fillId="3" borderId="28" xfId="3" applyFont="1" applyFill="1" applyBorder="1" applyAlignment="1">
      <alignment horizontal="left" vertical="center" wrapText="1"/>
    </xf>
    <xf numFmtId="0" fontId="17" fillId="3" borderId="0" xfId="3" applyFont="1" applyFill="1" applyAlignment="1">
      <alignment horizontal="center" vertical="top" wrapText="1"/>
    </xf>
    <xf numFmtId="0" fontId="27" fillId="3" borderId="29" xfId="3" applyFont="1" applyFill="1" applyBorder="1" applyAlignment="1">
      <alignment horizontal="center" vertical="center" wrapText="1"/>
    </xf>
    <xf numFmtId="0" fontId="17" fillId="3" borderId="0" xfId="3" applyFont="1" applyFill="1" applyAlignment="1">
      <alignment horizontal="left" vertical="top" wrapText="1"/>
    </xf>
    <xf numFmtId="0" fontId="19" fillId="3" borderId="0" xfId="3" applyFont="1" applyFill="1" applyAlignment="1">
      <alignment horizontal="justify" vertical="justify" wrapText="1"/>
    </xf>
    <xf numFmtId="0" fontId="19" fillId="3" borderId="30" xfId="3" applyFont="1" applyFill="1" applyBorder="1" applyAlignment="1">
      <alignment horizontal="center" vertical="center" wrapText="1"/>
    </xf>
    <xf numFmtId="0" fontId="19" fillId="3" borderId="30" xfId="3" applyFont="1" applyFill="1" applyBorder="1" applyAlignment="1">
      <alignment horizontal="center" vertical="center" textRotation="90" wrapText="1"/>
    </xf>
    <xf numFmtId="0" fontId="23" fillId="3" borderId="31" xfId="3" applyFont="1" applyFill="1" applyBorder="1" applyAlignment="1">
      <alignment horizontal="center" vertical="center" wrapText="1"/>
    </xf>
    <xf numFmtId="0" fontId="19" fillId="3" borderId="32" xfId="3" applyFont="1" applyFill="1" applyBorder="1" applyAlignment="1">
      <alignment horizontal="center" vertical="center" wrapText="1"/>
    </xf>
    <xf numFmtId="0" fontId="19" fillId="3" borderId="31" xfId="3" applyFont="1" applyFill="1" applyBorder="1" applyAlignment="1">
      <alignment horizontal="center" vertical="center" wrapText="1"/>
    </xf>
    <xf numFmtId="0" fontId="19" fillId="3" borderId="30" xfId="3" applyFont="1" applyFill="1" applyBorder="1" applyAlignment="1">
      <alignment horizontal="center" vertical="center" textRotation="90" wrapText="1"/>
    </xf>
    <xf numFmtId="0" fontId="19" fillId="3" borderId="33" xfId="3" applyFont="1" applyFill="1" applyBorder="1" applyAlignment="1">
      <alignment horizontal="center" vertical="center" textRotation="90" wrapText="1"/>
    </xf>
    <xf numFmtId="0" fontId="19" fillId="3" borderId="18" xfId="3" applyFont="1" applyFill="1" applyBorder="1" applyAlignment="1">
      <alignment horizontal="center" vertical="center" wrapText="1"/>
    </xf>
    <xf numFmtId="0" fontId="19" fillId="3" borderId="18" xfId="3" applyFont="1" applyFill="1" applyBorder="1" applyAlignment="1">
      <alignment horizontal="center" vertical="center" wrapText="1"/>
    </xf>
    <xf numFmtId="0" fontId="19" fillId="3" borderId="34" xfId="3" applyFont="1" applyFill="1" applyBorder="1" applyAlignment="1">
      <alignment horizontal="center" vertical="center" wrapText="1"/>
    </xf>
    <xf numFmtId="0" fontId="22" fillId="3" borderId="10" xfId="3" applyFont="1" applyFill="1" applyBorder="1" applyAlignment="1">
      <alignment horizontal="left" vertical="center" wrapText="1"/>
    </xf>
    <xf numFmtId="0" fontId="22" fillId="3" borderId="10" xfId="3" applyFont="1" applyFill="1" applyBorder="1" applyAlignment="1">
      <alignment horizontal="center" vertical="center" wrapText="1"/>
    </xf>
    <xf numFmtId="3" fontId="22" fillId="3" borderId="10" xfId="3" applyNumberFormat="1" applyFont="1" applyFill="1" applyBorder="1" applyAlignment="1">
      <alignment horizontal="right" vertical="center" wrapText="1"/>
    </xf>
    <xf numFmtId="3" fontId="22" fillId="3" borderId="10" xfId="3" applyNumberFormat="1" applyFont="1" applyFill="1" applyBorder="1" applyAlignment="1">
      <alignment horizontal="right" vertical="center" wrapText="1"/>
    </xf>
    <xf numFmtId="3" fontId="22" fillId="3" borderId="35" xfId="3" applyNumberFormat="1" applyFont="1" applyFill="1" applyBorder="1" applyAlignment="1">
      <alignment horizontal="right" vertical="center" wrapText="1"/>
    </xf>
    <xf numFmtId="0" fontId="19" fillId="3" borderId="36" xfId="3" applyFont="1" applyFill="1" applyBorder="1" applyAlignment="1">
      <alignment horizontal="center" vertical="center" wrapText="1"/>
    </xf>
    <xf numFmtId="0" fontId="19" fillId="3" borderId="36" xfId="3" applyFont="1" applyFill="1" applyBorder="1" applyAlignment="1">
      <alignment horizontal="center" vertical="center" wrapText="1"/>
    </xf>
    <xf numFmtId="0" fontId="22" fillId="3" borderId="35" xfId="3" applyFont="1" applyFill="1" applyBorder="1" applyAlignment="1">
      <alignment horizontal="left" vertical="center" wrapText="1"/>
    </xf>
    <xf numFmtId="3" fontId="22" fillId="3" borderId="18" xfId="3" applyNumberFormat="1" applyFont="1" applyFill="1" applyBorder="1" applyAlignment="1">
      <alignment horizontal="right" vertical="center" wrapText="1"/>
    </xf>
    <xf numFmtId="3" fontId="22" fillId="3" borderId="37" xfId="3" applyNumberFormat="1" applyFont="1" applyFill="1" applyBorder="1" applyAlignment="1">
      <alignment horizontal="right" vertical="center" wrapText="1"/>
    </xf>
    <xf numFmtId="3" fontId="22" fillId="3" borderId="19" xfId="3" applyNumberFormat="1" applyFont="1" applyFill="1" applyBorder="1" applyAlignment="1">
      <alignment horizontal="right" vertical="center" wrapText="1"/>
    </xf>
    <xf numFmtId="0" fontId="17" fillId="3" borderId="0" xfId="3" applyFont="1" applyFill="1" applyAlignment="1">
      <alignment horizontal="right" vertical="center" wrapText="1"/>
    </xf>
    <xf numFmtId="0" fontId="20" fillId="3" borderId="0" xfId="3" applyFont="1" applyFill="1" applyAlignment="1">
      <alignment horizontal="center" vertical="top" wrapText="1"/>
    </xf>
    <xf numFmtId="0" fontId="21" fillId="3" borderId="0" xfId="3" applyFont="1" applyFill="1" applyAlignment="1">
      <alignment vertical="center" wrapText="1"/>
    </xf>
    <xf numFmtId="0" fontId="29" fillId="3" borderId="0" xfId="3" applyFont="1" applyFill="1" applyAlignment="1">
      <alignment horizontal="center" vertical="center" wrapText="1"/>
    </xf>
    <xf numFmtId="0" fontId="26" fillId="3" borderId="20" xfId="3" applyFont="1" applyFill="1" applyBorder="1" applyAlignment="1">
      <alignment horizontal="center" vertical="center" wrapText="1"/>
    </xf>
    <xf numFmtId="0" fontId="26" fillId="3" borderId="20" xfId="3" applyFont="1" applyFill="1" applyBorder="1" applyAlignment="1">
      <alignment horizontal="center" textRotation="90" wrapText="1"/>
    </xf>
    <xf numFmtId="0" fontId="30" fillId="3" borderId="38" xfId="3" applyFont="1" applyFill="1" applyBorder="1" applyAlignment="1">
      <alignment horizontal="center" vertical="center" wrapText="1"/>
    </xf>
    <xf numFmtId="0" fontId="30" fillId="3" borderId="23" xfId="3" applyFont="1" applyFill="1" applyBorder="1" applyAlignment="1">
      <alignment horizontal="center" vertical="center" wrapText="1"/>
    </xf>
    <xf numFmtId="0" fontId="30" fillId="3" borderId="39" xfId="3" applyFont="1" applyFill="1" applyBorder="1" applyAlignment="1">
      <alignment horizontal="center" vertical="center" wrapText="1"/>
    </xf>
    <xf numFmtId="0" fontId="26" fillId="3" borderId="40" xfId="3" applyFont="1" applyFill="1" applyBorder="1" applyAlignment="1">
      <alignment horizontal="center" vertical="center" wrapText="1"/>
    </xf>
    <xf numFmtId="0" fontId="26" fillId="3" borderId="40" xfId="3" applyFont="1" applyFill="1" applyBorder="1" applyAlignment="1">
      <alignment horizontal="center" textRotation="90" wrapText="1"/>
    </xf>
    <xf numFmtId="0" fontId="26" fillId="3" borderId="40" xfId="3" applyFont="1" applyFill="1" applyBorder="1" applyAlignment="1">
      <alignment horizontal="center" textRotation="90" wrapText="1"/>
    </xf>
    <xf numFmtId="0" fontId="26" fillId="3" borderId="41" xfId="3" applyFont="1" applyFill="1" applyBorder="1" applyAlignment="1">
      <alignment horizontal="center" textRotation="90" wrapText="1"/>
    </xf>
    <xf numFmtId="0" fontId="19" fillId="3" borderId="42" xfId="3" applyFont="1" applyFill="1" applyBorder="1" applyAlignment="1">
      <alignment horizontal="center" vertical="center" wrapText="1"/>
    </xf>
    <xf numFmtId="0" fontId="19" fillId="3" borderId="42" xfId="3" applyFont="1" applyFill="1" applyBorder="1" applyAlignment="1">
      <alignment horizontal="center" vertical="center" wrapText="1"/>
    </xf>
    <xf numFmtId="0" fontId="19" fillId="3" borderId="43" xfId="3" applyFont="1" applyFill="1" applyBorder="1" applyAlignment="1">
      <alignment horizontal="center" vertical="center" wrapText="1"/>
    </xf>
    <xf numFmtId="0" fontId="17" fillId="3" borderId="44" xfId="3" applyFont="1" applyFill="1" applyBorder="1" applyAlignment="1">
      <alignment horizontal="left" vertical="center" wrapText="1"/>
    </xf>
    <xf numFmtId="0" fontId="17" fillId="3" borderId="44" xfId="3" applyFont="1" applyFill="1" applyBorder="1" applyAlignment="1">
      <alignment horizontal="center" vertical="center" wrapText="1"/>
    </xf>
    <xf numFmtId="3" fontId="17" fillId="3" borderId="44" xfId="3" applyNumberFormat="1" applyFont="1" applyFill="1" applyBorder="1" applyAlignment="1">
      <alignment horizontal="right" vertical="center" wrapText="1"/>
    </xf>
    <xf numFmtId="3" fontId="17" fillId="3" borderId="44" xfId="3" applyNumberFormat="1" applyFont="1" applyFill="1" applyBorder="1" applyAlignment="1">
      <alignment horizontal="right" vertical="center" wrapText="1"/>
    </xf>
    <xf numFmtId="0" fontId="17" fillId="3" borderId="44" xfId="3" applyFont="1" applyFill="1" applyBorder="1" applyAlignment="1">
      <alignment horizontal="right" vertical="center" wrapText="1"/>
    </xf>
    <xf numFmtId="3" fontId="17" fillId="3" borderId="45" xfId="3" applyNumberFormat="1" applyFont="1" applyFill="1" applyBorder="1" applyAlignment="1">
      <alignment horizontal="right" vertical="center" wrapText="1"/>
    </xf>
    <xf numFmtId="0" fontId="17" fillId="3" borderId="0" xfId="3" applyFont="1" applyFill="1" applyAlignment="1">
      <alignment horizontal="right" vertical="center" wrapText="1"/>
    </xf>
    <xf numFmtId="0" fontId="31" fillId="3" borderId="0" xfId="3" applyFont="1" applyFill="1" applyAlignment="1">
      <alignment horizontal="center" vertical="center" wrapText="1"/>
    </xf>
    <xf numFmtId="166" fontId="17" fillId="3" borderId="0" xfId="3" applyNumberFormat="1" applyFont="1" applyFill="1" applyAlignment="1">
      <alignment horizontal="left" vertical="top" wrapText="1"/>
    </xf>
    <xf numFmtId="0" fontId="23" fillId="3" borderId="30" xfId="3" applyFont="1" applyFill="1" applyBorder="1" applyAlignment="1">
      <alignment horizontal="center" vertical="center" wrapText="1"/>
    </xf>
    <xf numFmtId="0" fontId="23" fillId="3" borderId="30" xfId="3" applyFont="1" applyFill="1" applyBorder="1" applyAlignment="1">
      <alignment horizontal="center" vertical="center" textRotation="90" wrapText="1"/>
    </xf>
    <xf numFmtId="0" fontId="23" fillId="3" borderId="32" xfId="3" applyFont="1" applyFill="1" applyBorder="1" applyAlignment="1">
      <alignment horizontal="center" vertical="center" wrapText="1"/>
    </xf>
    <xf numFmtId="0" fontId="23" fillId="3" borderId="30" xfId="3" applyFont="1" applyFill="1" applyBorder="1" applyAlignment="1">
      <alignment horizontal="center" vertical="center" textRotation="90" wrapText="1"/>
    </xf>
    <xf numFmtId="0" fontId="23" fillId="3" borderId="33" xfId="3" applyFont="1" applyFill="1" applyBorder="1" applyAlignment="1">
      <alignment horizontal="center" vertical="center" textRotation="90" wrapText="1"/>
    </xf>
    <xf numFmtId="0" fontId="17" fillId="3" borderId="10" xfId="3" applyFont="1" applyFill="1" applyBorder="1" applyAlignment="1">
      <alignment horizontal="left" vertical="center" wrapText="1"/>
    </xf>
    <xf numFmtId="0" fontId="17" fillId="3" borderId="10" xfId="3" applyFont="1" applyFill="1" applyBorder="1" applyAlignment="1">
      <alignment horizontal="center" vertical="center" wrapText="1"/>
    </xf>
    <xf numFmtId="3" fontId="17" fillId="3" borderId="10" xfId="3" applyNumberFormat="1" applyFont="1" applyFill="1" applyBorder="1" applyAlignment="1">
      <alignment horizontal="right" vertical="center" wrapText="1"/>
    </xf>
    <xf numFmtId="3" fontId="17" fillId="3" borderId="10" xfId="3" applyNumberFormat="1" applyFont="1" applyFill="1" applyBorder="1" applyAlignment="1">
      <alignment horizontal="right" vertical="center" wrapText="1"/>
    </xf>
    <xf numFmtId="3" fontId="17" fillId="3" borderId="11" xfId="3" applyNumberFormat="1" applyFont="1" applyFill="1" applyBorder="1" applyAlignment="1">
      <alignment horizontal="right" vertical="center" wrapText="1"/>
    </xf>
    <xf numFmtId="3" fontId="17" fillId="3" borderId="10" xfId="3" applyNumberFormat="1" applyFont="1" applyFill="1" applyBorder="1" applyAlignment="1">
      <alignment vertical="center" wrapText="1"/>
    </xf>
    <xf numFmtId="0" fontId="17" fillId="3" borderId="10" xfId="3" applyFont="1" applyFill="1" applyBorder="1" applyAlignment="1">
      <alignment horizontal="left" vertical="center" wrapText="1"/>
    </xf>
    <xf numFmtId="0" fontId="17" fillId="3" borderId="36" xfId="3" applyFont="1" applyFill="1" applyBorder="1" applyAlignment="1">
      <alignment horizontal="right" vertical="center" wrapText="1"/>
    </xf>
    <xf numFmtId="0" fontId="17" fillId="3" borderId="36" xfId="3" applyFont="1" applyFill="1" applyBorder="1" applyAlignment="1">
      <alignment horizontal="right" vertical="center" wrapText="1"/>
    </xf>
    <xf numFmtId="0" fontId="17" fillId="3" borderId="35" xfId="3" applyFont="1" applyFill="1" applyBorder="1" applyAlignment="1">
      <alignment horizontal="left" vertical="top" wrapText="1"/>
    </xf>
    <xf numFmtId="3" fontId="17" fillId="3" borderId="0" xfId="3" applyNumberFormat="1" applyFont="1" applyFill="1" applyAlignment="1">
      <alignment vertical="center" wrapText="1"/>
    </xf>
    <xf numFmtId="3" fontId="17" fillId="3" borderId="36" xfId="3" applyNumberFormat="1" applyFont="1" applyFill="1" applyBorder="1" applyAlignment="1">
      <alignment horizontal="right" vertical="center" wrapText="1"/>
    </xf>
    <xf numFmtId="0" fontId="26" fillId="3" borderId="0" xfId="3" applyFont="1" applyFill="1" applyAlignment="1">
      <alignment horizontal="center" vertical="top" wrapText="1"/>
    </xf>
    <xf numFmtId="0" fontId="22" fillId="0" borderId="0" xfId="3" applyFont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16" fillId="3" borderId="0" xfId="3" applyFont="1" applyFill="1" applyAlignment="1">
      <alignment vertical="top" wrapText="1"/>
    </xf>
    <xf numFmtId="0" fontId="32" fillId="0" borderId="0" xfId="3" applyFont="1" applyAlignment="1">
      <alignment horizontal="center" vertical="center" wrapText="1"/>
    </xf>
    <xf numFmtId="0" fontId="22" fillId="0" borderId="0" xfId="3" applyFont="1" applyAlignment="1">
      <alignment vertical="top" wrapText="1"/>
    </xf>
    <xf numFmtId="0" fontId="6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9" fillId="0" borderId="0" xfId="3" applyFont="1" applyAlignment="1">
      <alignment vertical="center" wrapText="1"/>
    </xf>
    <xf numFmtId="0" fontId="30" fillId="3" borderId="0" xfId="3" applyFont="1" applyFill="1" applyAlignment="1">
      <alignment vertical="top" wrapText="1"/>
    </xf>
    <xf numFmtId="0" fontId="23" fillId="0" borderId="46" xfId="3" applyFont="1" applyBorder="1" applyAlignment="1">
      <alignment horizontal="center" vertical="center" wrapText="1"/>
    </xf>
    <xf numFmtId="0" fontId="23" fillId="0" borderId="46" xfId="3" applyFont="1" applyBorder="1" applyAlignment="1">
      <alignment horizontal="center" vertical="center" textRotation="90" wrapText="1"/>
    </xf>
    <xf numFmtId="0" fontId="23" fillId="0" borderId="46" xfId="3" applyFont="1" applyBorder="1" applyAlignment="1">
      <alignment horizontal="center" vertical="center" textRotation="90" wrapText="1"/>
    </xf>
    <xf numFmtId="0" fontId="19" fillId="3" borderId="46" xfId="3" applyFont="1" applyFill="1" applyBorder="1" applyAlignment="1">
      <alignment horizontal="center" vertical="center" wrapText="1"/>
    </xf>
    <xf numFmtId="0" fontId="19" fillId="3" borderId="46" xfId="3" applyFont="1" applyFill="1" applyBorder="1" applyAlignment="1">
      <alignment vertical="center" wrapText="1"/>
    </xf>
    <xf numFmtId="0" fontId="28" fillId="3" borderId="46" xfId="3" applyFont="1" applyFill="1" applyBorder="1" applyAlignment="1">
      <alignment horizontal="left" vertical="center" wrapText="1"/>
    </xf>
    <xf numFmtId="0" fontId="23" fillId="3" borderId="46" xfId="3" applyFont="1" applyFill="1" applyBorder="1" applyAlignment="1">
      <alignment horizontal="left" vertical="center" wrapText="1"/>
    </xf>
    <xf numFmtId="0" fontId="23" fillId="3" borderId="46" xfId="3" applyFont="1" applyFill="1" applyBorder="1" applyAlignment="1">
      <alignment vertical="center" wrapText="1"/>
    </xf>
    <xf numFmtId="0" fontId="24" fillId="3" borderId="46" xfId="3" applyFont="1" applyFill="1" applyBorder="1" applyAlignment="1">
      <alignment horizontal="center" vertical="center" wrapText="1"/>
    </xf>
    <xf numFmtId="3" fontId="23" fillId="3" borderId="46" xfId="3" applyNumberFormat="1" applyFont="1" applyFill="1" applyBorder="1" applyAlignment="1">
      <alignment horizontal="right" vertical="center" wrapText="1"/>
    </xf>
    <xf numFmtId="0" fontId="16" fillId="3" borderId="0" xfId="3" applyFont="1" applyFill="1" applyAlignment="1">
      <alignment horizontal="left" vertical="top" wrapText="1"/>
    </xf>
    <xf numFmtId="0" fontId="5" fillId="0" borderId="0" xfId="3" applyFont="1"/>
    <xf numFmtId="0" fontId="27" fillId="3" borderId="46" xfId="3" applyFont="1" applyFill="1" applyBorder="1" applyAlignment="1">
      <alignment horizontal="center" vertical="center" wrapText="1"/>
    </xf>
    <xf numFmtId="0" fontId="19" fillId="3" borderId="46" xfId="3" applyFont="1" applyFill="1" applyBorder="1" applyAlignment="1">
      <alignment horizontal="center" vertical="center" wrapText="1"/>
    </xf>
    <xf numFmtId="0" fontId="33" fillId="3" borderId="46" xfId="3" applyFont="1" applyFill="1" applyBorder="1" applyAlignment="1">
      <alignment horizontal="center" vertical="center" wrapText="1"/>
    </xf>
    <xf numFmtId="3" fontId="19" fillId="3" borderId="46" xfId="3" applyNumberFormat="1" applyFont="1" applyFill="1" applyBorder="1" applyAlignment="1">
      <alignment horizontal="right" vertical="center" wrapText="1"/>
    </xf>
    <xf numFmtId="3" fontId="19" fillId="3" borderId="46" xfId="3" applyNumberFormat="1" applyFont="1" applyFill="1" applyBorder="1" applyAlignment="1">
      <alignment vertical="center" wrapText="1"/>
    </xf>
    <xf numFmtId="0" fontId="19" fillId="3" borderId="46" xfId="3" applyFont="1" applyFill="1" applyBorder="1" applyAlignment="1">
      <alignment horizontal="left" vertical="center" wrapText="1"/>
    </xf>
    <xf numFmtId="0" fontId="27" fillId="3" borderId="46" xfId="3" applyFont="1" applyFill="1" applyBorder="1" applyAlignment="1">
      <alignment horizontal="center" vertical="center" wrapText="1"/>
    </xf>
    <xf numFmtId="0" fontId="27" fillId="3" borderId="46" xfId="3" applyFont="1" applyFill="1" applyBorder="1" applyAlignment="1">
      <alignment horizontal="left" vertical="center" wrapText="1"/>
    </xf>
    <xf numFmtId="0" fontId="27" fillId="3" borderId="0" xfId="3" applyFont="1" applyFill="1" applyAlignment="1">
      <alignment horizontal="left" vertical="center" wrapText="1"/>
    </xf>
    <xf numFmtId="0" fontId="26" fillId="3" borderId="0" xfId="3" applyFont="1" applyFill="1" applyAlignment="1">
      <alignment horizontal="left" vertical="top" wrapText="1"/>
    </xf>
    <xf numFmtId="0" fontId="27" fillId="3" borderId="0" xfId="3" applyFont="1" applyFill="1" applyAlignment="1">
      <alignment vertical="center" wrapText="1"/>
    </xf>
    <xf numFmtId="0" fontId="26" fillId="3" borderId="0" xfId="3" applyFont="1" applyFill="1" applyAlignment="1">
      <alignment vertical="center" wrapText="1"/>
    </xf>
    <xf numFmtId="0" fontId="27" fillId="3" borderId="0" xfId="3" applyFont="1" applyFill="1" applyAlignment="1">
      <alignment horizontal="left" vertical="top" wrapText="1"/>
    </xf>
    <xf numFmtId="0" fontId="26" fillId="3" borderId="0" xfId="3" applyFont="1" applyFill="1" applyAlignment="1">
      <alignment horizontal="center" vertical="top" wrapText="1"/>
    </xf>
    <xf numFmtId="0" fontId="27" fillId="3" borderId="0" xfId="3" applyFont="1" applyFill="1" applyAlignment="1">
      <alignment vertical="top" wrapText="1"/>
    </xf>
    <xf numFmtId="0" fontId="17" fillId="3" borderId="0" xfId="3" applyFont="1" applyFill="1" applyAlignment="1">
      <alignment horizontal="left" vertical="center" wrapText="1"/>
    </xf>
    <xf numFmtId="0" fontId="19" fillId="3" borderId="46" xfId="3" applyFont="1" applyFill="1" applyBorder="1" applyAlignment="1">
      <alignment horizontal="center" textRotation="90" wrapText="1"/>
    </xf>
    <xf numFmtId="0" fontId="23" fillId="3" borderId="46" xfId="3" applyFont="1" applyFill="1" applyBorder="1" applyAlignment="1">
      <alignment horizontal="center" vertical="center" wrapText="1"/>
    </xf>
    <xf numFmtId="0" fontId="19" fillId="3" borderId="46" xfId="3" applyFont="1" applyFill="1" applyBorder="1" applyAlignment="1">
      <alignment horizontal="center" textRotation="90" wrapText="1"/>
    </xf>
    <xf numFmtId="0" fontId="26" fillId="3" borderId="46" xfId="3" applyFont="1" applyFill="1" applyBorder="1" applyAlignment="1">
      <alignment horizontal="left" vertical="center" wrapText="1"/>
    </xf>
    <xf numFmtId="0" fontId="26" fillId="3" borderId="46" xfId="3" applyFont="1" applyFill="1" applyBorder="1" applyAlignment="1">
      <alignment horizontal="center" vertical="center" wrapText="1"/>
    </xf>
    <xf numFmtId="3" fontId="26" fillId="3" borderId="46" xfId="3" applyNumberFormat="1" applyFont="1" applyFill="1" applyBorder="1" applyAlignment="1">
      <alignment horizontal="right" vertical="center" wrapText="1"/>
    </xf>
    <xf numFmtId="3" fontId="26" fillId="3" borderId="46" xfId="3" applyNumberFormat="1" applyFont="1" applyFill="1" applyBorder="1" applyAlignment="1">
      <alignment horizontal="right" vertical="center" wrapText="1"/>
    </xf>
    <xf numFmtId="0" fontId="26" fillId="3" borderId="46" xfId="3" applyFont="1" applyFill="1" applyBorder="1" applyAlignment="1">
      <alignment horizontal="left" vertical="center" wrapText="1"/>
    </xf>
    <xf numFmtId="0" fontId="17" fillId="3" borderId="0" xfId="3" applyFont="1" applyFill="1" applyAlignment="1">
      <alignment horizontal="left" vertical="center" wrapText="1"/>
    </xf>
    <xf numFmtId="0" fontId="25" fillId="3" borderId="0" xfId="3" applyFont="1" applyFill="1" applyAlignment="1">
      <alignment vertical="top" wrapText="1"/>
    </xf>
    <xf numFmtId="0" fontId="18" fillId="0" borderId="0" xfId="3" applyAlignment="1">
      <alignment horizontal="center"/>
    </xf>
    <xf numFmtId="0" fontId="28" fillId="3" borderId="46" xfId="3" applyFont="1" applyFill="1" applyBorder="1" applyAlignment="1">
      <alignment vertical="center" wrapText="1"/>
    </xf>
    <xf numFmtId="0" fontId="17" fillId="3" borderId="0" xfId="3" applyFont="1" applyFill="1" applyAlignment="1">
      <alignment vertical="top" wrapText="1"/>
    </xf>
    <xf numFmtId="0" fontId="19" fillId="3" borderId="0" xfId="3" applyFont="1" applyFill="1" applyAlignment="1">
      <alignment vertical="top" wrapText="1"/>
    </xf>
    <xf numFmtId="0" fontId="30" fillId="3" borderId="0" xfId="3" applyFont="1" applyFill="1" applyAlignment="1">
      <alignment horizontal="center" vertical="top" wrapText="1"/>
    </xf>
    <xf numFmtId="0" fontId="9" fillId="0" borderId="0" xfId="3" applyFont="1"/>
    <xf numFmtId="0" fontId="30" fillId="3" borderId="0" xfId="3" applyFont="1" applyFill="1" applyAlignment="1">
      <alignment horizontal="center" vertical="center" wrapText="1"/>
    </xf>
    <xf numFmtId="0" fontId="30" fillId="3" borderId="0" xfId="3" applyFont="1" applyFill="1" applyAlignment="1">
      <alignment horizontal="left" vertical="top" wrapText="1"/>
    </xf>
    <xf numFmtId="0" fontId="26" fillId="3" borderId="30" xfId="3" applyFont="1" applyFill="1" applyBorder="1" applyAlignment="1">
      <alignment horizontal="center" vertical="center" wrapText="1"/>
    </xf>
    <xf numFmtId="0" fontId="26" fillId="3" borderId="30" xfId="3" applyFont="1" applyFill="1" applyBorder="1" applyAlignment="1">
      <alignment horizontal="center" textRotation="90" wrapText="1"/>
    </xf>
    <xf numFmtId="0" fontId="30" fillId="3" borderId="32" xfId="3" applyFont="1" applyFill="1" applyBorder="1" applyAlignment="1">
      <alignment horizontal="center" vertical="center" wrapText="1"/>
    </xf>
    <xf numFmtId="0" fontId="26" fillId="3" borderId="33" xfId="3" applyFont="1" applyFill="1" applyBorder="1" applyAlignment="1">
      <alignment horizontal="center" vertical="center" wrapText="1"/>
    </xf>
    <xf numFmtId="0" fontId="26" fillId="3" borderId="30" xfId="3" applyFont="1" applyFill="1" applyBorder="1" applyAlignment="1">
      <alignment horizontal="center" textRotation="90" wrapText="1"/>
    </xf>
    <xf numFmtId="0" fontId="26" fillId="3" borderId="18" xfId="3" applyFont="1" applyFill="1" applyBorder="1" applyAlignment="1">
      <alignment horizontal="center" vertical="center" wrapText="1"/>
    </xf>
    <xf numFmtId="0" fontId="26" fillId="3" borderId="18" xfId="3" applyFont="1" applyFill="1" applyBorder="1" applyAlignment="1">
      <alignment horizontal="center" vertical="center" wrapText="1"/>
    </xf>
    <xf numFmtId="0" fontId="30" fillId="3" borderId="10" xfId="3" applyFont="1" applyFill="1" applyBorder="1" applyAlignment="1">
      <alignment horizontal="left" vertical="center" wrapText="1"/>
    </xf>
    <xf numFmtId="0" fontId="30" fillId="3" borderId="10" xfId="3" applyFont="1" applyFill="1" applyBorder="1" applyAlignment="1">
      <alignment horizontal="center" vertical="center" wrapText="1"/>
    </xf>
    <xf numFmtId="3" fontId="30" fillId="3" borderId="10" xfId="3" applyNumberFormat="1" applyFont="1" applyFill="1" applyBorder="1" applyAlignment="1">
      <alignment horizontal="right" vertical="center" wrapText="1"/>
    </xf>
    <xf numFmtId="3" fontId="30" fillId="3" borderId="10" xfId="3" applyNumberFormat="1" applyFont="1" applyFill="1" applyBorder="1" applyAlignment="1">
      <alignment horizontal="right" vertical="center" wrapText="1"/>
    </xf>
    <xf numFmtId="3" fontId="26" fillId="3" borderId="10" xfId="3" applyNumberFormat="1" applyFont="1" applyFill="1" applyBorder="1" applyAlignment="1">
      <alignment horizontal="right" vertical="center" wrapText="1"/>
    </xf>
    <xf numFmtId="0" fontId="26" fillId="3" borderId="10" xfId="3" applyFont="1" applyFill="1" applyBorder="1" applyAlignment="1">
      <alignment horizontal="left" vertical="center" wrapText="1"/>
    </xf>
    <xf numFmtId="0" fontId="26" fillId="3" borderId="10" xfId="3" applyFont="1" applyFill="1" applyBorder="1" applyAlignment="1">
      <alignment horizontal="center" vertical="center" wrapText="1"/>
    </xf>
    <xf numFmtId="3" fontId="26" fillId="3" borderId="10" xfId="3" applyNumberFormat="1" applyFont="1" applyFill="1" applyBorder="1" applyAlignment="1">
      <alignment horizontal="right" vertical="center" wrapText="1"/>
    </xf>
    <xf numFmtId="0" fontId="30" fillId="3" borderId="10" xfId="3" applyFont="1" applyFill="1" applyBorder="1" applyAlignment="1">
      <alignment horizontal="left" vertical="center" wrapText="1"/>
    </xf>
    <xf numFmtId="0" fontId="26" fillId="3" borderId="10" xfId="3" applyFont="1" applyFill="1" applyBorder="1" applyAlignment="1">
      <alignment horizontal="left" vertical="center" wrapText="1"/>
    </xf>
    <xf numFmtId="0" fontId="30" fillId="3" borderId="0" xfId="3" applyFont="1" applyFill="1" applyAlignment="1">
      <alignment horizontal="left" vertical="center" wrapText="1"/>
    </xf>
    <xf numFmtId="0" fontId="26" fillId="3" borderId="0" xfId="3" applyFont="1" applyFill="1" applyAlignment="1">
      <alignment horizontal="left" vertical="center" wrapText="1"/>
    </xf>
    <xf numFmtId="0" fontId="26" fillId="3" borderId="0" xfId="3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34" fillId="2" borderId="0" xfId="0" applyFont="1" applyFill="1" applyAlignment="1">
      <alignment horizontal="center" vertical="center"/>
    </xf>
    <xf numFmtId="0" fontId="35" fillId="2" borderId="0" xfId="1" applyFont="1" applyFill="1" applyAlignment="1">
      <alignment horizontal="center" vertical="center" wrapText="1"/>
    </xf>
    <xf numFmtId="0" fontId="5" fillId="2" borderId="47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9" fillId="2" borderId="46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textRotation="90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46" xfId="0" applyFont="1" applyFill="1" applyBorder="1" applyAlignment="1">
      <alignment horizontal="center" vertical="center" textRotation="90" wrapText="1"/>
    </xf>
    <xf numFmtId="0" fontId="8" fillId="2" borderId="46" xfId="0" applyFont="1" applyFill="1" applyBorder="1" applyAlignment="1">
      <alignment horizontal="center" vertical="center" textRotation="90" wrapText="1"/>
    </xf>
    <xf numFmtId="0" fontId="9" fillId="2" borderId="46" xfId="0" applyFont="1" applyFill="1" applyBorder="1" applyAlignment="1">
      <alignment horizontal="center" textRotation="90" wrapText="1"/>
    </xf>
    <xf numFmtId="0" fontId="9" fillId="2" borderId="46" xfId="0" applyFont="1" applyFill="1" applyBorder="1" applyAlignment="1">
      <alignment horizontal="center" vertical="center" textRotation="90" wrapText="1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164" fontId="5" fillId="2" borderId="46" xfId="0" applyNumberFormat="1" applyFont="1" applyFill="1" applyBorder="1" applyAlignment="1">
      <alignment horizontal="right" vertical="center" wrapText="1"/>
    </xf>
    <xf numFmtId="0" fontId="11" fillId="2" borderId="46" xfId="0" applyFont="1" applyFill="1" applyBorder="1"/>
    <xf numFmtId="0" fontId="9" fillId="2" borderId="46" xfId="0" applyFont="1" applyFill="1" applyBorder="1" applyAlignment="1">
      <alignment horizontal="right" vertical="center" wrapText="1"/>
    </xf>
    <xf numFmtId="164" fontId="9" fillId="2" borderId="0" xfId="0" applyNumberFormat="1" applyFont="1" applyFill="1" applyAlignment="1">
      <alignment horizontal="right" vertical="center" wrapText="1"/>
    </xf>
    <xf numFmtId="164" fontId="11" fillId="2" borderId="0" xfId="0" applyNumberFormat="1" applyFont="1" applyFill="1"/>
    <xf numFmtId="0" fontId="8" fillId="2" borderId="51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164" fontId="9" fillId="2" borderId="46" xfId="0" applyNumberFormat="1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6" fillId="2" borderId="48" xfId="0" applyFont="1" applyFill="1" applyBorder="1" applyAlignment="1">
      <alignment horizontal="left" vertical="center"/>
    </xf>
    <xf numFmtId="0" fontId="36" fillId="2" borderId="50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/>
    <xf numFmtId="0" fontId="13" fillId="2" borderId="0" xfId="2" applyFont="1" applyFill="1"/>
    <xf numFmtId="0" fontId="13" fillId="2" borderId="0" xfId="2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37" fillId="2" borderId="0" xfId="2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20" fillId="3" borderId="0" xfId="3" applyFont="1" applyFill="1" applyAlignment="1">
      <alignment vertical="top" wrapText="1"/>
    </xf>
    <xf numFmtId="0" fontId="26" fillId="3" borderId="46" xfId="3" applyFont="1" applyFill="1" applyBorder="1" applyAlignment="1">
      <alignment horizontal="center" vertical="center" wrapText="1"/>
    </xf>
    <xf numFmtId="0" fontId="26" fillId="3" borderId="46" xfId="3" applyFont="1" applyFill="1" applyBorder="1" applyAlignment="1">
      <alignment horizontal="center" vertical="center" textRotation="90" wrapText="1"/>
    </xf>
    <xf numFmtId="0" fontId="26" fillId="3" borderId="48" xfId="3" applyFont="1" applyFill="1" applyBorder="1" applyAlignment="1">
      <alignment horizontal="center" vertical="center" textRotation="90" wrapText="1"/>
    </xf>
    <xf numFmtId="0" fontId="30" fillId="3" borderId="49" xfId="3" applyFont="1" applyFill="1" applyBorder="1" applyAlignment="1">
      <alignment horizontal="center" vertical="center" wrapText="1"/>
    </xf>
    <xf numFmtId="0" fontId="30" fillId="3" borderId="50" xfId="3" applyFont="1" applyFill="1" applyBorder="1" applyAlignment="1">
      <alignment horizontal="center" vertical="center" wrapText="1"/>
    </xf>
    <xf numFmtId="0" fontId="16" fillId="3" borderId="46" xfId="3" applyFont="1" applyFill="1" applyBorder="1" applyAlignment="1">
      <alignment vertical="center" wrapText="1"/>
    </xf>
    <xf numFmtId="0" fontId="16" fillId="3" borderId="46" xfId="3" applyFont="1" applyFill="1" applyBorder="1" applyAlignment="1">
      <alignment horizontal="center" vertical="center" wrapText="1"/>
    </xf>
    <xf numFmtId="3" fontId="16" fillId="3" borderId="46" xfId="3" applyNumberFormat="1" applyFont="1" applyFill="1" applyBorder="1" applyAlignment="1">
      <alignment horizontal="right" vertical="center" wrapText="1"/>
    </xf>
    <xf numFmtId="0" fontId="17" fillId="3" borderId="46" xfId="3" applyFont="1" applyFill="1" applyBorder="1" applyAlignment="1">
      <alignment vertical="center" wrapText="1"/>
    </xf>
    <xf numFmtId="0" fontId="17" fillId="3" borderId="46" xfId="3" applyFont="1" applyFill="1" applyBorder="1" applyAlignment="1">
      <alignment horizontal="center" vertical="center" wrapText="1"/>
    </xf>
    <xf numFmtId="3" fontId="17" fillId="3" borderId="46" xfId="3" applyNumberFormat="1" applyFont="1" applyFill="1" applyBorder="1" applyAlignment="1">
      <alignment horizontal="right" vertical="center" wrapText="1"/>
    </xf>
    <xf numFmtId="3" fontId="17" fillId="3" borderId="46" xfId="3" applyNumberFormat="1" applyFont="1" applyFill="1" applyBorder="1" applyAlignment="1">
      <alignment vertical="center" wrapText="1"/>
    </xf>
    <xf numFmtId="0" fontId="26" fillId="3" borderId="44" xfId="3" applyFont="1" applyFill="1" applyBorder="1" applyAlignment="1">
      <alignment horizontal="right" vertical="center" wrapText="1"/>
    </xf>
    <xf numFmtId="0" fontId="17" fillId="3" borderId="10" xfId="3" applyFont="1" applyFill="1" applyBorder="1" applyAlignment="1">
      <alignment vertical="center" wrapText="1"/>
    </xf>
    <xf numFmtId="0" fontId="23" fillId="3" borderId="0" xfId="3" applyFont="1" applyFill="1" applyAlignment="1">
      <alignment vertical="center" wrapText="1"/>
    </xf>
    <xf numFmtId="0" fontId="19" fillId="3" borderId="0" xfId="3" applyFont="1" applyFill="1" applyAlignment="1">
      <alignment vertical="center" wrapText="1"/>
    </xf>
    <xf numFmtId="0" fontId="23" fillId="3" borderId="0" xfId="3" applyFont="1" applyFill="1" applyAlignment="1">
      <alignment horizontal="center" vertical="top" wrapText="1"/>
    </xf>
    <xf numFmtId="0" fontId="23" fillId="3" borderId="0" xfId="3" applyFont="1" applyFill="1" applyAlignment="1">
      <alignment horizontal="left" vertical="top" wrapText="1"/>
    </xf>
    <xf numFmtId="0" fontId="26" fillId="3" borderId="51" xfId="3" applyFont="1" applyFill="1" applyBorder="1" applyAlignment="1">
      <alignment horizontal="center" vertical="center" wrapText="1"/>
    </xf>
    <xf numFmtId="0" fontId="26" fillId="3" borderId="52" xfId="3" applyFont="1" applyFill="1" applyBorder="1" applyAlignment="1">
      <alignment horizontal="center" textRotation="90" wrapText="1"/>
    </xf>
    <xf numFmtId="0" fontId="26" fillId="3" borderId="49" xfId="3" applyFont="1" applyFill="1" applyBorder="1" applyAlignment="1">
      <alignment horizontal="center" vertical="center" wrapText="1"/>
    </xf>
    <xf numFmtId="0" fontId="26" fillId="3" borderId="53" xfId="3" applyFont="1" applyFill="1" applyBorder="1" applyAlignment="1">
      <alignment horizontal="center" vertical="center" wrapText="1"/>
    </xf>
    <xf numFmtId="0" fontId="26" fillId="3" borderId="12" xfId="3" applyFont="1" applyFill="1" applyBorder="1" applyAlignment="1">
      <alignment horizontal="center" vertical="center" wrapText="1"/>
    </xf>
    <xf numFmtId="0" fontId="26" fillId="3" borderId="3" xfId="3" applyFont="1" applyFill="1" applyBorder="1" applyAlignment="1">
      <alignment horizontal="center" vertical="center" wrapText="1"/>
    </xf>
    <xf numFmtId="0" fontId="26" fillId="3" borderId="3" xfId="3" applyFont="1" applyFill="1" applyBorder="1" applyAlignment="1">
      <alignment horizontal="center" textRotation="90" wrapText="1"/>
    </xf>
    <xf numFmtId="0" fontId="26" fillId="3" borderId="51" xfId="3" applyFont="1" applyFill="1" applyBorder="1" applyAlignment="1">
      <alignment horizontal="center" textRotation="90" wrapText="1"/>
    </xf>
    <xf numFmtId="0" fontId="26" fillId="3" borderId="50" xfId="3" applyFont="1" applyFill="1" applyBorder="1" applyAlignment="1">
      <alignment horizontal="center" vertical="center" wrapText="1"/>
    </xf>
    <xf numFmtId="0" fontId="26" fillId="3" borderId="8" xfId="3" applyFont="1" applyFill="1" applyBorder="1" applyAlignment="1">
      <alignment horizontal="center" vertical="center" wrapText="1"/>
    </xf>
    <xf numFmtId="0" fontId="26" fillId="3" borderId="8" xfId="3" applyFont="1" applyFill="1" applyBorder="1" applyAlignment="1">
      <alignment horizontal="center" textRotation="90" wrapText="1"/>
    </xf>
    <xf numFmtId="0" fontId="26" fillId="3" borderId="46" xfId="3" applyFont="1" applyFill="1" applyBorder="1" applyAlignment="1">
      <alignment horizontal="center" textRotation="90" wrapText="1"/>
    </xf>
    <xf numFmtId="0" fontId="30" fillId="3" borderId="46" xfId="3" applyFont="1" applyFill="1" applyBorder="1" applyAlignment="1">
      <alignment horizontal="left" vertical="center" wrapText="1"/>
    </xf>
    <xf numFmtId="167" fontId="30" fillId="3" borderId="46" xfId="3" applyNumberFormat="1" applyFont="1" applyFill="1" applyBorder="1" applyAlignment="1">
      <alignment horizontal="center" vertical="center" wrapText="1"/>
    </xf>
    <xf numFmtId="167" fontId="30" fillId="3" borderId="46" xfId="3" applyNumberFormat="1" applyFont="1" applyFill="1" applyBorder="1" applyAlignment="1">
      <alignment horizontal="right" vertical="center" wrapText="1"/>
    </xf>
    <xf numFmtId="167" fontId="5" fillId="3" borderId="46" xfId="3" applyNumberFormat="1" applyFont="1" applyFill="1" applyBorder="1" applyAlignment="1">
      <alignment horizontal="right" vertical="center" wrapText="1"/>
    </xf>
    <xf numFmtId="0" fontId="30" fillId="3" borderId="0" xfId="3" applyFont="1" applyFill="1" applyAlignment="1">
      <alignment horizontal="left" vertical="top" wrapText="1"/>
    </xf>
    <xf numFmtId="167" fontId="26" fillId="3" borderId="46" xfId="3" applyNumberFormat="1" applyFont="1" applyFill="1" applyBorder="1" applyAlignment="1">
      <alignment horizontal="center" vertical="center" wrapText="1"/>
    </xf>
    <xf numFmtId="167" fontId="26" fillId="3" borderId="46" xfId="3" applyNumberFormat="1" applyFont="1" applyFill="1" applyBorder="1" applyAlignment="1">
      <alignment horizontal="right" vertical="center" wrapText="1"/>
    </xf>
    <xf numFmtId="0" fontId="19" fillId="3" borderId="54" xfId="3" applyFont="1" applyFill="1" applyBorder="1" applyAlignment="1">
      <alignment horizontal="center" vertical="center" wrapText="1"/>
    </xf>
    <xf numFmtId="0" fontId="19" fillId="3" borderId="55" xfId="3" applyFont="1" applyFill="1" applyBorder="1" applyAlignment="1">
      <alignment horizontal="center" textRotation="90" wrapText="1"/>
    </xf>
    <xf numFmtId="0" fontId="19" fillId="3" borderId="56" xfId="3" applyFont="1" applyFill="1" applyBorder="1" applyAlignment="1">
      <alignment horizontal="center" vertical="center" wrapText="1"/>
    </xf>
    <xf numFmtId="0" fontId="19" fillId="3" borderId="57" xfId="3" applyFont="1" applyFill="1" applyBorder="1" applyAlignment="1">
      <alignment horizontal="center" vertical="center" wrapText="1"/>
    </xf>
    <xf numFmtId="0" fontId="19" fillId="3" borderId="58" xfId="3" applyFont="1" applyFill="1" applyBorder="1" applyAlignment="1">
      <alignment horizontal="center" vertical="center" wrapText="1"/>
    </xf>
    <xf numFmtId="0" fontId="19" fillId="3" borderId="28" xfId="3" applyFont="1" applyFill="1" applyBorder="1" applyAlignment="1">
      <alignment horizontal="center" textRotation="90" wrapText="1"/>
    </xf>
    <xf numFmtId="0" fontId="19" fillId="3" borderId="54" xfId="3" applyFont="1" applyFill="1" applyBorder="1" applyAlignment="1">
      <alignment horizontal="center" textRotation="90" wrapText="1"/>
    </xf>
    <xf numFmtId="0" fontId="19" fillId="3" borderId="59" xfId="3" applyFont="1" applyFill="1" applyBorder="1" applyAlignment="1">
      <alignment vertical="center" wrapText="1"/>
    </xf>
    <xf numFmtId="0" fontId="19" fillId="3" borderId="60" xfId="3" applyFont="1" applyFill="1" applyBorder="1" applyAlignment="1">
      <alignment vertical="center" wrapText="1"/>
    </xf>
    <xf numFmtId="0" fontId="19" fillId="3" borderId="45" xfId="3" applyFont="1" applyFill="1" applyBorder="1" applyAlignment="1">
      <alignment horizontal="center" vertical="center" wrapText="1"/>
    </xf>
    <xf numFmtId="0" fontId="19" fillId="3" borderId="44" xfId="3" applyFont="1" applyFill="1" applyBorder="1" applyAlignment="1">
      <alignment horizontal="center" textRotation="90" wrapText="1"/>
    </xf>
    <xf numFmtId="0" fontId="19" fillId="3" borderId="45" xfId="3" applyFont="1" applyFill="1" applyBorder="1" applyAlignment="1">
      <alignment horizontal="center" textRotation="90" wrapText="1"/>
    </xf>
    <xf numFmtId="0" fontId="19" fillId="3" borderId="55" xfId="3" applyFont="1" applyFill="1" applyBorder="1" applyAlignment="1">
      <alignment horizontal="center" textRotation="90" wrapText="1"/>
    </xf>
    <xf numFmtId="0" fontId="19" fillId="3" borderId="55" xfId="3" applyFont="1" applyFill="1" applyBorder="1" applyAlignment="1">
      <alignment textRotation="90" wrapText="1"/>
    </xf>
    <xf numFmtId="0" fontId="19" fillId="3" borderId="54" xfId="3" applyFont="1" applyFill="1" applyBorder="1" applyAlignment="1">
      <alignment horizontal="center" textRotation="90" wrapText="1"/>
    </xf>
    <xf numFmtId="0" fontId="19" fillId="3" borderId="61" xfId="3" applyFont="1" applyFill="1" applyBorder="1" applyAlignment="1">
      <alignment vertical="center" wrapText="1"/>
    </xf>
    <xf numFmtId="0" fontId="19" fillId="3" borderId="61" xfId="3" applyFont="1" applyFill="1" applyBorder="1" applyAlignment="1">
      <alignment horizontal="center" vertical="center" wrapText="1"/>
    </xf>
    <xf numFmtId="0" fontId="19" fillId="3" borderId="62" xfId="3" applyFont="1" applyFill="1" applyBorder="1" applyAlignment="1">
      <alignment horizontal="center" vertical="center" wrapText="1"/>
    </xf>
    <xf numFmtId="0" fontId="20" fillId="3" borderId="61" xfId="3" applyFont="1" applyFill="1" applyBorder="1" applyAlignment="1">
      <alignment vertical="top" wrapText="1"/>
    </xf>
    <xf numFmtId="0" fontId="20" fillId="3" borderId="61" xfId="3" applyFont="1" applyFill="1" applyBorder="1" applyAlignment="1">
      <alignment horizontal="center" vertical="center" wrapText="1"/>
    </xf>
    <xf numFmtId="3" fontId="20" fillId="3" borderId="61" xfId="3" applyNumberFormat="1" applyFont="1" applyFill="1" applyBorder="1" applyAlignment="1">
      <alignment vertical="center" wrapText="1"/>
    </xf>
    <xf numFmtId="3" fontId="20" fillId="3" borderId="61" xfId="3" applyNumberFormat="1" applyFont="1" applyFill="1" applyBorder="1" applyAlignment="1">
      <alignment horizontal="right" vertical="center" wrapText="1"/>
    </xf>
    <xf numFmtId="3" fontId="20" fillId="3" borderId="55" xfId="3" applyNumberFormat="1" applyFont="1" applyFill="1" applyBorder="1" applyAlignment="1">
      <alignment horizontal="right" vertical="center" wrapText="1"/>
    </xf>
    <xf numFmtId="3" fontId="20" fillId="3" borderId="54" xfId="3" applyNumberFormat="1" applyFont="1" applyFill="1" applyBorder="1" applyAlignment="1">
      <alignment horizontal="right" vertical="center" wrapText="1"/>
    </xf>
    <xf numFmtId="0" fontId="20" fillId="3" borderId="28" xfId="3" applyFont="1" applyFill="1" applyBorder="1" applyAlignment="1">
      <alignment vertical="top" wrapText="1"/>
    </xf>
    <xf numFmtId="0" fontId="20" fillId="3" borderId="28" xfId="3" applyFont="1" applyFill="1" applyBorder="1" applyAlignment="1">
      <alignment horizontal="center" vertical="center" wrapText="1"/>
    </xf>
    <xf numFmtId="3" fontId="20" fillId="3" borderId="46" xfId="3" applyNumberFormat="1" applyFont="1" applyFill="1" applyBorder="1" applyAlignment="1">
      <alignment horizontal="left" vertical="top" wrapText="1"/>
    </xf>
    <xf numFmtId="0" fontId="22" fillId="3" borderId="61" xfId="3" applyFont="1" applyFill="1" applyBorder="1" applyAlignment="1">
      <alignment vertical="top" wrapText="1"/>
    </xf>
    <xf numFmtId="0" fontId="22" fillId="3" borderId="61" xfId="3" applyFont="1" applyFill="1" applyBorder="1" applyAlignment="1">
      <alignment horizontal="center" vertical="center" wrapText="1"/>
    </xf>
    <xf numFmtId="3" fontId="22" fillId="3" borderId="61" xfId="3" applyNumberFormat="1" applyFont="1" applyFill="1" applyBorder="1" applyAlignment="1">
      <alignment horizontal="right" vertical="top" wrapText="1"/>
    </xf>
    <xf numFmtId="3" fontId="22" fillId="3" borderId="62" xfId="3" applyNumberFormat="1" applyFont="1" applyFill="1" applyBorder="1" applyAlignment="1">
      <alignment horizontal="right" vertical="top" wrapText="1"/>
    </xf>
    <xf numFmtId="3" fontId="20" fillId="3" borderId="28" xfId="3" applyNumberFormat="1" applyFont="1" applyFill="1" applyBorder="1" applyAlignment="1">
      <alignment horizontal="right" vertical="top" wrapText="1"/>
    </xf>
    <xf numFmtId="3" fontId="17" fillId="3" borderId="0" xfId="3" applyNumberFormat="1" applyFont="1" applyFill="1" applyAlignment="1">
      <alignment horizontal="left" vertical="top" wrapText="1"/>
    </xf>
    <xf numFmtId="0" fontId="22" fillId="3" borderId="28" xfId="3" applyFont="1" applyFill="1" applyBorder="1" applyAlignment="1">
      <alignment vertical="top" wrapText="1"/>
    </xf>
    <xf numFmtId="0" fontId="22" fillId="3" borderId="28" xfId="3" applyFont="1" applyFill="1" applyBorder="1" applyAlignment="1">
      <alignment horizontal="right" vertical="top" wrapText="1"/>
    </xf>
    <xf numFmtId="0" fontId="22" fillId="3" borderId="28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left" vertical="top" wrapText="1"/>
    </xf>
    <xf numFmtId="3" fontId="22" fillId="3" borderId="61" xfId="3" applyNumberFormat="1" applyFont="1" applyFill="1" applyBorder="1" applyAlignment="1">
      <alignment vertical="center" wrapText="1"/>
    </xf>
    <xf numFmtId="3" fontId="22" fillId="3" borderId="61" xfId="3" applyNumberFormat="1" applyFont="1" applyFill="1" applyBorder="1" applyAlignment="1">
      <alignment horizontal="right" vertical="center" wrapText="1"/>
    </xf>
    <xf numFmtId="3" fontId="22" fillId="3" borderId="62" xfId="3" applyNumberFormat="1" applyFont="1" applyFill="1" applyBorder="1" applyAlignment="1">
      <alignment horizontal="right" vertical="center" wrapText="1"/>
    </xf>
    <xf numFmtId="0" fontId="23" fillId="3" borderId="0" xfId="3" applyFont="1" applyFill="1" applyAlignment="1">
      <alignment horizontal="center" vertical="center" wrapText="1"/>
    </xf>
    <xf numFmtId="0" fontId="19" fillId="3" borderId="0" xfId="3" applyFont="1" applyFill="1" applyAlignment="1">
      <alignment horizontal="center" vertical="center" wrapText="1"/>
    </xf>
    <xf numFmtId="0" fontId="17" fillId="3" borderId="0" xfId="3" applyFont="1" applyFill="1" applyAlignment="1">
      <alignment vertical="center" wrapText="1"/>
    </xf>
    <xf numFmtId="3" fontId="22" fillId="2" borderId="61" xfId="3" applyNumberFormat="1" applyFont="1" applyFill="1" applyBorder="1" applyAlignment="1">
      <alignment horizontal="right" vertical="top" wrapText="1"/>
    </xf>
    <xf numFmtId="3" fontId="22" fillId="2" borderId="44" xfId="3" applyNumberFormat="1" applyFont="1" applyFill="1" applyBorder="1" applyAlignment="1">
      <alignment horizontal="right" vertical="top" wrapText="1"/>
    </xf>
    <xf numFmtId="3" fontId="22" fillId="2" borderId="45" xfId="3" applyNumberFormat="1" applyFont="1" applyFill="1" applyBorder="1" applyAlignment="1">
      <alignment horizontal="right" vertical="top" wrapText="1"/>
    </xf>
    <xf numFmtId="3" fontId="22" fillId="2" borderId="62" xfId="3" applyNumberFormat="1" applyFont="1" applyFill="1" applyBorder="1" applyAlignment="1">
      <alignment horizontal="right" vertical="top" wrapText="1"/>
    </xf>
    <xf numFmtId="3" fontId="20" fillId="2" borderId="28" xfId="3" applyNumberFormat="1" applyFont="1" applyFill="1" applyBorder="1" applyAlignment="1">
      <alignment horizontal="right" vertical="top" wrapText="1"/>
    </xf>
  </cellXfs>
  <cellStyles count="4">
    <cellStyle name="Normal" xfId="0" builtinId="0"/>
    <cellStyle name="Normal 106 2" xfId="1" xr:uid="{4DF86E63-16DF-4C2C-B357-FB276080E9A6}"/>
    <cellStyle name="Normal 2" xfId="2" xr:uid="{6B4AC6F4-9D81-4944-A437-14BD81BCCDCC}"/>
    <cellStyle name="Normal 3" xfId="3" xr:uid="{EA414611-41BD-4FDA-A98B-2B2E902DAD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0</xdr:col>
      <xdr:colOff>0</xdr:colOff>
      <xdr:row>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C9C7490-27FC-4326-89D9-2FC97C0534ED}"/>
            </a:ext>
          </a:extLst>
        </xdr:cNvPr>
        <xdr:cNvSpPr txBox="1">
          <a:spLocks noChangeArrowheads="1"/>
        </xdr:cNvSpPr>
      </xdr:nvSpPr>
      <xdr:spPr bwMode="auto">
        <a:xfrm>
          <a:off x="0" y="1657350"/>
          <a:ext cx="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БАЙГУУЛЛАГА</a:t>
          </a:r>
        </a:p>
        <a:p>
          <a:pPr algn="ctr" rtl="0">
            <a:defRPr sz="1000"/>
          </a:pP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(</a:t>
          </a: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өмчийн</a:t>
          </a:r>
          <a:r>
            <a:rPr lang="mn-MN" sz="11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хэлбэр, ангилал, хэв шинж</a:t>
          </a:r>
          <a:r>
            <a:rPr lang="en-US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  <a:endParaRPr lang="mn-MN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.……../……</a:t>
          </a:r>
          <a:r>
            <a:rPr lang="en-US" sz="1100" b="0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mn-MN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оны хичээлийн жил</a:t>
          </a:r>
        </a:p>
      </xdr:txBody>
    </xdr:sp>
    <xdr:clientData/>
  </xdr:twoCellAnchor>
  <xdr:twoCellAnchor>
    <xdr:from>
      <xdr:col>0</xdr:col>
      <xdr:colOff>47626</xdr:colOff>
      <xdr:row>0</xdr:row>
      <xdr:rowOff>38100</xdr:rowOff>
    </xdr:from>
    <xdr:to>
      <xdr:col>5</xdr:col>
      <xdr:colOff>219075</xdr:colOff>
      <xdr:row>1</xdr:row>
      <xdr:rowOff>257175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407B4B3E-500B-4F03-B823-3AC1FFC05AB2}"/>
            </a:ext>
          </a:extLst>
        </xdr:cNvPr>
        <xdr:cNvSpPr txBox="1">
          <a:spLocks noChangeArrowheads="1"/>
        </xdr:cNvSpPr>
      </xdr:nvSpPr>
      <xdr:spPr bwMode="auto">
        <a:xfrm>
          <a:off x="47626" y="38100"/>
          <a:ext cx="2447924" cy="571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/>
        <a:p>
          <a:pPr marL="0" marR="0" algn="l" rtl="1">
            <a:spcBef>
              <a:spcPts val="0"/>
            </a:spcBef>
            <a:spcAft>
              <a:spcPts val="0"/>
            </a:spcAft>
          </a:pPr>
          <a:r>
            <a:rPr lang="mn-MN" sz="1000">
              <a:effectLst/>
              <a:latin typeface="Arial"/>
              <a:ea typeface="Times New Roman"/>
            </a:rPr>
            <a:t>Үндэсний статистикийн хорооны даргын 2020 оны 03 сарын 24-ны өдрийн А/31 дугаар хавсралтаар батлав.</a:t>
          </a:r>
        </a:p>
        <a:p>
          <a:pPr marL="0" marR="0" algn="l" rtl="1">
            <a:spcBef>
              <a:spcPts val="0"/>
            </a:spcBef>
            <a:spcAft>
              <a:spcPts val="0"/>
            </a:spcAft>
          </a:pPr>
          <a:r>
            <a:rPr lang="mn-MN" sz="1000">
              <a:effectLst/>
              <a:latin typeface="Arial"/>
              <a:ea typeface="Times New Roman"/>
            </a:rPr>
            <a:t> </a:t>
          </a:r>
        </a:p>
      </xdr:txBody>
    </xdr:sp>
    <xdr:clientData/>
  </xdr:twoCellAnchor>
  <xdr:twoCellAnchor>
    <xdr:from>
      <xdr:col>11</xdr:col>
      <xdr:colOff>142875</xdr:colOff>
      <xdr:row>3</xdr:row>
      <xdr:rowOff>28576</xdr:rowOff>
    </xdr:from>
    <xdr:to>
      <xdr:col>18</xdr:col>
      <xdr:colOff>295276</xdr:colOff>
      <xdr:row>6</xdr:row>
      <xdr:rowOff>9526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25511A-90C3-4E0A-8E21-68FEE8DA2FEE}"/>
            </a:ext>
          </a:extLst>
        </xdr:cNvPr>
        <xdr:cNvSpPr txBox="1"/>
      </xdr:nvSpPr>
      <xdr:spPr>
        <a:xfrm>
          <a:off x="4876800" y="1333501"/>
          <a:ext cx="3019426" cy="857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mn-MN" sz="100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Боловсролын асуудал эрхэлсэн төрийн захиргааны төв байгууллага нь жил бүрийн 11 сарын</a:t>
          </a:r>
          <a:r>
            <a:rPr lang="mn-MN" sz="1000" baseline="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 </a:t>
          </a:r>
          <a:r>
            <a:rPr lang="en-US" sz="1000" baseline="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01</a:t>
          </a:r>
          <a:r>
            <a:rPr lang="mn-MN" sz="100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-ний дотор Үндэсний статистикийн хороонд цахим</a:t>
          </a:r>
          <a:r>
            <a:rPr lang="mn-MN" sz="1000" baseline="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 шуудан</a:t>
          </a:r>
          <a:r>
            <a:rPr lang="mn-MN" sz="100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 болон маягтаар ирүүлнэ. </a:t>
          </a:r>
          <a:endParaRPr lang="en-US" sz="1000">
            <a:effectLst/>
            <a:latin typeface="Arial" pitchFamily="34" charset="0"/>
            <a:ea typeface="Calibri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7</xdr:col>
      <xdr:colOff>142875</xdr:colOff>
      <xdr:row>1</xdr:row>
      <xdr:rowOff>266701</xdr:rowOff>
    </xdr:to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id="{0F40D81E-3F68-4F5F-82B5-D8351C7C91F4}"/>
            </a:ext>
          </a:extLst>
        </xdr:cNvPr>
        <xdr:cNvSpPr txBox="1">
          <a:spLocks noChangeArrowheads="1"/>
        </xdr:cNvSpPr>
      </xdr:nvSpPr>
      <xdr:spPr bwMode="auto">
        <a:xfrm>
          <a:off x="0" y="1"/>
          <a:ext cx="3324225" cy="514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/>
        <a:p>
          <a:pPr marL="0" marR="0" algn="l" rtl="1">
            <a:spcBef>
              <a:spcPts val="0"/>
            </a:spcBef>
            <a:spcAft>
              <a:spcPts val="0"/>
            </a:spcAft>
          </a:pPr>
          <a:r>
            <a:rPr lang="mn-MN" sz="1000">
              <a:effectLst/>
              <a:latin typeface="Arial"/>
              <a:ea typeface="Times New Roman"/>
            </a:rPr>
            <a:t>Үндэсний статистикийн хорооны даргын 2020 оны 03 сарын 24-ны өдрийн А/31 дугаар хавсралтаар батлав.</a:t>
          </a:r>
        </a:p>
        <a:p>
          <a:pPr marL="0" marR="0" algn="l" rtl="1">
            <a:spcBef>
              <a:spcPts val="0"/>
            </a:spcBef>
            <a:spcAft>
              <a:spcPts val="0"/>
            </a:spcAft>
          </a:pPr>
          <a:r>
            <a:rPr lang="mn-MN" sz="1000">
              <a:effectLst/>
              <a:latin typeface="Arial"/>
              <a:ea typeface="Times New Roman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87923</xdr:colOff>
      <xdr:row>4</xdr:row>
      <xdr:rowOff>86224</xdr:rowOff>
    </xdr:from>
    <xdr:to>
      <xdr:col>22</xdr:col>
      <xdr:colOff>0</xdr:colOff>
      <xdr:row>7</xdr:row>
      <xdr:rowOff>64412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447ACD-5430-4DE0-BEB5-4AD470656EDE}"/>
            </a:ext>
          </a:extLst>
        </xdr:cNvPr>
        <xdr:cNvSpPr txBox="1"/>
      </xdr:nvSpPr>
      <xdr:spPr>
        <a:xfrm>
          <a:off x="6555398" y="1153024"/>
          <a:ext cx="3617302" cy="7211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Боловсролын асуудал эрхэлсэн төрийн захиргааны төв байгууллага нь жил бүрийн </a:t>
          </a:r>
          <a:r>
            <a:rPr lang="en-US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11</a:t>
          </a: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 сарын</a:t>
          </a:r>
          <a:r>
            <a:rPr lang="mn-MN" sz="1000" baseline="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 25</a:t>
          </a: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-ны дотор Үндэсний статистикийн хороонд цахим</a:t>
          </a:r>
          <a:r>
            <a:rPr lang="mn-MN" sz="1000" baseline="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 шуудан</a:t>
          </a:r>
          <a:r>
            <a:rPr lang="mn-MN" sz="1000">
              <a:solidFill>
                <a:sysClr val="windowText" lastClr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 болон маягтаар ирүүлнэ. </a:t>
          </a:r>
          <a:endParaRPr lang="en-US" sz="1000">
            <a:solidFill>
              <a:sysClr val="windowText" lastClr="000000"/>
            </a:solidFill>
            <a:effectLst/>
            <a:latin typeface="Arial" pitchFamily="34" charset="0"/>
            <a:ea typeface="Calibri"/>
            <a:cs typeface="Arial" pitchFamily="34" charset="0"/>
          </a:endParaRPr>
        </a:p>
      </xdr:txBody>
    </xdr:sp>
    <xdr:clientData/>
  </xdr:twoCellAnchor>
  <xdr:twoCellAnchor>
    <xdr:from>
      <xdr:col>1</xdr:col>
      <xdr:colOff>19050</xdr:colOff>
      <xdr:row>0</xdr:row>
      <xdr:rowOff>57150</xdr:rowOff>
    </xdr:from>
    <xdr:to>
      <xdr:col>6</xdr:col>
      <xdr:colOff>352424</xdr:colOff>
      <xdr:row>2</xdr:row>
      <xdr:rowOff>58615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16015148-1ACB-445D-923A-614088E42781}"/>
            </a:ext>
          </a:extLst>
        </xdr:cNvPr>
        <xdr:cNvSpPr txBox="1">
          <a:spLocks noChangeArrowheads="1"/>
        </xdr:cNvSpPr>
      </xdr:nvSpPr>
      <xdr:spPr bwMode="auto">
        <a:xfrm>
          <a:off x="133350" y="57150"/>
          <a:ext cx="3219449" cy="40151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27432" tIns="22860" rIns="27432" bIns="0" anchor="t" upright="1"/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mn-MN" sz="1000">
              <a:effectLst/>
              <a:latin typeface="Arial"/>
              <a:ea typeface="Times New Roman"/>
            </a:rPr>
            <a:t>Үндэсний статистикийн хорооны даргын 2020 оны 03 сарын 24-ны өдрийн А/31 дугаар хавсралтаар батлав.</a:t>
          </a:r>
        </a:p>
        <a:p>
          <a:pPr marL="0" marR="0" algn="l" rtl="1">
            <a:spcBef>
              <a:spcPts val="0"/>
            </a:spcBef>
            <a:spcAft>
              <a:spcPts val="0"/>
            </a:spcAft>
          </a:pPr>
          <a:r>
            <a:rPr lang="mn-MN" sz="1000">
              <a:effectLst/>
              <a:latin typeface="Arial"/>
              <a:ea typeface="Times New Roman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228956</xdr:colOff>
      <xdr:row>2</xdr:row>
      <xdr:rowOff>416129</xdr:rowOff>
    </xdr:from>
    <xdr:to>
      <xdr:col>17</xdr:col>
      <xdr:colOff>164058</xdr:colOff>
      <xdr:row>3</xdr:row>
      <xdr:rowOff>494957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5FFB0C8-59E9-499B-A354-DAF4E03064B0}"/>
            </a:ext>
          </a:extLst>
        </xdr:cNvPr>
        <xdr:cNvSpPr txBox="1"/>
      </xdr:nvSpPr>
      <xdr:spPr>
        <a:xfrm>
          <a:off x="6563081" y="1311479"/>
          <a:ext cx="3002152" cy="5265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marL="0" marR="0" algn="just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mn-MN" sz="80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Боловсролын асуудал эрхэлсэн төрийн захиргааны төв байгууллага нь жил бүрийн 11 сарын</a:t>
          </a:r>
          <a:r>
            <a:rPr lang="mn-MN" sz="800" baseline="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 </a:t>
          </a:r>
          <a:r>
            <a:rPr lang="en-US" sz="800" baseline="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01</a:t>
          </a:r>
          <a:r>
            <a:rPr lang="mn-MN" sz="80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-ний дотор Үндэсний статистикийн хороонд цахим</a:t>
          </a:r>
          <a:r>
            <a:rPr lang="mn-MN" sz="800" baseline="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 шуудан</a:t>
          </a:r>
          <a:r>
            <a:rPr lang="mn-MN" sz="80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 болон маягтаар ирүүлнэ. </a:t>
          </a:r>
          <a:endParaRPr lang="en-US" sz="800">
            <a:effectLst/>
            <a:latin typeface="Arial" pitchFamily="34" charset="0"/>
            <a:ea typeface="Calibri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B2E3-FE0E-46EE-B6AC-D885FD17FFF9}">
  <dimension ref="A1:S43"/>
  <sheetViews>
    <sheetView view="pageBreakPreview" zoomScaleNormal="100" zoomScaleSheetLayoutView="100" workbookViewId="0">
      <selection activeCell="D4" sqref="D4"/>
    </sheetView>
  </sheetViews>
  <sheetFormatPr defaultColWidth="8.85546875" defaultRowHeight="11.25"/>
  <cols>
    <col min="1" max="1" width="19.5703125" style="1" customWidth="1"/>
    <col min="2" max="2" width="6.42578125" style="1" customWidth="1"/>
    <col min="3" max="3" width="3.85546875" style="1" customWidth="1"/>
    <col min="4" max="19" width="6.140625" style="1" customWidth="1"/>
    <col min="20" max="201" width="8.85546875" style="1"/>
    <col min="202" max="202" width="10.85546875" style="1" customWidth="1"/>
    <col min="203" max="203" width="47.85546875" style="1" customWidth="1"/>
    <col min="204" max="211" width="11.140625" style="1" customWidth="1"/>
    <col min="212" max="226" width="0" style="1" hidden="1" customWidth="1"/>
    <col min="227" max="457" width="8.85546875" style="1"/>
    <col min="458" max="458" width="10.85546875" style="1" customWidth="1"/>
    <col min="459" max="459" width="47.85546875" style="1" customWidth="1"/>
    <col min="460" max="467" width="11.140625" style="1" customWidth="1"/>
    <col min="468" max="482" width="0" style="1" hidden="1" customWidth="1"/>
    <col min="483" max="713" width="8.85546875" style="1"/>
    <col min="714" max="714" width="10.85546875" style="1" customWidth="1"/>
    <col min="715" max="715" width="47.85546875" style="1" customWidth="1"/>
    <col min="716" max="723" width="11.140625" style="1" customWidth="1"/>
    <col min="724" max="738" width="0" style="1" hidden="1" customWidth="1"/>
    <col min="739" max="969" width="8.85546875" style="1"/>
    <col min="970" max="970" width="10.85546875" style="1" customWidth="1"/>
    <col min="971" max="971" width="47.85546875" style="1" customWidth="1"/>
    <col min="972" max="979" width="11.140625" style="1" customWidth="1"/>
    <col min="980" max="994" width="0" style="1" hidden="1" customWidth="1"/>
    <col min="995" max="1225" width="8.85546875" style="1"/>
    <col min="1226" max="1226" width="10.85546875" style="1" customWidth="1"/>
    <col min="1227" max="1227" width="47.85546875" style="1" customWidth="1"/>
    <col min="1228" max="1235" width="11.140625" style="1" customWidth="1"/>
    <col min="1236" max="1250" width="0" style="1" hidden="1" customWidth="1"/>
    <col min="1251" max="1481" width="8.85546875" style="1"/>
    <col min="1482" max="1482" width="10.85546875" style="1" customWidth="1"/>
    <col min="1483" max="1483" width="47.85546875" style="1" customWidth="1"/>
    <col min="1484" max="1491" width="11.140625" style="1" customWidth="1"/>
    <col min="1492" max="1506" width="0" style="1" hidden="1" customWidth="1"/>
    <col min="1507" max="1737" width="8.85546875" style="1"/>
    <col min="1738" max="1738" width="10.85546875" style="1" customWidth="1"/>
    <col min="1739" max="1739" width="47.85546875" style="1" customWidth="1"/>
    <col min="1740" max="1747" width="11.140625" style="1" customWidth="1"/>
    <col min="1748" max="1762" width="0" style="1" hidden="1" customWidth="1"/>
    <col min="1763" max="1993" width="8.85546875" style="1"/>
    <col min="1994" max="1994" width="10.85546875" style="1" customWidth="1"/>
    <col min="1995" max="1995" width="47.85546875" style="1" customWidth="1"/>
    <col min="1996" max="2003" width="11.140625" style="1" customWidth="1"/>
    <col min="2004" max="2018" width="0" style="1" hidden="1" customWidth="1"/>
    <col min="2019" max="2249" width="8.85546875" style="1"/>
    <col min="2250" max="2250" width="10.85546875" style="1" customWidth="1"/>
    <col min="2251" max="2251" width="47.85546875" style="1" customWidth="1"/>
    <col min="2252" max="2259" width="11.140625" style="1" customWidth="1"/>
    <col min="2260" max="2274" width="0" style="1" hidden="1" customWidth="1"/>
    <col min="2275" max="2505" width="8.85546875" style="1"/>
    <col min="2506" max="2506" width="10.85546875" style="1" customWidth="1"/>
    <col min="2507" max="2507" width="47.85546875" style="1" customWidth="1"/>
    <col min="2508" max="2515" width="11.140625" style="1" customWidth="1"/>
    <col min="2516" max="2530" width="0" style="1" hidden="1" customWidth="1"/>
    <col min="2531" max="2761" width="8.85546875" style="1"/>
    <col min="2762" max="2762" width="10.85546875" style="1" customWidth="1"/>
    <col min="2763" max="2763" width="47.85546875" style="1" customWidth="1"/>
    <col min="2764" max="2771" width="11.140625" style="1" customWidth="1"/>
    <col min="2772" max="2786" width="0" style="1" hidden="1" customWidth="1"/>
    <col min="2787" max="3017" width="8.85546875" style="1"/>
    <col min="3018" max="3018" width="10.85546875" style="1" customWidth="1"/>
    <col min="3019" max="3019" width="47.85546875" style="1" customWidth="1"/>
    <col min="3020" max="3027" width="11.140625" style="1" customWidth="1"/>
    <col min="3028" max="3042" width="0" style="1" hidden="1" customWidth="1"/>
    <col min="3043" max="3273" width="8.85546875" style="1"/>
    <col min="3274" max="3274" width="10.85546875" style="1" customWidth="1"/>
    <col min="3275" max="3275" width="47.85546875" style="1" customWidth="1"/>
    <col min="3276" max="3283" width="11.140625" style="1" customWidth="1"/>
    <col min="3284" max="3298" width="0" style="1" hidden="1" customWidth="1"/>
    <col min="3299" max="3529" width="8.85546875" style="1"/>
    <col min="3530" max="3530" width="10.85546875" style="1" customWidth="1"/>
    <col min="3531" max="3531" width="47.85546875" style="1" customWidth="1"/>
    <col min="3532" max="3539" width="11.140625" style="1" customWidth="1"/>
    <col min="3540" max="3554" width="0" style="1" hidden="1" customWidth="1"/>
    <col min="3555" max="3785" width="8.85546875" style="1"/>
    <col min="3786" max="3786" width="10.85546875" style="1" customWidth="1"/>
    <col min="3787" max="3787" width="47.85546875" style="1" customWidth="1"/>
    <col min="3788" max="3795" width="11.140625" style="1" customWidth="1"/>
    <col min="3796" max="3810" width="0" style="1" hidden="1" customWidth="1"/>
    <col min="3811" max="4041" width="8.85546875" style="1"/>
    <col min="4042" max="4042" width="10.85546875" style="1" customWidth="1"/>
    <col min="4043" max="4043" width="47.85546875" style="1" customWidth="1"/>
    <col min="4044" max="4051" width="11.140625" style="1" customWidth="1"/>
    <col min="4052" max="4066" width="0" style="1" hidden="1" customWidth="1"/>
    <col min="4067" max="4297" width="8.85546875" style="1"/>
    <col min="4298" max="4298" width="10.85546875" style="1" customWidth="1"/>
    <col min="4299" max="4299" width="47.85546875" style="1" customWidth="1"/>
    <col min="4300" max="4307" width="11.140625" style="1" customWidth="1"/>
    <col min="4308" max="4322" width="0" style="1" hidden="1" customWidth="1"/>
    <col min="4323" max="4553" width="8.85546875" style="1"/>
    <col min="4554" max="4554" width="10.85546875" style="1" customWidth="1"/>
    <col min="4555" max="4555" width="47.85546875" style="1" customWidth="1"/>
    <col min="4556" max="4563" width="11.140625" style="1" customWidth="1"/>
    <col min="4564" max="4578" width="0" style="1" hidden="1" customWidth="1"/>
    <col min="4579" max="4809" width="8.85546875" style="1"/>
    <col min="4810" max="4810" width="10.85546875" style="1" customWidth="1"/>
    <col min="4811" max="4811" width="47.85546875" style="1" customWidth="1"/>
    <col min="4812" max="4819" width="11.140625" style="1" customWidth="1"/>
    <col min="4820" max="4834" width="0" style="1" hidden="1" customWidth="1"/>
    <col min="4835" max="5065" width="8.85546875" style="1"/>
    <col min="5066" max="5066" width="10.85546875" style="1" customWidth="1"/>
    <col min="5067" max="5067" width="47.85546875" style="1" customWidth="1"/>
    <col min="5068" max="5075" width="11.140625" style="1" customWidth="1"/>
    <col min="5076" max="5090" width="0" style="1" hidden="1" customWidth="1"/>
    <col min="5091" max="5321" width="8.85546875" style="1"/>
    <col min="5322" max="5322" width="10.85546875" style="1" customWidth="1"/>
    <col min="5323" max="5323" width="47.85546875" style="1" customWidth="1"/>
    <col min="5324" max="5331" width="11.140625" style="1" customWidth="1"/>
    <col min="5332" max="5346" width="0" style="1" hidden="1" customWidth="1"/>
    <col min="5347" max="5577" width="8.85546875" style="1"/>
    <col min="5578" max="5578" width="10.85546875" style="1" customWidth="1"/>
    <col min="5579" max="5579" width="47.85546875" style="1" customWidth="1"/>
    <col min="5580" max="5587" width="11.140625" style="1" customWidth="1"/>
    <col min="5588" max="5602" width="0" style="1" hidden="1" customWidth="1"/>
    <col min="5603" max="5833" width="8.85546875" style="1"/>
    <col min="5834" max="5834" width="10.85546875" style="1" customWidth="1"/>
    <col min="5835" max="5835" width="47.85546875" style="1" customWidth="1"/>
    <col min="5836" max="5843" width="11.140625" style="1" customWidth="1"/>
    <col min="5844" max="5858" width="0" style="1" hidden="1" customWidth="1"/>
    <col min="5859" max="6089" width="8.85546875" style="1"/>
    <col min="6090" max="6090" width="10.85546875" style="1" customWidth="1"/>
    <col min="6091" max="6091" width="47.85546875" style="1" customWidth="1"/>
    <col min="6092" max="6099" width="11.140625" style="1" customWidth="1"/>
    <col min="6100" max="6114" width="0" style="1" hidden="1" customWidth="1"/>
    <col min="6115" max="6345" width="8.85546875" style="1"/>
    <col min="6346" max="6346" width="10.85546875" style="1" customWidth="1"/>
    <col min="6347" max="6347" width="47.85546875" style="1" customWidth="1"/>
    <col min="6348" max="6355" width="11.140625" style="1" customWidth="1"/>
    <col min="6356" max="6370" width="0" style="1" hidden="1" customWidth="1"/>
    <col min="6371" max="6601" width="8.85546875" style="1"/>
    <col min="6602" max="6602" width="10.85546875" style="1" customWidth="1"/>
    <col min="6603" max="6603" width="47.85546875" style="1" customWidth="1"/>
    <col min="6604" max="6611" width="11.140625" style="1" customWidth="1"/>
    <col min="6612" max="6626" width="0" style="1" hidden="1" customWidth="1"/>
    <col min="6627" max="6857" width="8.85546875" style="1"/>
    <col min="6858" max="6858" width="10.85546875" style="1" customWidth="1"/>
    <col min="6859" max="6859" width="47.85546875" style="1" customWidth="1"/>
    <col min="6860" max="6867" width="11.140625" style="1" customWidth="1"/>
    <col min="6868" max="6882" width="0" style="1" hidden="1" customWidth="1"/>
    <col min="6883" max="7113" width="8.85546875" style="1"/>
    <col min="7114" max="7114" width="10.85546875" style="1" customWidth="1"/>
    <col min="7115" max="7115" width="47.85546875" style="1" customWidth="1"/>
    <col min="7116" max="7123" width="11.140625" style="1" customWidth="1"/>
    <col min="7124" max="7138" width="0" style="1" hidden="1" customWidth="1"/>
    <col min="7139" max="7369" width="8.85546875" style="1"/>
    <col min="7370" max="7370" width="10.85546875" style="1" customWidth="1"/>
    <col min="7371" max="7371" width="47.85546875" style="1" customWidth="1"/>
    <col min="7372" max="7379" width="11.140625" style="1" customWidth="1"/>
    <col min="7380" max="7394" width="0" style="1" hidden="1" customWidth="1"/>
    <col min="7395" max="7625" width="8.85546875" style="1"/>
    <col min="7626" max="7626" width="10.85546875" style="1" customWidth="1"/>
    <col min="7627" max="7627" width="47.85546875" style="1" customWidth="1"/>
    <col min="7628" max="7635" width="11.140625" style="1" customWidth="1"/>
    <col min="7636" max="7650" width="0" style="1" hidden="1" customWidth="1"/>
    <col min="7651" max="7881" width="8.85546875" style="1"/>
    <col min="7882" max="7882" width="10.85546875" style="1" customWidth="1"/>
    <col min="7883" max="7883" width="47.85546875" style="1" customWidth="1"/>
    <col min="7884" max="7891" width="11.140625" style="1" customWidth="1"/>
    <col min="7892" max="7906" width="0" style="1" hidden="1" customWidth="1"/>
    <col min="7907" max="8137" width="8.85546875" style="1"/>
    <col min="8138" max="8138" width="10.85546875" style="1" customWidth="1"/>
    <col min="8139" max="8139" width="47.85546875" style="1" customWidth="1"/>
    <col min="8140" max="8147" width="11.140625" style="1" customWidth="1"/>
    <col min="8148" max="8162" width="0" style="1" hidden="1" customWidth="1"/>
    <col min="8163" max="8393" width="8.85546875" style="1"/>
    <col min="8394" max="8394" width="10.85546875" style="1" customWidth="1"/>
    <col min="8395" max="8395" width="47.85546875" style="1" customWidth="1"/>
    <col min="8396" max="8403" width="11.140625" style="1" customWidth="1"/>
    <col min="8404" max="8418" width="0" style="1" hidden="1" customWidth="1"/>
    <col min="8419" max="8649" width="8.85546875" style="1"/>
    <col min="8650" max="8650" width="10.85546875" style="1" customWidth="1"/>
    <col min="8651" max="8651" width="47.85546875" style="1" customWidth="1"/>
    <col min="8652" max="8659" width="11.140625" style="1" customWidth="1"/>
    <col min="8660" max="8674" width="0" style="1" hidden="1" customWidth="1"/>
    <col min="8675" max="8905" width="8.85546875" style="1"/>
    <col min="8906" max="8906" width="10.85546875" style="1" customWidth="1"/>
    <col min="8907" max="8907" width="47.85546875" style="1" customWidth="1"/>
    <col min="8908" max="8915" width="11.140625" style="1" customWidth="1"/>
    <col min="8916" max="8930" width="0" style="1" hidden="1" customWidth="1"/>
    <col min="8931" max="9161" width="8.85546875" style="1"/>
    <col min="9162" max="9162" width="10.85546875" style="1" customWidth="1"/>
    <col min="9163" max="9163" width="47.85546875" style="1" customWidth="1"/>
    <col min="9164" max="9171" width="11.140625" style="1" customWidth="1"/>
    <col min="9172" max="9186" width="0" style="1" hidden="1" customWidth="1"/>
    <col min="9187" max="9417" width="8.85546875" style="1"/>
    <col min="9418" max="9418" width="10.85546875" style="1" customWidth="1"/>
    <col min="9419" max="9419" width="47.85546875" style="1" customWidth="1"/>
    <col min="9420" max="9427" width="11.140625" style="1" customWidth="1"/>
    <col min="9428" max="9442" width="0" style="1" hidden="1" customWidth="1"/>
    <col min="9443" max="9673" width="8.85546875" style="1"/>
    <col min="9674" max="9674" width="10.85546875" style="1" customWidth="1"/>
    <col min="9675" max="9675" width="47.85546875" style="1" customWidth="1"/>
    <col min="9676" max="9683" width="11.140625" style="1" customWidth="1"/>
    <col min="9684" max="9698" width="0" style="1" hidden="1" customWidth="1"/>
    <col min="9699" max="9929" width="8.85546875" style="1"/>
    <col min="9930" max="9930" width="10.85546875" style="1" customWidth="1"/>
    <col min="9931" max="9931" width="47.85546875" style="1" customWidth="1"/>
    <col min="9932" max="9939" width="11.140625" style="1" customWidth="1"/>
    <col min="9940" max="9954" width="0" style="1" hidden="1" customWidth="1"/>
    <col min="9955" max="10185" width="8.85546875" style="1"/>
    <col min="10186" max="10186" width="10.85546875" style="1" customWidth="1"/>
    <col min="10187" max="10187" width="47.85546875" style="1" customWidth="1"/>
    <col min="10188" max="10195" width="11.140625" style="1" customWidth="1"/>
    <col min="10196" max="10210" width="0" style="1" hidden="1" customWidth="1"/>
    <col min="10211" max="10441" width="8.85546875" style="1"/>
    <col min="10442" max="10442" width="10.85546875" style="1" customWidth="1"/>
    <col min="10443" max="10443" width="47.85546875" style="1" customWidth="1"/>
    <col min="10444" max="10451" width="11.140625" style="1" customWidth="1"/>
    <col min="10452" max="10466" width="0" style="1" hidden="1" customWidth="1"/>
    <col min="10467" max="10697" width="8.85546875" style="1"/>
    <col min="10698" max="10698" width="10.85546875" style="1" customWidth="1"/>
    <col min="10699" max="10699" width="47.85546875" style="1" customWidth="1"/>
    <col min="10700" max="10707" width="11.140625" style="1" customWidth="1"/>
    <col min="10708" max="10722" width="0" style="1" hidden="1" customWidth="1"/>
    <col min="10723" max="10953" width="8.85546875" style="1"/>
    <col min="10954" max="10954" width="10.85546875" style="1" customWidth="1"/>
    <col min="10955" max="10955" width="47.85546875" style="1" customWidth="1"/>
    <col min="10956" max="10963" width="11.140625" style="1" customWidth="1"/>
    <col min="10964" max="10978" width="0" style="1" hidden="1" customWidth="1"/>
    <col min="10979" max="11209" width="8.85546875" style="1"/>
    <col min="11210" max="11210" width="10.85546875" style="1" customWidth="1"/>
    <col min="11211" max="11211" width="47.85546875" style="1" customWidth="1"/>
    <col min="11212" max="11219" width="11.140625" style="1" customWidth="1"/>
    <col min="11220" max="11234" width="0" style="1" hidden="1" customWidth="1"/>
    <col min="11235" max="11465" width="8.85546875" style="1"/>
    <col min="11466" max="11466" width="10.85546875" style="1" customWidth="1"/>
    <col min="11467" max="11467" width="47.85546875" style="1" customWidth="1"/>
    <col min="11468" max="11475" width="11.140625" style="1" customWidth="1"/>
    <col min="11476" max="11490" width="0" style="1" hidden="1" customWidth="1"/>
    <col min="11491" max="11721" width="8.85546875" style="1"/>
    <col min="11722" max="11722" width="10.85546875" style="1" customWidth="1"/>
    <col min="11723" max="11723" width="47.85546875" style="1" customWidth="1"/>
    <col min="11724" max="11731" width="11.140625" style="1" customWidth="1"/>
    <col min="11732" max="11746" width="0" style="1" hidden="1" customWidth="1"/>
    <col min="11747" max="11977" width="8.85546875" style="1"/>
    <col min="11978" max="11978" width="10.85546875" style="1" customWidth="1"/>
    <col min="11979" max="11979" width="47.85546875" style="1" customWidth="1"/>
    <col min="11980" max="11987" width="11.140625" style="1" customWidth="1"/>
    <col min="11988" max="12002" width="0" style="1" hidden="1" customWidth="1"/>
    <col min="12003" max="12233" width="8.85546875" style="1"/>
    <col min="12234" max="12234" width="10.85546875" style="1" customWidth="1"/>
    <col min="12235" max="12235" width="47.85546875" style="1" customWidth="1"/>
    <col min="12236" max="12243" width="11.140625" style="1" customWidth="1"/>
    <col min="12244" max="12258" width="0" style="1" hidden="1" customWidth="1"/>
    <col min="12259" max="12489" width="8.85546875" style="1"/>
    <col min="12490" max="12490" width="10.85546875" style="1" customWidth="1"/>
    <col min="12491" max="12491" width="47.85546875" style="1" customWidth="1"/>
    <col min="12492" max="12499" width="11.140625" style="1" customWidth="1"/>
    <col min="12500" max="12514" width="0" style="1" hidden="1" customWidth="1"/>
    <col min="12515" max="12745" width="8.85546875" style="1"/>
    <col min="12746" max="12746" width="10.85546875" style="1" customWidth="1"/>
    <col min="12747" max="12747" width="47.85546875" style="1" customWidth="1"/>
    <col min="12748" max="12755" width="11.140625" style="1" customWidth="1"/>
    <col min="12756" max="12770" width="0" style="1" hidden="1" customWidth="1"/>
    <col min="12771" max="13001" width="8.85546875" style="1"/>
    <col min="13002" max="13002" width="10.85546875" style="1" customWidth="1"/>
    <col min="13003" max="13003" width="47.85546875" style="1" customWidth="1"/>
    <col min="13004" max="13011" width="11.140625" style="1" customWidth="1"/>
    <col min="13012" max="13026" width="0" style="1" hidden="1" customWidth="1"/>
    <col min="13027" max="13257" width="8.85546875" style="1"/>
    <col min="13258" max="13258" width="10.85546875" style="1" customWidth="1"/>
    <col min="13259" max="13259" width="47.85546875" style="1" customWidth="1"/>
    <col min="13260" max="13267" width="11.140625" style="1" customWidth="1"/>
    <col min="13268" max="13282" width="0" style="1" hidden="1" customWidth="1"/>
    <col min="13283" max="13513" width="8.85546875" style="1"/>
    <col min="13514" max="13514" width="10.85546875" style="1" customWidth="1"/>
    <col min="13515" max="13515" width="47.85546875" style="1" customWidth="1"/>
    <col min="13516" max="13523" width="11.140625" style="1" customWidth="1"/>
    <col min="13524" max="13538" width="0" style="1" hidden="1" customWidth="1"/>
    <col min="13539" max="13769" width="8.85546875" style="1"/>
    <col min="13770" max="13770" width="10.85546875" style="1" customWidth="1"/>
    <col min="13771" max="13771" width="47.85546875" style="1" customWidth="1"/>
    <col min="13772" max="13779" width="11.140625" style="1" customWidth="1"/>
    <col min="13780" max="13794" width="0" style="1" hidden="1" customWidth="1"/>
    <col min="13795" max="14025" width="8.85546875" style="1"/>
    <col min="14026" max="14026" width="10.85546875" style="1" customWidth="1"/>
    <col min="14027" max="14027" width="47.85546875" style="1" customWidth="1"/>
    <col min="14028" max="14035" width="11.140625" style="1" customWidth="1"/>
    <col min="14036" max="14050" width="0" style="1" hidden="1" customWidth="1"/>
    <col min="14051" max="14281" width="8.85546875" style="1"/>
    <col min="14282" max="14282" width="10.85546875" style="1" customWidth="1"/>
    <col min="14283" max="14283" width="47.85546875" style="1" customWidth="1"/>
    <col min="14284" max="14291" width="11.140625" style="1" customWidth="1"/>
    <col min="14292" max="14306" width="0" style="1" hidden="1" customWidth="1"/>
    <col min="14307" max="14537" width="8.85546875" style="1"/>
    <col min="14538" max="14538" width="10.85546875" style="1" customWidth="1"/>
    <col min="14539" max="14539" width="47.85546875" style="1" customWidth="1"/>
    <col min="14540" max="14547" width="11.140625" style="1" customWidth="1"/>
    <col min="14548" max="14562" width="0" style="1" hidden="1" customWidth="1"/>
    <col min="14563" max="14793" width="8.85546875" style="1"/>
    <col min="14794" max="14794" width="10.85546875" style="1" customWidth="1"/>
    <col min="14795" max="14795" width="47.85546875" style="1" customWidth="1"/>
    <col min="14796" max="14803" width="11.140625" style="1" customWidth="1"/>
    <col min="14804" max="14818" width="0" style="1" hidden="1" customWidth="1"/>
    <col min="14819" max="15049" width="8.85546875" style="1"/>
    <col min="15050" max="15050" width="10.85546875" style="1" customWidth="1"/>
    <col min="15051" max="15051" width="47.85546875" style="1" customWidth="1"/>
    <col min="15052" max="15059" width="11.140625" style="1" customWidth="1"/>
    <col min="15060" max="15074" width="0" style="1" hidden="1" customWidth="1"/>
    <col min="15075" max="15305" width="8.85546875" style="1"/>
    <col min="15306" max="15306" width="10.85546875" style="1" customWidth="1"/>
    <col min="15307" max="15307" width="47.85546875" style="1" customWidth="1"/>
    <col min="15308" max="15315" width="11.140625" style="1" customWidth="1"/>
    <col min="15316" max="15330" width="0" style="1" hidden="1" customWidth="1"/>
    <col min="15331" max="15561" width="8.85546875" style="1"/>
    <col min="15562" max="15562" width="10.85546875" style="1" customWidth="1"/>
    <col min="15563" max="15563" width="47.85546875" style="1" customWidth="1"/>
    <col min="15564" max="15571" width="11.140625" style="1" customWidth="1"/>
    <col min="15572" max="15586" width="0" style="1" hidden="1" customWidth="1"/>
    <col min="15587" max="15817" width="8.85546875" style="1"/>
    <col min="15818" max="15818" width="10.85546875" style="1" customWidth="1"/>
    <col min="15819" max="15819" width="47.85546875" style="1" customWidth="1"/>
    <col min="15820" max="15827" width="11.140625" style="1" customWidth="1"/>
    <col min="15828" max="15842" width="0" style="1" hidden="1" customWidth="1"/>
    <col min="15843" max="16073" width="8.85546875" style="1"/>
    <col min="16074" max="16074" width="10.85546875" style="1" customWidth="1"/>
    <col min="16075" max="16075" width="47.85546875" style="1" customWidth="1"/>
    <col min="16076" max="16083" width="11.140625" style="1" customWidth="1"/>
    <col min="16084" max="16098" width="0" style="1" hidden="1" customWidth="1"/>
    <col min="16099" max="16384" width="8.85546875" style="1"/>
  </cols>
  <sheetData>
    <row r="1" spans="1:19" ht="27.75" customHeight="1">
      <c r="R1" s="40" t="s">
        <v>0</v>
      </c>
      <c r="S1" s="40"/>
    </row>
    <row r="2" spans="1:19" ht="33.75" customHeight="1"/>
    <row r="3" spans="1:19" ht="41.25" customHeight="1">
      <c r="A3" s="41" t="s">
        <v>39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2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0.25" customHeight="1"/>
    <row r="6" spans="1:19" ht="24.75" customHeight="1"/>
    <row r="7" spans="1:19" ht="18" customHeight="1">
      <c r="A7" s="3" t="s">
        <v>1</v>
      </c>
      <c r="B7" s="4"/>
      <c r="C7" s="4"/>
      <c r="D7" s="4"/>
      <c r="E7" s="5"/>
      <c r="F7" s="5"/>
      <c r="G7" s="5"/>
      <c r="H7" s="5"/>
      <c r="S7" s="6" t="s">
        <v>2</v>
      </c>
    </row>
    <row r="8" spans="1:19" s="4" customFormat="1" ht="30" customHeight="1">
      <c r="A8" s="42" t="s">
        <v>3</v>
      </c>
      <c r="B8" s="43"/>
      <c r="C8" s="48" t="s">
        <v>4</v>
      </c>
      <c r="D8" s="49" t="s">
        <v>5</v>
      </c>
      <c r="E8" s="52" t="s">
        <v>6</v>
      </c>
      <c r="F8" s="52"/>
      <c r="G8" s="52"/>
      <c r="H8" s="52"/>
      <c r="I8" s="52"/>
      <c r="J8" s="52"/>
      <c r="K8" s="52"/>
      <c r="L8" s="52"/>
      <c r="M8" s="52"/>
      <c r="N8" s="52"/>
      <c r="O8" s="53" t="s">
        <v>7</v>
      </c>
      <c r="P8" s="52" t="s">
        <v>8</v>
      </c>
      <c r="Q8" s="52"/>
      <c r="R8" s="56"/>
      <c r="S8" s="56"/>
    </row>
    <row r="9" spans="1:19" s="8" customFormat="1" ht="26.25" customHeight="1">
      <c r="A9" s="44"/>
      <c r="B9" s="45"/>
      <c r="C9" s="48"/>
      <c r="D9" s="50"/>
      <c r="E9" s="57" t="s">
        <v>9</v>
      </c>
      <c r="F9" s="57"/>
      <c r="G9" s="57"/>
      <c r="H9" s="57" t="s">
        <v>10</v>
      </c>
      <c r="I9" s="57"/>
      <c r="J9" s="57"/>
      <c r="K9" s="60" t="s">
        <v>11</v>
      </c>
      <c r="L9" s="61"/>
      <c r="M9" s="62"/>
      <c r="N9" s="63" t="s">
        <v>12</v>
      </c>
      <c r="O9" s="54"/>
      <c r="P9" s="64" t="s">
        <v>13</v>
      </c>
      <c r="Q9" s="65" t="s">
        <v>14</v>
      </c>
      <c r="R9" s="36" t="s">
        <v>15</v>
      </c>
      <c r="S9" s="7"/>
    </row>
    <row r="10" spans="1:19" s="8" customFormat="1" ht="100.5" customHeight="1">
      <c r="A10" s="46"/>
      <c r="B10" s="47"/>
      <c r="C10" s="48"/>
      <c r="D10" s="51"/>
      <c r="E10" s="9" t="s">
        <v>16</v>
      </c>
      <c r="F10" s="9" t="s">
        <v>17</v>
      </c>
      <c r="G10" s="9" t="s">
        <v>18</v>
      </c>
      <c r="H10" s="10" t="s">
        <v>19</v>
      </c>
      <c r="I10" s="10" t="s">
        <v>20</v>
      </c>
      <c r="J10" s="10" t="s">
        <v>21</v>
      </c>
      <c r="K10" s="10" t="s">
        <v>16</v>
      </c>
      <c r="L10" s="10" t="s">
        <v>17</v>
      </c>
      <c r="M10" s="10" t="s">
        <v>18</v>
      </c>
      <c r="N10" s="63"/>
      <c r="O10" s="55"/>
      <c r="P10" s="64"/>
      <c r="Q10" s="65"/>
      <c r="R10" s="37"/>
      <c r="S10" s="11" t="s">
        <v>22</v>
      </c>
    </row>
    <row r="11" spans="1:19" ht="16.5" customHeight="1">
      <c r="A11" s="38" t="s">
        <v>23</v>
      </c>
      <c r="B11" s="39"/>
      <c r="C11" s="12" t="s">
        <v>24</v>
      </c>
      <c r="D11" s="12">
        <v>1</v>
      </c>
      <c r="E11" s="12">
        <v>2</v>
      </c>
      <c r="F11" s="12">
        <v>3</v>
      </c>
      <c r="G11" s="12">
        <v>4</v>
      </c>
      <c r="H11" s="12">
        <v>5</v>
      </c>
      <c r="I11" s="12">
        <v>6</v>
      </c>
      <c r="J11" s="12">
        <v>7</v>
      </c>
      <c r="K11" s="12">
        <v>8</v>
      </c>
      <c r="L11" s="12">
        <v>9</v>
      </c>
      <c r="M11" s="12">
        <v>10</v>
      </c>
      <c r="N11" s="12">
        <v>11</v>
      </c>
      <c r="O11" s="12">
        <v>12</v>
      </c>
      <c r="P11" s="12">
        <f>+O11+1</f>
        <v>13</v>
      </c>
      <c r="Q11" s="12">
        <f>+P11+1</f>
        <v>14</v>
      </c>
      <c r="R11" s="13">
        <f>+Q11+1</f>
        <v>15</v>
      </c>
      <c r="S11" s="14">
        <f>+R11+1</f>
        <v>16</v>
      </c>
    </row>
    <row r="12" spans="1:19" ht="18" customHeight="1">
      <c r="A12" s="58" t="s">
        <v>40</v>
      </c>
      <c r="B12" s="59"/>
      <c r="C12" s="34">
        <v>1</v>
      </c>
      <c r="D12" s="26">
        <v>88</v>
      </c>
      <c r="E12" s="26">
        <v>20</v>
      </c>
      <c r="F12" s="26">
        <v>0</v>
      </c>
      <c r="G12" s="26">
        <v>0</v>
      </c>
      <c r="H12" s="26">
        <v>60</v>
      </c>
      <c r="I12" s="26">
        <v>3</v>
      </c>
      <c r="J12" s="26">
        <v>2</v>
      </c>
      <c r="K12" s="26">
        <v>0</v>
      </c>
      <c r="L12" s="26">
        <v>0</v>
      </c>
      <c r="M12" s="26">
        <v>0</v>
      </c>
      <c r="N12" s="26">
        <v>3</v>
      </c>
      <c r="O12" s="26">
        <v>3</v>
      </c>
      <c r="P12" s="26">
        <v>38</v>
      </c>
      <c r="Q12" s="26">
        <v>47</v>
      </c>
      <c r="R12" s="26">
        <v>3</v>
      </c>
      <c r="S12" s="26">
        <v>2</v>
      </c>
    </row>
    <row r="13" spans="1:19" ht="18" customHeight="1">
      <c r="A13" s="32" t="s">
        <v>25</v>
      </c>
      <c r="B13" s="33"/>
      <c r="C13" s="28">
        <f>1+C12</f>
        <v>2</v>
      </c>
      <c r="D13" s="27">
        <v>1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1</v>
      </c>
      <c r="Q13" s="27">
        <v>0</v>
      </c>
      <c r="R13" s="27">
        <v>0</v>
      </c>
      <c r="S13" s="27">
        <v>0</v>
      </c>
    </row>
    <row r="14" spans="1:19" ht="18" customHeight="1">
      <c r="A14" s="35" t="s">
        <v>26</v>
      </c>
      <c r="B14" s="33"/>
      <c r="C14" s="28">
        <f t="shared" ref="C14:C29" si="0">1+C13</f>
        <v>3</v>
      </c>
      <c r="D14" s="29">
        <v>1</v>
      </c>
      <c r="E14" s="29">
        <v>1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30">
        <v>0</v>
      </c>
      <c r="N14" s="29">
        <v>0</v>
      </c>
      <c r="O14" s="29">
        <v>0</v>
      </c>
      <c r="P14" s="29">
        <v>1</v>
      </c>
      <c r="Q14" s="29">
        <v>0</v>
      </c>
      <c r="R14" s="30">
        <v>0</v>
      </c>
      <c r="S14" s="31">
        <v>0</v>
      </c>
    </row>
    <row r="15" spans="1:19" ht="18" customHeight="1">
      <c r="A15" s="32" t="s">
        <v>27</v>
      </c>
      <c r="B15" s="33"/>
      <c r="C15" s="28">
        <f t="shared" si="0"/>
        <v>4</v>
      </c>
      <c r="D15" s="27">
        <v>3</v>
      </c>
      <c r="E15" s="27">
        <v>1</v>
      </c>
      <c r="F15" s="27">
        <v>0</v>
      </c>
      <c r="G15" s="27">
        <v>0</v>
      </c>
      <c r="H15" s="27">
        <v>2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3</v>
      </c>
      <c r="R15" s="27">
        <v>0</v>
      </c>
      <c r="S15" s="27">
        <v>0</v>
      </c>
    </row>
    <row r="16" spans="1:19" ht="18" customHeight="1">
      <c r="A16" s="35" t="s">
        <v>28</v>
      </c>
      <c r="B16" s="33"/>
      <c r="C16" s="28">
        <f t="shared" si="0"/>
        <v>5</v>
      </c>
      <c r="D16" s="29">
        <v>2</v>
      </c>
      <c r="E16" s="29">
        <v>1</v>
      </c>
      <c r="F16" s="29">
        <v>0</v>
      </c>
      <c r="G16" s="29">
        <v>0</v>
      </c>
      <c r="H16" s="29">
        <v>1</v>
      </c>
      <c r="I16" s="29">
        <v>0</v>
      </c>
      <c r="J16" s="29">
        <v>0</v>
      </c>
      <c r="K16" s="29">
        <v>0</v>
      </c>
      <c r="L16" s="29">
        <v>0</v>
      </c>
      <c r="M16" s="30">
        <v>0</v>
      </c>
      <c r="N16" s="29">
        <v>0</v>
      </c>
      <c r="O16" s="29">
        <v>0</v>
      </c>
      <c r="P16" s="29">
        <v>0</v>
      </c>
      <c r="Q16" s="29">
        <v>2</v>
      </c>
      <c r="R16" s="30">
        <v>0</v>
      </c>
      <c r="S16" s="31">
        <v>0</v>
      </c>
    </row>
    <row r="17" spans="1:19" ht="18" customHeight="1">
      <c r="A17" s="35" t="s">
        <v>29</v>
      </c>
      <c r="B17" s="33"/>
      <c r="C17" s="28">
        <f t="shared" si="0"/>
        <v>6</v>
      </c>
      <c r="D17" s="29">
        <v>1</v>
      </c>
      <c r="E17" s="29">
        <v>0</v>
      </c>
      <c r="F17" s="29">
        <v>0</v>
      </c>
      <c r="G17" s="29">
        <v>0</v>
      </c>
      <c r="H17" s="29">
        <v>1</v>
      </c>
      <c r="I17" s="29">
        <v>0</v>
      </c>
      <c r="J17" s="29">
        <v>0</v>
      </c>
      <c r="K17" s="29">
        <v>0</v>
      </c>
      <c r="L17" s="29">
        <v>0</v>
      </c>
      <c r="M17" s="30">
        <v>0</v>
      </c>
      <c r="N17" s="29">
        <v>0</v>
      </c>
      <c r="O17" s="29">
        <v>0</v>
      </c>
      <c r="P17" s="29">
        <v>0</v>
      </c>
      <c r="Q17" s="29">
        <v>1</v>
      </c>
      <c r="R17" s="30">
        <v>0</v>
      </c>
      <c r="S17" s="31">
        <v>0</v>
      </c>
    </row>
    <row r="18" spans="1:19" ht="18" customHeight="1">
      <c r="A18" s="32" t="s">
        <v>30</v>
      </c>
      <c r="B18" s="33"/>
      <c r="C18" s="28">
        <f t="shared" si="0"/>
        <v>7</v>
      </c>
      <c r="D18" s="27">
        <v>3</v>
      </c>
      <c r="E18" s="27">
        <v>1</v>
      </c>
      <c r="F18" s="27">
        <v>0</v>
      </c>
      <c r="G18" s="27">
        <v>0</v>
      </c>
      <c r="H18" s="27">
        <v>2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3</v>
      </c>
      <c r="R18" s="27">
        <v>0</v>
      </c>
      <c r="S18" s="27">
        <v>0</v>
      </c>
    </row>
    <row r="19" spans="1:19" ht="18" customHeight="1">
      <c r="A19" s="35" t="s">
        <v>31</v>
      </c>
      <c r="B19" s="33"/>
      <c r="C19" s="28">
        <f t="shared" si="0"/>
        <v>8</v>
      </c>
      <c r="D19" s="29">
        <v>3</v>
      </c>
      <c r="E19" s="29">
        <v>1</v>
      </c>
      <c r="F19" s="29">
        <v>0</v>
      </c>
      <c r="G19" s="29">
        <v>0</v>
      </c>
      <c r="H19" s="29">
        <v>2</v>
      </c>
      <c r="I19" s="29">
        <v>0</v>
      </c>
      <c r="J19" s="29">
        <v>0</v>
      </c>
      <c r="K19" s="29">
        <v>0</v>
      </c>
      <c r="L19" s="29">
        <v>0</v>
      </c>
      <c r="M19" s="30">
        <v>0</v>
      </c>
      <c r="N19" s="29">
        <v>0</v>
      </c>
      <c r="O19" s="29">
        <v>0</v>
      </c>
      <c r="P19" s="29">
        <v>0</v>
      </c>
      <c r="Q19" s="29">
        <v>3</v>
      </c>
      <c r="R19" s="30">
        <v>0</v>
      </c>
      <c r="S19" s="31">
        <v>0</v>
      </c>
    </row>
    <row r="20" spans="1:19" ht="18" customHeight="1">
      <c r="A20" s="32" t="s">
        <v>32</v>
      </c>
      <c r="B20" s="33"/>
      <c r="C20" s="28">
        <f t="shared" si="0"/>
        <v>9</v>
      </c>
      <c r="D20" s="27">
        <v>1</v>
      </c>
      <c r="E20" s="27">
        <v>1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1</v>
      </c>
      <c r="Q20" s="27">
        <v>0</v>
      </c>
      <c r="R20" s="27">
        <v>0</v>
      </c>
      <c r="S20" s="31">
        <v>0</v>
      </c>
    </row>
    <row r="21" spans="1:19" ht="18" customHeight="1">
      <c r="A21" s="35" t="s">
        <v>33</v>
      </c>
      <c r="B21" s="33"/>
      <c r="C21" s="28">
        <f t="shared" si="0"/>
        <v>10</v>
      </c>
      <c r="D21" s="29">
        <v>1</v>
      </c>
      <c r="E21" s="29">
        <v>1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30">
        <v>0</v>
      </c>
      <c r="N21" s="29">
        <v>0</v>
      </c>
      <c r="O21" s="29">
        <v>0</v>
      </c>
      <c r="P21" s="29">
        <v>1</v>
      </c>
      <c r="Q21" s="29">
        <v>0</v>
      </c>
      <c r="R21" s="30">
        <v>0</v>
      </c>
      <c r="S21" s="31">
        <v>0</v>
      </c>
    </row>
    <row r="22" spans="1:19" ht="18" customHeight="1">
      <c r="A22" s="32" t="s">
        <v>35</v>
      </c>
      <c r="B22" s="33"/>
      <c r="C22" s="28">
        <f t="shared" si="0"/>
        <v>11</v>
      </c>
      <c r="D22" s="27">
        <v>80</v>
      </c>
      <c r="E22" s="27">
        <v>16</v>
      </c>
      <c r="F22" s="27">
        <v>0</v>
      </c>
      <c r="G22" s="27">
        <v>0</v>
      </c>
      <c r="H22" s="27">
        <v>56</v>
      </c>
      <c r="I22" s="27">
        <v>3</v>
      </c>
      <c r="J22" s="27">
        <v>2</v>
      </c>
      <c r="K22" s="27">
        <v>0</v>
      </c>
      <c r="L22" s="27">
        <v>0</v>
      </c>
      <c r="M22" s="27">
        <v>0</v>
      </c>
      <c r="N22" s="27">
        <v>3</v>
      </c>
      <c r="O22" s="27">
        <v>3</v>
      </c>
      <c r="P22" s="27">
        <v>36</v>
      </c>
      <c r="Q22" s="27">
        <v>41</v>
      </c>
      <c r="R22" s="27">
        <v>3</v>
      </c>
      <c r="S22" s="27">
        <v>2</v>
      </c>
    </row>
    <row r="23" spans="1:19" ht="18" customHeight="1">
      <c r="A23" s="35" t="s">
        <v>41</v>
      </c>
      <c r="B23" s="33"/>
      <c r="C23" s="28">
        <f t="shared" si="0"/>
        <v>12</v>
      </c>
      <c r="D23" s="29">
        <v>17</v>
      </c>
      <c r="E23" s="29">
        <v>1</v>
      </c>
      <c r="F23" s="29">
        <v>0</v>
      </c>
      <c r="G23" s="29">
        <v>0</v>
      </c>
      <c r="H23" s="29">
        <v>13</v>
      </c>
      <c r="I23" s="29">
        <v>0</v>
      </c>
      <c r="J23" s="29">
        <v>2</v>
      </c>
      <c r="K23" s="29">
        <v>0</v>
      </c>
      <c r="L23" s="29">
        <v>0</v>
      </c>
      <c r="M23" s="30">
        <v>0</v>
      </c>
      <c r="N23" s="29">
        <v>1</v>
      </c>
      <c r="O23" s="29">
        <v>1</v>
      </c>
      <c r="P23" s="29">
        <v>5</v>
      </c>
      <c r="Q23" s="29">
        <v>12</v>
      </c>
      <c r="R23" s="30">
        <v>1</v>
      </c>
      <c r="S23" s="31">
        <v>1</v>
      </c>
    </row>
    <row r="24" spans="1:19" ht="18" customHeight="1">
      <c r="A24" s="35" t="s">
        <v>42</v>
      </c>
      <c r="B24" s="33"/>
      <c r="C24" s="28">
        <f t="shared" si="0"/>
        <v>13</v>
      </c>
      <c r="D24" s="29">
        <v>21</v>
      </c>
      <c r="E24" s="29">
        <v>3</v>
      </c>
      <c r="F24" s="29">
        <v>0</v>
      </c>
      <c r="G24" s="29">
        <v>0</v>
      </c>
      <c r="H24" s="29">
        <v>15</v>
      </c>
      <c r="I24" s="29">
        <v>2</v>
      </c>
      <c r="J24" s="29">
        <v>0</v>
      </c>
      <c r="K24" s="29">
        <v>0</v>
      </c>
      <c r="L24" s="29">
        <v>0</v>
      </c>
      <c r="M24" s="30">
        <v>0</v>
      </c>
      <c r="N24" s="29">
        <v>1</v>
      </c>
      <c r="O24" s="29">
        <v>1</v>
      </c>
      <c r="P24" s="29">
        <v>9</v>
      </c>
      <c r="Q24" s="29">
        <v>10</v>
      </c>
      <c r="R24" s="30">
        <v>1</v>
      </c>
      <c r="S24" s="31">
        <v>1</v>
      </c>
    </row>
    <row r="25" spans="1:19" ht="18" customHeight="1">
      <c r="A25" s="35" t="s">
        <v>43</v>
      </c>
      <c r="B25" s="33"/>
      <c r="C25" s="28">
        <f t="shared" si="0"/>
        <v>14</v>
      </c>
      <c r="D25" s="29">
        <v>1</v>
      </c>
      <c r="E25" s="29">
        <v>1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30">
        <v>0</v>
      </c>
      <c r="N25" s="29">
        <v>0</v>
      </c>
      <c r="O25" s="29">
        <v>0</v>
      </c>
      <c r="P25" s="29">
        <v>1</v>
      </c>
      <c r="Q25" s="29">
        <v>0</v>
      </c>
      <c r="R25" s="30">
        <v>0</v>
      </c>
      <c r="S25" s="31">
        <v>0</v>
      </c>
    </row>
    <row r="26" spans="1:19" ht="18" customHeight="1">
      <c r="A26" s="35" t="s">
        <v>44</v>
      </c>
      <c r="B26" s="33"/>
      <c r="C26" s="28">
        <f t="shared" si="0"/>
        <v>15</v>
      </c>
      <c r="D26" s="29">
        <v>3</v>
      </c>
      <c r="E26" s="29">
        <v>0</v>
      </c>
      <c r="F26" s="29">
        <v>0</v>
      </c>
      <c r="G26" s="29">
        <v>0</v>
      </c>
      <c r="H26" s="29">
        <v>3</v>
      </c>
      <c r="I26" s="29">
        <v>0</v>
      </c>
      <c r="J26" s="29">
        <v>0</v>
      </c>
      <c r="K26" s="29">
        <v>0</v>
      </c>
      <c r="L26" s="29">
        <v>0</v>
      </c>
      <c r="M26" s="30">
        <v>0</v>
      </c>
      <c r="N26" s="29">
        <v>0</v>
      </c>
      <c r="O26" s="29">
        <v>0</v>
      </c>
      <c r="P26" s="29">
        <v>2</v>
      </c>
      <c r="Q26" s="29">
        <v>1</v>
      </c>
      <c r="R26" s="30">
        <v>0</v>
      </c>
      <c r="S26" s="31">
        <v>0</v>
      </c>
    </row>
    <row r="27" spans="1:19" ht="18" customHeight="1">
      <c r="A27" s="35" t="s">
        <v>34</v>
      </c>
      <c r="B27" s="33"/>
      <c r="C27" s="28">
        <f t="shared" si="0"/>
        <v>16</v>
      </c>
      <c r="D27" s="29">
        <v>23</v>
      </c>
      <c r="E27" s="29">
        <v>7</v>
      </c>
      <c r="F27" s="29">
        <v>0</v>
      </c>
      <c r="G27" s="29">
        <v>0</v>
      </c>
      <c r="H27" s="29">
        <v>16</v>
      </c>
      <c r="I27" s="29">
        <v>0</v>
      </c>
      <c r="J27" s="29">
        <v>0</v>
      </c>
      <c r="K27" s="29">
        <v>0</v>
      </c>
      <c r="L27" s="29">
        <v>0</v>
      </c>
      <c r="M27" s="30">
        <v>0</v>
      </c>
      <c r="N27" s="29">
        <v>0</v>
      </c>
      <c r="O27" s="29">
        <v>0</v>
      </c>
      <c r="P27" s="29">
        <v>13</v>
      </c>
      <c r="Q27" s="29">
        <v>9</v>
      </c>
      <c r="R27" s="30">
        <v>1</v>
      </c>
      <c r="S27" s="31">
        <v>0</v>
      </c>
    </row>
    <row r="28" spans="1:19" ht="18" customHeight="1">
      <c r="A28" s="35" t="s">
        <v>45</v>
      </c>
      <c r="B28" s="33"/>
      <c r="C28" s="28">
        <f t="shared" si="0"/>
        <v>17</v>
      </c>
      <c r="D28" s="29">
        <v>8</v>
      </c>
      <c r="E28" s="29">
        <v>2</v>
      </c>
      <c r="F28" s="29">
        <v>0</v>
      </c>
      <c r="G28" s="29">
        <v>0</v>
      </c>
      <c r="H28" s="29">
        <v>6</v>
      </c>
      <c r="I28" s="29">
        <v>0</v>
      </c>
      <c r="J28" s="29">
        <v>0</v>
      </c>
      <c r="K28" s="29">
        <v>0</v>
      </c>
      <c r="L28" s="29">
        <v>0</v>
      </c>
      <c r="M28" s="30">
        <v>0</v>
      </c>
      <c r="N28" s="29">
        <v>0</v>
      </c>
      <c r="O28" s="29">
        <v>0</v>
      </c>
      <c r="P28" s="29">
        <v>3</v>
      </c>
      <c r="Q28" s="29">
        <v>5</v>
      </c>
      <c r="R28" s="30">
        <v>0</v>
      </c>
      <c r="S28" s="31">
        <v>0</v>
      </c>
    </row>
    <row r="29" spans="1:19" ht="18" customHeight="1">
      <c r="A29" s="35" t="s">
        <v>46</v>
      </c>
      <c r="B29" s="33"/>
      <c r="C29" s="28">
        <f t="shared" si="0"/>
        <v>18</v>
      </c>
      <c r="D29" s="29">
        <v>7</v>
      </c>
      <c r="E29" s="29">
        <v>2</v>
      </c>
      <c r="F29" s="29">
        <v>0</v>
      </c>
      <c r="G29" s="29">
        <v>0</v>
      </c>
      <c r="H29" s="29">
        <v>3</v>
      </c>
      <c r="I29" s="29">
        <v>1</v>
      </c>
      <c r="J29" s="29">
        <v>0</v>
      </c>
      <c r="K29" s="29">
        <v>0</v>
      </c>
      <c r="L29" s="29">
        <v>0</v>
      </c>
      <c r="M29" s="30">
        <v>0</v>
      </c>
      <c r="N29" s="29">
        <v>1</v>
      </c>
      <c r="O29" s="29">
        <v>1</v>
      </c>
      <c r="P29" s="29">
        <v>3</v>
      </c>
      <c r="Q29" s="29">
        <v>4</v>
      </c>
      <c r="R29" s="30">
        <v>0</v>
      </c>
      <c r="S29" s="31">
        <v>0</v>
      </c>
    </row>
    <row r="30" spans="1:19" ht="19.5" customHeight="1">
      <c r="A30" s="15" t="s">
        <v>36</v>
      </c>
      <c r="B30" s="15"/>
      <c r="D30" s="16" t="s">
        <v>37</v>
      </c>
      <c r="E30" s="15"/>
      <c r="G30" s="16"/>
      <c r="H30" s="16"/>
      <c r="I30" s="16"/>
      <c r="J30" s="16"/>
      <c r="K30" s="16"/>
      <c r="L30" s="16"/>
      <c r="P30" s="17"/>
      <c r="Q30" s="17"/>
    </row>
    <row r="31" spans="1:19" ht="12.75">
      <c r="A31" s="16"/>
      <c r="B31" s="16"/>
      <c r="D31" s="16" t="s">
        <v>38</v>
      </c>
      <c r="E31" s="15"/>
      <c r="G31" s="16"/>
      <c r="H31" s="16"/>
      <c r="I31" s="16"/>
      <c r="J31" s="16"/>
      <c r="K31" s="16"/>
      <c r="L31" s="16"/>
      <c r="P31" s="18"/>
      <c r="Q31" s="18"/>
    </row>
    <row r="32" spans="1:19" ht="23.25" customHeight="1">
      <c r="P32" s="18"/>
      <c r="Q32" s="18"/>
    </row>
    <row r="33" spans="2:19" ht="23.25" customHeight="1">
      <c r="P33" s="18"/>
      <c r="Q33" s="18"/>
    </row>
    <row r="34" spans="2:19" ht="23.25" customHeight="1">
      <c r="P34" s="18"/>
      <c r="Q34" s="18"/>
    </row>
    <row r="35" spans="2:19" ht="16.5" customHeight="1">
      <c r="B35" s="19"/>
      <c r="C35" s="20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  <c r="R35" s="19"/>
      <c r="S35" s="19"/>
    </row>
    <row r="36" spans="2:19" ht="16.5" customHeight="1">
      <c r="B36" s="22"/>
      <c r="C36" s="23"/>
      <c r="D36" s="24"/>
      <c r="E36" s="22"/>
      <c r="F36" s="22"/>
      <c r="G36" s="22"/>
      <c r="H36" s="22"/>
      <c r="I36" s="22"/>
      <c r="J36" s="22"/>
      <c r="K36" s="20"/>
      <c r="L36" s="20"/>
      <c r="M36" s="20"/>
      <c r="N36" s="20"/>
      <c r="O36" s="20"/>
      <c r="P36" s="20"/>
      <c r="Q36" s="21"/>
      <c r="R36" s="24"/>
      <c r="S36" s="24"/>
    </row>
    <row r="37" spans="2:19" ht="16.5" customHeight="1">
      <c r="B37" s="20"/>
      <c r="C37" s="24"/>
      <c r="D37" s="24"/>
      <c r="E37" s="20"/>
      <c r="F37" s="18"/>
      <c r="G37" s="18"/>
      <c r="H37" s="18"/>
      <c r="I37" s="18"/>
      <c r="J37" s="18"/>
      <c r="K37" s="20"/>
      <c r="L37" s="20"/>
      <c r="M37" s="20"/>
      <c r="N37" s="20"/>
      <c r="O37" s="20"/>
      <c r="P37" s="20"/>
      <c r="Q37" s="21"/>
      <c r="R37" s="24"/>
      <c r="S37" s="24"/>
    </row>
    <row r="38" spans="2:19" ht="16.5" customHeight="1">
      <c r="B38" s="23"/>
      <c r="C38" s="24"/>
      <c r="D38" s="24"/>
      <c r="E38" s="22"/>
      <c r="F38" s="22"/>
      <c r="G38" s="22"/>
      <c r="H38" s="22"/>
      <c r="I38" s="22"/>
      <c r="J38" s="22"/>
      <c r="K38" s="20"/>
      <c r="L38" s="20"/>
      <c r="M38" s="20"/>
      <c r="N38" s="20"/>
      <c r="O38" s="20"/>
      <c r="P38" s="20"/>
      <c r="Q38" s="21"/>
      <c r="R38" s="24"/>
      <c r="S38" s="24"/>
    </row>
    <row r="39" spans="2:19" ht="16.5" customHeight="1">
      <c r="B39" s="23"/>
      <c r="C39" s="24"/>
      <c r="D39" s="24"/>
      <c r="E39" s="20"/>
      <c r="F39" s="22"/>
      <c r="G39" s="22"/>
      <c r="H39" s="22"/>
      <c r="I39" s="22"/>
      <c r="J39" s="22"/>
      <c r="K39" s="20"/>
      <c r="L39" s="20"/>
      <c r="M39" s="20"/>
      <c r="N39" s="20"/>
      <c r="O39" s="20"/>
      <c r="P39" s="20"/>
      <c r="Q39" s="21"/>
      <c r="R39" s="24"/>
      <c r="S39" s="24"/>
    </row>
    <row r="40" spans="2:19" ht="16.5" customHeight="1">
      <c r="B40" s="24"/>
      <c r="C40" s="24"/>
      <c r="D40" s="24"/>
      <c r="E40" s="22"/>
      <c r="F40" s="18"/>
      <c r="G40" s="18"/>
      <c r="H40" s="18"/>
      <c r="I40" s="18"/>
      <c r="J40" s="18"/>
      <c r="K40" s="20"/>
      <c r="L40" s="20"/>
      <c r="M40" s="20"/>
      <c r="N40" s="20"/>
      <c r="O40" s="20"/>
      <c r="P40" s="20"/>
      <c r="Q40" s="21"/>
      <c r="R40" s="24"/>
      <c r="S40" s="24"/>
    </row>
    <row r="41" spans="2:19" ht="16.5" customHeight="1">
      <c r="B41" s="24"/>
      <c r="C41" s="24"/>
      <c r="D41" s="24"/>
      <c r="E41" s="21"/>
      <c r="F41" s="21"/>
      <c r="G41" s="22"/>
      <c r="H41" s="22"/>
      <c r="I41" s="20"/>
      <c r="J41" s="20"/>
      <c r="K41" s="20"/>
      <c r="L41" s="20"/>
      <c r="M41" s="20"/>
      <c r="N41" s="21"/>
      <c r="O41" s="21"/>
      <c r="P41" s="21"/>
      <c r="Q41" s="21"/>
      <c r="R41" s="24"/>
      <c r="S41" s="24"/>
    </row>
    <row r="42" spans="2:19" ht="16.5" customHeight="1">
      <c r="B42" s="24"/>
      <c r="C42" s="24"/>
      <c r="D42" s="24"/>
      <c r="E42" s="21"/>
      <c r="F42" s="21"/>
      <c r="G42" s="22"/>
      <c r="H42" s="22"/>
      <c r="I42" s="20"/>
      <c r="J42" s="20"/>
      <c r="K42" s="20"/>
      <c r="L42" s="20"/>
      <c r="M42" s="20"/>
      <c r="N42" s="21"/>
      <c r="O42" s="21"/>
      <c r="P42" s="21"/>
      <c r="Q42" s="21"/>
      <c r="R42" s="24"/>
      <c r="S42" s="24"/>
    </row>
    <row r="43" spans="2:19" ht="15">
      <c r="B43" s="20"/>
      <c r="C43" s="20"/>
      <c r="D43" s="20"/>
      <c r="E43" s="20"/>
      <c r="F43" s="24"/>
      <c r="G43" s="20"/>
      <c r="H43" s="25"/>
      <c r="I43" s="20"/>
      <c r="J43" s="20"/>
      <c r="K43" s="20"/>
      <c r="L43" s="20"/>
      <c r="M43" s="20"/>
      <c r="N43" s="20"/>
      <c r="O43" s="20"/>
      <c r="P43" s="20"/>
      <c r="Q43" s="20"/>
      <c r="R43" s="24"/>
      <c r="S43" s="24"/>
    </row>
  </sheetData>
  <mergeCells count="17">
    <mergeCell ref="A12:B12"/>
    <mergeCell ref="K9:M9"/>
    <mergeCell ref="N9:N10"/>
    <mergeCell ref="P9:P10"/>
    <mergeCell ref="Q9:Q10"/>
    <mergeCell ref="R9:R10"/>
    <mergeCell ref="A11:B11"/>
    <mergeCell ref="R1:S1"/>
    <mergeCell ref="A3:S3"/>
    <mergeCell ref="A8:B10"/>
    <mergeCell ref="C8:C10"/>
    <mergeCell ref="D8:D10"/>
    <mergeCell ref="E8:N8"/>
    <mergeCell ref="O8:O10"/>
    <mergeCell ref="P8:S8"/>
    <mergeCell ref="E9:G9"/>
    <mergeCell ref="H9:J9"/>
  </mergeCells>
  <pageMargins left="0.7" right="0.7" top="0.75" bottom="0.75" header="0.3" footer="0.3"/>
  <pageSetup scale="70" orientation="portrait" r:id="rId1"/>
  <colBreaks count="1" manualBreakCount="1">
    <brk id="19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A685-0DA0-48B3-9CD2-598C1D265C4D}">
  <dimension ref="A1:BB43"/>
  <sheetViews>
    <sheetView view="pageBreakPreview" topLeftCell="A22" zoomScale="115" zoomScaleNormal="100" zoomScaleSheetLayoutView="115" workbookViewId="0">
      <selection activeCell="B10" sqref="B10:B12"/>
    </sheetView>
  </sheetViews>
  <sheetFormatPr defaultRowHeight="12.75"/>
  <cols>
    <col min="1" max="1" width="3.42578125" style="68" customWidth="1"/>
    <col min="2" max="2" width="38.85546875" style="68" customWidth="1"/>
    <col min="3" max="3" width="3.5703125" style="101" customWidth="1"/>
    <col min="4" max="4" width="10.140625" style="68" customWidth="1"/>
    <col min="5" max="6" width="7" style="68" customWidth="1"/>
    <col min="7" max="7" width="8.7109375" style="68" customWidth="1"/>
    <col min="8" max="9" width="7" style="68" customWidth="1"/>
    <col min="10" max="10" width="9.140625" style="68" customWidth="1"/>
    <col min="11" max="12" width="7" style="68" customWidth="1"/>
    <col min="13" max="13" width="9.28515625" style="68" customWidth="1"/>
    <col min="14" max="15" width="5.85546875" style="68" customWidth="1"/>
    <col min="16" max="16" width="7.85546875" style="68" customWidth="1"/>
    <col min="17" max="18" width="5.85546875" style="68" customWidth="1"/>
    <col min="19" max="19" width="6.140625" style="68" customWidth="1"/>
    <col min="20" max="20" width="5.85546875" style="68" customWidth="1"/>
    <col min="21" max="21" width="5.5703125" style="68" customWidth="1"/>
    <col min="22" max="22" width="44" style="68" customWidth="1"/>
    <col min="23" max="23" width="3.5703125" style="68" customWidth="1"/>
    <col min="24" max="24" width="5.5703125" style="68" customWidth="1"/>
    <col min="25" max="26" width="4.85546875" style="68" customWidth="1"/>
    <col min="27" max="27" width="1.5703125" style="68" customWidth="1"/>
    <col min="28" max="28" width="4" style="68" customWidth="1"/>
    <col min="29" max="30" width="4.85546875" style="68" customWidth="1"/>
    <col min="31" max="31" width="1.28515625" style="68" customWidth="1"/>
    <col min="32" max="32" width="0.140625" style="68" customWidth="1"/>
    <col min="33" max="33" width="4" style="68" customWidth="1"/>
    <col min="34" max="35" width="4.85546875" style="68" customWidth="1"/>
    <col min="36" max="36" width="5.5703125" style="68" customWidth="1"/>
    <col min="37" max="37" width="0.85546875" style="68" customWidth="1"/>
    <col min="38" max="38" width="4" style="68" customWidth="1"/>
    <col min="39" max="39" width="4.85546875" style="68" customWidth="1"/>
    <col min="40" max="40" width="5.5703125" style="68" customWidth="1"/>
    <col min="41" max="41" width="4.85546875" style="68" customWidth="1"/>
    <col min="42" max="42" width="1.5703125" style="68" customWidth="1"/>
    <col min="43" max="43" width="3.42578125" style="68" customWidth="1"/>
    <col min="44" max="44" width="5.5703125" style="68" customWidth="1"/>
    <col min="45" max="46" width="4.85546875" style="68" customWidth="1"/>
    <col min="47" max="47" width="1.5703125" style="68" customWidth="1"/>
    <col min="48" max="48" width="4" style="68" customWidth="1"/>
    <col min="49" max="49" width="0.85546875" style="68" customWidth="1"/>
    <col min="50" max="50" width="4" style="68" customWidth="1"/>
    <col min="51" max="51" width="4.85546875" style="68" customWidth="1"/>
    <col min="52" max="52" width="6.140625" style="68" customWidth="1"/>
    <col min="53" max="53" width="0.140625" style="68" customWidth="1"/>
    <col min="54" max="54" width="3.42578125" style="68" customWidth="1"/>
    <col min="55" max="256" width="9.140625" style="68"/>
    <col min="257" max="257" width="3.42578125" style="68" customWidth="1"/>
    <col min="258" max="258" width="38.85546875" style="68" customWidth="1"/>
    <col min="259" max="259" width="3.5703125" style="68" customWidth="1"/>
    <col min="260" max="260" width="10.140625" style="68" customWidth="1"/>
    <col min="261" max="262" width="7" style="68" customWidth="1"/>
    <col min="263" max="263" width="8.7109375" style="68" customWidth="1"/>
    <col min="264" max="265" width="7" style="68" customWidth="1"/>
    <col min="266" max="266" width="9.140625" style="68"/>
    <col min="267" max="268" width="7" style="68" customWidth="1"/>
    <col min="269" max="269" width="9.28515625" style="68" customWidth="1"/>
    <col min="270" max="271" width="5.85546875" style="68" customWidth="1"/>
    <col min="272" max="272" width="7.85546875" style="68" customWidth="1"/>
    <col min="273" max="274" width="5.85546875" style="68" customWidth="1"/>
    <col min="275" max="275" width="6.140625" style="68" customWidth="1"/>
    <col min="276" max="276" width="5.85546875" style="68" customWidth="1"/>
    <col min="277" max="277" width="5.5703125" style="68" customWidth="1"/>
    <col min="278" max="278" width="44" style="68" customWidth="1"/>
    <col min="279" max="279" width="3.5703125" style="68" customWidth="1"/>
    <col min="280" max="280" width="5.5703125" style="68" customWidth="1"/>
    <col min="281" max="282" width="4.85546875" style="68" customWidth="1"/>
    <col min="283" max="283" width="1.5703125" style="68" customWidth="1"/>
    <col min="284" max="284" width="4" style="68" customWidth="1"/>
    <col min="285" max="286" width="4.85546875" style="68" customWidth="1"/>
    <col min="287" max="287" width="1.28515625" style="68" customWidth="1"/>
    <col min="288" max="288" width="0.140625" style="68" customWidth="1"/>
    <col min="289" max="289" width="4" style="68" customWidth="1"/>
    <col min="290" max="291" width="4.85546875" style="68" customWidth="1"/>
    <col min="292" max="292" width="5.5703125" style="68" customWidth="1"/>
    <col min="293" max="293" width="0.85546875" style="68" customWidth="1"/>
    <col min="294" max="294" width="4" style="68" customWidth="1"/>
    <col min="295" max="295" width="4.85546875" style="68" customWidth="1"/>
    <col min="296" max="296" width="5.5703125" style="68" customWidth="1"/>
    <col min="297" max="297" width="4.85546875" style="68" customWidth="1"/>
    <col min="298" max="298" width="1.5703125" style="68" customWidth="1"/>
    <col min="299" max="299" width="3.42578125" style="68" customWidth="1"/>
    <col min="300" max="300" width="5.5703125" style="68" customWidth="1"/>
    <col min="301" max="302" width="4.85546875" style="68" customWidth="1"/>
    <col min="303" max="303" width="1.5703125" style="68" customWidth="1"/>
    <col min="304" max="304" width="4" style="68" customWidth="1"/>
    <col min="305" max="305" width="0.85546875" style="68" customWidth="1"/>
    <col min="306" max="306" width="4" style="68" customWidth="1"/>
    <col min="307" max="307" width="4.85546875" style="68" customWidth="1"/>
    <col min="308" max="308" width="6.140625" style="68" customWidth="1"/>
    <col min="309" max="309" width="0.140625" style="68" customWidth="1"/>
    <col min="310" max="310" width="3.42578125" style="68" customWidth="1"/>
    <col min="311" max="512" width="9.140625" style="68"/>
    <col min="513" max="513" width="3.42578125" style="68" customWidth="1"/>
    <col min="514" max="514" width="38.85546875" style="68" customWidth="1"/>
    <col min="515" max="515" width="3.5703125" style="68" customWidth="1"/>
    <col min="516" max="516" width="10.140625" style="68" customWidth="1"/>
    <col min="517" max="518" width="7" style="68" customWidth="1"/>
    <col min="519" max="519" width="8.7109375" style="68" customWidth="1"/>
    <col min="520" max="521" width="7" style="68" customWidth="1"/>
    <col min="522" max="522" width="9.140625" style="68"/>
    <col min="523" max="524" width="7" style="68" customWidth="1"/>
    <col min="525" max="525" width="9.28515625" style="68" customWidth="1"/>
    <col min="526" max="527" width="5.85546875" style="68" customWidth="1"/>
    <col min="528" max="528" width="7.85546875" style="68" customWidth="1"/>
    <col min="529" max="530" width="5.85546875" style="68" customWidth="1"/>
    <col min="531" max="531" width="6.140625" style="68" customWidth="1"/>
    <col min="532" max="532" width="5.85546875" style="68" customWidth="1"/>
    <col min="533" max="533" width="5.5703125" style="68" customWidth="1"/>
    <col min="534" max="534" width="44" style="68" customWidth="1"/>
    <col min="535" max="535" width="3.5703125" style="68" customWidth="1"/>
    <col min="536" max="536" width="5.5703125" style="68" customWidth="1"/>
    <col min="537" max="538" width="4.85546875" style="68" customWidth="1"/>
    <col min="539" max="539" width="1.5703125" style="68" customWidth="1"/>
    <col min="540" max="540" width="4" style="68" customWidth="1"/>
    <col min="541" max="542" width="4.85546875" style="68" customWidth="1"/>
    <col min="543" max="543" width="1.28515625" style="68" customWidth="1"/>
    <col min="544" max="544" width="0.140625" style="68" customWidth="1"/>
    <col min="545" max="545" width="4" style="68" customWidth="1"/>
    <col min="546" max="547" width="4.85546875" style="68" customWidth="1"/>
    <col min="548" max="548" width="5.5703125" style="68" customWidth="1"/>
    <col min="549" max="549" width="0.85546875" style="68" customWidth="1"/>
    <col min="550" max="550" width="4" style="68" customWidth="1"/>
    <col min="551" max="551" width="4.85546875" style="68" customWidth="1"/>
    <col min="552" max="552" width="5.5703125" style="68" customWidth="1"/>
    <col min="553" max="553" width="4.85546875" style="68" customWidth="1"/>
    <col min="554" max="554" width="1.5703125" style="68" customWidth="1"/>
    <col min="555" max="555" width="3.42578125" style="68" customWidth="1"/>
    <col min="556" max="556" width="5.5703125" style="68" customWidth="1"/>
    <col min="557" max="558" width="4.85546875" style="68" customWidth="1"/>
    <col min="559" max="559" width="1.5703125" style="68" customWidth="1"/>
    <col min="560" max="560" width="4" style="68" customWidth="1"/>
    <col min="561" max="561" width="0.85546875" style="68" customWidth="1"/>
    <col min="562" max="562" width="4" style="68" customWidth="1"/>
    <col min="563" max="563" width="4.85546875" style="68" customWidth="1"/>
    <col min="564" max="564" width="6.140625" style="68" customWidth="1"/>
    <col min="565" max="565" width="0.140625" style="68" customWidth="1"/>
    <col min="566" max="566" width="3.42578125" style="68" customWidth="1"/>
    <col min="567" max="768" width="9.140625" style="68"/>
    <col min="769" max="769" width="3.42578125" style="68" customWidth="1"/>
    <col min="770" max="770" width="38.85546875" style="68" customWidth="1"/>
    <col min="771" max="771" width="3.5703125" style="68" customWidth="1"/>
    <col min="772" max="772" width="10.140625" style="68" customWidth="1"/>
    <col min="773" max="774" width="7" style="68" customWidth="1"/>
    <col min="775" max="775" width="8.7109375" style="68" customWidth="1"/>
    <col min="776" max="777" width="7" style="68" customWidth="1"/>
    <col min="778" max="778" width="9.140625" style="68"/>
    <col min="779" max="780" width="7" style="68" customWidth="1"/>
    <col min="781" max="781" width="9.28515625" style="68" customWidth="1"/>
    <col min="782" max="783" width="5.85546875" style="68" customWidth="1"/>
    <col min="784" max="784" width="7.85546875" style="68" customWidth="1"/>
    <col min="785" max="786" width="5.85546875" style="68" customWidth="1"/>
    <col min="787" max="787" width="6.140625" style="68" customWidth="1"/>
    <col min="788" max="788" width="5.85546875" style="68" customWidth="1"/>
    <col min="789" max="789" width="5.5703125" style="68" customWidth="1"/>
    <col min="790" max="790" width="44" style="68" customWidth="1"/>
    <col min="791" max="791" width="3.5703125" style="68" customWidth="1"/>
    <col min="792" max="792" width="5.5703125" style="68" customWidth="1"/>
    <col min="793" max="794" width="4.85546875" style="68" customWidth="1"/>
    <col min="795" max="795" width="1.5703125" style="68" customWidth="1"/>
    <col min="796" max="796" width="4" style="68" customWidth="1"/>
    <col min="797" max="798" width="4.85546875" style="68" customWidth="1"/>
    <col min="799" max="799" width="1.28515625" style="68" customWidth="1"/>
    <col min="800" max="800" width="0.140625" style="68" customWidth="1"/>
    <col min="801" max="801" width="4" style="68" customWidth="1"/>
    <col min="802" max="803" width="4.85546875" style="68" customWidth="1"/>
    <col min="804" max="804" width="5.5703125" style="68" customWidth="1"/>
    <col min="805" max="805" width="0.85546875" style="68" customWidth="1"/>
    <col min="806" max="806" width="4" style="68" customWidth="1"/>
    <col min="807" max="807" width="4.85546875" style="68" customWidth="1"/>
    <col min="808" max="808" width="5.5703125" style="68" customWidth="1"/>
    <col min="809" max="809" width="4.85546875" style="68" customWidth="1"/>
    <col min="810" max="810" width="1.5703125" style="68" customWidth="1"/>
    <col min="811" max="811" width="3.42578125" style="68" customWidth="1"/>
    <col min="812" max="812" width="5.5703125" style="68" customWidth="1"/>
    <col min="813" max="814" width="4.85546875" style="68" customWidth="1"/>
    <col min="815" max="815" width="1.5703125" style="68" customWidth="1"/>
    <col min="816" max="816" width="4" style="68" customWidth="1"/>
    <col min="817" max="817" width="0.85546875" style="68" customWidth="1"/>
    <col min="818" max="818" width="4" style="68" customWidth="1"/>
    <col min="819" max="819" width="4.85546875" style="68" customWidth="1"/>
    <col min="820" max="820" width="6.140625" style="68" customWidth="1"/>
    <col min="821" max="821" width="0.140625" style="68" customWidth="1"/>
    <col min="822" max="822" width="3.42578125" style="68" customWidth="1"/>
    <col min="823" max="1024" width="9.140625" style="68"/>
    <col min="1025" max="1025" width="3.42578125" style="68" customWidth="1"/>
    <col min="1026" max="1026" width="38.85546875" style="68" customWidth="1"/>
    <col min="1027" max="1027" width="3.5703125" style="68" customWidth="1"/>
    <col min="1028" max="1028" width="10.140625" style="68" customWidth="1"/>
    <col min="1029" max="1030" width="7" style="68" customWidth="1"/>
    <col min="1031" max="1031" width="8.7109375" style="68" customWidth="1"/>
    <col min="1032" max="1033" width="7" style="68" customWidth="1"/>
    <col min="1034" max="1034" width="9.140625" style="68"/>
    <col min="1035" max="1036" width="7" style="68" customWidth="1"/>
    <col min="1037" max="1037" width="9.28515625" style="68" customWidth="1"/>
    <col min="1038" max="1039" width="5.85546875" style="68" customWidth="1"/>
    <col min="1040" max="1040" width="7.85546875" style="68" customWidth="1"/>
    <col min="1041" max="1042" width="5.85546875" style="68" customWidth="1"/>
    <col min="1043" max="1043" width="6.140625" style="68" customWidth="1"/>
    <col min="1044" max="1044" width="5.85546875" style="68" customWidth="1"/>
    <col min="1045" max="1045" width="5.5703125" style="68" customWidth="1"/>
    <col min="1046" max="1046" width="44" style="68" customWidth="1"/>
    <col min="1047" max="1047" width="3.5703125" style="68" customWidth="1"/>
    <col min="1048" max="1048" width="5.5703125" style="68" customWidth="1"/>
    <col min="1049" max="1050" width="4.85546875" style="68" customWidth="1"/>
    <col min="1051" max="1051" width="1.5703125" style="68" customWidth="1"/>
    <col min="1052" max="1052" width="4" style="68" customWidth="1"/>
    <col min="1053" max="1054" width="4.85546875" style="68" customWidth="1"/>
    <col min="1055" max="1055" width="1.28515625" style="68" customWidth="1"/>
    <col min="1056" max="1056" width="0.140625" style="68" customWidth="1"/>
    <col min="1057" max="1057" width="4" style="68" customWidth="1"/>
    <col min="1058" max="1059" width="4.85546875" style="68" customWidth="1"/>
    <col min="1060" max="1060" width="5.5703125" style="68" customWidth="1"/>
    <col min="1061" max="1061" width="0.85546875" style="68" customWidth="1"/>
    <col min="1062" max="1062" width="4" style="68" customWidth="1"/>
    <col min="1063" max="1063" width="4.85546875" style="68" customWidth="1"/>
    <col min="1064" max="1064" width="5.5703125" style="68" customWidth="1"/>
    <col min="1065" max="1065" width="4.85546875" style="68" customWidth="1"/>
    <col min="1066" max="1066" width="1.5703125" style="68" customWidth="1"/>
    <col min="1067" max="1067" width="3.42578125" style="68" customWidth="1"/>
    <col min="1068" max="1068" width="5.5703125" style="68" customWidth="1"/>
    <col min="1069" max="1070" width="4.85546875" style="68" customWidth="1"/>
    <col min="1071" max="1071" width="1.5703125" style="68" customWidth="1"/>
    <col min="1072" max="1072" width="4" style="68" customWidth="1"/>
    <col min="1073" max="1073" width="0.85546875" style="68" customWidth="1"/>
    <col min="1074" max="1074" width="4" style="68" customWidth="1"/>
    <col min="1075" max="1075" width="4.85546875" style="68" customWidth="1"/>
    <col min="1076" max="1076" width="6.140625" style="68" customWidth="1"/>
    <col min="1077" max="1077" width="0.140625" style="68" customWidth="1"/>
    <col min="1078" max="1078" width="3.42578125" style="68" customWidth="1"/>
    <col min="1079" max="1280" width="9.140625" style="68"/>
    <col min="1281" max="1281" width="3.42578125" style="68" customWidth="1"/>
    <col min="1282" max="1282" width="38.85546875" style="68" customWidth="1"/>
    <col min="1283" max="1283" width="3.5703125" style="68" customWidth="1"/>
    <col min="1284" max="1284" width="10.140625" style="68" customWidth="1"/>
    <col min="1285" max="1286" width="7" style="68" customWidth="1"/>
    <col min="1287" max="1287" width="8.7109375" style="68" customWidth="1"/>
    <col min="1288" max="1289" width="7" style="68" customWidth="1"/>
    <col min="1290" max="1290" width="9.140625" style="68"/>
    <col min="1291" max="1292" width="7" style="68" customWidth="1"/>
    <col min="1293" max="1293" width="9.28515625" style="68" customWidth="1"/>
    <col min="1294" max="1295" width="5.85546875" style="68" customWidth="1"/>
    <col min="1296" max="1296" width="7.85546875" style="68" customWidth="1"/>
    <col min="1297" max="1298" width="5.85546875" style="68" customWidth="1"/>
    <col min="1299" max="1299" width="6.140625" style="68" customWidth="1"/>
    <col min="1300" max="1300" width="5.85546875" style="68" customWidth="1"/>
    <col min="1301" max="1301" width="5.5703125" style="68" customWidth="1"/>
    <col min="1302" max="1302" width="44" style="68" customWidth="1"/>
    <col min="1303" max="1303" width="3.5703125" style="68" customWidth="1"/>
    <col min="1304" max="1304" width="5.5703125" style="68" customWidth="1"/>
    <col min="1305" max="1306" width="4.85546875" style="68" customWidth="1"/>
    <col min="1307" max="1307" width="1.5703125" style="68" customWidth="1"/>
    <col min="1308" max="1308" width="4" style="68" customWidth="1"/>
    <col min="1309" max="1310" width="4.85546875" style="68" customWidth="1"/>
    <col min="1311" max="1311" width="1.28515625" style="68" customWidth="1"/>
    <col min="1312" max="1312" width="0.140625" style="68" customWidth="1"/>
    <col min="1313" max="1313" width="4" style="68" customWidth="1"/>
    <col min="1314" max="1315" width="4.85546875" style="68" customWidth="1"/>
    <col min="1316" max="1316" width="5.5703125" style="68" customWidth="1"/>
    <col min="1317" max="1317" width="0.85546875" style="68" customWidth="1"/>
    <col min="1318" max="1318" width="4" style="68" customWidth="1"/>
    <col min="1319" max="1319" width="4.85546875" style="68" customWidth="1"/>
    <col min="1320" max="1320" width="5.5703125" style="68" customWidth="1"/>
    <col min="1321" max="1321" width="4.85546875" style="68" customWidth="1"/>
    <col min="1322" max="1322" width="1.5703125" style="68" customWidth="1"/>
    <col min="1323" max="1323" width="3.42578125" style="68" customWidth="1"/>
    <col min="1324" max="1324" width="5.5703125" style="68" customWidth="1"/>
    <col min="1325" max="1326" width="4.85546875" style="68" customWidth="1"/>
    <col min="1327" max="1327" width="1.5703125" style="68" customWidth="1"/>
    <col min="1328" max="1328" width="4" style="68" customWidth="1"/>
    <col min="1329" max="1329" width="0.85546875" style="68" customWidth="1"/>
    <col min="1330" max="1330" width="4" style="68" customWidth="1"/>
    <col min="1331" max="1331" width="4.85546875" style="68" customWidth="1"/>
    <col min="1332" max="1332" width="6.140625" style="68" customWidth="1"/>
    <col min="1333" max="1333" width="0.140625" style="68" customWidth="1"/>
    <col min="1334" max="1334" width="3.42578125" style="68" customWidth="1"/>
    <col min="1335" max="1536" width="9.140625" style="68"/>
    <col min="1537" max="1537" width="3.42578125" style="68" customWidth="1"/>
    <col min="1538" max="1538" width="38.85546875" style="68" customWidth="1"/>
    <col min="1539" max="1539" width="3.5703125" style="68" customWidth="1"/>
    <col min="1540" max="1540" width="10.140625" style="68" customWidth="1"/>
    <col min="1541" max="1542" width="7" style="68" customWidth="1"/>
    <col min="1543" max="1543" width="8.7109375" style="68" customWidth="1"/>
    <col min="1544" max="1545" width="7" style="68" customWidth="1"/>
    <col min="1546" max="1546" width="9.140625" style="68"/>
    <col min="1547" max="1548" width="7" style="68" customWidth="1"/>
    <col min="1549" max="1549" width="9.28515625" style="68" customWidth="1"/>
    <col min="1550" max="1551" width="5.85546875" style="68" customWidth="1"/>
    <col min="1552" max="1552" width="7.85546875" style="68" customWidth="1"/>
    <col min="1553" max="1554" width="5.85546875" style="68" customWidth="1"/>
    <col min="1555" max="1555" width="6.140625" style="68" customWidth="1"/>
    <col min="1556" max="1556" width="5.85546875" style="68" customWidth="1"/>
    <col min="1557" max="1557" width="5.5703125" style="68" customWidth="1"/>
    <col min="1558" max="1558" width="44" style="68" customWidth="1"/>
    <col min="1559" max="1559" width="3.5703125" style="68" customWidth="1"/>
    <col min="1560" max="1560" width="5.5703125" style="68" customWidth="1"/>
    <col min="1561" max="1562" width="4.85546875" style="68" customWidth="1"/>
    <col min="1563" max="1563" width="1.5703125" style="68" customWidth="1"/>
    <col min="1564" max="1564" width="4" style="68" customWidth="1"/>
    <col min="1565" max="1566" width="4.85546875" style="68" customWidth="1"/>
    <col min="1567" max="1567" width="1.28515625" style="68" customWidth="1"/>
    <col min="1568" max="1568" width="0.140625" style="68" customWidth="1"/>
    <col min="1569" max="1569" width="4" style="68" customWidth="1"/>
    <col min="1570" max="1571" width="4.85546875" style="68" customWidth="1"/>
    <col min="1572" max="1572" width="5.5703125" style="68" customWidth="1"/>
    <col min="1573" max="1573" width="0.85546875" style="68" customWidth="1"/>
    <col min="1574" max="1574" width="4" style="68" customWidth="1"/>
    <col min="1575" max="1575" width="4.85546875" style="68" customWidth="1"/>
    <col min="1576" max="1576" width="5.5703125" style="68" customWidth="1"/>
    <col min="1577" max="1577" width="4.85546875" style="68" customWidth="1"/>
    <col min="1578" max="1578" width="1.5703125" style="68" customWidth="1"/>
    <col min="1579" max="1579" width="3.42578125" style="68" customWidth="1"/>
    <col min="1580" max="1580" width="5.5703125" style="68" customWidth="1"/>
    <col min="1581" max="1582" width="4.85546875" style="68" customWidth="1"/>
    <col min="1583" max="1583" width="1.5703125" style="68" customWidth="1"/>
    <col min="1584" max="1584" width="4" style="68" customWidth="1"/>
    <col min="1585" max="1585" width="0.85546875" style="68" customWidth="1"/>
    <col min="1586" max="1586" width="4" style="68" customWidth="1"/>
    <col min="1587" max="1587" width="4.85546875" style="68" customWidth="1"/>
    <col min="1588" max="1588" width="6.140625" style="68" customWidth="1"/>
    <col min="1589" max="1589" width="0.140625" style="68" customWidth="1"/>
    <col min="1590" max="1590" width="3.42578125" style="68" customWidth="1"/>
    <col min="1591" max="1792" width="9.140625" style="68"/>
    <col min="1793" max="1793" width="3.42578125" style="68" customWidth="1"/>
    <col min="1794" max="1794" width="38.85546875" style="68" customWidth="1"/>
    <col min="1795" max="1795" width="3.5703125" style="68" customWidth="1"/>
    <col min="1796" max="1796" width="10.140625" style="68" customWidth="1"/>
    <col min="1797" max="1798" width="7" style="68" customWidth="1"/>
    <col min="1799" max="1799" width="8.7109375" style="68" customWidth="1"/>
    <col min="1800" max="1801" width="7" style="68" customWidth="1"/>
    <col min="1802" max="1802" width="9.140625" style="68"/>
    <col min="1803" max="1804" width="7" style="68" customWidth="1"/>
    <col min="1805" max="1805" width="9.28515625" style="68" customWidth="1"/>
    <col min="1806" max="1807" width="5.85546875" style="68" customWidth="1"/>
    <col min="1808" max="1808" width="7.85546875" style="68" customWidth="1"/>
    <col min="1809" max="1810" width="5.85546875" style="68" customWidth="1"/>
    <col min="1811" max="1811" width="6.140625" style="68" customWidth="1"/>
    <col min="1812" max="1812" width="5.85546875" style="68" customWidth="1"/>
    <col min="1813" max="1813" width="5.5703125" style="68" customWidth="1"/>
    <col min="1814" max="1814" width="44" style="68" customWidth="1"/>
    <col min="1815" max="1815" width="3.5703125" style="68" customWidth="1"/>
    <col min="1816" max="1816" width="5.5703125" style="68" customWidth="1"/>
    <col min="1817" max="1818" width="4.85546875" style="68" customWidth="1"/>
    <col min="1819" max="1819" width="1.5703125" style="68" customWidth="1"/>
    <col min="1820" max="1820" width="4" style="68" customWidth="1"/>
    <col min="1821" max="1822" width="4.85546875" style="68" customWidth="1"/>
    <col min="1823" max="1823" width="1.28515625" style="68" customWidth="1"/>
    <col min="1824" max="1824" width="0.140625" style="68" customWidth="1"/>
    <col min="1825" max="1825" width="4" style="68" customWidth="1"/>
    <col min="1826" max="1827" width="4.85546875" style="68" customWidth="1"/>
    <col min="1828" max="1828" width="5.5703125" style="68" customWidth="1"/>
    <col min="1829" max="1829" width="0.85546875" style="68" customWidth="1"/>
    <col min="1830" max="1830" width="4" style="68" customWidth="1"/>
    <col min="1831" max="1831" width="4.85546875" style="68" customWidth="1"/>
    <col min="1832" max="1832" width="5.5703125" style="68" customWidth="1"/>
    <col min="1833" max="1833" width="4.85546875" style="68" customWidth="1"/>
    <col min="1834" max="1834" width="1.5703125" style="68" customWidth="1"/>
    <col min="1835" max="1835" width="3.42578125" style="68" customWidth="1"/>
    <col min="1836" max="1836" width="5.5703125" style="68" customWidth="1"/>
    <col min="1837" max="1838" width="4.85546875" style="68" customWidth="1"/>
    <col min="1839" max="1839" width="1.5703125" style="68" customWidth="1"/>
    <col min="1840" max="1840" width="4" style="68" customWidth="1"/>
    <col min="1841" max="1841" width="0.85546875" style="68" customWidth="1"/>
    <col min="1842" max="1842" width="4" style="68" customWidth="1"/>
    <col min="1843" max="1843" width="4.85546875" style="68" customWidth="1"/>
    <col min="1844" max="1844" width="6.140625" style="68" customWidth="1"/>
    <col min="1845" max="1845" width="0.140625" style="68" customWidth="1"/>
    <col min="1846" max="1846" width="3.42578125" style="68" customWidth="1"/>
    <col min="1847" max="2048" width="9.140625" style="68"/>
    <col min="2049" max="2049" width="3.42578125" style="68" customWidth="1"/>
    <col min="2050" max="2050" width="38.85546875" style="68" customWidth="1"/>
    <col min="2051" max="2051" width="3.5703125" style="68" customWidth="1"/>
    <col min="2052" max="2052" width="10.140625" style="68" customWidth="1"/>
    <col min="2053" max="2054" width="7" style="68" customWidth="1"/>
    <col min="2055" max="2055" width="8.7109375" style="68" customWidth="1"/>
    <col min="2056" max="2057" width="7" style="68" customWidth="1"/>
    <col min="2058" max="2058" width="9.140625" style="68"/>
    <col min="2059" max="2060" width="7" style="68" customWidth="1"/>
    <col min="2061" max="2061" width="9.28515625" style="68" customWidth="1"/>
    <col min="2062" max="2063" width="5.85546875" style="68" customWidth="1"/>
    <col min="2064" max="2064" width="7.85546875" style="68" customWidth="1"/>
    <col min="2065" max="2066" width="5.85546875" style="68" customWidth="1"/>
    <col min="2067" max="2067" width="6.140625" style="68" customWidth="1"/>
    <col min="2068" max="2068" width="5.85546875" style="68" customWidth="1"/>
    <col min="2069" max="2069" width="5.5703125" style="68" customWidth="1"/>
    <col min="2070" max="2070" width="44" style="68" customWidth="1"/>
    <col min="2071" max="2071" width="3.5703125" style="68" customWidth="1"/>
    <col min="2072" max="2072" width="5.5703125" style="68" customWidth="1"/>
    <col min="2073" max="2074" width="4.85546875" style="68" customWidth="1"/>
    <col min="2075" max="2075" width="1.5703125" style="68" customWidth="1"/>
    <col min="2076" max="2076" width="4" style="68" customWidth="1"/>
    <col min="2077" max="2078" width="4.85546875" style="68" customWidth="1"/>
    <col min="2079" max="2079" width="1.28515625" style="68" customWidth="1"/>
    <col min="2080" max="2080" width="0.140625" style="68" customWidth="1"/>
    <col min="2081" max="2081" width="4" style="68" customWidth="1"/>
    <col min="2082" max="2083" width="4.85546875" style="68" customWidth="1"/>
    <col min="2084" max="2084" width="5.5703125" style="68" customWidth="1"/>
    <col min="2085" max="2085" width="0.85546875" style="68" customWidth="1"/>
    <col min="2086" max="2086" width="4" style="68" customWidth="1"/>
    <col min="2087" max="2087" width="4.85546875" style="68" customWidth="1"/>
    <col min="2088" max="2088" width="5.5703125" style="68" customWidth="1"/>
    <col min="2089" max="2089" width="4.85546875" style="68" customWidth="1"/>
    <col min="2090" max="2090" width="1.5703125" style="68" customWidth="1"/>
    <col min="2091" max="2091" width="3.42578125" style="68" customWidth="1"/>
    <col min="2092" max="2092" width="5.5703125" style="68" customWidth="1"/>
    <col min="2093" max="2094" width="4.85546875" style="68" customWidth="1"/>
    <col min="2095" max="2095" width="1.5703125" style="68" customWidth="1"/>
    <col min="2096" max="2096" width="4" style="68" customWidth="1"/>
    <col min="2097" max="2097" width="0.85546875" style="68" customWidth="1"/>
    <col min="2098" max="2098" width="4" style="68" customWidth="1"/>
    <col min="2099" max="2099" width="4.85546875" style="68" customWidth="1"/>
    <col min="2100" max="2100" width="6.140625" style="68" customWidth="1"/>
    <col min="2101" max="2101" width="0.140625" style="68" customWidth="1"/>
    <col min="2102" max="2102" width="3.42578125" style="68" customWidth="1"/>
    <col min="2103" max="2304" width="9.140625" style="68"/>
    <col min="2305" max="2305" width="3.42578125" style="68" customWidth="1"/>
    <col min="2306" max="2306" width="38.85546875" style="68" customWidth="1"/>
    <col min="2307" max="2307" width="3.5703125" style="68" customWidth="1"/>
    <col min="2308" max="2308" width="10.140625" style="68" customWidth="1"/>
    <col min="2309" max="2310" width="7" style="68" customWidth="1"/>
    <col min="2311" max="2311" width="8.7109375" style="68" customWidth="1"/>
    <col min="2312" max="2313" width="7" style="68" customWidth="1"/>
    <col min="2314" max="2314" width="9.140625" style="68"/>
    <col min="2315" max="2316" width="7" style="68" customWidth="1"/>
    <col min="2317" max="2317" width="9.28515625" style="68" customWidth="1"/>
    <col min="2318" max="2319" width="5.85546875" style="68" customWidth="1"/>
    <col min="2320" max="2320" width="7.85546875" style="68" customWidth="1"/>
    <col min="2321" max="2322" width="5.85546875" style="68" customWidth="1"/>
    <col min="2323" max="2323" width="6.140625" style="68" customWidth="1"/>
    <col min="2324" max="2324" width="5.85546875" style="68" customWidth="1"/>
    <col min="2325" max="2325" width="5.5703125" style="68" customWidth="1"/>
    <col min="2326" max="2326" width="44" style="68" customWidth="1"/>
    <col min="2327" max="2327" width="3.5703125" style="68" customWidth="1"/>
    <col min="2328" max="2328" width="5.5703125" style="68" customWidth="1"/>
    <col min="2329" max="2330" width="4.85546875" style="68" customWidth="1"/>
    <col min="2331" max="2331" width="1.5703125" style="68" customWidth="1"/>
    <col min="2332" max="2332" width="4" style="68" customWidth="1"/>
    <col min="2333" max="2334" width="4.85546875" style="68" customWidth="1"/>
    <col min="2335" max="2335" width="1.28515625" style="68" customWidth="1"/>
    <col min="2336" max="2336" width="0.140625" style="68" customWidth="1"/>
    <col min="2337" max="2337" width="4" style="68" customWidth="1"/>
    <col min="2338" max="2339" width="4.85546875" style="68" customWidth="1"/>
    <col min="2340" max="2340" width="5.5703125" style="68" customWidth="1"/>
    <col min="2341" max="2341" width="0.85546875" style="68" customWidth="1"/>
    <col min="2342" max="2342" width="4" style="68" customWidth="1"/>
    <col min="2343" max="2343" width="4.85546875" style="68" customWidth="1"/>
    <col min="2344" max="2344" width="5.5703125" style="68" customWidth="1"/>
    <col min="2345" max="2345" width="4.85546875" style="68" customWidth="1"/>
    <col min="2346" max="2346" width="1.5703125" style="68" customWidth="1"/>
    <col min="2347" max="2347" width="3.42578125" style="68" customWidth="1"/>
    <col min="2348" max="2348" width="5.5703125" style="68" customWidth="1"/>
    <col min="2349" max="2350" width="4.85546875" style="68" customWidth="1"/>
    <col min="2351" max="2351" width="1.5703125" style="68" customWidth="1"/>
    <col min="2352" max="2352" width="4" style="68" customWidth="1"/>
    <col min="2353" max="2353" width="0.85546875" style="68" customWidth="1"/>
    <col min="2354" max="2354" width="4" style="68" customWidth="1"/>
    <col min="2355" max="2355" width="4.85546875" style="68" customWidth="1"/>
    <col min="2356" max="2356" width="6.140625" style="68" customWidth="1"/>
    <col min="2357" max="2357" width="0.140625" style="68" customWidth="1"/>
    <col min="2358" max="2358" width="3.42578125" style="68" customWidth="1"/>
    <col min="2359" max="2560" width="9.140625" style="68"/>
    <col min="2561" max="2561" width="3.42578125" style="68" customWidth="1"/>
    <col min="2562" max="2562" width="38.85546875" style="68" customWidth="1"/>
    <col min="2563" max="2563" width="3.5703125" style="68" customWidth="1"/>
    <col min="2564" max="2564" width="10.140625" style="68" customWidth="1"/>
    <col min="2565" max="2566" width="7" style="68" customWidth="1"/>
    <col min="2567" max="2567" width="8.7109375" style="68" customWidth="1"/>
    <col min="2568" max="2569" width="7" style="68" customWidth="1"/>
    <col min="2570" max="2570" width="9.140625" style="68"/>
    <col min="2571" max="2572" width="7" style="68" customWidth="1"/>
    <col min="2573" max="2573" width="9.28515625" style="68" customWidth="1"/>
    <col min="2574" max="2575" width="5.85546875" style="68" customWidth="1"/>
    <col min="2576" max="2576" width="7.85546875" style="68" customWidth="1"/>
    <col min="2577" max="2578" width="5.85546875" style="68" customWidth="1"/>
    <col min="2579" max="2579" width="6.140625" style="68" customWidth="1"/>
    <col min="2580" max="2580" width="5.85546875" style="68" customWidth="1"/>
    <col min="2581" max="2581" width="5.5703125" style="68" customWidth="1"/>
    <col min="2582" max="2582" width="44" style="68" customWidth="1"/>
    <col min="2583" max="2583" width="3.5703125" style="68" customWidth="1"/>
    <col min="2584" max="2584" width="5.5703125" style="68" customWidth="1"/>
    <col min="2585" max="2586" width="4.85546875" style="68" customWidth="1"/>
    <col min="2587" max="2587" width="1.5703125" style="68" customWidth="1"/>
    <col min="2588" max="2588" width="4" style="68" customWidth="1"/>
    <col min="2589" max="2590" width="4.85546875" style="68" customWidth="1"/>
    <col min="2591" max="2591" width="1.28515625" style="68" customWidth="1"/>
    <col min="2592" max="2592" width="0.140625" style="68" customWidth="1"/>
    <col min="2593" max="2593" width="4" style="68" customWidth="1"/>
    <col min="2594" max="2595" width="4.85546875" style="68" customWidth="1"/>
    <col min="2596" max="2596" width="5.5703125" style="68" customWidth="1"/>
    <col min="2597" max="2597" width="0.85546875" style="68" customWidth="1"/>
    <col min="2598" max="2598" width="4" style="68" customWidth="1"/>
    <col min="2599" max="2599" width="4.85546875" style="68" customWidth="1"/>
    <col min="2600" max="2600" width="5.5703125" style="68" customWidth="1"/>
    <col min="2601" max="2601" width="4.85546875" style="68" customWidth="1"/>
    <col min="2602" max="2602" width="1.5703125" style="68" customWidth="1"/>
    <col min="2603" max="2603" width="3.42578125" style="68" customWidth="1"/>
    <col min="2604" max="2604" width="5.5703125" style="68" customWidth="1"/>
    <col min="2605" max="2606" width="4.85546875" style="68" customWidth="1"/>
    <col min="2607" max="2607" width="1.5703125" style="68" customWidth="1"/>
    <col min="2608" max="2608" width="4" style="68" customWidth="1"/>
    <col min="2609" max="2609" width="0.85546875" style="68" customWidth="1"/>
    <col min="2610" max="2610" width="4" style="68" customWidth="1"/>
    <col min="2611" max="2611" width="4.85546875" style="68" customWidth="1"/>
    <col min="2612" max="2612" width="6.140625" style="68" customWidth="1"/>
    <col min="2613" max="2613" width="0.140625" style="68" customWidth="1"/>
    <col min="2614" max="2614" width="3.42578125" style="68" customWidth="1"/>
    <col min="2615" max="2816" width="9.140625" style="68"/>
    <col min="2817" max="2817" width="3.42578125" style="68" customWidth="1"/>
    <col min="2818" max="2818" width="38.85546875" style="68" customWidth="1"/>
    <col min="2819" max="2819" width="3.5703125" style="68" customWidth="1"/>
    <col min="2820" max="2820" width="10.140625" style="68" customWidth="1"/>
    <col min="2821" max="2822" width="7" style="68" customWidth="1"/>
    <col min="2823" max="2823" width="8.7109375" style="68" customWidth="1"/>
    <col min="2824" max="2825" width="7" style="68" customWidth="1"/>
    <col min="2826" max="2826" width="9.140625" style="68"/>
    <col min="2827" max="2828" width="7" style="68" customWidth="1"/>
    <col min="2829" max="2829" width="9.28515625" style="68" customWidth="1"/>
    <col min="2830" max="2831" width="5.85546875" style="68" customWidth="1"/>
    <col min="2832" max="2832" width="7.85546875" style="68" customWidth="1"/>
    <col min="2833" max="2834" width="5.85546875" style="68" customWidth="1"/>
    <col min="2835" max="2835" width="6.140625" style="68" customWidth="1"/>
    <col min="2836" max="2836" width="5.85546875" style="68" customWidth="1"/>
    <col min="2837" max="2837" width="5.5703125" style="68" customWidth="1"/>
    <col min="2838" max="2838" width="44" style="68" customWidth="1"/>
    <col min="2839" max="2839" width="3.5703125" style="68" customWidth="1"/>
    <col min="2840" max="2840" width="5.5703125" style="68" customWidth="1"/>
    <col min="2841" max="2842" width="4.85546875" style="68" customWidth="1"/>
    <col min="2843" max="2843" width="1.5703125" style="68" customWidth="1"/>
    <col min="2844" max="2844" width="4" style="68" customWidth="1"/>
    <col min="2845" max="2846" width="4.85546875" style="68" customWidth="1"/>
    <col min="2847" max="2847" width="1.28515625" style="68" customWidth="1"/>
    <col min="2848" max="2848" width="0.140625" style="68" customWidth="1"/>
    <col min="2849" max="2849" width="4" style="68" customWidth="1"/>
    <col min="2850" max="2851" width="4.85546875" style="68" customWidth="1"/>
    <col min="2852" max="2852" width="5.5703125" style="68" customWidth="1"/>
    <col min="2853" max="2853" width="0.85546875" style="68" customWidth="1"/>
    <col min="2854" max="2854" width="4" style="68" customWidth="1"/>
    <col min="2855" max="2855" width="4.85546875" style="68" customWidth="1"/>
    <col min="2856" max="2856" width="5.5703125" style="68" customWidth="1"/>
    <col min="2857" max="2857" width="4.85546875" style="68" customWidth="1"/>
    <col min="2858" max="2858" width="1.5703125" style="68" customWidth="1"/>
    <col min="2859" max="2859" width="3.42578125" style="68" customWidth="1"/>
    <col min="2860" max="2860" width="5.5703125" style="68" customWidth="1"/>
    <col min="2861" max="2862" width="4.85546875" style="68" customWidth="1"/>
    <col min="2863" max="2863" width="1.5703125" style="68" customWidth="1"/>
    <col min="2864" max="2864" width="4" style="68" customWidth="1"/>
    <col min="2865" max="2865" width="0.85546875" style="68" customWidth="1"/>
    <col min="2866" max="2866" width="4" style="68" customWidth="1"/>
    <col min="2867" max="2867" width="4.85546875" style="68" customWidth="1"/>
    <col min="2868" max="2868" width="6.140625" style="68" customWidth="1"/>
    <col min="2869" max="2869" width="0.140625" style="68" customWidth="1"/>
    <col min="2870" max="2870" width="3.42578125" style="68" customWidth="1"/>
    <col min="2871" max="3072" width="9.140625" style="68"/>
    <col min="3073" max="3073" width="3.42578125" style="68" customWidth="1"/>
    <col min="3074" max="3074" width="38.85546875" style="68" customWidth="1"/>
    <col min="3075" max="3075" width="3.5703125" style="68" customWidth="1"/>
    <col min="3076" max="3076" width="10.140625" style="68" customWidth="1"/>
    <col min="3077" max="3078" width="7" style="68" customWidth="1"/>
    <col min="3079" max="3079" width="8.7109375" style="68" customWidth="1"/>
    <col min="3080" max="3081" width="7" style="68" customWidth="1"/>
    <col min="3082" max="3082" width="9.140625" style="68"/>
    <col min="3083" max="3084" width="7" style="68" customWidth="1"/>
    <col min="3085" max="3085" width="9.28515625" style="68" customWidth="1"/>
    <col min="3086" max="3087" width="5.85546875" style="68" customWidth="1"/>
    <col min="3088" max="3088" width="7.85546875" style="68" customWidth="1"/>
    <col min="3089" max="3090" width="5.85546875" style="68" customWidth="1"/>
    <col min="3091" max="3091" width="6.140625" style="68" customWidth="1"/>
    <col min="3092" max="3092" width="5.85546875" style="68" customWidth="1"/>
    <col min="3093" max="3093" width="5.5703125" style="68" customWidth="1"/>
    <col min="3094" max="3094" width="44" style="68" customWidth="1"/>
    <col min="3095" max="3095" width="3.5703125" style="68" customWidth="1"/>
    <col min="3096" max="3096" width="5.5703125" style="68" customWidth="1"/>
    <col min="3097" max="3098" width="4.85546875" style="68" customWidth="1"/>
    <col min="3099" max="3099" width="1.5703125" style="68" customWidth="1"/>
    <col min="3100" max="3100" width="4" style="68" customWidth="1"/>
    <col min="3101" max="3102" width="4.85546875" style="68" customWidth="1"/>
    <col min="3103" max="3103" width="1.28515625" style="68" customWidth="1"/>
    <col min="3104" max="3104" width="0.140625" style="68" customWidth="1"/>
    <col min="3105" max="3105" width="4" style="68" customWidth="1"/>
    <col min="3106" max="3107" width="4.85546875" style="68" customWidth="1"/>
    <col min="3108" max="3108" width="5.5703125" style="68" customWidth="1"/>
    <col min="3109" max="3109" width="0.85546875" style="68" customWidth="1"/>
    <col min="3110" max="3110" width="4" style="68" customWidth="1"/>
    <col min="3111" max="3111" width="4.85546875" style="68" customWidth="1"/>
    <col min="3112" max="3112" width="5.5703125" style="68" customWidth="1"/>
    <col min="3113" max="3113" width="4.85546875" style="68" customWidth="1"/>
    <col min="3114" max="3114" width="1.5703125" style="68" customWidth="1"/>
    <col min="3115" max="3115" width="3.42578125" style="68" customWidth="1"/>
    <col min="3116" max="3116" width="5.5703125" style="68" customWidth="1"/>
    <col min="3117" max="3118" width="4.85546875" style="68" customWidth="1"/>
    <col min="3119" max="3119" width="1.5703125" style="68" customWidth="1"/>
    <col min="3120" max="3120" width="4" style="68" customWidth="1"/>
    <col min="3121" max="3121" width="0.85546875" style="68" customWidth="1"/>
    <col min="3122" max="3122" width="4" style="68" customWidth="1"/>
    <col min="3123" max="3123" width="4.85546875" style="68" customWidth="1"/>
    <col min="3124" max="3124" width="6.140625" style="68" customWidth="1"/>
    <col min="3125" max="3125" width="0.140625" style="68" customWidth="1"/>
    <col min="3126" max="3126" width="3.42578125" style="68" customWidth="1"/>
    <col min="3127" max="3328" width="9.140625" style="68"/>
    <col min="3329" max="3329" width="3.42578125" style="68" customWidth="1"/>
    <col min="3330" max="3330" width="38.85546875" style="68" customWidth="1"/>
    <col min="3331" max="3331" width="3.5703125" style="68" customWidth="1"/>
    <col min="3332" max="3332" width="10.140625" style="68" customWidth="1"/>
    <col min="3333" max="3334" width="7" style="68" customWidth="1"/>
    <col min="3335" max="3335" width="8.7109375" style="68" customWidth="1"/>
    <col min="3336" max="3337" width="7" style="68" customWidth="1"/>
    <col min="3338" max="3338" width="9.140625" style="68"/>
    <col min="3339" max="3340" width="7" style="68" customWidth="1"/>
    <col min="3341" max="3341" width="9.28515625" style="68" customWidth="1"/>
    <col min="3342" max="3343" width="5.85546875" style="68" customWidth="1"/>
    <col min="3344" max="3344" width="7.85546875" style="68" customWidth="1"/>
    <col min="3345" max="3346" width="5.85546875" style="68" customWidth="1"/>
    <col min="3347" max="3347" width="6.140625" style="68" customWidth="1"/>
    <col min="3348" max="3348" width="5.85546875" style="68" customWidth="1"/>
    <col min="3349" max="3349" width="5.5703125" style="68" customWidth="1"/>
    <col min="3350" max="3350" width="44" style="68" customWidth="1"/>
    <col min="3351" max="3351" width="3.5703125" style="68" customWidth="1"/>
    <col min="3352" max="3352" width="5.5703125" style="68" customWidth="1"/>
    <col min="3353" max="3354" width="4.85546875" style="68" customWidth="1"/>
    <col min="3355" max="3355" width="1.5703125" style="68" customWidth="1"/>
    <col min="3356" max="3356" width="4" style="68" customWidth="1"/>
    <col min="3357" max="3358" width="4.85546875" style="68" customWidth="1"/>
    <col min="3359" max="3359" width="1.28515625" style="68" customWidth="1"/>
    <col min="3360" max="3360" width="0.140625" style="68" customWidth="1"/>
    <col min="3361" max="3361" width="4" style="68" customWidth="1"/>
    <col min="3362" max="3363" width="4.85546875" style="68" customWidth="1"/>
    <col min="3364" max="3364" width="5.5703125" style="68" customWidth="1"/>
    <col min="3365" max="3365" width="0.85546875" style="68" customWidth="1"/>
    <col min="3366" max="3366" width="4" style="68" customWidth="1"/>
    <col min="3367" max="3367" width="4.85546875" style="68" customWidth="1"/>
    <col min="3368" max="3368" width="5.5703125" style="68" customWidth="1"/>
    <col min="3369" max="3369" width="4.85546875" style="68" customWidth="1"/>
    <col min="3370" max="3370" width="1.5703125" style="68" customWidth="1"/>
    <col min="3371" max="3371" width="3.42578125" style="68" customWidth="1"/>
    <col min="3372" max="3372" width="5.5703125" style="68" customWidth="1"/>
    <col min="3373" max="3374" width="4.85546875" style="68" customWidth="1"/>
    <col min="3375" max="3375" width="1.5703125" style="68" customWidth="1"/>
    <col min="3376" max="3376" width="4" style="68" customWidth="1"/>
    <col min="3377" max="3377" width="0.85546875" style="68" customWidth="1"/>
    <col min="3378" max="3378" width="4" style="68" customWidth="1"/>
    <col min="3379" max="3379" width="4.85546875" style="68" customWidth="1"/>
    <col min="3380" max="3380" width="6.140625" style="68" customWidth="1"/>
    <col min="3381" max="3381" width="0.140625" style="68" customWidth="1"/>
    <col min="3382" max="3382" width="3.42578125" style="68" customWidth="1"/>
    <col min="3383" max="3584" width="9.140625" style="68"/>
    <col min="3585" max="3585" width="3.42578125" style="68" customWidth="1"/>
    <col min="3586" max="3586" width="38.85546875" style="68" customWidth="1"/>
    <col min="3587" max="3587" width="3.5703125" style="68" customWidth="1"/>
    <col min="3588" max="3588" width="10.140625" style="68" customWidth="1"/>
    <col min="3589" max="3590" width="7" style="68" customWidth="1"/>
    <col min="3591" max="3591" width="8.7109375" style="68" customWidth="1"/>
    <col min="3592" max="3593" width="7" style="68" customWidth="1"/>
    <col min="3594" max="3594" width="9.140625" style="68"/>
    <col min="3595" max="3596" width="7" style="68" customWidth="1"/>
    <col min="3597" max="3597" width="9.28515625" style="68" customWidth="1"/>
    <col min="3598" max="3599" width="5.85546875" style="68" customWidth="1"/>
    <col min="3600" max="3600" width="7.85546875" style="68" customWidth="1"/>
    <col min="3601" max="3602" width="5.85546875" style="68" customWidth="1"/>
    <col min="3603" max="3603" width="6.140625" style="68" customWidth="1"/>
    <col min="3604" max="3604" width="5.85546875" style="68" customWidth="1"/>
    <col min="3605" max="3605" width="5.5703125" style="68" customWidth="1"/>
    <col min="3606" max="3606" width="44" style="68" customWidth="1"/>
    <col min="3607" max="3607" width="3.5703125" style="68" customWidth="1"/>
    <col min="3608" max="3608" width="5.5703125" style="68" customWidth="1"/>
    <col min="3609" max="3610" width="4.85546875" style="68" customWidth="1"/>
    <col min="3611" max="3611" width="1.5703125" style="68" customWidth="1"/>
    <col min="3612" max="3612" width="4" style="68" customWidth="1"/>
    <col min="3613" max="3614" width="4.85546875" style="68" customWidth="1"/>
    <col min="3615" max="3615" width="1.28515625" style="68" customWidth="1"/>
    <col min="3616" max="3616" width="0.140625" style="68" customWidth="1"/>
    <col min="3617" max="3617" width="4" style="68" customWidth="1"/>
    <col min="3618" max="3619" width="4.85546875" style="68" customWidth="1"/>
    <col min="3620" max="3620" width="5.5703125" style="68" customWidth="1"/>
    <col min="3621" max="3621" width="0.85546875" style="68" customWidth="1"/>
    <col min="3622" max="3622" width="4" style="68" customWidth="1"/>
    <col min="3623" max="3623" width="4.85546875" style="68" customWidth="1"/>
    <col min="3624" max="3624" width="5.5703125" style="68" customWidth="1"/>
    <col min="3625" max="3625" width="4.85546875" style="68" customWidth="1"/>
    <col min="3626" max="3626" width="1.5703125" style="68" customWidth="1"/>
    <col min="3627" max="3627" width="3.42578125" style="68" customWidth="1"/>
    <col min="3628" max="3628" width="5.5703125" style="68" customWidth="1"/>
    <col min="3629" max="3630" width="4.85546875" style="68" customWidth="1"/>
    <col min="3631" max="3631" width="1.5703125" style="68" customWidth="1"/>
    <col min="3632" max="3632" width="4" style="68" customWidth="1"/>
    <col min="3633" max="3633" width="0.85546875" style="68" customWidth="1"/>
    <col min="3634" max="3634" width="4" style="68" customWidth="1"/>
    <col min="3635" max="3635" width="4.85546875" style="68" customWidth="1"/>
    <col min="3636" max="3636" width="6.140625" style="68" customWidth="1"/>
    <col min="3637" max="3637" width="0.140625" style="68" customWidth="1"/>
    <col min="3638" max="3638" width="3.42578125" style="68" customWidth="1"/>
    <col min="3639" max="3840" width="9.140625" style="68"/>
    <col min="3841" max="3841" width="3.42578125" style="68" customWidth="1"/>
    <col min="3842" max="3842" width="38.85546875" style="68" customWidth="1"/>
    <col min="3843" max="3843" width="3.5703125" style="68" customWidth="1"/>
    <col min="3844" max="3844" width="10.140625" style="68" customWidth="1"/>
    <col min="3845" max="3846" width="7" style="68" customWidth="1"/>
    <col min="3847" max="3847" width="8.7109375" style="68" customWidth="1"/>
    <col min="3848" max="3849" width="7" style="68" customWidth="1"/>
    <col min="3850" max="3850" width="9.140625" style="68"/>
    <col min="3851" max="3852" width="7" style="68" customWidth="1"/>
    <col min="3853" max="3853" width="9.28515625" style="68" customWidth="1"/>
    <col min="3854" max="3855" width="5.85546875" style="68" customWidth="1"/>
    <col min="3856" max="3856" width="7.85546875" style="68" customWidth="1"/>
    <col min="3857" max="3858" width="5.85546875" style="68" customWidth="1"/>
    <col min="3859" max="3859" width="6.140625" style="68" customWidth="1"/>
    <col min="3860" max="3860" width="5.85546875" style="68" customWidth="1"/>
    <col min="3861" max="3861" width="5.5703125" style="68" customWidth="1"/>
    <col min="3862" max="3862" width="44" style="68" customWidth="1"/>
    <col min="3863" max="3863" width="3.5703125" style="68" customWidth="1"/>
    <col min="3864" max="3864" width="5.5703125" style="68" customWidth="1"/>
    <col min="3865" max="3866" width="4.85546875" style="68" customWidth="1"/>
    <col min="3867" max="3867" width="1.5703125" style="68" customWidth="1"/>
    <col min="3868" max="3868" width="4" style="68" customWidth="1"/>
    <col min="3869" max="3870" width="4.85546875" style="68" customWidth="1"/>
    <col min="3871" max="3871" width="1.28515625" style="68" customWidth="1"/>
    <col min="3872" max="3872" width="0.140625" style="68" customWidth="1"/>
    <col min="3873" max="3873" width="4" style="68" customWidth="1"/>
    <col min="3874" max="3875" width="4.85546875" style="68" customWidth="1"/>
    <col min="3876" max="3876" width="5.5703125" style="68" customWidth="1"/>
    <col min="3877" max="3877" width="0.85546875" style="68" customWidth="1"/>
    <col min="3878" max="3878" width="4" style="68" customWidth="1"/>
    <col min="3879" max="3879" width="4.85546875" style="68" customWidth="1"/>
    <col min="3880" max="3880" width="5.5703125" style="68" customWidth="1"/>
    <col min="3881" max="3881" width="4.85546875" style="68" customWidth="1"/>
    <col min="3882" max="3882" width="1.5703125" style="68" customWidth="1"/>
    <col min="3883" max="3883" width="3.42578125" style="68" customWidth="1"/>
    <col min="3884" max="3884" width="5.5703125" style="68" customWidth="1"/>
    <col min="3885" max="3886" width="4.85546875" style="68" customWidth="1"/>
    <col min="3887" max="3887" width="1.5703125" style="68" customWidth="1"/>
    <col min="3888" max="3888" width="4" style="68" customWidth="1"/>
    <col min="3889" max="3889" width="0.85546875" style="68" customWidth="1"/>
    <col min="3890" max="3890" width="4" style="68" customWidth="1"/>
    <col min="3891" max="3891" width="4.85546875" style="68" customWidth="1"/>
    <col min="3892" max="3892" width="6.140625" style="68" customWidth="1"/>
    <col min="3893" max="3893" width="0.140625" style="68" customWidth="1"/>
    <col min="3894" max="3894" width="3.42578125" style="68" customWidth="1"/>
    <col min="3895" max="4096" width="9.140625" style="68"/>
    <col min="4097" max="4097" width="3.42578125" style="68" customWidth="1"/>
    <col min="4098" max="4098" width="38.85546875" style="68" customWidth="1"/>
    <col min="4099" max="4099" width="3.5703125" style="68" customWidth="1"/>
    <col min="4100" max="4100" width="10.140625" style="68" customWidth="1"/>
    <col min="4101" max="4102" width="7" style="68" customWidth="1"/>
    <col min="4103" max="4103" width="8.7109375" style="68" customWidth="1"/>
    <col min="4104" max="4105" width="7" style="68" customWidth="1"/>
    <col min="4106" max="4106" width="9.140625" style="68"/>
    <col min="4107" max="4108" width="7" style="68" customWidth="1"/>
    <col min="4109" max="4109" width="9.28515625" style="68" customWidth="1"/>
    <col min="4110" max="4111" width="5.85546875" style="68" customWidth="1"/>
    <col min="4112" max="4112" width="7.85546875" style="68" customWidth="1"/>
    <col min="4113" max="4114" width="5.85546875" style="68" customWidth="1"/>
    <col min="4115" max="4115" width="6.140625" style="68" customWidth="1"/>
    <col min="4116" max="4116" width="5.85546875" style="68" customWidth="1"/>
    <col min="4117" max="4117" width="5.5703125" style="68" customWidth="1"/>
    <col min="4118" max="4118" width="44" style="68" customWidth="1"/>
    <col min="4119" max="4119" width="3.5703125" style="68" customWidth="1"/>
    <col min="4120" max="4120" width="5.5703125" style="68" customWidth="1"/>
    <col min="4121" max="4122" width="4.85546875" style="68" customWidth="1"/>
    <col min="4123" max="4123" width="1.5703125" style="68" customWidth="1"/>
    <col min="4124" max="4124" width="4" style="68" customWidth="1"/>
    <col min="4125" max="4126" width="4.85546875" style="68" customWidth="1"/>
    <col min="4127" max="4127" width="1.28515625" style="68" customWidth="1"/>
    <col min="4128" max="4128" width="0.140625" style="68" customWidth="1"/>
    <col min="4129" max="4129" width="4" style="68" customWidth="1"/>
    <col min="4130" max="4131" width="4.85546875" style="68" customWidth="1"/>
    <col min="4132" max="4132" width="5.5703125" style="68" customWidth="1"/>
    <col min="4133" max="4133" width="0.85546875" style="68" customWidth="1"/>
    <col min="4134" max="4134" width="4" style="68" customWidth="1"/>
    <col min="4135" max="4135" width="4.85546875" style="68" customWidth="1"/>
    <col min="4136" max="4136" width="5.5703125" style="68" customWidth="1"/>
    <col min="4137" max="4137" width="4.85546875" style="68" customWidth="1"/>
    <col min="4138" max="4138" width="1.5703125" style="68" customWidth="1"/>
    <col min="4139" max="4139" width="3.42578125" style="68" customWidth="1"/>
    <col min="4140" max="4140" width="5.5703125" style="68" customWidth="1"/>
    <col min="4141" max="4142" width="4.85546875" style="68" customWidth="1"/>
    <col min="4143" max="4143" width="1.5703125" style="68" customWidth="1"/>
    <col min="4144" max="4144" width="4" style="68" customWidth="1"/>
    <col min="4145" max="4145" width="0.85546875" style="68" customWidth="1"/>
    <col min="4146" max="4146" width="4" style="68" customWidth="1"/>
    <col min="4147" max="4147" width="4.85546875" style="68" customWidth="1"/>
    <col min="4148" max="4148" width="6.140625" style="68" customWidth="1"/>
    <col min="4149" max="4149" width="0.140625" style="68" customWidth="1"/>
    <col min="4150" max="4150" width="3.42578125" style="68" customWidth="1"/>
    <col min="4151" max="4352" width="9.140625" style="68"/>
    <col min="4353" max="4353" width="3.42578125" style="68" customWidth="1"/>
    <col min="4354" max="4354" width="38.85546875" style="68" customWidth="1"/>
    <col min="4355" max="4355" width="3.5703125" style="68" customWidth="1"/>
    <col min="4356" max="4356" width="10.140625" style="68" customWidth="1"/>
    <col min="4357" max="4358" width="7" style="68" customWidth="1"/>
    <col min="4359" max="4359" width="8.7109375" style="68" customWidth="1"/>
    <col min="4360" max="4361" width="7" style="68" customWidth="1"/>
    <col min="4362" max="4362" width="9.140625" style="68"/>
    <col min="4363" max="4364" width="7" style="68" customWidth="1"/>
    <col min="4365" max="4365" width="9.28515625" style="68" customWidth="1"/>
    <col min="4366" max="4367" width="5.85546875" style="68" customWidth="1"/>
    <col min="4368" max="4368" width="7.85546875" style="68" customWidth="1"/>
    <col min="4369" max="4370" width="5.85546875" style="68" customWidth="1"/>
    <col min="4371" max="4371" width="6.140625" style="68" customWidth="1"/>
    <col min="4372" max="4372" width="5.85546875" style="68" customWidth="1"/>
    <col min="4373" max="4373" width="5.5703125" style="68" customWidth="1"/>
    <col min="4374" max="4374" width="44" style="68" customWidth="1"/>
    <col min="4375" max="4375" width="3.5703125" style="68" customWidth="1"/>
    <col min="4376" max="4376" width="5.5703125" style="68" customWidth="1"/>
    <col min="4377" max="4378" width="4.85546875" style="68" customWidth="1"/>
    <col min="4379" max="4379" width="1.5703125" style="68" customWidth="1"/>
    <col min="4380" max="4380" width="4" style="68" customWidth="1"/>
    <col min="4381" max="4382" width="4.85546875" style="68" customWidth="1"/>
    <col min="4383" max="4383" width="1.28515625" style="68" customWidth="1"/>
    <col min="4384" max="4384" width="0.140625" style="68" customWidth="1"/>
    <col min="4385" max="4385" width="4" style="68" customWidth="1"/>
    <col min="4386" max="4387" width="4.85546875" style="68" customWidth="1"/>
    <col min="4388" max="4388" width="5.5703125" style="68" customWidth="1"/>
    <col min="4389" max="4389" width="0.85546875" style="68" customWidth="1"/>
    <col min="4390" max="4390" width="4" style="68" customWidth="1"/>
    <col min="4391" max="4391" width="4.85546875" style="68" customWidth="1"/>
    <col min="4392" max="4392" width="5.5703125" style="68" customWidth="1"/>
    <col min="4393" max="4393" width="4.85546875" style="68" customWidth="1"/>
    <col min="4394" max="4394" width="1.5703125" style="68" customWidth="1"/>
    <col min="4395" max="4395" width="3.42578125" style="68" customWidth="1"/>
    <col min="4396" max="4396" width="5.5703125" style="68" customWidth="1"/>
    <col min="4397" max="4398" width="4.85546875" style="68" customWidth="1"/>
    <col min="4399" max="4399" width="1.5703125" style="68" customWidth="1"/>
    <col min="4400" max="4400" width="4" style="68" customWidth="1"/>
    <col min="4401" max="4401" width="0.85546875" style="68" customWidth="1"/>
    <col min="4402" max="4402" width="4" style="68" customWidth="1"/>
    <col min="4403" max="4403" width="4.85546875" style="68" customWidth="1"/>
    <col min="4404" max="4404" width="6.140625" style="68" customWidth="1"/>
    <col min="4405" max="4405" width="0.140625" style="68" customWidth="1"/>
    <col min="4406" max="4406" width="3.42578125" style="68" customWidth="1"/>
    <col min="4407" max="4608" width="9.140625" style="68"/>
    <col min="4609" max="4609" width="3.42578125" style="68" customWidth="1"/>
    <col min="4610" max="4610" width="38.85546875" style="68" customWidth="1"/>
    <col min="4611" max="4611" width="3.5703125" style="68" customWidth="1"/>
    <col min="4612" max="4612" width="10.140625" style="68" customWidth="1"/>
    <col min="4613" max="4614" width="7" style="68" customWidth="1"/>
    <col min="4615" max="4615" width="8.7109375" style="68" customWidth="1"/>
    <col min="4616" max="4617" width="7" style="68" customWidth="1"/>
    <col min="4618" max="4618" width="9.140625" style="68"/>
    <col min="4619" max="4620" width="7" style="68" customWidth="1"/>
    <col min="4621" max="4621" width="9.28515625" style="68" customWidth="1"/>
    <col min="4622" max="4623" width="5.85546875" style="68" customWidth="1"/>
    <col min="4624" max="4624" width="7.85546875" style="68" customWidth="1"/>
    <col min="4625" max="4626" width="5.85546875" style="68" customWidth="1"/>
    <col min="4627" max="4627" width="6.140625" style="68" customWidth="1"/>
    <col min="4628" max="4628" width="5.85546875" style="68" customWidth="1"/>
    <col min="4629" max="4629" width="5.5703125" style="68" customWidth="1"/>
    <col min="4630" max="4630" width="44" style="68" customWidth="1"/>
    <col min="4631" max="4631" width="3.5703125" style="68" customWidth="1"/>
    <col min="4632" max="4632" width="5.5703125" style="68" customWidth="1"/>
    <col min="4633" max="4634" width="4.85546875" style="68" customWidth="1"/>
    <col min="4635" max="4635" width="1.5703125" style="68" customWidth="1"/>
    <col min="4636" max="4636" width="4" style="68" customWidth="1"/>
    <col min="4637" max="4638" width="4.85546875" style="68" customWidth="1"/>
    <col min="4639" max="4639" width="1.28515625" style="68" customWidth="1"/>
    <col min="4640" max="4640" width="0.140625" style="68" customWidth="1"/>
    <col min="4641" max="4641" width="4" style="68" customWidth="1"/>
    <col min="4642" max="4643" width="4.85546875" style="68" customWidth="1"/>
    <col min="4644" max="4644" width="5.5703125" style="68" customWidth="1"/>
    <col min="4645" max="4645" width="0.85546875" style="68" customWidth="1"/>
    <col min="4646" max="4646" width="4" style="68" customWidth="1"/>
    <col min="4647" max="4647" width="4.85546875" style="68" customWidth="1"/>
    <col min="4648" max="4648" width="5.5703125" style="68" customWidth="1"/>
    <col min="4649" max="4649" width="4.85546875" style="68" customWidth="1"/>
    <col min="4650" max="4650" width="1.5703125" style="68" customWidth="1"/>
    <col min="4651" max="4651" width="3.42578125" style="68" customWidth="1"/>
    <col min="4652" max="4652" width="5.5703125" style="68" customWidth="1"/>
    <col min="4653" max="4654" width="4.85546875" style="68" customWidth="1"/>
    <col min="4655" max="4655" width="1.5703125" style="68" customWidth="1"/>
    <col min="4656" max="4656" width="4" style="68" customWidth="1"/>
    <col min="4657" max="4657" width="0.85546875" style="68" customWidth="1"/>
    <col min="4658" max="4658" width="4" style="68" customWidth="1"/>
    <col min="4659" max="4659" width="4.85546875" style="68" customWidth="1"/>
    <col min="4660" max="4660" width="6.140625" style="68" customWidth="1"/>
    <col min="4661" max="4661" width="0.140625" style="68" customWidth="1"/>
    <col min="4662" max="4662" width="3.42578125" style="68" customWidth="1"/>
    <col min="4663" max="4864" width="9.140625" style="68"/>
    <col min="4865" max="4865" width="3.42578125" style="68" customWidth="1"/>
    <col min="4866" max="4866" width="38.85546875" style="68" customWidth="1"/>
    <col min="4867" max="4867" width="3.5703125" style="68" customWidth="1"/>
    <col min="4868" max="4868" width="10.140625" style="68" customWidth="1"/>
    <col min="4869" max="4870" width="7" style="68" customWidth="1"/>
    <col min="4871" max="4871" width="8.7109375" style="68" customWidth="1"/>
    <col min="4872" max="4873" width="7" style="68" customWidth="1"/>
    <col min="4874" max="4874" width="9.140625" style="68"/>
    <col min="4875" max="4876" width="7" style="68" customWidth="1"/>
    <col min="4877" max="4877" width="9.28515625" style="68" customWidth="1"/>
    <col min="4878" max="4879" width="5.85546875" style="68" customWidth="1"/>
    <col min="4880" max="4880" width="7.85546875" style="68" customWidth="1"/>
    <col min="4881" max="4882" width="5.85546875" style="68" customWidth="1"/>
    <col min="4883" max="4883" width="6.140625" style="68" customWidth="1"/>
    <col min="4884" max="4884" width="5.85546875" style="68" customWidth="1"/>
    <col min="4885" max="4885" width="5.5703125" style="68" customWidth="1"/>
    <col min="4886" max="4886" width="44" style="68" customWidth="1"/>
    <col min="4887" max="4887" width="3.5703125" style="68" customWidth="1"/>
    <col min="4888" max="4888" width="5.5703125" style="68" customWidth="1"/>
    <col min="4889" max="4890" width="4.85546875" style="68" customWidth="1"/>
    <col min="4891" max="4891" width="1.5703125" style="68" customWidth="1"/>
    <col min="4892" max="4892" width="4" style="68" customWidth="1"/>
    <col min="4893" max="4894" width="4.85546875" style="68" customWidth="1"/>
    <col min="4895" max="4895" width="1.28515625" style="68" customWidth="1"/>
    <col min="4896" max="4896" width="0.140625" style="68" customWidth="1"/>
    <col min="4897" max="4897" width="4" style="68" customWidth="1"/>
    <col min="4898" max="4899" width="4.85546875" style="68" customWidth="1"/>
    <col min="4900" max="4900" width="5.5703125" style="68" customWidth="1"/>
    <col min="4901" max="4901" width="0.85546875" style="68" customWidth="1"/>
    <col min="4902" max="4902" width="4" style="68" customWidth="1"/>
    <col min="4903" max="4903" width="4.85546875" style="68" customWidth="1"/>
    <col min="4904" max="4904" width="5.5703125" style="68" customWidth="1"/>
    <col min="4905" max="4905" width="4.85546875" style="68" customWidth="1"/>
    <col min="4906" max="4906" width="1.5703125" style="68" customWidth="1"/>
    <col min="4907" max="4907" width="3.42578125" style="68" customWidth="1"/>
    <col min="4908" max="4908" width="5.5703125" style="68" customWidth="1"/>
    <col min="4909" max="4910" width="4.85546875" style="68" customWidth="1"/>
    <col min="4911" max="4911" width="1.5703125" style="68" customWidth="1"/>
    <col min="4912" max="4912" width="4" style="68" customWidth="1"/>
    <col min="4913" max="4913" width="0.85546875" style="68" customWidth="1"/>
    <col min="4914" max="4914" width="4" style="68" customWidth="1"/>
    <col min="4915" max="4915" width="4.85546875" style="68" customWidth="1"/>
    <col min="4916" max="4916" width="6.140625" style="68" customWidth="1"/>
    <col min="4917" max="4917" width="0.140625" style="68" customWidth="1"/>
    <col min="4918" max="4918" width="3.42578125" style="68" customWidth="1"/>
    <col min="4919" max="5120" width="9.140625" style="68"/>
    <col min="5121" max="5121" width="3.42578125" style="68" customWidth="1"/>
    <col min="5122" max="5122" width="38.85546875" style="68" customWidth="1"/>
    <col min="5123" max="5123" width="3.5703125" style="68" customWidth="1"/>
    <col min="5124" max="5124" width="10.140625" style="68" customWidth="1"/>
    <col min="5125" max="5126" width="7" style="68" customWidth="1"/>
    <col min="5127" max="5127" width="8.7109375" style="68" customWidth="1"/>
    <col min="5128" max="5129" width="7" style="68" customWidth="1"/>
    <col min="5130" max="5130" width="9.140625" style="68"/>
    <col min="5131" max="5132" width="7" style="68" customWidth="1"/>
    <col min="5133" max="5133" width="9.28515625" style="68" customWidth="1"/>
    <col min="5134" max="5135" width="5.85546875" style="68" customWidth="1"/>
    <col min="5136" max="5136" width="7.85546875" style="68" customWidth="1"/>
    <col min="5137" max="5138" width="5.85546875" style="68" customWidth="1"/>
    <col min="5139" max="5139" width="6.140625" style="68" customWidth="1"/>
    <col min="5140" max="5140" width="5.85546875" style="68" customWidth="1"/>
    <col min="5141" max="5141" width="5.5703125" style="68" customWidth="1"/>
    <col min="5142" max="5142" width="44" style="68" customWidth="1"/>
    <col min="5143" max="5143" width="3.5703125" style="68" customWidth="1"/>
    <col min="5144" max="5144" width="5.5703125" style="68" customWidth="1"/>
    <col min="5145" max="5146" width="4.85546875" style="68" customWidth="1"/>
    <col min="5147" max="5147" width="1.5703125" style="68" customWidth="1"/>
    <col min="5148" max="5148" width="4" style="68" customWidth="1"/>
    <col min="5149" max="5150" width="4.85546875" style="68" customWidth="1"/>
    <col min="5151" max="5151" width="1.28515625" style="68" customWidth="1"/>
    <col min="5152" max="5152" width="0.140625" style="68" customWidth="1"/>
    <col min="5153" max="5153" width="4" style="68" customWidth="1"/>
    <col min="5154" max="5155" width="4.85546875" style="68" customWidth="1"/>
    <col min="5156" max="5156" width="5.5703125" style="68" customWidth="1"/>
    <col min="5157" max="5157" width="0.85546875" style="68" customWidth="1"/>
    <col min="5158" max="5158" width="4" style="68" customWidth="1"/>
    <col min="5159" max="5159" width="4.85546875" style="68" customWidth="1"/>
    <col min="5160" max="5160" width="5.5703125" style="68" customWidth="1"/>
    <col min="5161" max="5161" width="4.85546875" style="68" customWidth="1"/>
    <col min="5162" max="5162" width="1.5703125" style="68" customWidth="1"/>
    <col min="5163" max="5163" width="3.42578125" style="68" customWidth="1"/>
    <col min="5164" max="5164" width="5.5703125" style="68" customWidth="1"/>
    <col min="5165" max="5166" width="4.85546875" style="68" customWidth="1"/>
    <col min="5167" max="5167" width="1.5703125" style="68" customWidth="1"/>
    <col min="5168" max="5168" width="4" style="68" customWidth="1"/>
    <col min="5169" max="5169" width="0.85546875" style="68" customWidth="1"/>
    <col min="5170" max="5170" width="4" style="68" customWidth="1"/>
    <col min="5171" max="5171" width="4.85546875" style="68" customWidth="1"/>
    <col min="5172" max="5172" width="6.140625" style="68" customWidth="1"/>
    <col min="5173" max="5173" width="0.140625" style="68" customWidth="1"/>
    <col min="5174" max="5174" width="3.42578125" style="68" customWidth="1"/>
    <col min="5175" max="5376" width="9.140625" style="68"/>
    <col min="5377" max="5377" width="3.42578125" style="68" customWidth="1"/>
    <col min="5378" max="5378" width="38.85546875" style="68" customWidth="1"/>
    <col min="5379" max="5379" width="3.5703125" style="68" customWidth="1"/>
    <col min="5380" max="5380" width="10.140625" style="68" customWidth="1"/>
    <col min="5381" max="5382" width="7" style="68" customWidth="1"/>
    <col min="5383" max="5383" width="8.7109375" style="68" customWidth="1"/>
    <col min="5384" max="5385" width="7" style="68" customWidth="1"/>
    <col min="5386" max="5386" width="9.140625" style="68"/>
    <col min="5387" max="5388" width="7" style="68" customWidth="1"/>
    <col min="5389" max="5389" width="9.28515625" style="68" customWidth="1"/>
    <col min="5390" max="5391" width="5.85546875" style="68" customWidth="1"/>
    <col min="5392" max="5392" width="7.85546875" style="68" customWidth="1"/>
    <col min="5393" max="5394" width="5.85546875" style="68" customWidth="1"/>
    <col min="5395" max="5395" width="6.140625" style="68" customWidth="1"/>
    <col min="5396" max="5396" width="5.85546875" style="68" customWidth="1"/>
    <col min="5397" max="5397" width="5.5703125" style="68" customWidth="1"/>
    <col min="5398" max="5398" width="44" style="68" customWidth="1"/>
    <col min="5399" max="5399" width="3.5703125" style="68" customWidth="1"/>
    <col min="5400" max="5400" width="5.5703125" style="68" customWidth="1"/>
    <col min="5401" max="5402" width="4.85546875" style="68" customWidth="1"/>
    <col min="5403" max="5403" width="1.5703125" style="68" customWidth="1"/>
    <col min="5404" max="5404" width="4" style="68" customWidth="1"/>
    <col min="5405" max="5406" width="4.85546875" style="68" customWidth="1"/>
    <col min="5407" max="5407" width="1.28515625" style="68" customWidth="1"/>
    <col min="5408" max="5408" width="0.140625" style="68" customWidth="1"/>
    <col min="5409" max="5409" width="4" style="68" customWidth="1"/>
    <col min="5410" max="5411" width="4.85546875" style="68" customWidth="1"/>
    <col min="5412" max="5412" width="5.5703125" style="68" customWidth="1"/>
    <col min="5413" max="5413" width="0.85546875" style="68" customWidth="1"/>
    <col min="5414" max="5414" width="4" style="68" customWidth="1"/>
    <col min="5415" max="5415" width="4.85546875" style="68" customWidth="1"/>
    <col min="5416" max="5416" width="5.5703125" style="68" customWidth="1"/>
    <col min="5417" max="5417" width="4.85546875" style="68" customWidth="1"/>
    <col min="5418" max="5418" width="1.5703125" style="68" customWidth="1"/>
    <col min="5419" max="5419" width="3.42578125" style="68" customWidth="1"/>
    <col min="5420" max="5420" width="5.5703125" style="68" customWidth="1"/>
    <col min="5421" max="5422" width="4.85546875" style="68" customWidth="1"/>
    <col min="5423" max="5423" width="1.5703125" style="68" customWidth="1"/>
    <col min="5424" max="5424" width="4" style="68" customWidth="1"/>
    <col min="5425" max="5425" width="0.85546875" style="68" customWidth="1"/>
    <col min="5426" max="5426" width="4" style="68" customWidth="1"/>
    <col min="5427" max="5427" width="4.85546875" style="68" customWidth="1"/>
    <col min="5428" max="5428" width="6.140625" style="68" customWidth="1"/>
    <col min="5429" max="5429" width="0.140625" style="68" customWidth="1"/>
    <col min="5430" max="5430" width="3.42578125" style="68" customWidth="1"/>
    <col min="5431" max="5632" width="9.140625" style="68"/>
    <col min="5633" max="5633" width="3.42578125" style="68" customWidth="1"/>
    <col min="5634" max="5634" width="38.85546875" style="68" customWidth="1"/>
    <col min="5635" max="5635" width="3.5703125" style="68" customWidth="1"/>
    <col min="5636" max="5636" width="10.140625" style="68" customWidth="1"/>
    <col min="5637" max="5638" width="7" style="68" customWidth="1"/>
    <col min="5639" max="5639" width="8.7109375" style="68" customWidth="1"/>
    <col min="5640" max="5641" width="7" style="68" customWidth="1"/>
    <col min="5642" max="5642" width="9.140625" style="68"/>
    <col min="5643" max="5644" width="7" style="68" customWidth="1"/>
    <col min="5645" max="5645" width="9.28515625" style="68" customWidth="1"/>
    <col min="5646" max="5647" width="5.85546875" style="68" customWidth="1"/>
    <col min="5648" max="5648" width="7.85546875" style="68" customWidth="1"/>
    <col min="5649" max="5650" width="5.85546875" style="68" customWidth="1"/>
    <col min="5651" max="5651" width="6.140625" style="68" customWidth="1"/>
    <col min="5652" max="5652" width="5.85546875" style="68" customWidth="1"/>
    <col min="5653" max="5653" width="5.5703125" style="68" customWidth="1"/>
    <col min="5654" max="5654" width="44" style="68" customWidth="1"/>
    <col min="5655" max="5655" width="3.5703125" style="68" customWidth="1"/>
    <col min="5656" max="5656" width="5.5703125" style="68" customWidth="1"/>
    <col min="5657" max="5658" width="4.85546875" style="68" customWidth="1"/>
    <col min="5659" max="5659" width="1.5703125" style="68" customWidth="1"/>
    <col min="5660" max="5660" width="4" style="68" customWidth="1"/>
    <col min="5661" max="5662" width="4.85546875" style="68" customWidth="1"/>
    <col min="5663" max="5663" width="1.28515625" style="68" customWidth="1"/>
    <col min="5664" max="5664" width="0.140625" style="68" customWidth="1"/>
    <col min="5665" max="5665" width="4" style="68" customWidth="1"/>
    <col min="5666" max="5667" width="4.85546875" style="68" customWidth="1"/>
    <col min="5668" max="5668" width="5.5703125" style="68" customWidth="1"/>
    <col min="5669" max="5669" width="0.85546875" style="68" customWidth="1"/>
    <col min="5670" max="5670" width="4" style="68" customWidth="1"/>
    <col min="5671" max="5671" width="4.85546875" style="68" customWidth="1"/>
    <col min="5672" max="5672" width="5.5703125" style="68" customWidth="1"/>
    <col min="5673" max="5673" width="4.85546875" style="68" customWidth="1"/>
    <col min="5674" max="5674" width="1.5703125" style="68" customWidth="1"/>
    <col min="5675" max="5675" width="3.42578125" style="68" customWidth="1"/>
    <col min="5676" max="5676" width="5.5703125" style="68" customWidth="1"/>
    <col min="5677" max="5678" width="4.85546875" style="68" customWidth="1"/>
    <col min="5679" max="5679" width="1.5703125" style="68" customWidth="1"/>
    <col min="5680" max="5680" width="4" style="68" customWidth="1"/>
    <col min="5681" max="5681" width="0.85546875" style="68" customWidth="1"/>
    <col min="5682" max="5682" width="4" style="68" customWidth="1"/>
    <col min="5683" max="5683" width="4.85546875" style="68" customWidth="1"/>
    <col min="5684" max="5684" width="6.140625" style="68" customWidth="1"/>
    <col min="5685" max="5685" width="0.140625" style="68" customWidth="1"/>
    <col min="5686" max="5686" width="3.42578125" style="68" customWidth="1"/>
    <col min="5687" max="5888" width="9.140625" style="68"/>
    <col min="5889" max="5889" width="3.42578125" style="68" customWidth="1"/>
    <col min="5890" max="5890" width="38.85546875" style="68" customWidth="1"/>
    <col min="5891" max="5891" width="3.5703125" style="68" customWidth="1"/>
    <col min="5892" max="5892" width="10.140625" style="68" customWidth="1"/>
    <col min="5893" max="5894" width="7" style="68" customWidth="1"/>
    <col min="5895" max="5895" width="8.7109375" style="68" customWidth="1"/>
    <col min="5896" max="5897" width="7" style="68" customWidth="1"/>
    <col min="5898" max="5898" width="9.140625" style="68"/>
    <col min="5899" max="5900" width="7" style="68" customWidth="1"/>
    <col min="5901" max="5901" width="9.28515625" style="68" customWidth="1"/>
    <col min="5902" max="5903" width="5.85546875" style="68" customWidth="1"/>
    <col min="5904" max="5904" width="7.85546875" style="68" customWidth="1"/>
    <col min="5905" max="5906" width="5.85546875" style="68" customWidth="1"/>
    <col min="5907" max="5907" width="6.140625" style="68" customWidth="1"/>
    <col min="5908" max="5908" width="5.85546875" style="68" customWidth="1"/>
    <col min="5909" max="5909" width="5.5703125" style="68" customWidth="1"/>
    <col min="5910" max="5910" width="44" style="68" customWidth="1"/>
    <col min="5911" max="5911" width="3.5703125" style="68" customWidth="1"/>
    <col min="5912" max="5912" width="5.5703125" style="68" customWidth="1"/>
    <col min="5913" max="5914" width="4.85546875" style="68" customWidth="1"/>
    <col min="5915" max="5915" width="1.5703125" style="68" customWidth="1"/>
    <col min="5916" max="5916" width="4" style="68" customWidth="1"/>
    <col min="5917" max="5918" width="4.85546875" style="68" customWidth="1"/>
    <col min="5919" max="5919" width="1.28515625" style="68" customWidth="1"/>
    <col min="5920" max="5920" width="0.140625" style="68" customWidth="1"/>
    <col min="5921" max="5921" width="4" style="68" customWidth="1"/>
    <col min="5922" max="5923" width="4.85546875" style="68" customWidth="1"/>
    <col min="5924" max="5924" width="5.5703125" style="68" customWidth="1"/>
    <col min="5925" max="5925" width="0.85546875" style="68" customWidth="1"/>
    <col min="5926" max="5926" width="4" style="68" customWidth="1"/>
    <col min="5927" max="5927" width="4.85546875" style="68" customWidth="1"/>
    <col min="5928" max="5928" width="5.5703125" style="68" customWidth="1"/>
    <col min="5929" max="5929" width="4.85546875" style="68" customWidth="1"/>
    <col min="5930" max="5930" width="1.5703125" style="68" customWidth="1"/>
    <col min="5931" max="5931" width="3.42578125" style="68" customWidth="1"/>
    <col min="5932" max="5932" width="5.5703125" style="68" customWidth="1"/>
    <col min="5933" max="5934" width="4.85546875" style="68" customWidth="1"/>
    <col min="5935" max="5935" width="1.5703125" style="68" customWidth="1"/>
    <col min="5936" max="5936" width="4" style="68" customWidth="1"/>
    <col min="5937" max="5937" width="0.85546875" style="68" customWidth="1"/>
    <col min="5938" max="5938" width="4" style="68" customWidth="1"/>
    <col min="5939" max="5939" width="4.85546875" style="68" customWidth="1"/>
    <col min="5940" max="5940" width="6.140625" style="68" customWidth="1"/>
    <col min="5941" max="5941" width="0.140625" style="68" customWidth="1"/>
    <col min="5942" max="5942" width="3.42578125" style="68" customWidth="1"/>
    <col min="5943" max="6144" width="9.140625" style="68"/>
    <col min="6145" max="6145" width="3.42578125" style="68" customWidth="1"/>
    <col min="6146" max="6146" width="38.85546875" style="68" customWidth="1"/>
    <col min="6147" max="6147" width="3.5703125" style="68" customWidth="1"/>
    <col min="6148" max="6148" width="10.140625" style="68" customWidth="1"/>
    <col min="6149" max="6150" width="7" style="68" customWidth="1"/>
    <col min="6151" max="6151" width="8.7109375" style="68" customWidth="1"/>
    <col min="6152" max="6153" width="7" style="68" customWidth="1"/>
    <col min="6154" max="6154" width="9.140625" style="68"/>
    <col min="6155" max="6156" width="7" style="68" customWidth="1"/>
    <col min="6157" max="6157" width="9.28515625" style="68" customWidth="1"/>
    <col min="6158" max="6159" width="5.85546875" style="68" customWidth="1"/>
    <col min="6160" max="6160" width="7.85546875" style="68" customWidth="1"/>
    <col min="6161" max="6162" width="5.85546875" style="68" customWidth="1"/>
    <col min="6163" max="6163" width="6.140625" style="68" customWidth="1"/>
    <col min="6164" max="6164" width="5.85546875" style="68" customWidth="1"/>
    <col min="6165" max="6165" width="5.5703125" style="68" customWidth="1"/>
    <col min="6166" max="6166" width="44" style="68" customWidth="1"/>
    <col min="6167" max="6167" width="3.5703125" style="68" customWidth="1"/>
    <col min="6168" max="6168" width="5.5703125" style="68" customWidth="1"/>
    <col min="6169" max="6170" width="4.85546875" style="68" customWidth="1"/>
    <col min="6171" max="6171" width="1.5703125" style="68" customWidth="1"/>
    <col min="6172" max="6172" width="4" style="68" customWidth="1"/>
    <col min="6173" max="6174" width="4.85546875" style="68" customWidth="1"/>
    <col min="6175" max="6175" width="1.28515625" style="68" customWidth="1"/>
    <col min="6176" max="6176" width="0.140625" style="68" customWidth="1"/>
    <col min="6177" max="6177" width="4" style="68" customWidth="1"/>
    <col min="6178" max="6179" width="4.85546875" style="68" customWidth="1"/>
    <col min="6180" max="6180" width="5.5703125" style="68" customWidth="1"/>
    <col min="6181" max="6181" width="0.85546875" style="68" customWidth="1"/>
    <col min="6182" max="6182" width="4" style="68" customWidth="1"/>
    <col min="6183" max="6183" width="4.85546875" style="68" customWidth="1"/>
    <col min="6184" max="6184" width="5.5703125" style="68" customWidth="1"/>
    <col min="6185" max="6185" width="4.85546875" style="68" customWidth="1"/>
    <col min="6186" max="6186" width="1.5703125" style="68" customWidth="1"/>
    <col min="6187" max="6187" width="3.42578125" style="68" customWidth="1"/>
    <col min="6188" max="6188" width="5.5703125" style="68" customWidth="1"/>
    <col min="6189" max="6190" width="4.85546875" style="68" customWidth="1"/>
    <col min="6191" max="6191" width="1.5703125" style="68" customWidth="1"/>
    <col min="6192" max="6192" width="4" style="68" customWidth="1"/>
    <col min="6193" max="6193" width="0.85546875" style="68" customWidth="1"/>
    <col min="6194" max="6194" width="4" style="68" customWidth="1"/>
    <col min="6195" max="6195" width="4.85546875" style="68" customWidth="1"/>
    <col min="6196" max="6196" width="6.140625" style="68" customWidth="1"/>
    <col min="6197" max="6197" width="0.140625" style="68" customWidth="1"/>
    <col min="6198" max="6198" width="3.42578125" style="68" customWidth="1"/>
    <col min="6199" max="6400" width="9.140625" style="68"/>
    <col min="6401" max="6401" width="3.42578125" style="68" customWidth="1"/>
    <col min="6402" max="6402" width="38.85546875" style="68" customWidth="1"/>
    <col min="6403" max="6403" width="3.5703125" style="68" customWidth="1"/>
    <col min="6404" max="6404" width="10.140625" style="68" customWidth="1"/>
    <col min="6405" max="6406" width="7" style="68" customWidth="1"/>
    <col min="6407" max="6407" width="8.7109375" style="68" customWidth="1"/>
    <col min="6408" max="6409" width="7" style="68" customWidth="1"/>
    <col min="6410" max="6410" width="9.140625" style="68"/>
    <col min="6411" max="6412" width="7" style="68" customWidth="1"/>
    <col min="6413" max="6413" width="9.28515625" style="68" customWidth="1"/>
    <col min="6414" max="6415" width="5.85546875" style="68" customWidth="1"/>
    <col min="6416" max="6416" width="7.85546875" style="68" customWidth="1"/>
    <col min="6417" max="6418" width="5.85546875" style="68" customWidth="1"/>
    <col min="6419" max="6419" width="6.140625" style="68" customWidth="1"/>
    <col min="6420" max="6420" width="5.85546875" style="68" customWidth="1"/>
    <col min="6421" max="6421" width="5.5703125" style="68" customWidth="1"/>
    <col min="6422" max="6422" width="44" style="68" customWidth="1"/>
    <col min="6423" max="6423" width="3.5703125" style="68" customWidth="1"/>
    <col min="6424" max="6424" width="5.5703125" style="68" customWidth="1"/>
    <col min="6425" max="6426" width="4.85546875" style="68" customWidth="1"/>
    <col min="6427" max="6427" width="1.5703125" style="68" customWidth="1"/>
    <col min="6428" max="6428" width="4" style="68" customWidth="1"/>
    <col min="6429" max="6430" width="4.85546875" style="68" customWidth="1"/>
    <col min="6431" max="6431" width="1.28515625" style="68" customWidth="1"/>
    <col min="6432" max="6432" width="0.140625" style="68" customWidth="1"/>
    <col min="6433" max="6433" width="4" style="68" customWidth="1"/>
    <col min="6434" max="6435" width="4.85546875" style="68" customWidth="1"/>
    <col min="6436" max="6436" width="5.5703125" style="68" customWidth="1"/>
    <col min="6437" max="6437" width="0.85546875" style="68" customWidth="1"/>
    <col min="6438" max="6438" width="4" style="68" customWidth="1"/>
    <col min="6439" max="6439" width="4.85546875" style="68" customWidth="1"/>
    <col min="6440" max="6440" width="5.5703125" style="68" customWidth="1"/>
    <col min="6441" max="6441" width="4.85546875" style="68" customWidth="1"/>
    <col min="6442" max="6442" width="1.5703125" style="68" customWidth="1"/>
    <col min="6443" max="6443" width="3.42578125" style="68" customWidth="1"/>
    <col min="6444" max="6444" width="5.5703125" style="68" customWidth="1"/>
    <col min="6445" max="6446" width="4.85546875" style="68" customWidth="1"/>
    <col min="6447" max="6447" width="1.5703125" style="68" customWidth="1"/>
    <col min="6448" max="6448" width="4" style="68" customWidth="1"/>
    <col min="6449" max="6449" width="0.85546875" style="68" customWidth="1"/>
    <col min="6450" max="6450" width="4" style="68" customWidth="1"/>
    <col min="6451" max="6451" width="4.85546875" style="68" customWidth="1"/>
    <col min="6452" max="6452" width="6.140625" style="68" customWidth="1"/>
    <col min="6453" max="6453" width="0.140625" style="68" customWidth="1"/>
    <col min="6454" max="6454" width="3.42578125" style="68" customWidth="1"/>
    <col min="6455" max="6656" width="9.140625" style="68"/>
    <col min="6657" max="6657" width="3.42578125" style="68" customWidth="1"/>
    <col min="6658" max="6658" width="38.85546875" style="68" customWidth="1"/>
    <col min="6659" max="6659" width="3.5703125" style="68" customWidth="1"/>
    <col min="6660" max="6660" width="10.140625" style="68" customWidth="1"/>
    <col min="6661" max="6662" width="7" style="68" customWidth="1"/>
    <col min="6663" max="6663" width="8.7109375" style="68" customWidth="1"/>
    <col min="6664" max="6665" width="7" style="68" customWidth="1"/>
    <col min="6666" max="6666" width="9.140625" style="68"/>
    <col min="6667" max="6668" width="7" style="68" customWidth="1"/>
    <col min="6669" max="6669" width="9.28515625" style="68" customWidth="1"/>
    <col min="6670" max="6671" width="5.85546875" style="68" customWidth="1"/>
    <col min="6672" max="6672" width="7.85546875" style="68" customWidth="1"/>
    <col min="6673" max="6674" width="5.85546875" style="68" customWidth="1"/>
    <col min="6675" max="6675" width="6.140625" style="68" customWidth="1"/>
    <col min="6676" max="6676" width="5.85546875" style="68" customWidth="1"/>
    <col min="6677" max="6677" width="5.5703125" style="68" customWidth="1"/>
    <col min="6678" max="6678" width="44" style="68" customWidth="1"/>
    <col min="6679" max="6679" width="3.5703125" style="68" customWidth="1"/>
    <col min="6680" max="6680" width="5.5703125" style="68" customWidth="1"/>
    <col min="6681" max="6682" width="4.85546875" style="68" customWidth="1"/>
    <col min="6683" max="6683" width="1.5703125" style="68" customWidth="1"/>
    <col min="6684" max="6684" width="4" style="68" customWidth="1"/>
    <col min="6685" max="6686" width="4.85546875" style="68" customWidth="1"/>
    <col min="6687" max="6687" width="1.28515625" style="68" customWidth="1"/>
    <col min="6688" max="6688" width="0.140625" style="68" customWidth="1"/>
    <col min="6689" max="6689" width="4" style="68" customWidth="1"/>
    <col min="6690" max="6691" width="4.85546875" style="68" customWidth="1"/>
    <col min="6692" max="6692" width="5.5703125" style="68" customWidth="1"/>
    <col min="6693" max="6693" width="0.85546875" style="68" customWidth="1"/>
    <col min="6694" max="6694" width="4" style="68" customWidth="1"/>
    <col min="6695" max="6695" width="4.85546875" style="68" customWidth="1"/>
    <col min="6696" max="6696" width="5.5703125" style="68" customWidth="1"/>
    <col min="6697" max="6697" width="4.85546875" style="68" customWidth="1"/>
    <col min="6698" max="6698" width="1.5703125" style="68" customWidth="1"/>
    <col min="6699" max="6699" width="3.42578125" style="68" customWidth="1"/>
    <col min="6700" max="6700" width="5.5703125" style="68" customWidth="1"/>
    <col min="6701" max="6702" width="4.85546875" style="68" customWidth="1"/>
    <col min="6703" max="6703" width="1.5703125" style="68" customWidth="1"/>
    <col min="6704" max="6704" width="4" style="68" customWidth="1"/>
    <col min="6705" max="6705" width="0.85546875" style="68" customWidth="1"/>
    <col min="6706" max="6706" width="4" style="68" customWidth="1"/>
    <col min="6707" max="6707" width="4.85546875" style="68" customWidth="1"/>
    <col min="6708" max="6708" width="6.140625" style="68" customWidth="1"/>
    <col min="6709" max="6709" width="0.140625" style="68" customWidth="1"/>
    <col min="6710" max="6710" width="3.42578125" style="68" customWidth="1"/>
    <col min="6711" max="6912" width="9.140625" style="68"/>
    <col min="6913" max="6913" width="3.42578125" style="68" customWidth="1"/>
    <col min="6914" max="6914" width="38.85546875" style="68" customWidth="1"/>
    <col min="6915" max="6915" width="3.5703125" style="68" customWidth="1"/>
    <col min="6916" max="6916" width="10.140625" style="68" customWidth="1"/>
    <col min="6917" max="6918" width="7" style="68" customWidth="1"/>
    <col min="6919" max="6919" width="8.7109375" style="68" customWidth="1"/>
    <col min="6920" max="6921" width="7" style="68" customWidth="1"/>
    <col min="6922" max="6922" width="9.140625" style="68"/>
    <col min="6923" max="6924" width="7" style="68" customWidth="1"/>
    <col min="6925" max="6925" width="9.28515625" style="68" customWidth="1"/>
    <col min="6926" max="6927" width="5.85546875" style="68" customWidth="1"/>
    <col min="6928" max="6928" width="7.85546875" style="68" customWidth="1"/>
    <col min="6929" max="6930" width="5.85546875" style="68" customWidth="1"/>
    <col min="6931" max="6931" width="6.140625" style="68" customWidth="1"/>
    <col min="6932" max="6932" width="5.85546875" style="68" customWidth="1"/>
    <col min="6933" max="6933" width="5.5703125" style="68" customWidth="1"/>
    <col min="6934" max="6934" width="44" style="68" customWidth="1"/>
    <col min="6935" max="6935" width="3.5703125" style="68" customWidth="1"/>
    <col min="6936" max="6936" width="5.5703125" style="68" customWidth="1"/>
    <col min="6937" max="6938" width="4.85546875" style="68" customWidth="1"/>
    <col min="6939" max="6939" width="1.5703125" style="68" customWidth="1"/>
    <col min="6940" max="6940" width="4" style="68" customWidth="1"/>
    <col min="6941" max="6942" width="4.85546875" style="68" customWidth="1"/>
    <col min="6943" max="6943" width="1.28515625" style="68" customWidth="1"/>
    <col min="6944" max="6944" width="0.140625" style="68" customWidth="1"/>
    <col min="6945" max="6945" width="4" style="68" customWidth="1"/>
    <col min="6946" max="6947" width="4.85546875" style="68" customWidth="1"/>
    <col min="6948" max="6948" width="5.5703125" style="68" customWidth="1"/>
    <col min="6949" max="6949" width="0.85546875" style="68" customWidth="1"/>
    <col min="6950" max="6950" width="4" style="68" customWidth="1"/>
    <col min="6951" max="6951" width="4.85546875" style="68" customWidth="1"/>
    <col min="6952" max="6952" width="5.5703125" style="68" customWidth="1"/>
    <col min="6953" max="6953" width="4.85546875" style="68" customWidth="1"/>
    <col min="6954" max="6954" width="1.5703125" style="68" customWidth="1"/>
    <col min="6955" max="6955" width="3.42578125" style="68" customWidth="1"/>
    <col min="6956" max="6956" width="5.5703125" style="68" customWidth="1"/>
    <col min="6957" max="6958" width="4.85546875" style="68" customWidth="1"/>
    <col min="6959" max="6959" width="1.5703125" style="68" customWidth="1"/>
    <col min="6960" max="6960" width="4" style="68" customWidth="1"/>
    <col min="6961" max="6961" width="0.85546875" style="68" customWidth="1"/>
    <col min="6962" max="6962" width="4" style="68" customWidth="1"/>
    <col min="6963" max="6963" width="4.85546875" style="68" customWidth="1"/>
    <col min="6964" max="6964" width="6.140625" style="68" customWidth="1"/>
    <col min="6965" max="6965" width="0.140625" style="68" customWidth="1"/>
    <col min="6966" max="6966" width="3.42578125" style="68" customWidth="1"/>
    <col min="6967" max="7168" width="9.140625" style="68"/>
    <col min="7169" max="7169" width="3.42578125" style="68" customWidth="1"/>
    <col min="7170" max="7170" width="38.85546875" style="68" customWidth="1"/>
    <col min="7171" max="7171" width="3.5703125" style="68" customWidth="1"/>
    <col min="7172" max="7172" width="10.140625" style="68" customWidth="1"/>
    <col min="7173" max="7174" width="7" style="68" customWidth="1"/>
    <col min="7175" max="7175" width="8.7109375" style="68" customWidth="1"/>
    <col min="7176" max="7177" width="7" style="68" customWidth="1"/>
    <col min="7178" max="7178" width="9.140625" style="68"/>
    <col min="7179" max="7180" width="7" style="68" customWidth="1"/>
    <col min="7181" max="7181" width="9.28515625" style="68" customWidth="1"/>
    <col min="7182" max="7183" width="5.85546875" style="68" customWidth="1"/>
    <col min="7184" max="7184" width="7.85546875" style="68" customWidth="1"/>
    <col min="7185" max="7186" width="5.85546875" style="68" customWidth="1"/>
    <col min="7187" max="7187" width="6.140625" style="68" customWidth="1"/>
    <col min="7188" max="7188" width="5.85546875" style="68" customWidth="1"/>
    <col min="7189" max="7189" width="5.5703125" style="68" customWidth="1"/>
    <col min="7190" max="7190" width="44" style="68" customWidth="1"/>
    <col min="7191" max="7191" width="3.5703125" style="68" customWidth="1"/>
    <col min="7192" max="7192" width="5.5703125" style="68" customWidth="1"/>
    <col min="7193" max="7194" width="4.85546875" style="68" customWidth="1"/>
    <col min="7195" max="7195" width="1.5703125" style="68" customWidth="1"/>
    <col min="7196" max="7196" width="4" style="68" customWidth="1"/>
    <col min="7197" max="7198" width="4.85546875" style="68" customWidth="1"/>
    <col min="7199" max="7199" width="1.28515625" style="68" customWidth="1"/>
    <col min="7200" max="7200" width="0.140625" style="68" customWidth="1"/>
    <col min="7201" max="7201" width="4" style="68" customWidth="1"/>
    <col min="7202" max="7203" width="4.85546875" style="68" customWidth="1"/>
    <col min="7204" max="7204" width="5.5703125" style="68" customWidth="1"/>
    <col min="7205" max="7205" width="0.85546875" style="68" customWidth="1"/>
    <col min="7206" max="7206" width="4" style="68" customWidth="1"/>
    <col min="7207" max="7207" width="4.85546875" style="68" customWidth="1"/>
    <col min="7208" max="7208" width="5.5703125" style="68" customWidth="1"/>
    <col min="7209" max="7209" width="4.85546875" style="68" customWidth="1"/>
    <col min="7210" max="7210" width="1.5703125" style="68" customWidth="1"/>
    <col min="7211" max="7211" width="3.42578125" style="68" customWidth="1"/>
    <col min="7212" max="7212" width="5.5703125" style="68" customWidth="1"/>
    <col min="7213" max="7214" width="4.85546875" style="68" customWidth="1"/>
    <col min="7215" max="7215" width="1.5703125" style="68" customWidth="1"/>
    <col min="7216" max="7216" width="4" style="68" customWidth="1"/>
    <col min="7217" max="7217" width="0.85546875" style="68" customWidth="1"/>
    <col min="7218" max="7218" width="4" style="68" customWidth="1"/>
    <col min="7219" max="7219" width="4.85546875" style="68" customWidth="1"/>
    <col min="7220" max="7220" width="6.140625" style="68" customWidth="1"/>
    <col min="7221" max="7221" width="0.140625" style="68" customWidth="1"/>
    <col min="7222" max="7222" width="3.42578125" style="68" customWidth="1"/>
    <col min="7223" max="7424" width="9.140625" style="68"/>
    <col min="7425" max="7425" width="3.42578125" style="68" customWidth="1"/>
    <col min="7426" max="7426" width="38.85546875" style="68" customWidth="1"/>
    <col min="7427" max="7427" width="3.5703125" style="68" customWidth="1"/>
    <col min="7428" max="7428" width="10.140625" style="68" customWidth="1"/>
    <col min="7429" max="7430" width="7" style="68" customWidth="1"/>
    <col min="7431" max="7431" width="8.7109375" style="68" customWidth="1"/>
    <col min="7432" max="7433" width="7" style="68" customWidth="1"/>
    <col min="7434" max="7434" width="9.140625" style="68"/>
    <col min="7435" max="7436" width="7" style="68" customWidth="1"/>
    <col min="7437" max="7437" width="9.28515625" style="68" customWidth="1"/>
    <col min="7438" max="7439" width="5.85546875" style="68" customWidth="1"/>
    <col min="7440" max="7440" width="7.85546875" style="68" customWidth="1"/>
    <col min="7441" max="7442" width="5.85546875" style="68" customWidth="1"/>
    <col min="7443" max="7443" width="6.140625" style="68" customWidth="1"/>
    <col min="7444" max="7444" width="5.85546875" style="68" customWidth="1"/>
    <col min="7445" max="7445" width="5.5703125" style="68" customWidth="1"/>
    <col min="7446" max="7446" width="44" style="68" customWidth="1"/>
    <col min="7447" max="7447" width="3.5703125" style="68" customWidth="1"/>
    <col min="7448" max="7448" width="5.5703125" style="68" customWidth="1"/>
    <col min="7449" max="7450" width="4.85546875" style="68" customWidth="1"/>
    <col min="7451" max="7451" width="1.5703125" style="68" customWidth="1"/>
    <col min="7452" max="7452" width="4" style="68" customWidth="1"/>
    <col min="7453" max="7454" width="4.85546875" style="68" customWidth="1"/>
    <col min="7455" max="7455" width="1.28515625" style="68" customWidth="1"/>
    <col min="7456" max="7456" width="0.140625" style="68" customWidth="1"/>
    <col min="7457" max="7457" width="4" style="68" customWidth="1"/>
    <col min="7458" max="7459" width="4.85546875" style="68" customWidth="1"/>
    <col min="7460" max="7460" width="5.5703125" style="68" customWidth="1"/>
    <col min="7461" max="7461" width="0.85546875" style="68" customWidth="1"/>
    <col min="7462" max="7462" width="4" style="68" customWidth="1"/>
    <col min="7463" max="7463" width="4.85546875" style="68" customWidth="1"/>
    <col min="7464" max="7464" width="5.5703125" style="68" customWidth="1"/>
    <col min="7465" max="7465" width="4.85546875" style="68" customWidth="1"/>
    <col min="7466" max="7466" width="1.5703125" style="68" customWidth="1"/>
    <col min="7467" max="7467" width="3.42578125" style="68" customWidth="1"/>
    <col min="7468" max="7468" width="5.5703125" style="68" customWidth="1"/>
    <col min="7469" max="7470" width="4.85546875" style="68" customWidth="1"/>
    <col min="7471" max="7471" width="1.5703125" style="68" customWidth="1"/>
    <col min="7472" max="7472" width="4" style="68" customWidth="1"/>
    <col min="7473" max="7473" width="0.85546875" style="68" customWidth="1"/>
    <col min="7474" max="7474" width="4" style="68" customWidth="1"/>
    <col min="7475" max="7475" width="4.85546875" style="68" customWidth="1"/>
    <col min="7476" max="7476" width="6.140625" style="68" customWidth="1"/>
    <col min="7477" max="7477" width="0.140625" style="68" customWidth="1"/>
    <col min="7478" max="7478" width="3.42578125" style="68" customWidth="1"/>
    <col min="7479" max="7680" width="9.140625" style="68"/>
    <col min="7681" max="7681" width="3.42578125" style="68" customWidth="1"/>
    <col min="7682" max="7682" width="38.85546875" style="68" customWidth="1"/>
    <col min="7683" max="7683" width="3.5703125" style="68" customWidth="1"/>
    <col min="7684" max="7684" width="10.140625" style="68" customWidth="1"/>
    <col min="7685" max="7686" width="7" style="68" customWidth="1"/>
    <col min="7687" max="7687" width="8.7109375" style="68" customWidth="1"/>
    <col min="7688" max="7689" width="7" style="68" customWidth="1"/>
    <col min="7690" max="7690" width="9.140625" style="68"/>
    <col min="7691" max="7692" width="7" style="68" customWidth="1"/>
    <col min="7693" max="7693" width="9.28515625" style="68" customWidth="1"/>
    <col min="7694" max="7695" width="5.85546875" style="68" customWidth="1"/>
    <col min="7696" max="7696" width="7.85546875" style="68" customWidth="1"/>
    <col min="7697" max="7698" width="5.85546875" style="68" customWidth="1"/>
    <col min="7699" max="7699" width="6.140625" style="68" customWidth="1"/>
    <col min="7700" max="7700" width="5.85546875" style="68" customWidth="1"/>
    <col min="7701" max="7701" width="5.5703125" style="68" customWidth="1"/>
    <col min="7702" max="7702" width="44" style="68" customWidth="1"/>
    <col min="7703" max="7703" width="3.5703125" style="68" customWidth="1"/>
    <col min="7704" max="7704" width="5.5703125" style="68" customWidth="1"/>
    <col min="7705" max="7706" width="4.85546875" style="68" customWidth="1"/>
    <col min="7707" max="7707" width="1.5703125" style="68" customWidth="1"/>
    <col min="7708" max="7708" width="4" style="68" customWidth="1"/>
    <col min="7709" max="7710" width="4.85546875" style="68" customWidth="1"/>
    <col min="7711" max="7711" width="1.28515625" style="68" customWidth="1"/>
    <col min="7712" max="7712" width="0.140625" style="68" customWidth="1"/>
    <col min="7713" max="7713" width="4" style="68" customWidth="1"/>
    <col min="7714" max="7715" width="4.85546875" style="68" customWidth="1"/>
    <col min="7716" max="7716" width="5.5703125" style="68" customWidth="1"/>
    <col min="7717" max="7717" width="0.85546875" style="68" customWidth="1"/>
    <col min="7718" max="7718" width="4" style="68" customWidth="1"/>
    <col min="7719" max="7719" width="4.85546875" style="68" customWidth="1"/>
    <col min="7720" max="7720" width="5.5703125" style="68" customWidth="1"/>
    <col min="7721" max="7721" width="4.85546875" style="68" customWidth="1"/>
    <col min="7722" max="7722" width="1.5703125" style="68" customWidth="1"/>
    <col min="7723" max="7723" width="3.42578125" style="68" customWidth="1"/>
    <col min="7724" max="7724" width="5.5703125" style="68" customWidth="1"/>
    <col min="7725" max="7726" width="4.85546875" style="68" customWidth="1"/>
    <col min="7727" max="7727" width="1.5703125" style="68" customWidth="1"/>
    <col min="7728" max="7728" width="4" style="68" customWidth="1"/>
    <col min="7729" max="7729" width="0.85546875" style="68" customWidth="1"/>
    <col min="7730" max="7730" width="4" style="68" customWidth="1"/>
    <col min="7731" max="7731" width="4.85546875" style="68" customWidth="1"/>
    <col min="7732" max="7732" width="6.140625" style="68" customWidth="1"/>
    <col min="7733" max="7733" width="0.140625" style="68" customWidth="1"/>
    <col min="7734" max="7734" width="3.42578125" style="68" customWidth="1"/>
    <col min="7735" max="7936" width="9.140625" style="68"/>
    <col min="7937" max="7937" width="3.42578125" style="68" customWidth="1"/>
    <col min="7938" max="7938" width="38.85546875" style="68" customWidth="1"/>
    <col min="7939" max="7939" width="3.5703125" style="68" customWidth="1"/>
    <col min="7940" max="7940" width="10.140625" style="68" customWidth="1"/>
    <col min="7941" max="7942" width="7" style="68" customWidth="1"/>
    <col min="7943" max="7943" width="8.7109375" style="68" customWidth="1"/>
    <col min="7944" max="7945" width="7" style="68" customWidth="1"/>
    <col min="7946" max="7946" width="9.140625" style="68"/>
    <col min="7947" max="7948" width="7" style="68" customWidth="1"/>
    <col min="7949" max="7949" width="9.28515625" style="68" customWidth="1"/>
    <col min="7950" max="7951" width="5.85546875" style="68" customWidth="1"/>
    <col min="7952" max="7952" width="7.85546875" style="68" customWidth="1"/>
    <col min="7953" max="7954" width="5.85546875" style="68" customWidth="1"/>
    <col min="7955" max="7955" width="6.140625" style="68" customWidth="1"/>
    <col min="7956" max="7956" width="5.85546875" style="68" customWidth="1"/>
    <col min="7957" max="7957" width="5.5703125" style="68" customWidth="1"/>
    <col min="7958" max="7958" width="44" style="68" customWidth="1"/>
    <col min="7959" max="7959" width="3.5703125" style="68" customWidth="1"/>
    <col min="7960" max="7960" width="5.5703125" style="68" customWidth="1"/>
    <col min="7961" max="7962" width="4.85546875" style="68" customWidth="1"/>
    <col min="7963" max="7963" width="1.5703125" style="68" customWidth="1"/>
    <col min="7964" max="7964" width="4" style="68" customWidth="1"/>
    <col min="7965" max="7966" width="4.85546875" style="68" customWidth="1"/>
    <col min="7967" max="7967" width="1.28515625" style="68" customWidth="1"/>
    <col min="7968" max="7968" width="0.140625" style="68" customWidth="1"/>
    <col min="7969" max="7969" width="4" style="68" customWidth="1"/>
    <col min="7970" max="7971" width="4.85546875" style="68" customWidth="1"/>
    <col min="7972" max="7972" width="5.5703125" style="68" customWidth="1"/>
    <col min="7973" max="7973" width="0.85546875" style="68" customWidth="1"/>
    <col min="7974" max="7974" width="4" style="68" customWidth="1"/>
    <col min="7975" max="7975" width="4.85546875" style="68" customWidth="1"/>
    <col min="7976" max="7976" width="5.5703125" style="68" customWidth="1"/>
    <col min="7977" max="7977" width="4.85546875" style="68" customWidth="1"/>
    <col min="7978" max="7978" width="1.5703125" style="68" customWidth="1"/>
    <col min="7979" max="7979" width="3.42578125" style="68" customWidth="1"/>
    <col min="7980" max="7980" width="5.5703125" style="68" customWidth="1"/>
    <col min="7981" max="7982" width="4.85546875" style="68" customWidth="1"/>
    <col min="7983" max="7983" width="1.5703125" style="68" customWidth="1"/>
    <col min="7984" max="7984" width="4" style="68" customWidth="1"/>
    <col min="7985" max="7985" width="0.85546875" style="68" customWidth="1"/>
    <col min="7986" max="7986" width="4" style="68" customWidth="1"/>
    <col min="7987" max="7987" width="4.85546875" style="68" customWidth="1"/>
    <col min="7988" max="7988" width="6.140625" style="68" customWidth="1"/>
    <col min="7989" max="7989" width="0.140625" style="68" customWidth="1"/>
    <col min="7990" max="7990" width="3.42578125" style="68" customWidth="1"/>
    <col min="7991" max="8192" width="9.140625" style="68"/>
    <col min="8193" max="8193" width="3.42578125" style="68" customWidth="1"/>
    <col min="8194" max="8194" width="38.85546875" style="68" customWidth="1"/>
    <col min="8195" max="8195" width="3.5703125" style="68" customWidth="1"/>
    <col min="8196" max="8196" width="10.140625" style="68" customWidth="1"/>
    <col min="8197" max="8198" width="7" style="68" customWidth="1"/>
    <col min="8199" max="8199" width="8.7109375" style="68" customWidth="1"/>
    <col min="8200" max="8201" width="7" style="68" customWidth="1"/>
    <col min="8202" max="8202" width="9.140625" style="68"/>
    <col min="8203" max="8204" width="7" style="68" customWidth="1"/>
    <col min="8205" max="8205" width="9.28515625" style="68" customWidth="1"/>
    <col min="8206" max="8207" width="5.85546875" style="68" customWidth="1"/>
    <col min="8208" max="8208" width="7.85546875" style="68" customWidth="1"/>
    <col min="8209" max="8210" width="5.85546875" style="68" customWidth="1"/>
    <col min="8211" max="8211" width="6.140625" style="68" customWidth="1"/>
    <col min="8212" max="8212" width="5.85546875" style="68" customWidth="1"/>
    <col min="8213" max="8213" width="5.5703125" style="68" customWidth="1"/>
    <col min="8214" max="8214" width="44" style="68" customWidth="1"/>
    <col min="8215" max="8215" width="3.5703125" style="68" customWidth="1"/>
    <col min="8216" max="8216" width="5.5703125" style="68" customWidth="1"/>
    <col min="8217" max="8218" width="4.85546875" style="68" customWidth="1"/>
    <col min="8219" max="8219" width="1.5703125" style="68" customWidth="1"/>
    <col min="8220" max="8220" width="4" style="68" customWidth="1"/>
    <col min="8221" max="8222" width="4.85546875" style="68" customWidth="1"/>
    <col min="8223" max="8223" width="1.28515625" style="68" customWidth="1"/>
    <col min="8224" max="8224" width="0.140625" style="68" customWidth="1"/>
    <col min="8225" max="8225" width="4" style="68" customWidth="1"/>
    <col min="8226" max="8227" width="4.85546875" style="68" customWidth="1"/>
    <col min="8228" max="8228" width="5.5703125" style="68" customWidth="1"/>
    <col min="8229" max="8229" width="0.85546875" style="68" customWidth="1"/>
    <col min="8230" max="8230" width="4" style="68" customWidth="1"/>
    <col min="8231" max="8231" width="4.85546875" style="68" customWidth="1"/>
    <col min="8232" max="8232" width="5.5703125" style="68" customWidth="1"/>
    <col min="8233" max="8233" width="4.85546875" style="68" customWidth="1"/>
    <col min="8234" max="8234" width="1.5703125" style="68" customWidth="1"/>
    <col min="8235" max="8235" width="3.42578125" style="68" customWidth="1"/>
    <col min="8236" max="8236" width="5.5703125" style="68" customWidth="1"/>
    <col min="8237" max="8238" width="4.85546875" style="68" customWidth="1"/>
    <col min="8239" max="8239" width="1.5703125" style="68" customWidth="1"/>
    <col min="8240" max="8240" width="4" style="68" customWidth="1"/>
    <col min="8241" max="8241" width="0.85546875" style="68" customWidth="1"/>
    <col min="8242" max="8242" width="4" style="68" customWidth="1"/>
    <col min="8243" max="8243" width="4.85546875" style="68" customWidth="1"/>
    <col min="8244" max="8244" width="6.140625" style="68" customWidth="1"/>
    <col min="8245" max="8245" width="0.140625" style="68" customWidth="1"/>
    <col min="8246" max="8246" width="3.42578125" style="68" customWidth="1"/>
    <col min="8247" max="8448" width="9.140625" style="68"/>
    <col min="8449" max="8449" width="3.42578125" style="68" customWidth="1"/>
    <col min="8450" max="8450" width="38.85546875" style="68" customWidth="1"/>
    <col min="8451" max="8451" width="3.5703125" style="68" customWidth="1"/>
    <col min="8452" max="8452" width="10.140625" style="68" customWidth="1"/>
    <col min="8453" max="8454" width="7" style="68" customWidth="1"/>
    <col min="8455" max="8455" width="8.7109375" style="68" customWidth="1"/>
    <col min="8456" max="8457" width="7" style="68" customWidth="1"/>
    <col min="8458" max="8458" width="9.140625" style="68"/>
    <col min="8459" max="8460" width="7" style="68" customWidth="1"/>
    <col min="8461" max="8461" width="9.28515625" style="68" customWidth="1"/>
    <col min="8462" max="8463" width="5.85546875" style="68" customWidth="1"/>
    <col min="8464" max="8464" width="7.85546875" style="68" customWidth="1"/>
    <col min="8465" max="8466" width="5.85546875" style="68" customWidth="1"/>
    <col min="8467" max="8467" width="6.140625" style="68" customWidth="1"/>
    <col min="8468" max="8468" width="5.85546875" style="68" customWidth="1"/>
    <col min="8469" max="8469" width="5.5703125" style="68" customWidth="1"/>
    <col min="8470" max="8470" width="44" style="68" customWidth="1"/>
    <col min="8471" max="8471" width="3.5703125" style="68" customWidth="1"/>
    <col min="8472" max="8472" width="5.5703125" style="68" customWidth="1"/>
    <col min="8473" max="8474" width="4.85546875" style="68" customWidth="1"/>
    <col min="8475" max="8475" width="1.5703125" style="68" customWidth="1"/>
    <col min="8476" max="8476" width="4" style="68" customWidth="1"/>
    <col min="8477" max="8478" width="4.85546875" style="68" customWidth="1"/>
    <col min="8479" max="8479" width="1.28515625" style="68" customWidth="1"/>
    <col min="8480" max="8480" width="0.140625" style="68" customWidth="1"/>
    <col min="8481" max="8481" width="4" style="68" customWidth="1"/>
    <col min="8482" max="8483" width="4.85546875" style="68" customWidth="1"/>
    <col min="8484" max="8484" width="5.5703125" style="68" customWidth="1"/>
    <col min="8485" max="8485" width="0.85546875" style="68" customWidth="1"/>
    <col min="8486" max="8486" width="4" style="68" customWidth="1"/>
    <col min="8487" max="8487" width="4.85546875" style="68" customWidth="1"/>
    <col min="8488" max="8488" width="5.5703125" style="68" customWidth="1"/>
    <col min="8489" max="8489" width="4.85546875" style="68" customWidth="1"/>
    <col min="8490" max="8490" width="1.5703125" style="68" customWidth="1"/>
    <col min="8491" max="8491" width="3.42578125" style="68" customWidth="1"/>
    <col min="8492" max="8492" width="5.5703125" style="68" customWidth="1"/>
    <col min="8493" max="8494" width="4.85546875" style="68" customWidth="1"/>
    <col min="8495" max="8495" width="1.5703125" style="68" customWidth="1"/>
    <col min="8496" max="8496" width="4" style="68" customWidth="1"/>
    <col min="8497" max="8497" width="0.85546875" style="68" customWidth="1"/>
    <col min="8498" max="8498" width="4" style="68" customWidth="1"/>
    <col min="8499" max="8499" width="4.85546875" style="68" customWidth="1"/>
    <col min="8500" max="8500" width="6.140625" style="68" customWidth="1"/>
    <col min="8501" max="8501" width="0.140625" style="68" customWidth="1"/>
    <col min="8502" max="8502" width="3.42578125" style="68" customWidth="1"/>
    <col min="8503" max="8704" width="9.140625" style="68"/>
    <col min="8705" max="8705" width="3.42578125" style="68" customWidth="1"/>
    <col min="8706" max="8706" width="38.85546875" style="68" customWidth="1"/>
    <col min="8707" max="8707" width="3.5703125" style="68" customWidth="1"/>
    <col min="8708" max="8708" width="10.140625" style="68" customWidth="1"/>
    <col min="8709" max="8710" width="7" style="68" customWidth="1"/>
    <col min="8711" max="8711" width="8.7109375" style="68" customWidth="1"/>
    <col min="8712" max="8713" width="7" style="68" customWidth="1"/>
    <col min="8714" max="8714" width="9.140625" style="68"/>
    <col min="8715" max="8716" width="7" style="68" customWidth="1"/>
    <col min="8717" max="8717" width="9.28515625" style="68" customWidth="1"/>
    <col min="8718" max="8719" width="5.85546875" style="68" customWidth="1"/>
    <col min="8720" max="8720" width="7.85546875" style="68" customWidth="1"/>
    <col min="8721" max="8722" width="5.85546875" style="68" customWidth="1"/>
    <col min="8723" max="8723" width="6.140625" style="68" customWidth="1"/>
    <col min="8724" max="8724" width="5.85546875" style="68" customWidth="1"/>
    <col min="8725" max="8725" width="5.5703125" style="68" customWidth="1"/>
    <col min="8726" max="8726" width="44" style="68" customWidth="1"/>
    <col min="8727" max="8727" width="3.5703125" style="68" customWidth="1"/>
    <col min="8728" max="8728" width="5.5703125" style="68" customWidth="1"/>
    <col min="8729" max="8730" width="4.85546875" style="68" customWidth="1"/>
    <col min="8731" max="8731" width="1.5703125" style="68" customWidth="1"/>
    <col min="8732" max="8732" width="4" style="68" customWidth="1"/>
    <col min="8733" max="8734" width="4.85546875" style="68" customWidth="1"/>
    <col min="8735" max="8735" width="1.28515625" style="68" customWidth="1"/>
    <col min="8736" max="8736" width="0.140625" style="68" customWidth="1"/>
    <col min="8737" max="8737" width="4" style="68" customWidth="1"/>
    <col min="8738" max="8739" width="4.85546875" style="68" customWidth="1"/>
    <col min="8740" max="8740" width="5.5703125" style="68" customWidth="1"/>
    <col min="8741" max="8741" width="0.85546875" style="68" customWidth="1"/>
    <col min="8742" max="8742" width="4" style="68" customWidth="1"/>
    <col min="8743" max="8743" width="4.85546875" style="68" customWidth="1"/>
    <col min="8744" max="8744" width="5.5703125" style="68" customWidth="1"/>
    <col min="8745" max="8745" width="4.85546875" style="68" customWidth="1"/>
    <col min="8746" max="8746" width="1.5703125" style="68" customWidth="1"/>
    <col min="8747" max="8747" width="3.42578125" style="68" customWidth="1"/>
    <col min="8748" max="8748" width="5.5703125" style="68" customWidth="1"/>
    <col min="8749" max="8750" width="4.85546875" style="68" customWidth="1"/>
    <col min="8751" max="8751" width="1.5703125" style="68" customWidth="1"/>
    <col min="8752" max="8752" width="4" style="68" customWidth="1"/>
    <col min="8753" max="8753" width="0.85546875" style="68" customWidth="1"/>
    <col min="8754" max="8754" width="4" style="68" customWidth="1"/>
    <col min="8755" max="8755" width="4.85546875" style="68" customWidth="1"/>
    <col min="8756" max="8756" width="6.140625" style="68" customWidth="1"/>
    <col min="8757" max="8757" width="0.140625" style="68" customWidth="1"/>
    <col min="8758" max="8758" width="3.42578125" style="68" customWidth="1"/>
    <col min="8759" max="8960" width="9.140625" style="68"/>
    <col min="8961" max="8961" width="3.42578125" style="68" customWidth="1"/>
    <col min="8962" max="8962" width="38.85546875" style="68" customWidth="1"/>
    <col min="8963" max="8963" width="3.5703125" style="68" customWidth="1"/>
    <col min="8964" max="8964" width="10.140625" style="68" customWidth="1"/>
    <col min="8965" max="8966" width="7" style="68" customWidth="1"/>
    <col min="8967" max="8967" width="8.7109375" style="68" customWidth="1"/>
    <col min="8968" max="8969" width="7" style="68" customWidth="1"/>
    <col min="8970" max="8970" width="9.140625" style="68"/>
    <col min="8971" max="8972" width="7" style="68" customWidth="1"/>
    <col min="8973" max="8973" width="9.28515625" style="68" customWidth="1"/>
    <col min="8974" max="8975" width="5.85546875" style="68" customWidth="1"/>
    <col min="8976" max="8976" width="7.85546875" style="68" customWidth="1"/>
    <col min="8977" max="8978" width="5.85546875" style="68" customWidth="1"/>
    <col min="8979" max="8979" width="6.140625" style="68" customWidth="1"/>
    <col min="8980" max="8980" width="5.85546875" style="68" customWidth="1"/>
    <col min="8981" max="8981" width="5.5703125" style="68" customWidth="1"/>
    <col min="8982" max="8982" width="44" style="68" customWidth="1"/>
    <col min="8983" max="8983" width="3.5703125" style="68" customWidth="1"/>
    <col min="8984" max="8984" width="5.5703125" style="68" customWidth="1"/>
    <col min="8985" max="8986" width="4.85546875" style="68" customWidth="1"/>
    <col min="8987" max="8987" width="1.5703125" style="68" customWidth="1"/>
    <col min="8988" max="8988" width="4" style="68" customWidth="1"/>
    <col min="8989" max="8990" width="4.85546875" style="68" customWidth="1"/>
    <col min="8991" max="8991" width="1.28515625" style="68" customWidth="1"/>
    <col min="8992" max="8992" width="0.140625" style="68" customWidth="1"/>
    <col min="8993" max="8993" width="4" style="68" customWidth="1"/>
    <col min="8994" max="8995" width="4.85546875" style="68" customWidth="1"/>
    <col min="8996" max="8996" width="5.5703125" style="68" customWidth="1"/>
    <col min="8997" max="8997" width="0.85546875" style="68" customWidth="1"/>
    <col min="8998" max="8998" width="4" style="68" customWidth="1"/>
    <col min="8999" max="8999" width="4.85546875" style="68" customWidth="1"/>
    <col min="9000" max="9000" width="5.5703125" style="68" customWidth="1"/>
    <col min="9001" max="9001" width="4.85546875" style="68" customWidth="1"/>
    <col min="9002" max="9002" width="1.5703125" style="68" customWidth="1"/>
    <col min="9003" max="9003" width="3.42578125" style="68" customWidth="1"/>
    <col min="9004" max="9004" width="5.5703125" style="68" customWidth="1"/>
    <col min="9005" max="9006" width="4.85546875" style="68" customWidth="1"/>
    <col min="9007" max="9007" width="1.5703125" style="68" customWidth="1"/>
    <col min="9008" max="9008" width="4" style="68" customWidth="1"/>
    <col min="9009" max="9009" width="0.85546875" style="68" customWidth="1"/>
    <col min="9010" max="9010" width="4" style="68" customWidth="1"/>
    <col min="9011" max="9011" width="4.85546875" style="68" customWidth="1"/>
    <col min="9012" max="9012" width="6.140625" style="68" customWidth="1"/>
    <col min="9013" max="9013" width="0.140625" style="68" customWidth="1"/>
    <col min="9014" max="9014" width="3.42578125" style="68" customWidth="1"/>
    <col min="9015" max="9216" width="9.140625" style="68"/>
    <col min="9217" max="9217" width="3.42578125" style="68" customWidth="1"/>
    <col min="9218" max="9218" width="38.85546875" style="68" customWidth="1"/>
    <col min="9219" max="9219" width="3.5703125" style="68" customWidth="1"/>
    <col min="9220" max="9220" width="10.140625" style="68" customWidth="1"/>
    <col min="9221" max="9222" width="7" style="68" customWidth="1"/>
    <col min="9223" max="9223" width="8.7109375" style="68" customWidth="1"/>
    <col min="9224" max="9225" width="7" style="68" customWidth="1"/>
    <col min="9226" max="9226" width="9.140625" style="68"/>
    <col min="9227" max="9228" width="7" style="68" customWidth="1"/>
    <col min="9229" max="9229" width="9.28515625" style="68" customWidth="1"/>
    <col min="9230" max="9231" width="5.85546875" style="68" customWidth="1"/>
    <col min="9232" max="9232" width="7.85546875" style="68" customWidth="1"/>
    <col min="9233" max="9234" width="5.85546875" style="68" customWidth="1"/>
    <col min="9235" max="9235" width="6.140625" style="68" customWidth="1"/>
    <col min="9236" max="9236" width="5.85546875" style="68" customWidth="1"/>
    <col min="9237" max="9237" width="5.5703125" style="68" customWidth="1"/>
    <col min="9238" max="9238" width="44" style="68" customWidth="1"/>
    <col min="9239" max="9239" width="3.5703125" style="68" customWidth="1"/>
    <col min="9240" max="9240" width="5.5703125" style="68" customWidth="1"/>
    <col min="9241" max="9242" width="4.85546875" style="68" customWidth="1"/>
    <col min="9243" max="9243" width="1.5703125" style="68" customWidth="1"/>
    <col min="9244" max="9244" width="4" style="68" customWidth="1"/>
    <col min="9245" max="9246" width="4.85546875" style="68" customWidth="1"/>
    <col min="9247" max="9247" width="1.28515625" style="68" customWidth="1"/>
    <col min="9248" max="9248" width="0.140625" style="68" customWidth="1"/>
    <col min="9249" max="9249" width="4" style="68" customWidth="1"/>
    <col min="9250" max="9251" width="4.85546875" style="68" customWidth="1"/>
    <col min="9252" max="9252" width="5.5703125" style="68" customWidth="1"/>
    <col min="9253" max="9253" width="0.85546875" style="68" customWidth="1"/>
    <col min="9254" max="9254" width="4" style="68" customWidth="1"/>
    <col min="9255" max="9255" width="4.85546875" style="68" customWidth="1"/>
    <col min="9256" max="9256" width="5.5703125" style="68" customWidth="1"/>
    <col min="9257" max="9257" width="4.85546875" style="68" customWidth="1"/>
    <col min="9258" max="9258" width="1.5703125" style="68" customWidth="1"/>
    <col min="9259" max="9259" width="3.42578125" style="68" customWidth="1"/>
    <col min="9260" max="9260" width="5.5703125" style="68" customWidth="1"/>
    <col min="9261" max="9262" width="4.85546875" style="68" customWidth="1"/>
    <col min="9263" max="9263" width="1.5703125" style="68" customWidth="1"/>
    <col min="9264" max="9264" width="4" style="68" customWidth="1"/>
    <col min="9265" max="9265" width="0.85546875" style="68" customWidth="1"/>
    <col min="9266" max="9266" width="4" style="68" customWidth="1"/>
    <col min="9267" max="9267" width="4.85546875" style="68" customWidth="1"/>
    <col min="9268" max="9268" width="6.140625" style="68" customWidth="1"/>
    <col min="9269" max="9269" width="0.140625" style="68" customWidth="1"/>
    <col min="9270" max="9270" width="3.42578125" style="68" customWidth="1"/>
    <col min="9271" max="9472" width="9.140625" style="68"/>
    <col min="9473" max="9473" width="3.42578125" style="68" customWidth="1"/>
    <col min="9474" max="9474" width="38.85546875" style="68" customWidth="1"/>
    <col min="9475" max="9475" width="3.5703125" style="68" customWidth="1"/>
    <col min="9476" max="9476" width="10.140625" style="68" customWidth="1"/>
    <col min="9477" max="9478" width="7" style="68" customWidth="1"/>
    <col min="9479" max="9479" width="8.7109375" style="68" customWidth="1"/>
    <col min="9480" max="9481" width="7" style="68" customWidth="1"/>
    <col min="9482" max="9482" width="9.140625" style="68"/>
    <col min="9483" max="9484" width="7" style="68" customWidth="1"/>
    <col min="9485" max="9485" width="9.28515625" style="68" customWidth="1"/>
    <col min="9486" max="9487" width="5.85546875" style="68" customWidth="1"/>
    <col min="9488" max="9488" width="7.85546875" style="68" customWidth="1"/>
    <col min="9489" max="9490" width="5.85546875" style="68" customWidth="1"/>
    <col min="9491" max="9491" width="6.140625" style="68" customWidth="1"/>
    <col min="9492" max="9492" width="5.85546875" style="68" customWidth="1"/>
    <col min="9493" max="9493" width="5.5703125" style="68" customWidth="1"/>
    <col min="9494" max="9494" width="44" style="68" customWidth="1"/>
    <col min="9495" max="9495" width="3.5703125" style="68" customWidth="1"/>
    <col min="9496" max="9496" width="5.5703125" style="68" customWidth="1"/>
    <col min="9497" max="9498" width="4.85546875" style="68" customWidth="1"/>
    <col min="9499" max="9499" width="1.5703125" style="68" customWidth="1"/>
    <col min="9500" max="9500" width="4" style="68" customWidth="1"/>
    <col min="9501" max="9502" width="4.85546875" style="68" customWidth="1"/>
    <col min="9503" max="9503" width="1.28515625" style="68" customWidth="1"/>
    <col min="9504" max="9504" width="0.140625" style="68" customWidth="1"/>
    <col min="9505" max="9505" width="4" style="68" customWidth="1"/>
    <col min="9506" max="9507" width="4.85546875" style="68" customWidth="1"/>
    <col min="9508" max="9508" width="5.5703125" style="68" customWidth="1"/>
    <col min="9509" max="9509" width="0.85546875" style="68" customWidth="1"/>
    <col min="9510" max="9510" width="4" style="68" customWidth="1"/>
    <col min="9511" max="9511" width="4.85546875" style="68" customWidth="1"/>
    <col min="9512" max="9512" width="5.5703125" style="68" customWidth="1"/>
    <col min="9513" max="9513" width="4.85546875" style="68" customWidth="1"/>
    <col min="9514" max="9514" width="1.5703125" style="68" customWidth="1"/>
    <col min="9515" max="9515" width="3.42578125" style="68" customWidth="1"/>
    <col min="9516" max="9516" width="5.5703125" style="68" customWidth="1"/>
    <col min="9517" max="9518" width="4.85546875" style="68" customWidth="1"/>
    <col min="9519" max="9519" width="1.5703125" style="68" customWidth="1"/>
    <col min="9520" max="9520" width="4" style="68" customWidth="1"/>
    <col min="9521" max="9521" width="0.85546875" style="68" customWidth="1"/>
    <col min="9522" max="9522" width="4" style="68" customWidth="1"/>
    <col min="9523" max="9523" width="4.85546875" style="68" customWidth="1"/>
    <col min="9524" max="9524" width="6.140625" style="68" customWidth="1"/>
    <col min="9525" max="9525" width="0.140625" style="68" customWidth="1"/>
    <col min="9526" max="9526" width="3.42578125" style="68" customWidth="1"/>
    <col min="9527" max="9728" width="9.140625" style="68"/>
    <col min="9729" max="9729" width="3.42578125" style="68" customWidth="1"/>
    <col min="9730" max="9730" width="38.85546875" style="68" customWidth="1"/>
    <col min="9731" max="9731" width="3.5703125" style="68" customWidth="1"/>
    <col min="9732" max="9732" width="10.140625" style="68" customWidth="1"/>
    <col min="9733" max="9734" width="7" style="68" customWidth="1"/>
    <col min="9735" max="9735" width="8.7109375" style="68" customWidth="1"/>
    <col min="9736" max="9737" width="7" style="68" customWidth="1"/>
    <col min="9738" max="9738" width="9.140625" style="68"/>
    <col min="9739" max="9740" width="7" style="68" customWidth="1"/>
    <col min="9741" max="9741" width="9.28515625" style="68" customWidth="1"/>
    <col min="9742" max="9743" width="5.85546875" style="68" customWidth="1"/>
    <col min="9744" max="9744" width="7.85546875" style="68" customWidth="1"/>
    <col min="9745" max="9746" width="5.85546875" style="68" customWidth="1"/>
    <col min="9747" max="9747" width="6.140625" style="68" customWidth="1"/>
    <col min="9748" max="9748" width="5.85546875" style="68" customWidth="1"/>
    <col min="9749" max="9749" width="5.5703125" style="68" customWidth="1"/>
    <col min="9750" max="9750" width="44" style="68" customWidth="1"/>
    <col min="9751" max="9751" width="3.5703125" style="68" customWidth="1"/>
    <col min="9752" max="9752" width="5.5703125" style="68" customWidth="1"/>
    <col min="9753" max="9754" width="4.85546875" style="68" customWidth="1"/>
    <col min="9755" max="9755" width="1.5703125" style="68" customWidth="1"/>
    <col min="9756" max="9756" width="4" style="68" customWidth="1"/>
    <col min="9757" max="9758" width="4.85546875" style="68" customWidth="1"/>
    <col min="9759" max="9759" width="1.28515625" style="68" customWidth="1"/>
    <col min="9760" max="9760" width="0.140625" style="68" customWidth="1"/>
    <col min="9761" max="9761" width="4" style="68" customWidth="1"/>
    <col min="9762" max="9763" width="4.85546875" style="68" customWidth="1"/>
    <col min="9764" max="9764" width="5.5703125" style="68" customWidth="1"/>
    <col min="9765" max="9765" width="0.85546875" style="68" customWidth="1"/>
    <col min="9766" max="9766" width="4" style="68" customWidth="1"/>
    <col min="9767" max="9767" width="4.85546875" style="68" customWidth="1"/>
    <col min="9768" max="9768" width="5.5703125" style="68" customWidth="1"/>
    <col min="9769" max="9769" width="4.85546875" style="68" customWidth="1"/>
    <col min="9770" max="9770" width="1.5703125" style="68" customWidth="1"/>
    <col min="9771" max="9771" width="3.42578125" style="68" customWidth="1"/>
    <col min="9772" max="9772" width="5.5703125" style="68" customWidth="1"/>
    <col min="9773" max="9774" width="4.85546875" style="68" customWidth="1"/>
    <col min="9775" max="9775" width="1.5703125" style="68" customWidth="1"/>
    <col min="9776" max="9776" width="4" style="68" customWidth="1"/>
    <col min="9777" max="9777" width="0.85546875" style="68" customWidth="1"/>
    <col min="9778" max="9778" width="4" style="68" customWidth="1"/>
    <col min="9779" max="9779" width="4.85546875" style="68" customWidth="1"/>
    <col min="9780" max="9780" width="6.140625" style="68" customWidth="1"/>
    <col min="9781" max="9781" width="0.140625" style="68" customWidth="1"/>
    <col min="9782" max="9782" width="3.42578125" style="68" customWidth="1"/>
    <col min="9783" max="9984" width="9.140625" style="68"/>
    <col min="9985" max="9985" width="3.42578125" style="68" customWidth="1"/>
    <col min="9986" max="9986" width="38.85546875" style="68" customWidth="1"/>
    <col min="9987" max="9987" width="3.5703125" style="68" customWidth="1"/>
    <col min="9988" max="9988" width="10.140625" style="68" customWidth="1"/>
    <col min="9989" max="9990" width="7" style="68" customWidth="1"/>
    <col min="9991" max="9991" width="8.7109375" style="68" customWidth="1"/>
    <col min="9992" max="9993" width="7" style="68" customWidth="1"/>
    <col min="9994" max="9994" width="9.140625" style="68"/>
    <col min="9995" max="9996" width="7" style="68" customWidth="1"/>
    <col min="9997" max="9997" width="9.28515625" style="68" customWidth="1"/>
    <col min="9998" max="9999" width="5.85546875" style="68" customWidth="1"/>
    <col min="10000" max="10000" width="7.85546875" style="68" customWidth="1"/>
    <col min="10001" max="10002" width="5.85546875" style="68" customWidth="1"/>
    <col min="10003" max="10003" width="6.140625" style="68" customWidth="1"/>
    <col min="10004" max="10004" width="5.85546875" style="68" customWidth="1"/>
    <col min="10005" max="10005" width="5.5703125" style="68" customWidth="1"/>
    <col min="10006" max="10006" width="44" style="68" customWidth="1"/>
    <col min="10007" max="10007" width="3.5703125" style="68" customWidth="1"/>
    <col min="10008" max="10008" width="5.5703125" style="68" customWidth="1"/>
    <col min="10009" max="10010" width="4.85546875" style="68" customWidth="1"/>
    <col min="10011" max="10011" width="1.5703125" style="68" customWidth="1"/>
    <col min="10012" max="10012" width="4" style="68" customWidth="1"/>
    <col min="10013" max="10014" width="4.85546875" style="68" customWidth="1"/>
    <col min="10015" max="10015" width="1.28515625" style="68" customWidth="1"/>
    <col min="10016" max="10016" width="0.140625" style="68" customWidth="1"/>
    <col min="10017" max="10017" width="4" style="68" customWidth="1"/>
    <col min="10018" max="10019" width="4.85546875" style="68" customWidth="1"/>
    <col min="10020" max="10020" width="5.5703125" style="68" customWidth="1"/>
    <col min="10021" max="10021" width="0.85546875" style="68" customWidth="1"/>
    <col min="10022" max="10022" width="4" style="68" customWidth="1"/>
    <col min="10023" max="10023" width="4.85546875" style="68" customWidth="1"/>
    <col min="10024" max="10024" width="5.5703125" style="68" customWidth="1"/>
    <col min="10025" max="10025" width="4.85546875" style="68" customWidth="1"/>
    <col min="10026" max="10026" width="1.5703125" style="68" customWidth="1"/>
    <col min="10027" max="10027" width="3.42578125" style="68" customWidth="1"/>
    <col min="10028" max="10028" width="5.5703125" style="68" customWidth="1"/>
    <col min="10029" max="10030" width="4.85546875" style="68" customWidth="1"/>
    <col min="10031" max="10031" width="1.5703125" style="68" customWidth="1"/>
    <col min="10032" max="10032" width="4" style="68" customWidth="1"/>
    <col min="10033" max="10033" width="0.85546875" style="68" customWidth="1"/>
    <col min="10034" max="10034" width="4" style="68" customWidth="1"/>
    <col min="10035" max="10035" width="4.85546875" style="68" customWidth="1"/>
    <col min="10036" max="10036" width="6.140625" style="68" customWidth="1"/>
    <col min="10037" max="10037" width="0.140625" style="68" customWidth="1"/>
    <col min="10038" max="10038" width="3.42578125" style="68" customWidth="1"/>
    <col min="10039" max="10240" width="9.140625" style="68"/>
    <col min="10241" max="10241" width="3.42578125" style="68" customWidth="1"/>
    <col min="10242" max="10242" width="38.85546875" style="68" customWidth="1"/>
    <col min="10243" max="10243" width="3.5703125" style="68" customWidth="1"/>
    <col min="10244" max="10244" width="10.140625" style="68" customWidth="1"/>
    <col min="10245" max="10246" width="7" style="68" customWidth="1"/>
    <col min="10247" max="10247" width="8.7109375" style="68" customWidth="1"/>
    <col min="10248" max="10249" width="7" style="68" customWidth="1"/>
    <col min="10250" max="10250" width="9.140625" style="68"/>
    <col min="10251" max="10252" width="7" style="68" customWidth="1"/>
    <col min="10253" max="10253" width="9.28515625" style="68" customWidth="1"/>
    <col min="10254" max="10255" width="5.85546875" style="68" customWidth="1"/>
    <col min="10256" max="10256" width="7.85546875" style="68" customWidth="1"/>
    <col min="10257" max="10258" width="5.85546875" style="68" customWidth="1"/>
    <col min="10259" max="10259" width="6.140625" style="68" customWidth="1"/>
    <col min="10260" max="10260" width="5.85546875" style="68" customWidth="1"/>
    <col min="10261" max="10261" width="5.5703125" style="68" customWidth="1"/>
    <col min="10262" max="10262" width="44" style="68" customWidth="1"/>
    <col min="10263" max="10263" width="3.5703125" style="68" customWidth="1"/>
    <col min="10264" max="10264" width="5.5703125" style="68" customWidth="1"/>
    <col min="10265" max="10266" width="4.85546875" style="68" customWidth="1"/>
    <col min="10267" max="10267" width="1.5703125" style="68" customWidth="1"/>
    <col min="10268" max="10268" width="4" style="68" customWidth="1"/>
    <col min="10269" max="10270" width="4.85546875" style="68" customWidth="1"/>
    <col min="10271" max="10271" width="1.28515625" style="68" customWidth="1"/>
    <col min="10272" max="10272" width="0.140625" style="68" customWidth="1"/>
    <col min="10273" max="10273" width="4" style="68" customWidth="1"/>
    <col min="10274" max="10275" width="4.85546875" style="68" customWidth="1"/>
    <col min="10276" max="10276" width="5.5703125" style="68" customWidth="1"/>
    <col min="10277" max="10277" width="0.85546875" style="68" customWidth="1"/>
    <col min="10278" max="10278" width="4" style="68" customWidth="1"/>
    <col min="10279" max="10279" width="4.85546875" style="68" customWidth="1"/>
    <col min="10280" max="10280" width="5.5703125" style="68" customWidth="1"/>
    <col min="10281" max="10281" width="4.85546875" style="68" customWidth="1"/>
    <col min="10282" max="10282" width="1.5703125" style="68" customWidth="1"/>
    <col min="10283" max="10283" width="3.42578125" style="68" customWidth="1"/>
    <col min="10284" max="10284" width="5.5703125" style="68" customWidth="1"/>
    <col min="10285" max="10286" width="4.85546875" style="68" customWidth="1"/>
    <col min="10287" max="10287" width="1.5703125" style="68" customWidth="1"/>
    <col min="10288" max="10288" width="4" style="68" customWidth="1"/>
    <col min="10289" max="10289" width="0.85546875" style="68" customWidth="1"/>
    <col min="10290" max="10290" width="4" style="68" customWidth="1"/>
    <col min="10291" max="10291" width="4.85546875" style="68" customWidth="1"/>
    <col min="10292" max="10292" width="6.140625" style="68" customWidth="1"/>
    <col min="10293" max="10293" width="0.140625" style="68" customWidth="1"/>
    <col min="10294" max="10294" width="3.42578125" style="68" customWidth="1"/>
    <col min="10295" max="10496" width="9.140625" style="68"/>
    <col min="10497" max="10497" width="3.42578125" style="68" customWidth="1"/>
    <col min="10498" max="10498" width="38.85546875" style="68" customWidth="1"/>
    <col min="10499" max="10499" width="3.5703125" style="68" customWidth="1"/>
    <col min="10500" max="10500" width="10.140625" style="68" customWidth="1"/>
    <col min="10501" max="10502" width="7" style="68" customWidth="1"/>
    <col min="10503" max="10503" width="8.7109375" style="68" customWidth="1"/>
    <col min="10504" max="10505" width="7" style="68" customWidth="1"/>
    <col min="10506" max="10506" width="9.140625" style="68"/>
    <col min="10507" max="10508" width="7" style="68" customWidth="1"/>
    <col min="10509" max="10509" width="9.28515625" style="68" customWidth="1"/>
    <col min="10510" max="10511" width="5.85546875" style="68" customWidth="1"/>
    <col min="10512" max="10512" width="7.85546875" style="68" customWidth="1"/>
    <col min="10513" max="10514" width="5.85546875" style="68" customWidth="1"/>
    <col min="10515" max="10515" width="6.140625" style="68" customWidth="1"/>
    <col min="10516" max="10516" width="5.85546875" style="68" customWidth="1"/>
    <col min="10517" max="10517" width="5.5703125" style="68" customWidth="1"/>
    <col min="10518" max="10518" width="44" style="68" customWidth="1"/>
    <col min="10519" max="10519" width="3.5703125" style="68" customWidth="1"/>
    <col min="10520" max="10520" width="5.5703125" style="68" customWidth="1"/>
    <col min="10521" max="10522" width="4.85546875" style="68" customWidth="1"/>
    <col min="10523" max="10523" width="1.5703125" style="68" customWidth="1"/>
    <col min="10524" max="10524" width="4" style="68" customWidth="1"/>
    <col min="10525" max="10526" width="4.85546875" style="68" customWidth="1"/>
    <col min="10527" max="10527" width="1.28515625" style="68" customWidth="1"/>
    <col min="10528" max="10528" width="0.140625" style="68" customWidth="1"/>
    <col min="10529" max="10529" width="4" style="68" customWidth="1"/>
    <col min="10530" max="10531" width="4.85546875" style="68" customWidth="1"/>
    <col min="10532" max="10532" width="5.5703125" style="68" customWidth="1"/>
    <col min="10533" max="10533" width="0.85546875" style="68" customWidth="1"/>
    <col min="10534" max="10534" width="4" style="68" customWidth="1"/>
    <col min="10535" max="10535" width="4.85546875" style="68" customWidth="1"/>
    <col min="10536" max="10536" width="5.5703125" style="68" customWidth="1"/>
    <col min="10537" max="10537" width="4.85546875" style="68" customWidth="1"/>
    <col min="10538" max="10538" width="1.5703125" style="68" customWidth="1"/>
    <col min="10539" max="10539" width="3.42578125" style="68" customWidth="1"/>
    <col min="10540" max="10540" width="5.5703125" style="68" customWidth="1"/>
    <col min="10541" max="10542" width="4.85546875" style="68" customWidth="1"/>
    <col min="10543" max="10543" width="1.5703125" style="68" customWidth="1"/>
    <col min="10544" max="10544" width="4" style="68" customWidth="1"/>
    <col min="10545" max="10545" width="0.85546875" style="68" customWidth="1"/>
    <col min="10546" max="10546" width="4" style="68" customWidth="1"/>
    <col min="10547" max="10547" width="4.85546875" style="68" customWidth="1"/>
    <col min="10548" max="10548" width="6.140625" style="68" customWidth="1"/>
    <col min="10549" max="10549" width="0.140625" style="68" customWidth="1"/>
    <col min="10550" max="10550" width="3.42578125" style="68" customWidth="1"/>
    <col min="10551" max="10752" width="9.140625" style="68"/>
    <col min="10753" max="10753" width="3.42578125" style="68" customWidth="1"/>
    <col min="10754" max="10754" width="38.85546875" style="68" customWidth="1"/>
    <col min="10755" max="10755" width="3.5703125" style="68" customWidth="1"/>
    <col min="10756" max="10756" width="10.140625" style="68" customWidth="1"/>
    <col min="10757" max="10758" width="7" style="68" customWidth="1"/>
    <col min="10759" max="10759" width="8.7109375" style="68" customWidth="1"/>
    <col min="10760" max="10761" width="7" style="68" customWidth="1"/>
    <col min="10762" max="10762" width="9.140625" style="68"/>
    <col min="10763" max="10764" width="7" style="68" customWidth="1"/>
    <col min="10765" max="10765" width="9.28515625" style="68" customWidth="1"/>
    <col min="10766" max="10767" width="5.85546875" style="68" customWidth="1"/>
    <col min="10768" max="10768" width="7.85546875" style="68" customWidth="1"/>
    <col min="10769" max="10770" width="5.85546875" style="68" customWidth="1"/>
    <col min="10771" max="10771" width="6.140625" style="68" customWidth="1"/>
    <col min="10772" max="10772" width="5.85546875" style="68" customWidth="1"/>
    <col min="10773" max="10773" width="5.5703125" style="68" customWidth="1"/>
    <col min="10774" max="10774" width="44" style="68" customWidth="1"/>
    <col min="10775" max="10775" width="3.5703125" style="68" customWidth="1"/>
    <col min="10776" max="10776" width="5.5703125" style="68" customWidth="1"/>
    <col min="10777" max="10778" width="4.85546875" style="68" customWidth="1"/>
    <col min="10779" max="10779" width="1.5703125" style="68" customWidth="1"/>
    <col min="10780" max="10780" width="4" style="68" customWidth="1"/>
    <col min="10781" max="10782" width="4.85546875" style="68" customWidth="1"/>
    <col min="10783" max="10783" width="1.28515625" style="68" customWidth="1"/>
    <col min="10784" max="10784" width="0.140625" style="68" customWidth="1"/>
    <col min="10785" max="10785" width="4" style="68" customWidth="1"/>
    <col min="10786" max="10787" width="4.85546875" style="68" customWidth="1"/>
    <col min="10788" max="10788" width="5.5703125" style="68" customWidth="1"/>
    <col min="10789" max="10789" width="0.85546875" style="68" customWidth="1"/>
    <col min="10790" max="10790" width="4" style="68" customWidth="1"/>
    <col min="10791" max="10791" width="4.85546875" style="68" customWidth="1"/>
    <col min="10792" max="10792" width="5.5703125" style="68" customWidth="1"/>
    <col min="10793" max="10793" width="4.85546875" style="68" customWidth="1"/>
    <col min="10794" max="10794" width="1.5703125" style="68" customWidth="1"/>
    <col min="10795" max="10795" width="3.42578125" style="68" customWidth="1"/>
    <col min="10796" max="10796" width="5.5703125" style="68" customWidth="1"/>
    <col min="10797" max="10798" width="4.85546875" style="68" customWidth="1"/>
    <col min="10799" max="10799" width="1.5703125" style="68" customWidth="1"/>
    <col min="10800" max="10800" width="4" style="68" customWidth="1"/>
    <col min="10801" max="10801" width="0.85546875" style="68" customWidth="1"/>
    <col min="10802" max="10802" width="4" style="68" customWidth="1"/>
    <col min="10803" max="10803" width="4.85546875" style="68" customWidth="1"/>
    <col min="10804" max="10804" width="6.140625" style="68" customWidth="1"/>
    <col min="10805" max="10805" width="0.140625" style="68" customWidth="1"/>
    <col min="10806" max="10806" width="3.42578125" style="68" customWidth="1"/>
    <col min="10807" max="11008" width="9.140625" style="68"/>
    <col min="11009" max="11009" width="3.42578125" style="68" customWidth="1"/>
    <col min="11010" max="11010" width="38.85546875" style="68" customWidth="1"/>
    <col min="11011" max="11011" width="3.5703125" style="68" customWidth="1"/>
    <col min="11012" max="11012" width="10.140625" style="68" customWidth="1"/>
    <col min="11013" max="11014" width="7" style="68" customWidth="1"/>
    <col min="11015" max="11015" width="8.7109375" style="68" customWidth="1"/>
    <col min="11016" max="11017" width="7" style="68" customWidth="1"/>
    <col min="11018" max="11018" width="9.140625" style="68"/>
    <col min="11019" max="11020" width="7" style="68" customWidth="1"/>
    <col min="11021" max="11021" width="9.28515625" style="68" customWidth="1"/>
    <col min="11022" max="11023" width="5.85546875" style="68" customWidth="1"/>
    <col min="11024" max="11024" width="7.85546875" style="68" customWidth="1"/>
    <col min="11025" max="11026" width="5.85546875" style="68" customWidth="1"/>
    <col min="11027" max="11027" width="6.140625" style="68" customWidth="1"/>
    <col min="11028" max="11028" width="5.85546875" style="68" customWidth="1"/>
    <col min="11029" max="11029" width="5.5703125" style="68" customWidth="1"/>
    <col min="11030" max="11030" width="44" style="68" customWidth="1"/>
    <col min="11031" max="11031" width="3.5703125" style="68" customWidth="1"/>
    <col min="11032" max="11032" width="5.5703125" style="68" customWidth="1"/>
    <col min="11033" max="11034" width="4.85546875" style="68" customWidth="1"/>
    <col min="11035" max="11035" width="1.5703125" style="68" customWidth="1"/>
    <col min="11036" max="11036" width="4" style="68" customWidth="1"/>
    <col min="11037" max="11038" width="4.85546875" style="68" customWidth="1"/>
    <col min="11039" max="11039" width="1.28515625" style="68" customWidth="1"/>
    <col min="11040" max="11040" width="0.140625" style="68" customWidth="1"/>
    <col min="11041" max="11041" width="4" style="68" customWidth="1"/>
    <col min="11042" max="11043" width="4.85546875" style="68" customWidth="1"/>
    <col min="11044" max="11044" width="5.5703125" style="68" customWidth="1"/>
    <col min="11045" max="11045" width="0.85546875" style="68" customWidth="1"/>
    <col min="11046" max="11046" width="4" style="68" customWidth="1"/>
    <col min="11047" max="11047" width="4.85546875" style="68" customWidth="1"/>
    <col min="11048" max="11048" width="5.5703125" style="68" customWidth="1"/>
    <col min="11049" max="11049" width="4.85546875" style="68" customWidth="1"/>
    <col min="11050" max="11050" width="1.5703125" style="68" customWidth="1"/>
    <col min="11051" max="11051" width="3.42578125" style="68" customWidth="1"/>
    <col min="11052" max="11052" width="5.5703125" style="68" customWidth="1"/>
    <col min="11053" max="11054" width="4.85546875" style="68" customWidth="1"/>
    <col min="11055" max="11055" width="1.5703125" style="68" customWidth="1"/>
    <col min="11056" max="11056" width="4" style="68" customWidth="1"/>
    <col min="11057" max="11057" width="0.85546875" style="68" customWidth="1"/>
    <col min="11058" max="11058" width="4" style="68" customWidth="1"/>
    <col min="11059" max="11059" width="4.85546875" style="68" customWidth="1"/>
    <col min="11060" max="11060" width="6.140625" style="68" customWidth="1"/>
    <col min="11061" max="11061" width="0.140625" style="68" customWidth="1"/>
    <col min="11062" max="11062" width="3.42578125" style="68" customWidth="1"/>
    <col min="11063" max="11264" width="9.140625" style="68"/>
    <col min="11265" max="11265" width="3.42578125" style="68" customWidth="1"/>
    <col min="11266" max="11266" width="38.85546875" style="68" customWidth="1"/>
    <col min="11267" max="11267" width="3.5703125" style="68" customWidth="1"/>
    <col min="11268" max="11268" width="10.140625" style="68" customWidth="1"/>
    <col min="11269" max="11270" width="7" style="68" customWidth="1"/>
    <col min="11271" max="11271" width="8.7109375" style="68" customWidth="1"/>
    <col min="11272" max="11273" width="7" style="68" customWidth="1"/>
    <col min="11274" max="11274" width="9.140625" style="68"/>
    <col min="11275" max="11276" width="7" style="68" customWidth="1"/>
    <col min="11277" max="11277" width="9.28515625" style="68" customWidth="1"/>
    <col min="11278" max="11279" width="5.85546875" style="68" customWidth="1"/>
    <col min="11280" max="11280" width="7.85546875" style="68" customWidth="1"/>
    <col min="11281" max="11282" width="5.85546875" style="68" customWidth="1"/>
    <col min="11283" max="11283" width="6.140625" style="68" customWidth="1"/>
    <col min="11284" max="11284" width="5.85546875" style="68" customWidth="1"/>
    <col min="11285" max="11285" width="5.5703125" style="68" customWidth="1"/>
    <col min="11286" max="11286" width="44" style="68" customWidth="1"/>
    <col min="11287" max="11287" width="3.5703125" style="68" customWidth="1"/>
    <col min="11288" max="11288" width="5.5703125" style="68" customWidth="1"/>
    <col min="11289" max="11290" width="4.85546875" style="68" customWidth="1"/>
    <col min="11291" max="11291" width="1.5703125" style="68" customWidth="1"/>
    <col min="11292" max="11292" width="4" style="68" customWidth="1"/>
    <col min="11293" max="11294" width="4.85546875" style="68" customWidth="1"/>
    <col min="11295" max="11295" width="1.28515625" style="68" customWidth="1"/>
    <col min="11296" max="11296" width="0.140625" style="68" customWidth="1"/>
    <col min="11297" max="11297" width="4" style="68" customWidth="1"/>
    <col min="11298" max="11299" width="4.85546875" style="68" customWidth="1"/>
    <col min="11300" max="11300" width="5.5703125" style="68" customWidth="1"/>
    <col min="11301" max="11301" width="0.85546875" style="68" customWidth="1"/>
    <col min="11302" max="11302" width="4" style="68" customWidth="1"/>
    <col min="11303" max="11303" width="4.85546875" style="68" customWidth="1"/>
    <col min="11304" max="11304" width="5.5703125" style="68" customWidth="1"/>
    <col min="11305" max="11305" width="4.85546875" style="68" customWidth="1"/>
    <col min="11306" max="11306" width="1.5703125" style="68" customWidth="1"/>
    <col min="11307" max="11307" width="3.42578125" style="68" customWidth="1"/>
    <col min="11308" max="11308" width="5.5703125" style="68" customWidth="1"/>
    <col min="11309" max="11310" width="4.85546875" style="68" customWidth="1"/>
    <col min="11311" max="11311" width="1.5703125" style="68" customWidth="1"/>
    <col min="11312" max="11312" width="4" style="68" customWidth="1"/>
    <col min="11313" max="11313" width="0.85546875" style="68" customWidth="1"/>
    <col min="11314" max="11314" width="4" style="68" customWidth="1"/>
    <col min="11315" max="11315" width="4.85546875" style="68" customWidth="1"/>
    <col min="11316" max="11316" width="6.140625" style="68" customWidth="1"/>
    <col min="11317" max="11317" width="0.140625" style="68" customWidth="1"/>
    <col min="11318" max="11318" width="3.42578125" style="68" customWidth="1"/>
    <col min="11319" max="11520" width="9.140625" style="68"/>
    <col min="11521" max="11521" width="3.42578125" style="68" customWidth="1"/>
    <col min="11522" max="11522" width="38.85546875" style="68" customWidth="1"/>
    <col min="11523" max="11523" width="3.5703125" style="68" customWidth="1"/>
    <col min="11524" max="11524" width="10.140625" style="68" customWidth="1"/>
    <col min="11525" max="11526" width="7" style="68" customWidth="1"/>
    <col min="11527" max="11527" width="8.7109375" style="68" customWidth="1"/>
    <col min="11528" max="11529" width="7" style="68" customWidth="1"/>
    <col min="11530" max="11530" width="9.140625" style="68"/>
    <col min="11531" max="11532" width="7" style="68" customWidth="1"/>
    <col min="11533" max="11533" width="9.28515625" style="68" customWidth="1"/>
    <col min="11534" max="11535" width="5.85546875" style="68" customWidth="1"/>
    <col min="11536" max="11536" width="7.85546875" style="68" customWidth="1"/>
    <col min="11537" max="11538" width="5.85546875" style="68" customWidth="1"/>
    <col min="11539" max="11539" width="6.140625" style="68" customWidth="1"/>
    <col min="11540" max="11540" width="5.85546875" style="68" customWidth="1"/>
    <col min="11541" max="11541" width="5.5703125" style="68" customWidth="1"/>
    <col min="11542" max="11542" width="44" style="68" customWidth="1"/>
    <col min="11543" max="11543" width="3.5703125" style="68" customWidth="1"/>
    <col min="11544" max="11544" width="5.5703125" style="68" customWidth="1"/>
    <col min="11545" max="11546" width="4.85546875" style="68" customWidth="1"/>
    <col min="11547" max="11547" width="1.5703125" style="68" customWidth="1"/>
    <col min="11548" max="11548" width="4" style="68" customWidth="1"/>
    <col min="11549" max="11550" width="4.85546875" style="68" customWidth="1"/>
    <col min="11551" max="11551" width="1.28515625" style="68" customWidth="1"/>
    <col min="11552" max="11552" width="0.140625" style="68" customWidth="1"/>
    <col min="11553" max="11553" width="4" style="68" customWidth="1"/>
    <col min="11554" max="11555" width="4.85546875" style="68" customWidth="1"/>
    <col min="11556" max="11556" width="5.5703125" style="68" customWidth="1"/>
    <col min="11557" max="11557" width="0.85546875" style="68" customWidth="1"/>
    <col min="11558" max="11558" width="4" style="68" customWidth="1"/>
    <col min="11559" max="11559" width="4.85546875" style="68" customWidth="1"/>
    <col min="11560" max="11560" width="5.5703125" style="68" customWidth="1"/>
    <col min="11561" max="11561" width="4.85546875" style="68" customWidth="1"/>
    <col min="11562" max="11562" width="1.5703125" style="68" customWidth="1"/>
    <col min="11563" max="11563" width="3.42578125" style="68" customWidth="1"/>
    <col min="11564" max="11564" width="5.5703125" style="68" customWidth="1"/>
    <col min="11565" max="11566" width="4.85546875" style="68" customWidth="1"/>
    <col min="11567" max="11567" width="1.5703125" style="68" customWidth="1"/>
    <col min="11568" max="11568" width="4" style="68" customWidth="1"/>
    <col min="11569" max="11569" width="0.85546875" style="68" customWidth="1"/>
    <col min="11570" max="11570" width="4" style="68" customWidth="1"/>
    <col min="11571" max="11571" width="4.85546875" style="68" customWidth="1"/>
    <col min="11572" max="11572" width="6.140625" style="68" customWidth="1"/>
    <col min="11573" max="11573" width="0.140625" style="68" customWidth="1"/>
    <col min="11574" max="11574" width="3.42578125" style="68" customWidth="1"/>
    <col min="11575" max="11776" width="9.140625" style="68"/>
    <col min="11777" max="11777" width="3.42578125" style="68" customWidth="1"/>
    <col min="11778" max="11778" width="38.85546875" style="68" customWidth="1"/>
    <col min="11779" max="11779" width="3.5703125" style="68" customWidth="1"/>
    <col min="11780" max="11780" width="10.140625" style="68" customWidth="1"/>
    <col min="11781" max="11782" width="7" style="68" customWidth="1"/>
    <col min="11783" max="11783" width="8.7109375" style="68" customWidth="1"/>
    <col min="11784" max="11785" width="7" style="68" customWidth="1"/>
    <col min="11786" max="11786" width="9.140625" style="68"/>
    <col min="11787" max="11788" width="7" style="68" customWidth="1"/>
    <col min="11789" max="11789" width="9.28515625" style="68" customWidth="1"/>
    <col min="11790" max="11791" width="5.85546875" style="68" customWidth="1"/>
    <col min="11792" max="11792" width="7.85546875" style="68" customWidth="1"/>
    <col min="11793" max="11794" width="5.85546875" style="68" customWidth="1"/>
    <col min="11795" max="11795" width="6.140625" style="68" customWidth="1"/>
    <col min="11796" max="11796" width="5.85546875" style="68" customWidth="1"/>
    <col min="11797" max="11797" width="5.5703125" style="68" customWidth="1"/>
    <col min="11798" max="11798" width="44" style="68" customWidth="1"/>
    <col min="11799" max="11799" width="3.5703125" style="68" customWidth="1"/>
    <col min="11800" max="11800" width="5.5703125" style="68" customWidth="1"/>
    <col min="11801" max="11802" width="4.85546875" style="68" customWidth="1"/>
    <col min="11803" max="11803" width="1.5703125" style="68" customWidth="1"/>
    <col min="11804" max="11804" width="4" style="68" customWidth="1"/>
    <col min="11805" max="11806" width="4.85546875" style="68" customWidth="1"/>
    <col min="11807" max="11807" width="1.28515625" style="68" customWidth="1"/>
    <col min="11808" max="11808" width="0.140625" style="68" customWidth="1"/>
    <col min="11809" max="11809" width="4" style="68" customWidth="1"/>
    <col min="11810" max="11811" width="4.85546875" style="68" customWidth="1"/>
    <col min="11812" max="11812" width="5.5703125" style="68" customWidth="1"/>
    <col min="11813" max="11813" width="0.85546875" style="68" customWidth="1"/>
    <col min="11814" max="11814" width="4" style="68" customWidth="1"/>
    <col min="11815" max="11815" width="4.85546875" style="68" customWidth="1"/>
    <col min="11816" max="11816" width="5.5703125" style="68" customWidth="1"/>
    <col min="11817" max="11817" width="4.85546875" style="68" customWidth="1"/>
    <col min="11818" max="11818" width="1.5703125" style="68" customWidth="1"/>
    <col min="11819" max="11819" width="3.42578125" style="68" customWidth="1"/>
    <col min="11820" max="11820" width="5.5703125" style="68" customWidth="1"/>
    <col min="11821" max="11822" width="4.85546875" style="68" customWidth="1"/>
    <col min="11823" max="11823" width="1.5703125" style="68" customWidth="1"/>
    <col min="11824" max="11824" width="4" style="68" customWidth="1"/>
    <col min="11825" max="11825" width="0.85546875" style="68" customWidth="1"/>
    <col min="11826" max="11826" width="4" style="68" customWidth="1"/>
    <col min="11827" max="11827" width="4.85546875" style="68" customWidth="1"/>
    <col min="11828" max="11828" width="6.140625" style="68" customWidth="1"/>
    <col min="11829" max="11829" width="0.140625" style="68" customWidth="1"/>
    <col min="11830" max="11830" width="3.42578125" style="68" customWidth="1"/>
    <col min="11831" max="12032" width="9.140625" style="68"/>
    <col min="12033" max="12033" width="3.42578125" style="68" customWidth="1"/>
    <col min="12034" max="12034" width="38.85546875" style="68" customWidth="1"/>
    <col min="12035" max="12035" width="3.5703125" style="68" customWidth="1"/>
    <col min="12036" max="12036" width="10.140625" style="68" customWidth="1"/>
    <col min="12037" max="12038" width="7" style="68" customWidth="1"/>
    <col min="12039" max="12039" width="8.7109375" style="68" customWidth="1"/>
    <col min="12040" max="12041" width="7" style="68" customWidth="1"/>
    <col min="12042" max="12042" width="9.140625" style="68"/>
    <col min="12043" max="12044" width="7" style="68" customWidth="1"/>
    <col min="12045" max="12045" width="9.28515625" style="68" customWidth="1"/>
    <col min="12046" max="12047" width="5.85546875" style="68" customWidth="1"/>
    <col min="12048" max="12048" width="7.85546875" style="68" customWidth="1"/>
    <col min="12049" max="12050" width="5.85546875" style="68" customWidth="1"/>
    <col min="12051" max="12051" width="6.140625" style="68" customWidth="1"/>
    <col min="12052" max="12052" width="5.85546875" style="68" customWidth="1"/>
    <col min="12053" max="12053" width="5.5703125" style="68" customWidth="1"/>
    <col min="12054" max="12054" width="44" style="68" customWidth="1"/>
    <col min="12055" max="12055" width="3.5703125" style="68" customWidth="1"/>
    <col min="12056" max="12056" width="5.5703125" style="68" customWidth="1"/>
    <col min="12057" max="12058" width="4.85546875" style="68" customWidth="1"/>
    <col min="12059" max="12059" width="1.5703125" style="68" customWidth="1"/>
    <col min="12060" max="12060" width="4" style="68" customWidth="1"/>
    <col min="12061" max="12062" width="4.85546875" style="68" customWidth="1"/>
    <col min="12063" max="12063" width="1.28515625" style="68" customWidth="1"/>
    <col min="12064" max="12064" width="0.140625" style="68" customWidth="1"/>
    <col min="12065" max="12065" width="4" style="68" customWidth="1"/>
    <col min="12066" max="12067" width="4.85546875" style="68" customWidth="1"/>
    <col min="12068" max="12068" width="5.5703125" style="68" customWidth="1"/>
    <col min="12069" max="12069" width="0.85546875" style="68" customWidth="1"/>
    <col min="12070" max="12070" width="4" style="68" customWidth="1"/>
    <col min="12071" max="12071" width="4.85546875" style="68" customWidth="1"/>
    <col min="12072" max="12072" width="5.5703125" style="68" customWidth="1"/>
    <col min="12073" max="12073" width="4.85546875" style="68" customWidth="1"/>
    <col min="12074" max="12074" width="1.5703125" style="68" customWidth="1"/>
    <col min="12075" max="12075" width="3.42578125" style="68" customWidth="1"/>
    <col min="12076" max="12076" width="5.5703125" style="68" customWidth="1"/>
    <col min="12077" max="12078" width="4.85546875" style="68" customWidth="1"/>
    <col min="12079" max="12079" width="1.5703125" style="68" customWidth="1"/>
    <col min="12080" max="12080" width="4" style="68" customWidth="1"/>
    <col min="12081" max="12081" width="0.85546875" style="68" customWidth="1"/>
    <col min="12082" max="12082" width="4" style="68" customWidth="1"/>
    <col min="12083" max="12083" width="4.85546875" style="68" customWidth="1"/>
    <col min="12084" max="12084" width="6.140625" style="68" customWidth="1"/>
    <col min="12085" max="12085" width="0.140625" style="68" customWidth="1"/>
    <col min="12086" max="12086" width="3.42578125" style="68" customWidth="1"/>
    <col min="12087" max="12288" width="9.140625" style="68"/>
    <col min="12289" max="12289" width="3.42578125" style="68" customWidth="1"/>
    <col min="12290" max="12290" width="38.85546875" style="68" customWidth="1"/>
    <col min="12291" max="12291" width="3.5703125" style="68" customWidth="1"/>
    <col min="12292" max="12292" width="10.140625" style="68" customWidth="1"/>
    <col min="12293" max="12294" width="7" style="68" customWidth="1"/>
    <col min="12295" max="12295" width="8.7109375" style="68" customWidth="1"/>
    <col min="12296" max="12297" width="7" style="68" customWidth="1"/>
    <col min="12298" max="12298" width="9.140625" style="68"/>
    <col min="12299" max="12300" width="7" style="68" customWidth="1"/>
    <col min="12301" max="12301" width="9.28515625" style="68" customWidth="1"/>
    <col min="12302" max="12303" width="5.85546875" style="68" customWidth="1"/>
    <col min="12304" max="12304" width="7.85546875" style="68" customWidth="1"/>
    <col min="12305" max="12306" width="5.85546875" style="68" customWidth="1"/>
    <col min="12307" max="12307" width="6.140625" style="68" customWidth="1"/>
    <col min="12308" max="12308" width="5.85546875" style="68" customWidth="1"/>
    <col min="12309" max="12309" width="5.5703125" style="68" customWidth="1"/>
    <col min="12310" max="12310" width="44" style="68" customWidth="1"/>
    <col min="12311" max="12311" width="3.5703125" style="68" customWidth="1"/>
    <col min="12312" max="12312" width="5.5703125" style="68" customWidth="1"/>
    <col min="12313" max="12314" width="4.85546875" style="68" customWidth="1"/>
    <col min="12315" max="12315" width="1.5703125" style="68" customWidth="1"/>
    <col min="12316" max="12316" width="4" style="68" customWidth="1"/>
    <col min="12317" max="12318" width="4.85546875" style="68" customWidth="1"/>
    <col min="12319" max="12319" width="1.28515625" style="68" customWidth="1"/>
    <col min="12320" max="12320" width="0.140625" style="68" customWidth="1"/>
    <col min="12321" max="12321" width="4" style="68" customWidth="1"/>
    <col min="12322" max="12323" width="4.85546875" style="68" customWidth="1"/>
    <col min="12324" max="12324" width="5.5703125" style="68" customWidth="1"/>
    <col min="12325" max="12325" width="0.85546875" style="68" customWidth="1"/>
    <col min="12326" max="12326" width="4" style="68" customWidth="1"/>
    <col min="12327" max="12327" width="4.85546875" style="68" customWidth="1"/>
    <col min="12328" max="12328" width="5.5703125" style="68" customWidth="1"/>
    <col min="12329" max="12329" width="4.85546875" style="68" customWidth="1"/>
    <col min="12330" max="12330" width="1.5703125" style="68" customWidth="1"/>
    <col min="12331" max="12331" width="3.42578125" style="68" customWidth="1"/>
    <col min="12332" max="12332" width="5.5703125" style="68" customWidth="1"/>
    <col min="12333" max="12334" width="4.85546875" style="68" customWidth="1"/>
    <col min="12335" max="12335" width="1.5703125" style="68" customWidth="1"/>
    <col min="12336" max="12336" width="4" style="68" customWidth="1"/>
    <col min="12337" max="12337" width="0.85546875" style="68" customWidth="1"/>
    <col min="12338" max="12338" width="4" style="68" customWidth="1"/>
    <col min="12339" max="12339" width="4.85546875" style="68" customWidth="1"/>
    <col min="12340" max="12340" width="6.140625" style="68" customWidth="1"/>
    <col min="12341" max="12341" width="0.140625" style="68" customWidth="1"/>
    <col min="12342" max="12342" width="3.42578125" style="68" customWidth="1"/>
    <col min="12343" max="12544" width="9.140625" style="68"/>
    <col min="12545" max="12545" width="3.42578125" style="68" customWidth="1"/>
    <col min="12546" max="12546" width="38.85546875" style="68" customWidth="1"/>
    <col min="12547" max="12547" width="3.5703125" style="68" customWidth="1"/>
    <col min="12548" max="12548" width="10.140625" style="68" customWidth="1"/>
    <col min="12549" max="12550" width="7" style="68" customWidth="1"/>
    <col min="12551" max="12551" width="8.7109375" style="68" customWidth="1"/>
    <col min="12552" max="12553" width="7" style="68" customWidth="1"/>
    <col min="12554" max="12554" width="9.140625" style="68"/>
    <col min="12555" max="12556" width="7" style="68" customWidth="1"/>
    <col min="12557" max="12557" width="9.28515625" style="68" customWidth="1"/>
    <col min="12558" max="12559" width="5.85546875" style="68" customWidth="1"/>
    <col min="12560" max="12560" width="7.85546875" style="68" customWidth="1"/>
    <col min="12561" max="12562" width="5.85546875" style="68" customWidth="1"/>
    <col min="12563" max="12563" width="6.140625" style="68" customWidth="1"/>
    <col min="12564" max="12564" width="5.85546875" style="68" customWidth="1"/>
    <col min="12565" max="12565" width="5.5703125" style="68" customWidth="1"/>
    <col min="12566" max="12566" width="44" style="68" customWidth="1"/>
    <col min="12567" max="12567" width="3.5703125" style="68" customWidth="1"/>
    <col min="12568" max="12568" width="5.5703125" style="68" customWidth="1"/>
    <col min="12569" max="12570" width="4.85546875" style="68" customWidth="1"/>
    <col min="12571" max="12571" width="1.5703125" style="68" customWidth="1"/>
    <col min="12572" max="12572" width="4" style="68" customWidth="1"/>
    <col min="12573" max="12574" width="4.85546875" style="68" customWidth="1"/>
    <col min="12575" max="12575" width="1.28515625" style="68" customWidth="1"/>
    <col min="12576" max="12576" width="0.140625" style="68" customWidth="1"/>
    <col min="12577" max="12577" width="4" style="68" customWidth="1"/>
    <col min="12578" max="12579" width="4.85546875" style="68" customWidth="1"/>
    <col min="12580" max="12580" width="5.5703125" style="68" customWidth="1"/>
    <col min="12581" max="12581" width="0.85546875" style="68" customWidth="1"/>
    <col min="12582" max="12582" width="4" style="68" customWidth="1"/>
    <col min="12583" max="12583" width="4.85546875" style="68" customWidth="1"/>
    <col min="12584" max="12584" width="5.5703125" style="68" customWidth="1"/>
    <col min="12585" max="12585" width="4.85546875" style="68" customWidth="1"/>
    <col min="12586" max="12586" width="1.5703125" style="68" customWidth="1"/>
    <col min="12587" max="12587" width="3.42578125" style="68" customWidth="1"/>
    <col min="12588" max="12588" width="5.5703125" style="68" customWidth="1"/>
    <col min="12589" max="12590" width="4.85546875" style="68" customWidth="1"/>
    <col min="12591" max="12591" width="1.5703125" style="68" customWidth="1"/>
    <col min="12592" max="12592" width="4" style="68" customWidth="1"/>
    <col min="12593" max="12593" width="0.85546875" style="68" customWidth="1"/>
    <col min="12594" max="12594" width="4" style="68" customWidth="1"/>
    <col min="12595" max="12595" width="4.85546875" style="68" customWidth="1"/>
    <col min="12596" max="12596" width="6.140625" style="68" customWidth="1"/>
    <col min="12597" max="12597" width="0.140625" style="68" customWidth="1"/>
    <col min="12598" max="12598" width="3.42578125" style="68" customWidth="1"/>
    <col min="12599" max="12800" width="9.140625" style="68"/>
    <col min="12801" max="12801" width="3.42578125" style="68" customWidth="1"/>
    <col min="12802" max="12802" width="38.85546875" style="68" customWidth="1"/>
    <col min="12803" max="12803" width="3.5703125" style="68" customWidth="1"/>
    <col min="12804" max="12804" width="10.140625" style="68" customWidth="1"/>
    <col min="12805" max="12806" width="7" style="68" customWidth="1"/>
    <col min="12807" max="12807" width="8.7109375" style="68" customWidth="1"/>
    <col min="12808" max="12809" width="7" style="68" customWidth="1"/>
    <col min="12810" max="12810" width="9.140625" style="68"/>
    <col min="12811" max="12812" width="7" style="68" customWidth="1"/>
    <col min="12813" max="12813" width="9.28515625" style="68" customWidth="1"/>
    <col min="12814" max="12815" width="5.85546875" style="68" customWidth="1"/>
    <col min="12816" max="12816" width="7.85546875" style="68" customWidth="1"/>
    <col min="12817" max="12818" width="5.85546875" style="68" customWidth="1"/>
    <col min="12819" max="12819" width="6.140625" style="68" customWidth="1"/>
    <col min="12820" max="12820" width="5.85546875" style="68" customWidth="1"/>
    <col min="12821" max="12821" width="5.5703125" style="68" customWidth="1"/>
    <col min="12822" max="12822" width="44" style="68" customWidth="1"/>
    <col min="12823" max="12823" width="3.5703125" style="68" customWidth="1"/>
    <col min="12824" max="12824" width="5.5703125" style="68" customWidth="1"/>
    <col min="12825" max="12826" width="4.85546875" style="68" customWidth="1"/>
    <col min="12827" max="12827" width="1.5703125" style="68" customWidth="1"/>
    <col min="12828" max="12828" width="4" style="68" customWidth="1"/>
    <col min="12829" max="12830" width="4.85546875" style="68" customWidth="1"/>
    <col min="12831" max="12831" width="1.28515625" style="68" customWidth="1"/>
    <col min="12832" max="12832" width="0.140625" style="68" customWidth="1"/>
    <col min="12833" max="12833" width="4" style="68" customWidth="1"/>
    <col min="12834" max="12835" width="4.85546875" style="68" customWidth="1"/>
    <col min="12836" max="12836" width="5.5703125" style="68" customWidth="1"/>
    <col min="12837" max="12837" width="0.85546875" style="68" customWidth="1"/>
    <col min="12838" max="12838" width="4" style="68" customWidth="1"/>
    <col min="12839" max="12839" width="4.85546875" style="68" customWidth="1"/>
    <col min="12840" max="12840" width="5.5703125" style="68" customWidth="1"/>
    <col min="12841" max="12841" width="4.85546875" style="68" customWidth="1"/>
    <col min="12842" max="12842" width="1.5703125" style="68" customWidth="1"/>
    <col min="12843" max="12843" width="3.42578125" style="68" customWidth="1"/>
    <col min="12844" max="12844" width="5.5703125" style="68" customWidth="1"/>
    <col min="12845" max="12846" width="4.85546875" style="68" customWidth="1"/>
    <col min="12847" max="12847" width="1.5703125" style="68" customWidth="1"/>
    <col min="12848" max="12848" width="4" style="68" customWidth="1"/>
    <col min="12849" max="12849" width="0.85546875" style="68" customWidth="1"/>
    <col min="12850" max="12850" width="4" style="68" customWidth="1"/>
    <col min="12851" max="12851" width="4.85546875" style="68" customWidth="1"/>
    <col min="12852" max="12852" width="6.140625" style="68" customWidth="1"/>
    <col min="12853" max="12853" width="0.140625" style="68" customWidth="1"/>
    <col min="12854" max="12854" width="3.42578125" style="68" customWidth="1"/>
    <col min="12855" max="13056" width="9.140625" style="68"/>
    <col min="13057" max="13057" width="3.42578125" style="68" customWidth="1"/>
    <col min="13058" max="13058" width="38.85546875" style="68" customWidth="1"/>
    <col min="13059" max="13059" width="3.5703125" style="68" customWidth="1"/>
    <col min="13060" max="13060" width="10.140625" style="68" customWidth="1"/>
    <col min="13061" max="13062" width="7" style="68" customWidth="1"/>
    <col min="13063" max="13063" width="8.7109375" style="68" customWidth="1"/>
    <col min="13064" max="13065" width="7" style="68" customWidth="1"/>
    <col min="13066" max="13066" width="9.140625" style="68"/>
    <col min="13067" max="13068" width="7" style="68" customWidth="1"/>
    <col min="13069" max="13069" width="9.28515625" style="68" customWidth="1"/>
    <col min="13070" max="13071" width="5.85546875" style="68" customWidth="1"/>
    <col min="13072" max="13072" width="7.85546875" style="68" customWidth="1"/>
    <col min="13073" max="13074" width="5.85546875" style="68" customWidth="1"/>
    <col min="13075" max="13075" width="6.140625" style="68" customWidth="1"/>
    <col min="13076" max="13076" width="5.85546875" style="68" customWidth="1"/>
    <col min="13077" max="13077" width="5.5703125" style="68" customWidth="1"/>
    <col min="13078" max="13078" width="44" style="68" customWidth="1"/>
    <col min="13079" max="13079" width="3.5703125" style="68" customWidth="1"/>
    <col min="13080" max="13080" width="5.5703125" style="68" customWidth="1"/>
    <col min="13081" max="13082" width="4.85546875" style="68" customWidth="1"/>
    <col min="13083" max="13083" width="1.5703125" style="68" customWidth="1"/>
    <col min="13084" max="13084" width="4" style="68" customWidth="1"/>
    <col min="13085" max="13086" width="4.85546875" style="68" customWidth="1"/>
    <col min="13087" max="13087" width="1.28515625" style="68" customWidth="1"/>
    <col min="13088" max="13088" width="0.140625" style="68" customWidth="1"/>
    <col min="13089" max="13089" width="4" style="68" customWidth="1"/>
    <col min="13090" max="13091" width="4.85546875" style="68" customWidth="1"/>
    <col min="13092" max="13092" width="5.5703125" style="68" customWidth="1"/>
    <col min="13093" max="13093" width="0.85546875" style="68" customWidth="1"/>
    <col min="13094" max="13094" width="4" style="68" customWidth="1"/>
    <col min="13095" max="13095" width="4.85546875" style="68" customWidth="1"/>
    <col min="13096" max="13096" width="5.5703125" style="68" customWidth="1"/>
    <col min="13097" max="13097" width="4.85546875" style="68" customWidth="1"/>
    <col min="13098" max="13098" width="1.5703125" style="68" customWidth="1"/>
    <col min="13099" max="13099" width="3.42578125" style="68" customWidth="1"/>
    <col min="13100" max="13100" width="5.5703125" style="68" customWidth="1"/>
    <col min="13101" max="13102" width="4.85546875" style="68" customWidth="1"/>
    <col min="13103" max="13103" width="1.5703125" style="68" customWidth="1"/>
    <col min="13104" max="13104" width="4" style="68" customWidth="1"/>
    <col min="13105" max="13105" width="0.85546875" style="68" customWidth="1"/>
    <col min="13106" max="13106" width="4" style="68" customWidth="1"/>
    <col min="13107" max="13107" width="4.85546875" style="68" customWidth="1"/>
    <col min="13108" max="13108" width="6.140625" style="68" customWidth="1"/>
    <col min="13109" max="13109" width="0.140625" style="68" customWidth="1"/>
    <col min="13110" max="13110" width="3.42578125" style="68" customWidth="1"/>
    <col min="13111" max="13312" width="9.140625" style="68"/>
    <col min="13313" max="13313" width="3.42578125" style="68" customWidth="1"/>
    <col min="13314" max="13314" width="38.85546875" style="68" customWidth="1"/>
    <col min="13315" max="13315" width="3.5703125" style="68" customWidth="1"/>
    <col min="13316" max="13316" width="10.140625" style="68" customWidth="1"/>
    <col min="13317" max="13318" width="7" style="68" customWidth="1"/>
    <col min="13319" max="13319" width="8.7109375" style="68" customWidth="1"/>
    <col min="13320" max="13321" width="7" style="68" customWidth="1"/>
    <col min="13322" max="13322" width="9.140625" style="68"/>
    <col min="13323" max="13324" width="7" style="68" customWidth="1"/>
    <col min="13325" max="13325" width="9.28515625" style="68" customWidth="1"/>
    <col min="13326" max="13327" width="5.85546875" style="68" customWidth="1"/>
    <col min="13328" max="13328" width="7.85546875" style="68" customWidth="1"/>
    <col min="13329" max="13330" width="5.85546875" style="68" customWidth="1"/>
    <col min="13331" max="13331" width="6.140625" style="68" customWidth="1"/>
    <col min="13332" max="13332" width="5.85546875" style="68" customWidth="1"/>
    <col min="13333" max="13333" width="5.5703125" style="68" customWidth="1"/>
    <col min="13334" max="13334" width="44" style="68" customWidth="1"/>
    <col min="13335" max="13335" width="3.5703125" style="68" customWidth="1"/>
    <col min="13336" max="13336" width="5.5703125" style="68" customWidth="1"/>
    <col min="13337" max="13338" width="4.85546875" style="68" customWidth="1"/>
    <col min="13339" max="13339" width="1.5703125" style="68" customWidth="1"/>
    <col min="13340" max="13340" width="4" style="68" customWidth="1"/>
    <col min="13341" max="13342" width="4.85546875" style="68" customWidth="1"/>
    <col min="13343" max="13343" width="1.28515625" style="68" customWidth="1"/>
    <col min="13344" max="13344" width="0.140625" style="68" customWidth="1"/>
    <col min="13345" max="13345" width="4" style="68" customWidth="1"/>
    <col min="13346" max="13347" width="4.85546875" style="68" customWidth="1"/>
    <col min="13348" max="13348" width="5.5703125" style="68" customWidth="1"/>
    <col min="13349" max="13349" width="0.85546875" style="68" customWidth="1"/>
    <col min="13350" max="13350" width="4" style="68" customWidth="1"/>
    <col min="13351" max="13351" width="4.85546875" style="68" customWidth="1"/>
    <col min="13352" max="13352" width="5.5703125" style="68" customWidth="1"/>
    <col min="13353" max="13353" width="4.85546875" style="68" customWidth="1"/>
    <col min="13354" max="13354" width="1.5703125" style="68" customWidth="1"/>
    <col min="13355" max="13355" width="3.42578125" style="68" customWidth="1"/>
    <col min="13356" max="13356" width="5.5703125" style="68" customWidth="1"/>
    <col min="13357" max="13358" width="4.85546875" style="68" customWidth="1"/>
    <col min="13359" max="13359" width="1.5703125" style="68" customWidth="1"/>
    <col min="13360" max="13360" width="4" style="68" customWidth="1"/>
    <col min="13361" max="13361" width="0.85546875" style="68" customWidth="1"/>
    <col min="13362" max="13362" width="4" style="68" customWidth="1"/>
    <col min="13363" max="13363" width="4.85546875" style="68" customWidth="1"/>
    <col min="13364" max="13364" width="6.140625" style="68" customWidth="1"/>
    <col min="13365" max="13365" width="0.140625" style="68" customWidth="1"/>
    <col min="13366" max="13366" width="3.42578125" style="68" customWidth="1"/>
    <col min="13367" max="13568" width="9.140625" style="68"/>
    <col min="13569" max="13569" width="3.42578125" style="68" customWidth="1"/>
    <col min="13570" max="13570" width="38.85546875" style="68" customWidth="1"/>
    <col min="13571" max="13571" width="3.5703125" style="68" customWidth="1"/>
    <col min="13572" max="13572" width="10.140625" style="68" customWidth="1"/>
    <col min="13573" max="13574" width="7" style="68" customWidth="1"/>
    <col min="13575" max="13575" width="8.7109375" style="68" customWidth="1"/>
    <col min="13576" max="13577" width="7" style="68" customWidth="1"/>
    <col min="13578" max="13578" width="9.140625" style="68"/>
    <col min="13579" max="13580" width="7" style="68" customWidth="1"/>
    <col min="13581" max="13581" width="9.28515625" style="68" customWidth="1"/>
    <col min="13582" max="13583" width="5.85546875" style="68" customWidth="1"/>
    <col min="13584" max="13584" width="7.85546875" style="68" customWidth="1"/>
    <col min="13585" max="13586" width="5.85546875" style="68" customWidth="1"/>
    <col min="13587" max="13587" width="6.140625" style="68" customWidth="1"/>
    <col min="13588" max="13588" width="5.85546875" style="68" customWidth="1"/>
    <col min="13589" max="13589" width="5.5703125" style="68" customWidth="1"/>
    <col min="13590" max="13590" width="44" style="68" customWidth="1"/>
    <col min="13591" max="13591" width="3.5703125" style="68" customWidth="1"/>
    <col min="13592" max="13592" width="5.5703125" style="68" customWidth="1"/>
    <col min="13593" max="13594" width="4.85546875" style="68" customWidth="1"/>
    <col min="13595" max="13595" width="1.5703125" style="68" customWidth="1"/>
    <col min="13596" max="13596" width="4" style="68" customWidth="1"/>
    <col min="13597" max="13598" width="4.85546875" style="68" customWidth="1"/>
    <col min="13599" max="13599" width="1.28515625" style="68" customWidth="1"/>
    <col min="13600" max="13600" width="0.140625" style="68" customWidth="1"/>
    <col min="13601" max="13601" width="4" style="68" customWidth="1"/>
    <col min="13602" max="13603" width="4.85546875" style="68" customWidth="1"/>
    <col min="13604" max="13604" width="5.5703125" style="68" customWidth="1"/>
    <col min="13605" max="13605" width="0.85546875" style="68" customWidth="1"/>
    <col min="13606" max="13606" width="4" style="68" customWidth="1"/>
    <col min="13607" max="13607" width="4.85546875" style="68" customWidth="1"/>
    <col min="13608" max="13608" width="5.5703125" style="68" customWidth="1"/>
    <col min="13609" max="13609" width="4.85546875" style="68" customWidth="1"/>
    <col min="13610" max="13610" width="1.5703125" style="68" customWidth="1"/>
    <col min="13611" max="13611" width="3.42578125" style="68" customWidth="1"/>
    <col min="13612" max="13612" width="5.5703125" style="68" customWidth="1"/>
    <col min="13613" max="13614" width="4.85546875" style="68" customWidth="1"/>
    <col min="13615" max="13615" width="1.5703125" style="68" customWidth="1"/>
    <col min="13616" max="13616" width="4" style="68" customWidth="1"/>
    <col min="13617" max="13617" width="0.85546875" style="68" customWidth="1"/>
    <col min="13618" max="13618" width="4" style="68" customWidth="1"/>
    <col min="13619" max="13619" width="4.85546875" style="68" customWidth="1"/>
    <col min="13620" max="13620" width="6.140625" style="68" customWidth="1"/>
    <col min="13621" max="13621" width="0.140625" style="68" customWidth="1"/>
    <col min="13622" max="13622" width="3.42578125" style="68" customWidth="1"/>
    <col min="13623" max="13824" width="9.140625" style="68"/>
    <col min="13825" max="13825" width="3.42578125" style="68" customWidth="1"/>
    <col min="13826" max="13826" width="38.85546875" style="68" customWidth="1"/>
    <col min="13827" max="13827" width="3.5703125" style="68" customWidth="1"/>
    <col min="13828" max="13828" width="10.140625" style="68" customWidth="1"/>
    <col min="13829" max="13830" width="7" style="68" customWidth="1"/>
    <col min="13831" max="13831" width="8.7109375" style="68" customWidth="1"/>
    <col min="13832" max="13833" width="7" style="68" customWidth="1"/>
    <col min="13834" max="13834" width="9.140625" style="68"/>
    <col min="13835" max="13836" width="7" style="68" customWidth="1"/>
    <col min="13837" max="13837" width="9.28515625" style="68" customWidth="1"/>
    <col min="13838" max="13839" width="5.85546875" style="68" customWidth="1"/>
    <col min="13840" max="13840" width="7.85546875" style="68" customWidth="1"/>
    <col min="13841" max="13842" width="5.85546875" style="68" customWidth="1"/>
    <col min="13843" max="13843" width="6.140625" style="68" customWidth="1"/>
    <col min="13844" max="13844" width="5.85546875" style="68" customWidth="1"/>
    <col min="13845" max="13845" width="5.5703125" style="68" customWidth="1"/>
    <col min="13846" max="13846" width="44" style="68" customWidth="1"/>
    <col min="13847" max="13847" width="3.5703125" style="68" customWidth="1"/>
    <col min="13848" max="13848" width="5.5703125" style="68" customWidth="1"/>
    <col min="13849" max="13850" width="4.85546875" style="68" customWidth="1"/>
    <col min="13851" max="13851" width="1.5703125" style="68" customWidth="1"/>
    <col min="13852" max="13852" width="4" style="68" customWidth="1"/>
    <col min="13853" max="13854" width="4.85546875" style="68" customWidth="1"/>
    <col min="13855" max="13855" width="1.28515625" style="68" customWidth="1"/>
    <col min="13856" max="13856" width="0.140625" style="68" customWidth="1"/>
    <col min="13857" max="13857" width="4" style="68" customWidth="1"/>
    <col min="13858" max="13859" width="4.85546875" style="68" customWidth="1"/>
    <col min="13860" max="13860" width="5.5703125" style="68" customWidth="1"/>
    <col min="13861" max="13861" width="0.85546875" style="68" customWidth="1"/>
    <col min="13862" max="13862" width="4" style="68" customWidth="1"/>
    <col min="13863" max="13863" width="4.85546875" style="68" customWidth="1"/>
    <col min="13864" max="13864" width="5.5703125" style="68" customWidth="1"/>
    <col min="13865" max="13865" width="4.85546875" style="68" customWidth="1"/>
    <col min="13866" max="13866" width="1.5703125" style="68" customWidth="1"/>
    <col min="13867" max="13867" width="3.42578125" style="68" customWidth="1"/>
    <col min="13868" max="13868" width="5.5703125" style="68" customWidth="1"/>
    <col min="13869" max="13870" width="4.85546875" style="68" customWidth="1"/>
    <col min="13871" max="13871" width="1.5703125" style="68" customWidth="1"/>
    <col min="13872" max="13872" width="4" style="68" customWidth="1"/>
    <col min="13873" max="13873" width="0.85546875" style="68" customWidth="1"/>
    <col min="13874" max="13874" width="4" style="68" customWidth="1"/>
    <col min="13875" max="13875" width="4.85546875" style="68" customWidth="1"/>
    <col min="13876" max="13876" width="6.140625" style="68" customWidth="1"/>
    <col min="13877" max="13877" width="0.140625" style="68" customWidth="1"/>
    <col min="13878" max="13878" width="3.42578125" style="68" customWidth="1"/>
    <col min="13879" max="14080" width="9.140625" style="68"/>
    <col min="14081" max="14081" width="3.42578125" style="68" customWidth="1"/>
    <col min="14082" max="14082" width="38.85546875" style="68" customWidth="1"/>
    <col min="14083" max="14083" width="3.5703125" style="68" customWidth="1"/>
    <col min="14084" max="14084" width="10.140625" style="68" customWidth="1"/>
    <col min="14085" max="14086" width="7" style="68" customWidth="1"/>
    <col min="14087" max="14087" width="8.7109375" style="68" customWidth="1"/>
    <col min="14088" max="14089" width="7" style="68" customWidth="1"/>
    <col min="14090" max="14090" width="9.140625" style="68"/>
    <col min="14091" max="14092" width="7" style="68" customWidth="1"/>
    <col min="14093" max="14093" width="9.28515625" style="68" customWidth="1"/>
    <col min="14094" max="14095" width="5.85546875" style="68" customWidth="1"/>
    <col min="14096" max="14096" width="7.85546875" style="68" customWidth="1"/>
    <col min="14097" max="14098" width="5.85546875" style="68" customWidth="1"/>
    <col min="14099" max="14099" width="6.140625" style="68" customWidth="1"/>
    <col min="14100" max="14100" width="5.85546875" style="68" customWidth="1"/>
    <col min="14101" max="14101" width="5.5703125" style="68" customWidth="1"/>
    <col min="14102" max="14102" width="44" style="68" customWidth="1"/>
    <col min="14103" max="14103" width="3.5703125" style="68" customWidth="1"/>
    <col min="14104" max="14104" width="5.5703125" style="68" customWidth="1"/>
    <col min="14105" max="14106" width="4.85546875" style="68" customWidth="1"/>
    <col min="14107" max="14107" width="1.5703125" style="68" customWidth="1"/>
    <col min="14108" max="14108" width="4" style="68" customWidth="1"/>
    <col min="14109" max="14110" width="4.85546875" style="68" customWidth="1"/>
    <col min="14111" max="14111" width="1.28515625" style="68" customWidth="1"/>
    <col min="14112" max="14112" width="0.140625" style="68" customWidth="1"/>
    <col min="14113" max="14113" width="4" style="68" customWidth="1"/>
    <col min="14114" max="14115" width="4.85546875" style="68" customWidth="1"/>
    <col min="14116" max="14116" width="5.5703125" style="68" customWidth="1"/>
    <col min="14117" max="14117" width="0.85546875" style="68" customWidth="1"/>
    <col min="14118" max="14118" width="4" style="68" customWidth="1"/>
    <col min="14119" max="14119" width="4.85546875" style="68" customWidth="1"/>
    <col min="14120" max="14120" width="5.5703125" style="68" customWidth="1"/>
    <col min="14121" max="14121" width="4.85546875" style="68" customWidth="1"/>
    <col min="14122" max="14122" width="1.5703125" style="68" customWidth="1"/>
    <col min="14123" max="14123" width="3.42578125" style="68" customWidth="1"/>
    <col min="14124" max="14124" width="5.5703125" style="68" customWidth="1"/>
    <col min="14125" max="14126" width="4.85546875" style="68" customWidth="1"/>
    <col min="14127" max="14127" width="1.5703125" style="68" customWidth="1"/>
    <col min="14128" max="14128" width="4" style="68" customWidth="1"/>
    <col min="14129" max="14129" width="0.85546875" style="68" customWidth="1"/>
    <col min="14130" max="14130" width="4" style="68" customWidth="1"/>
    <col min="14131" max="14131" width="4.85546875" style="68" customWidth="1"/>
    <col min="14132" max="14132" width="6.140625" style="68" customWidth="1"/>
    <col min="14133" max="14133" width="0.140625" style="68" customWidth="1"/>
    <col min="14134" max="14134" width="3.42578125" style="68" customWidth="1"/>
    <col min="14135" max="14336" width="9.140625" style="68"/>
    <col min="14337" max="14337" width="3.42578125" style="68" customWidth="1"/>
    <col min="14338" max="14338" width="38.85546875" style="68" customWidth="1"/>
    <col min="14339" max="14339" width="3.5703125" style="68" customWidth="1"/>
    <col min="14340" max="14340" width="10.140625" style="68" customWidth="1"/>
    <col min="14341" max="14342" width="7" style="68" customWidth="1"/>
    <col min="14343" max="14343" width="8.7109375" style="68" customWidth="1"/>
    <col min="14344" max="14345" width="7" style="68" customWidth="1"/>
    <col min="14346" max="14346" width="9.140625" style="68"/>
    <col min="14347" max="14348" width="7" style="68" customWidth="1"/>
    <col min="14349" max="14349" width="9.28515625" style="68" customWidth="1"/>
    <col min="14350" max="14351" width="5.85546875" style="68" customWidth="1"/>
    <col min="14352" max="14352" width="7.85546875" style="68" customWidth="1"/>
    <col min="14353" max="14354" width="5.85546875" style="68" customWidth="1"/>
    <col min="14355" max="14355" width="6.140625" style="68" customWidth="1"/>
    <col min="14356" max="14356" width="5.85546875" style="68" customWidth="1"/>
    <col min="14357" max="14357" width="5.5703125" style="68" customWidth="1"/>
    <col min="14358" max="14358" width="44" style="68" customWidth="1"/>
    <col min="14359" max="14359" width="3.5703125" style="68" customWidth="1"/>
    <col min="14360" max="14360" width="5.5703125" style="68" customWidth="1"/>
    <col min="14361" max="14362" width="4.85546875" style="68" customWidth="1"/>
    <col min="14363" max="14363" width="1.5703125" style="68" customWidth="1"/>
    <col min="14364" max="14364" width="4" style="68" customWidth="1"/>
    <col min="14365" max="14366" width="4.85546875" style="68" customWidth="1"/>
    <col min="14367" max="14367" width="1.28515625" style="68" customWidth="1"/>
    <col min="14368" max="14368" width="0.140625" style="68" customWidth="1"/>
    <col min="14369" max="14369" width="4" style="68" customWidth="1"/>
    <col min="14370" max="14371" width="4.85546875" style="68" customWidth="1"/>
    <col min="14372" max="14372" width="5.5703125" style="68" customWidth="1"/>
    <col min="14373" max="14373" width="0.85546875" style="68" customWidth="1"/>
    <col min="14374" max="14374" width="4" style="68" customWidth="1"/>
    <col min="14375" max="14375" width="4.85546875" style="68" customWidth="1"/>
    <col min="14376" max="14376" width="5.5703125" style="68" customWidth="1"/>
    <col min="14377" max="14377" width="4.85546875" style="68" customWidth="1"/>
    <col min="14378" max="14378" width="1.5703125" style="68" customWidth="1"/>
    <col min="14379" max="14379" width="3.42578125" style="68" customWidth="1"/>
    <col min="14380" max="14380" width="5.5703125" style="68" customWidth="1"/>
    <col min="14381" max="14382" width="4.85546875" style="68" customWidth="1"/>
    <col min="14383" max="14383" width="1.5703125" style="68" customWidth="1"/>
    <col min="14384" max="14384" width="4" style="68" customWidth="1"/>
    <col min="14385" max="14385" width="0.85546875" style="68" customWidth="1"/>
    <col min="14386" max="14386" width="4" style="68" customWidth="1"/>
    <col min="14387" max="14387" width="4.85546875" style="68" customWidth="1"/>
    <col min="14388" max="14388" width="6.140625" style="68" customWidth="1"/>
    <col min="14389" max="14389" width="0.140625" style="68" customWidth="1"/>
    <col min="14390" max="14390" width="3.42578125" style="68" customWidth="1"/>
    <col min="14391" max="14592" width="9.140625" style="68"/>
    <col min="14593" max="14593" width="3.42578125" style="68" customWidth="1"/>
    <col min="14594" max="14594" width="38.85546875" style="68" customWidth="1"/>
    <col min="14595" max="14595" width="3.5703125" style="68" customWidth="1"/>
    <col min="14596" max="14596" width="10.140625" style="68" customWidth="1"/>
    <col min="14597" max="14598" width="7" style="68" customWidth="1"/>
    <col min="14599" max="14599" width="8.7109375" style="68" customWidth="1"/>
    <col min="14600" max="14601" width="7" style="68" customWidth="1"/>
    <col min="14602" max="14602" width="9.140625" style="68"/>
    <col min="14603" max="14604" width="7" style="68" customWidth="1"/>
    <col min="14605" max="14605" width="9.28515625" style="68" customWidth="1"/>
    <col min="14606" max="14607" width="5.85546875" style="68" customWidth="1"/>
    <col min="14608" max="14608" width="7.85546875" style="68" customWidth="1"/>
    <col min="14609" max="14610" width="5.85546875" style="68" customWidth="1"/>
    <col min="14611" max="14611" width="6.140625" style="68" customWidth="1"/>
    <col min="14612" max="14612" width="5.85546875" style="68" customWidth="1"/>
    <col min="14613" max="14613" width="5.5703125" style="68" customWidth="1"/>
    <col min="14614" max="14614" width="44" style="68" customWidth="1"/>
    <col min="14615" max="14615" width="3.5703125" style="68" customWidth="1"/>
    <col min="14616" max="14616" width="5.5703125" style="68" customWidth="1"/>
    <col min="14617" max="14618" width="4.85546875" style="68" customWidth="1"/>
    <col min="14619" max="14619" width="1.5703125" style="68" customWidth="1"/>
    <col min="14620" max="14620" width="4" style="68" customWidth="1"/>
    <col min="14621" max="14622" width="4.85546875" style="68" customWidth="1"/>
    <col min="14623" max="14623" width="1.28515625" style="68" customWidth="1"/>
    <col min="14624" max="14624" width="0.140625" style="68" customWidth="1"/>
    <col min="14625" max="14625" width="4" style="68" customWidth="1"/>
    <col min="14626" max="14627" width="4.85546875" style="68" customWidth="1"/>
    <col min="14628" max="14628" width="5.5703125" style="68" customWidth="1"/>
    <col min="14629" max="14629" width="0.85546875" style="68" customWidth="1"/>
    <col min="14630" max="14630" width="4" style="68" customWidth="1"/>
    <col min="14631" max="14631" width="4.85546875" style="68" customWidth="1"/>
    <col min="14632" max="14632" width="5.5703125" style="68" customWidth="1"/>
    <col min="14633" max="14633" width="4.85546875" style="68" customWidth="1"/>
    <col min="14634" max="14634" width="1.5703125" style="68" customWidth="1"/>
    <col min="14635" max="14635" width="3.42578125" style="68" customWidth="1"/>
    <col min="14636" max="14636" width="5.5703125" style="68" customWidth="1"/>
    <col min="14637" max="14638" width="4.85546875" style="68" customWidth="1"/>
    <col min="14639" max="14639" width="1.5703125" style="68" customWidth="1"/>
    <col min="14640" max="14640" width="4" style="68" customWidth="1"/>
    <col min="14641" max="14641" width="0.85546875" style="68" customWidth="1"/>
    <col min="14642" max="14642" width="4" style="68" customWidth="1"/>
    <col min="14643" max="14643" width="4.85546875" style="68" customWidth="1"/>
    <col min="14644" max="14644" width="6.140625" style="68" customWidth="1"/>
    <col min="14645" max="14645" width="0.140625" style="68" customWidth="1"/>
    <col min="14646" max="14646" width="3.42578125" style="68" customWidth="1"/>
    <col min="14647" max="14848" width="9.140625" style="68"/>
    <col min="14849" max="14849" width="3.42578125" style="68" customWidth="1"/>
    <col min="14850" max="14850" width="38.85546875" style="68" customWidth="1"/>
    <col min="14851" max="14851" width="3.5703125" style="68" customWidth="1"/>
    <col min="14852" max="14852" width="10.140625" style="68" customWidth="1"/>
    <col min="14853" max="14854" width="7" style="68" customWidth="1"/>
    <col min="14855" max="14855" width="8.7109375" style="68" customWidth="1"/>
    <col min="14856" max="14857" width="7" style="68" customWidth="1"/>
    <col min="14858" max="14858" width="9.140625" style="68"/>
    <col min="14859" max="14860" width="7" style="68" customWidth="1"/>
    <col min="14861" max="14861" width="9.28515625" style="68" customWidth="1"/>
    <col min="14862" max="14863" width="5.85546875" style="68" customWidth="1"/>
    <col min="14864" max="14864" width="7.85546875" style="68" customWidth="1"/>
    <col min="14865" max="14866" width="5.85546875" style="68" customWidth="1"/>
    <col min="14867" max="14867" width="6.140625" style="68" customWidth="1"/>
    <col min="14868" max="14868" width="5.85546875" style="68" customWidth="1"/>
    <col min="14869" max="14869" width="5.5703125" style="68" customWidth="1"/>
    <col min="14870" max="14870" width="44" style="68" customWidth="1"/>
    <col min="14871" max="14871" width="3.5703125" style="68" customWidth="1"/>
    <col min="14872" max="14872" width="5.5703125" style="68" customWidth="1"/>
    <col min="14873" max="14874" width="4.85546875" style="68" customWidth="1"/>
    <col min="14875" max="14875" width="1.5703125" style="68" customWidth="1"/>
    <col min="14876" max="14876" width="4" style="68" customWidth="1"/>
    <col min="14877" max="14878" width="4.85546875" style="68" customWidth="1"/>
    <col min="14879" max="14879" width="1.28515625" style="68" customWidth="1"/>
    <col min="14880" max="14880" width="0.140625" style="68" customWidth="1"/>
    <col min="14881" max="14881" width="4" style="68" customWidth="1"/>
    <col min="14882" max="14883" width="4.85546875" style="68" customWidth="1"/>
    <col min="14884" max="14884" width="5.5703125" style="68" customWidth="1"/>
    <col min="14885" max="14885" width="0.85546875" style="68" customWidth="1"/>
    <col min="14886" max="14886" width="4" style="68" customWidth="1"/>
    <col min="14887" max="14887" width="4.85546875" style="68" customWidth="1"/>
    <col min="14888" max="14888" width="5.5703125" style="68" customWidth="1"/>
    <col min="14889" max="14889" width="4.85546875" style="68" customWidth="1"/>
    <col min="14890" max="14890" width="1.5703125" style="68" customWidth="1"/>
    <col min="14891" max="14891" width="3.42578125" style="68" customWidth="1"/>
    <col min="14892" max="14892" width="5.5703125" style="68" customWidth="1"/>
    <col min="14893" max="14894" width="4.85546875" style="68" customWidth="1"/>
    <col min="14895" max="14895" width="1.5703125" style="68" customWidth="1"/>
    <col min="14896" max="14896" width="4" style="68" customWidth="1"/>
    <col min="14897" max="14897" width="0.85546875" style="68" customWidth="1"/>
    <col min="14898" max="14898" width="4" style="68" customWidth="1"/>
    <col min="14899" max="14899" width="4.85546875" style="68" customWidth="1"/>
    <col min="14900" max="14900" width="6.140625" style="68" customWidth="1"/>
    <col min="14901" max="14901" width="0.140625" style="68" customWidth="1"/>
    <col min="14902" max="14902" width="3.42578125" style="68" customWidth="1"/>
    <col min="14903" max="15104" width="9.140625" style="68"/>
    <col min="15105" max="15105" width="3.42578125" style="68" customWidth="1"/>
    <col min="15106" max="15106" width="38.85546875" style="68" customWidth="1"/>
    <col min="15107" max="15107" width="3.5703125" style="68" customWidth="1"/>
    <col min="15108" max="15108" width="10.140625" style="68" customWidth="1"/>
    <col min="15109" max="15110" width="7" style="68" customWidth="1"/>
    <col min="15111" max="15111" width="8.7109375" style="68" customWidth="1"/>
    <col min="15112" max="15113" width="7" style="68" customWidth="1"/>
    <col min="15114" max="15114" width="9.140625" style="68"/>
    <col min="15115" max="15116" width="7" style="68" customWidth="1"/>
    <col min="15117" max="15117" width="9.28515625" style="68" customWidth="1"/>
    <col min="15118" max="15119" width="5.85546875" style="68" customWidth="1"/>
    <col min="15120" max="15120" width="7.85546875" style="68" customWidth="1"/>
    <col min="15121" max="15122" width="5.85546875" style="68" customWidth="1"/>
    <col min="15123" max="15123" width="6.140625" style="68" customWidth="1"/>
    <col min="15124" max="15124" width="5.85546875" style="68" customWidth="1"/>
    <col min="15125" max="15125" width="5.5703125" style="68" customWidth="1"/>
    <col min="15126" max="15126" width="44" style="68" customWidth="1"/>
    <col min="15127" max="15127" width="3.5703125" style="68" customWidth="1"/>
    <col min="15128" max="15128" width="5.5703125" style="68" customWidth="1"/>
    <col min="15129" max="15130" width="4.85546875" style="68" customWidth="1"/>
    <col min="15131" max="15131" width="1.5703125" style="68" customWidth="1"/>
    <col min="15132" max="15132" width="4" style="68" customWidth="1"/>
    <col min="15133" max="15134" width="4.85546875" style="68" customWidth="1"/>
    <col min="15135" max="15135" width="1.28515625" style="68" customWidth="1"/>
    <col min="15136" max="15136" width="0.140625" style="68" customWidth="1"/>
    <col min="15137" max="15137" width="4" style="68" customWidth="1"/>
    <col min="15138" max="15139" width="4.85546875" style="68" customWidth="1"/>
    <col min="15140" max="15140" width="5.5703125" style="68" customWidth="1"/>
    <col min="15141" max="15141" width="0.85546875" style="68" customWidth="1"/>
    <col min="15142" max="15142" width="4" style="68" customWidth="1"/>
    <col min="15143" max="15143" width="4.85546875" style="68" customWidth="1"/>
    <col min="15144" max="15144" width="5.5703125" style="68" customWidth="1"/>
    <col min="15145" max="15145" width="4.85546875" style="68" customWidth="1"/>
    <col min="15146" max="15146" width="1.5703125" style="68" customWidth="1"/>
    <col min="15147" max="15147" width="3.42578125" style="68" customWidth="1"/>
    <col min="15148" max="15148" width="5.5703125" style="68" customWidth="1"/>
    <col min="15149" max="15150" width="4.85546875" style="68" customWidth="1"/>
    <col min="15151" max="15151" width="1.5703125" style="68" customWidth="1"/>
    <col min="15152" max="15152" width="4" style="68" customWidth="1"/>
    <col min="15153" max="15153" width="0.85546875" style="68" customWidth="1"/>
    <col min="15154" max="15154" width="4" style="68" customWidth="1"/>
    <col min="15155" max="15155" width="4.85546875" style="68" customWidth="1"/>
    <col min="15156" max="15156" width="6.140625" style="68" customWidth="1"/>
    <col min="15157" max="15157" width="0.140625" style="68" customWidth="1"/>
    <col min="15158" max="15158" width="3.42578125" style="68" customWidth="1"/>
    <col min="15159" max="15360" width="9.140625" style="68"/>
    <col min="15361" max="15361" width="3.42578125" style="68" customWidth="1"/>
    <col min="15362" max="15362" width="38.85546875" style="68" customWidth="1"/>
    <col min="15363" max="15363" width="3.5703125" style="68" customWidth="1"/>
    <col min="15364" max="15364" width="10.140625" style="68" customWidth="1"/>
    <col min="15365" max="15366" width="7" style="68" customWidth="1"/>
    <col min="15367" max="15367" width="8.7109375" style="68" customWidth="1"/>
    <col min="15368" max="15369" width="7" style="68" customWidth="1"/>
    <col min="15370" max="15370" width="9.140625" style="68"/>
    <col min="15371" max="15372" width="7" style="68" customWidth="1"/>
    <col min="15373" max="15373" width="9.28515625" style="68" customWidth="1"/>
    <col min="15374" max="15375" width="5.85546875" style="68" customWidth="1"/>
    <col min="15376" max="15376" width="7.85546875" style="68" customWidth="1"/>
    <col min="15377" max="15378" width="5.85546875" style="68" customWidth="1"/>
    <col min="15379" max="15379" width="6.140625" style="68" customWidth="1"/>
    <col min="15380" max="15380" width="5.85546875" style="68" customWidth="1"/>
    <col min="15381" max="15381" width="5.5703125" style="68" customWidth="1"/>
    <col min="15382" max="15382" width="44" style="68" customWidth="1"/>
    <col min="15383" max="15383" width="3.5703125" style="68" customWidth="1"/>
    <col min="15384" max="15384" width="5.5703125" style="68" customWidth="1"/>
    <col min="15385" max="15386" width="4.85546875" style="68" customWidth="1"/>
    <col min="15387" max="15387" width="1.5703125" style="68" customWidth="1"/>
    <col min="15388" max="15388" width="4" style="68" customWidth="1"/>
    <col min="15389" max="15390" width="4.85546875" style="68" customWidth="1"/>
    <col min="15391" max="15391" width="1.28515625" style="68" customWidth="1"/>
    <col min="15392" max="15392" width="0.140625" style="68" customWidth="1"/>
    <col min="15393" max="15393" width="4" style="68" customWidth="1"/>
    <col min="15394" max="15395" width="4.85546875" style="68" customWidth="1"/>
    <col min="15396" max="15396" width="5.5703125" style="68" customWidth="1"/>
    <col min="15397" max="15397" width="0.85546875" style="68" customWidth="1"/>
    <col min="15398" max="15398" width="4" style="68" customWidth="1"/>
    <col min="15399" max="15399" width="4.85546875" style="68" customWidth="1"/>
    <col min="15400" max="15400" width="5.5703125" style="68" customWidth="1"/>
    <col min="15401" max="15401" width="4.85546875" style="68" customWidth="1"/>
    <col min="15402" max="15402" width="1.5703125" style="68" customWidth="1"/>
    <col min="15403" max="15403" width="3.42578125" style="68" customWidth="1"/>
    <col min="15404" max="15404" width="5.5703125" style="68" customWidth="1"/>
    <col min="15405" max="15406" width="4.85546875" style="68" customWidth="1"/>
    <col min="15407" max="15407" width="1.5703125" style="68" customWidth="1"/>
    <col min="15408" max="15408" width="4" style="68" customWidth="1"/>
    <col min="15409" max="15409" width="0.85546875" style="68" customWidth="1"/>
    <col min="15410" max="15410" width="4" style="68" customWidth="1"/>
    <col min="15411" max="15411" width="4.85546875" style="68" customWidth="1"/>
    <col min="15412" max="15412" width="6.140625" style="68" customWidth="1"/>
    <col min="15413" max="15413" width="0.140625" style="68" customWidth="1"/>
    <col min="15414" max="15414" width="3.42578125" style="68" customWidth="1"/>
    <col min="15415" max="15616" width="9.140625" style="68"/>
    <col min="15617" max="15617" width="3.42578125" style="68" customWidth="1"/>
    <col min="15618" max="15618" width="38.85546875" style="68" customWidth="1"/>
    <col min="15619" max="15619" width="3.5703125" style="68" customWidth="1"/>
    <col min="15620" max="15620" width="10.140625" style="68" customWidth="1"/>
    <col min="15621" max="15622" width="7" style="68" customWidth="1"/>
    <col min="15623" max="15623" width="8.7109375" style="68" customWidth="1"/>
    <col min="15624" max="15625" width="7" style="68" customWidth="1"/>
    <col min="15626" max="15626" width="9.140625" style="68"/>
    <col min="15627" max="15628" width="7" style="68" customWidth="1"/>
    <col min="15629" max="15629" width="9.28515625" style="68" customWidth="1"/>
    <col min="15630" max="15631" width="5.85546875" style="68" customWidth="1"/>
    <col min="15632" max="15632" width="7.85546875" style="68" customWidth="1"/>
    <col min="15633" max="15634" width="5.85546875" style="68" customWidth="1"/>
    <col min="15635" max="15635" width="6.140625" style="68" customWidth="1"/>
    <col min="15636" max="15636" width="5.85546875" style="68" customWidth="1"/>
    <col min="15637" max="15637" width="5.5703125" style="68" customWidth="1"/>
    <col min="15638" max="15638" width="44" style="68" customWidth="1"/>
    <col min="15639" max="15639" width="3.5703125" style="68" customWidth="1"/>
    <col min="15640" max="15640" width="5.5703125" style="68" customWidth="1"/>
    <col min="15641" max="15642" width="4.85546875" style="68" customWidth="1"/>
    <col min="15643" max="15643" width="1.5703125" style="68" customWidth="1"/>
    <col min="15644" max="15644" width="4" style="68" customWidth="1"/>
    <col min="15645" max="15646" width="4.85546875" style="68" customWidth="1"/>
    <col min="15647" max="15647" width="1.28515625" style="68" customWidth="1"/>
    <col min="15648" max="15648" width="0.140625" style="68" customWidth="1"/>
    <col min="15649" max="15649" width="4" style="68" customWidth="1"/>
    <col min="15650" max="15651" width="4.85546875" style="68" customWidth="1"/>
    <col min="15652" max="15652" width="5.5703125" style="68" customWidth="1"/>
    <col min="15653" max="15653" width="0.85546875" style="68" customWidth="1"/>
    <col min="15654" max="15654" width="4" style="68" customWidth="1"/>
    <col min="15655" max="15655" width="4.85546875" style="68" customWidth="1"/>
    <col min="15656" max="15656" width="5.5703125" style="68" customWidth="1"/>
    <col min="15657" max="15657" width="4.85546875" style="68" customWidth="1"/>
    <col min="15658" max="15658" width="1.5703125" style="68" customWidth="1"/>
    <col min="15659" max="15659" width="3.42578125" style="68" customWidth="1"/>
    <col min="15660" max="15660" width="5.5703125" style="68" customWidth="1"/>
    <col min="15661" max="15662" width="4.85546875" style="68" customWidth="1"/>
    <col min="15663" max="15663" width="1.5703125" style="68" customWidth="1"/>
    <col min="15664" max="15664" width="4" style="68" customWidth="1"/>
    <col min="15665" max="15665" width="0.85546875" style="68" customWidth="1"/>
    <col min="15666" max="15666" width="4" style="68" customWidth="1"/>
    <col min="15667" max="15667" width="4.85546875" style="68" customWidth="1"/>
    <col min="15668" max="15668" width="6.140625" style="68" customWidth="1"/>
    <col min="15669" max="15669" width="0.140625" style="68" customWidth="1"/>
    <col min="15670" max="15670" width="3.42578125" style="68" customWidth="1"/>
    <col min="15671" max="15872" width="9.140625" style="68"/>
    <col min="15873" max="15873" width="3.42578125" style="68" customWidth="1"/>
    <col min="15874" max="15874" width="38.85546875" style="68" customWidth="1"/>
    <col min="15875" max="15875" width="3.5703125" style="68" customWidth="1"/>
    <col min="15876" max="15876" width="10.140625" style="68" customWidth="1"/>
    <col min="15877" max="15878" width="7" style="68" customWidth="1"/>
    <col min="15879" max="15879" width="8.7109375" style="68" customWidth="1"/>
    <col min="15880" max="15881" width="7" style="68" customWidth="1"/>
    <col min="15882" max="15882" width="9.140625" style="68"/>
    <col min="15883" max="15884" width="7" style="68" customWidth="1"/>
    <col min="15885" max="15885" width="9.28515625" style="68" customWidth="1"/>
    <col min="15886" max="15887" width="5.85546875" style="68" customWidth="1"/>
    <col min="15888" max="15888" width="7.85546875" style="68" customWidth="1"/>
    <col min="15889" max="15890" width="5.85546875" style="68" customWidth="1"/>
    <col min="15891" max="15891" width="6.140625" style="68" customWidth="1"/>
    <col min="15892" max="15892" width="5.85546875" style="68" customWidth="1"/>
    <col min="15893" max="15893" width="5.5703125" style="68" customWidth="1"/>
    <col min="15894" max="15894" width="44" style="68" customWidth="1"/>
    <col min="15895" max="15895" width="3.5703125" style="68" customWidth="1"/>
    <col min="15896" max="15896" width="5.5703125" style="68" customWidth="1"/>
    <col min="15897" max="15898" width="4.85546875" style="68" customWidth="1"/>
    <col min="15899" max="15899" width="1.5703125" style="68" customWidth="1"/>
    <col min="15900" max="15900" width="4" style="68" customWidth="1"/>
    <col min="15901" max="15902" width="4.85546875" style="68" customWidth="1"/>
    <col min="15903" max="15903" width="1.28515625" style="68" customWidth="1"/>
    <col min="15904" max="15904" width="0.140625" style="68" customWidth="1"/>
    <col min="15905" max="15905" width="4" style="68" customWidth="1"/>
    <col min="15906" max="15907" width="4.85546875" style="68" customWidth="1"/>
    <col min="15908" max="15908" width="5.5703125" style="68" customWidth="1"/>
    <col min="15909" max="15909" width="0.85546875" style="68" customWidth="1"/>
    <col min="15910" max="15910" width="4" style="68" customWidth="1"/>
    <col min="15911" max="15911" width="4.85546875" style="68" customWidth="1"/>
    <col min="15912" max="15912" width="5.5703125" style="68" customWidth="1"/>
    <col min="15913" max="15913" width="4.85546875" style="68" customWidth="1"/>
    <col min="15914" max="15914" width="1.5703125" style="68" customWidth="1"/>
    <col min="15915" max="15915" width="3.42578125" style="68" customWidth="1"/>
    <col min="15916" max="15916" width="5.5703125" style="68" customWidth="1"/>
    <col min="15917" max="15918" width="4.85546875" style="68" customWidth="1"/>
    <col min="15919" max="15919" width="1.5703125" style="68" customWidth="1"/>
    <col min="15920" max="15920" width="4" style="68" customWidth="1"/>
    <col min="15921" max="15921" width="0.85546875" style="68" customWidth="1"/>
    <col min="15922" max="15922" width="4" style="68" customWidth="1"/>
    <col min="15923" max="15923" width="4.85546875" style="68" customWidth="1"/>
    <col min="15924" max="15924" width="6.140625" style="68" customWidth="1"/>
    <col min="15925" max="15925" width="0.140625" style="68" customWidth="1"/>
    <col min="15926" max="15926" width="3.42578125" style="68" customWidth="1"/>
    <col min="15927" max="16128" width="9.140625" style="68"/>
    <col min="16129" max="16129" width="3.42578125" style="68" customWidth="1"/>
    <col min="16130" max="16130" width="38.85546875" style="68" customWidth="1"/>
    <col min="16131" max="16131" width="3.5703125" style="68" customWidth="1"/>
    <col min="16132" max="16132" width="10.140625" style="68" customWidth="1"/>
    <col min="16133" max="16134" width="7" style="68" customWidth="1"/>
    <col min="16135" max="16135" width="8.7109375" style="68" customWidth="1"/>
    <col min="16136" max="16137" width="7" style="68" customWidth="1"/>
    <col min="16138" max="16138" width="9.140625" style="68"/>
    <col min="16139" max="16140" width="7" style="68" customWidth="1"/>
    <col min="16141" max="16141" width="9.28515625" style="68" customWidth="1"/>
    <col min="16142" max="16143" width="5.85546875" style="68" customWidth="1"/>
    <col min="16144" max="16144" width="7.85546875" style="68" customWidth="1"/>
    <col min="16145" max="16146" width="5.85546875" style="68" customWidth="1"/>
    <col min="16147" max="16147" width="6.140625" style="68" customWidth="1"/>
    <col min="16148" max="16148" width="5.85546875" style="68" customWidth="1"/>
    <col min="16149" max="16149" width="5.5703125" style="68" customWidth="1"/>
    <col min="16150" max="16150" width="44" style="68" customWidth="1"/>
    <col min="16151" max="16151" width="3.5703125" style="68" customWidth="1"/>
    <col min="16152" max="16152" width="5.5703125" style="68" customWidth="1"/>
    <col min="16153" max="16154" width="4.85546875" style="68" customWidth="1"/>
    <col min="16155" max="16155" width="1.5703125" style="68" customWidth="1"/>
    <col min="16156" max="16156" width="4" style="68" customWidth="1"/>
    <col min="16157" max="16158" width="4.85546875" style="68" customWidth="1"/>
    <col min="16159" max="16159" width="1.28515625" style="68" customWidth="1"/>
    <col min="16160" max="16160" width="0.140625" style="68" customWidth="1"/>
    <col min="16161" max="16161" width="4" style="68" customWidth="1"/>
    <col min="16162" max="16163" width="4.85546875" style="68" customWidth="1"/>
    <col min="16164" max="16164" width="5.5703125" style="68" customWidth="1"/>
    <col min="16165" max="16165" width="0.85546875" style="68" customWidth="1"/>
    <col min="16166" max="16166" width="4" style="68" customWidth="1"/>
    <col min="16167" max="16167" width="4.85546875" style="68" customWidth="1"/>
    <col min="16168" max="16168" width="5.5703125" style="68" customWidth="1"/>
    <col min="16169" max="16169" width="4.85546875" style="68" customWidth="1"/>
    <col min="16170" max="16170" width="1.5703125" style="68" customWidth="1"/>
    <col min="16171" max="16171" width="3.42578125" style="68" customWidth="1"/>
    <col min="16172" max="16172" width="5.5703125" style="68" customWidth="1"/>
    <col min="16173" max="16174" width="4.85546875" style="68" customWidth="1"/>
    <col min="16175" max="16175" width="1.5703125" style="68" customWidth="1"/>
    <col min="16176" max="16176" width="4" style="68" customWidth="1"/>
    <col min="16177" max="16177" width="0.85546875" style="68" customWidth="1"/>
    <col min="16178" max="16178" width="4" style="68" customWidth="1"/>
    <col min="16179" max="16179" width="4.85546875" style="68" customWidth="1"/>
    <col min="16180" max="16180" width="6.140625" style="68" customWidth="1"/>
    <col min="16181" max="16181" width="0.140625" style="68" customWidth="1"/>
    <col min="16182" max="16182" width="3.42578125" style="68" customWidth="1"/>
    <col min="16183" max="16384" width="9.140625" style="68"/>
  </cols>
  <sheetData>
    <row r="1" spans="1:54" ht="20.100000000000001" customHeight="1">
      <c r="A1" s="66"/>
      <c r="B1" s="66"/>
      <c r="C1" s="67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1:54" ht="11.1" customHeight="1">
      <c r="A2" s="66"/>
      <c r="B2" s="69" t="s">
        <v>47</v>
      </c>
      <c r="C2" s="69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0" t="s">
        <v>48</v>
      </c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71" t="s">
        <v>49</v>
      </c>
      <c r="AY2" s="71"/>
      <c r="AZ2" s="71"/>
      <c r="BA2" s="66"/>
      <c r="BB2" s="66"/>
    </row>
    <row r="3" spans="1:54" ht="29.1" customHeight="1">
      <c r="A3" s="66"/>
      <c r="B3" s="69"/>
      <c r="C3" s="69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71"/>
      <c r="AY3" s="71"/>
      <c r="AZ3" s="71"/>
      <c r="BA3" s="66"/>
      <c r="BB3" s="66"/>
    </row>
    <row r="4" spans="1:54" ht="9.9499999999999993" customHeight="1">
      <c r="A4" s="66"/>
      <c r="B4" s="69"/>
      <c r="C4" s="69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</row>
    <row r="5" spans="1:54" ht="48" customHeight="1">
      <c r="A5" s="66"/>
      <c r="B5" s="66"/>
      <c r="C5" s="72" t="s">
        <v>50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9.9499999999999993" customHeight="1">
      <c r="A6" s="66"/>
      <c r="B6" s="66"/>
      <c r="C6" s="67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42" customHeight="1">
      <c r="A7" s="66"/>
      <c r="B7" s="66"/>
      <c r="C7" s="67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9" t="s">
        <v>51</v>
      </c>
      <c r="P7" s="69"/>
      <c r="Q7" s="69"/>
      <c r="R7" s="69"/>
      <c r="S7" s="69"/>
      <c r="T7" s="69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9.9499999999999993" customHeight="1">
      <c r="A8" s="66"/>
      <c r="B8" s="73" t="s">
        <v>1</v>
      </c>
      <c r="C8" s="67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11.1" customHeight="1">
      <c r="A9" s="66"/>
      <c r="B9" s="73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4" t="s">
        <v>52</v>
      </c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18.95" customHeight="1">
      <c r="A10" s="66"/>
      <c r="B10" s="75" t="s">
        <v>53</v>
      </c>
      <c r="C10" s="75" t="s">
        <v>4</v>
      </c>
      <c r="D10" s="76" t="s">
        <v>54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/>
      <c r="T10" s="78"/>
      <c r="U10" s="78"/>
      <c r="V10" s="75"/>
      <c r="W10" s="75" t="s">
        <v>4</v>
      </c>
      <c r="X10" s="75" t="s">
        <v>55</v>
      </c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66"/>
      <c r="BA10" s="66"/>
      <c r="BB10" s="66"/>
    </row>
    <row r="11" spans="1:54" ht="18.95" customHeight="1">
      <c r="A11" s="66"/>
      <c r="B11" s="75"/>
      <c r="C11" s="75"/>
      <c r="D11" s="76"/>
      <c r="E11" s="76" t="s">
        <v>56</v>
      </c>
      <c r="F11" s="76" t="s">
        <v>57</v>
      </c>
      <c r="G11" s="76" t="s">
        <v>58</v>
      </c>
      <c r="H11" s="75"/>
      <c r="I11" s="75"/>
      <c r="J11" s="76" t="s">
        <v>59</v>
      </c>
      <c r="K11" s="75"/>
      <c r="L11" s="75"/>
      <c r="M11" s="76" t="s">
        <v>60</v>
      </c>
      <c r="N11" s="75"/>
      <c r="O11" s="75"/>
      <c r="P11" s="76" t="s">
        <v>61</v>
      </c>
      <c r="Q11" s="75"/>
      <c r="R11" s="75"/>
      <c r="S11" s="79" t="s">
        <v>62</v>
      </c>
      <c r="T11" s="80"/>
      <c r="U11" s="78"/>
      <c r="V11" s="75"/>
      <c r="W11" s="75"/>
      <c r="X11" s="76" t="s">
        <v>63</v>
      </c>
      <c r="Y11" s="75"/>
      <c r="Z11" s="75"/>
      <c r="AA11" s="76" t="s">
        <v>64</v>
      </c>
      <c r="AB11" s="76"/>
      <c r="AC11" s="75"/>
      <c r="AD11" s="75"/>
      <c r="AE11" s="76" t="s">
        <v>65</v>
      </c>
      <c r="AF11" s="76"/>
      <c r="AG11" s="76"/>
      <c r="AH11" s="75"/>
      <c r="AI11" s="75"/>
      <c r="AJ11" s="76" t="s">
        <v>66</v>
      </c>
      <c r="AK11" s="75"/>
      <c r="AL11" s="75"/>
      <c r="AM11" s="75"/>
      <c r="AN11" s="76" t="s">
        <v>67</v>
      </c>
      <c r="AO11" s="75"/>
      <c r="AP11" s="75"/>
      <c r="AQ11" s="75"/>
      <c r="AR11" s="76" t="s">
        <v>68</v>
      </c>
      <c r="AS11" s="75"/>
      <c r="AT11" s="75"/>
      <c r="AU11" s="76" t="s">
        <v>69</v>
      </c>
      <c r="AV11" s="76"/>
      <c r="AW11" s="75"/>
      <c r="AX11" s="75"/>
      <c r="AY11" s="75"/>
      <c r="AZ11" s="66"/>
      <c r="BA11" s="66"/>
      <c r="BB11" s="66"/>
    </row>
    <row r="12" spans="1:54" ht="75" customHeight="1">
      <c r="A12" s="66"/>
      <c r="B12" s="75"/>
      <c r="C12" s="75"/>
      <c r="D12" s="76"/>
      <c r="E12" s="76"/>
      <c r="F12" s="76"/>
      <c r="G12" s="76"/>
      <c r="H12" s="81" t="s">
        <v>56</v>
      </c>
      <c r="I12" s="81" t="s">
        <v>57</v>
      </c>
      <c r="J12" s="76"/>
      <c r="K12" s="81" t="s">
        <v>56</v>
      </c>
      <c r="L12" s="81" t="s">
        <v>57</v>
      </c>
      <c r="M12" s="76"/>
      <c r="N12" s="81" t="s">
        <v>56</v>
      </c>
      <c r="O12" s="81" t="s">
        <v>57</v>
      </c>
      <c r="P12" s="76"/>
      <c r="Q12" s="81" t="s">
        <v>56</v>
      </c>
      <c r="R12" s="81" t="s">
        <v>57</v>
      </c>
      <c r="S12" s="82"/>
      <c r="T12" s="81" t="s">
        <v>56</v>
      </c>
      <c r="U12" s="81" t="s">
        <v>57</v>
      </c>
      <c r="V12" s="75"/>
      <c r="W12" s="75"/>
      <c r="X12" s="76"/>
      <c r="Y12" s="81" t="s">
        <v>56</v>
      </c>
      <c r="Z12" s="81" t="s">
        <v>57</v>
      </c>
      <c r="AA12" s="76"/>
      <c r="AB12" s="76"/>
      <c r="AC12" s="81" t="s">
        <v>56</v>
      </c>
      <c r="AD12" s="81" t="s">
        <v>57</v>
      </c>
      <c r="AE12" s="76"/>
      <c r="AF12" s="76"/>
      <c r="AG12" s="76"/>
      <c r="AH12" s="81" t="s">
        <v>56</v>
      </c>
      <c r="AI12" s="81" t="s">
        <v>57</v>
      </c>
      <c r="AJ12" s="76"/>
      <c r="AK12" s="76" t="s">
        <v>56</v>
      </c>
      <c r="AL12" s="76"/>
      <c r="AM12" s="81" t="s">
        <v>57</v>
      </c>
      <c r="AN12" s="76"/>
      <c r="AO12" s="81" t="s">
        <v>56</v>
      </c>
      <c r="AP12" s="76" t="s">
        <v>57</v>
      </c>
      <c r="AQ12" s="76"/>
      <c r="AR12" s="76"/>
      <c r="AS12" s="81" t="s">
        <v>56</v>
      </c>
      <c r="AT12" s="81" t="s">
        <v>57</v>
      </c>
      <c r="AU12" s="76"/>
      <c r="AV12" s="76"/>
      <c r="AW12" s="76" t="s">
        <v>56</v>
      </c>
      <c r="AX12" s="76"/>
      <c r="AY12" s="81" t="s">
        <v>57</v>
      </c>
      <c r="AZ12" s="66"/>
      <c r="BA12" s="66"/>
      <c r="BB12" s="66"/>
    </row>
    <row r="13" spans="1:54" ht="15" customHeight="1">
      <c r="A13" s="66"/>
      <c r="B13" s="83" t="s">
        <v>23</v>
      </c>
      <c r="C13" s="83" t="s">
        <v>24</v>
      </c>
      <c r="D13" s="83" t="s">
        <v>70</v>
      </c>
      <c r="E13" s="83" t="s">
        <v>71</v>
      </c>
      <c r="F13" s="83" t="s">
        <v>72</v>
      </c>
      <c r="G13" s="83" t="s">
        <v>73</v>
      </c>
      <c r="H13" s="83" t="s">
        <v>74</v>
      </c>
      <c r="I13" s="83" t="s">
        <v>75</v>
      </c>
      <c r="J13" s="83" t="s">
        <v>76</v>
      </c>
      <c r="K13" s="83" t="s">
        <v>77</v>
      </c>
      <c r="L13" s="83" t="s">
        <v>78</v>
      </c>
      <c r="M13" s="83" t="s">
        <v>79</v>
      </c>
      <c r="N13" s="83" t="s">
        <v>80</v>
      </c>
      <c r="O13" s="83" t="s">
        <v>81</v>
      </c>
      <c r="P13" s="83" t="s">
        <v>82</v>
      </c>
      <c r="Q13" s="83" t="s">
        <v>83</v>
      </c>
      <c r="R13" s="83" t="s">
        <v>84</v>
      </c>
      <c r="S13" s="83" t="s">
        <v>85</v>
      </c>
      <c r="T13" s="83" t="s">
        <v>86</v>
      </c>
      <c r="U13" s="83">
        <v>18</v>
      </c>
      <c r="V13" s="83"/>
      <c r="W13" s="83" t="s">
        <v>24</v>
      </c>
      <c r="X13" s="83" t="s">
        <v>87</v>
      </c>
      <c r="Y13" s="83" t="s">
        <v>88</v>
      </c>
      <c r="Z13" s="83" t="s">
        <v>89</v>
      </c>
      <c r="AA13" s="75" t="s">
        <v>90</v>
      </c>
      <c r="AB13" s="75"/>
      <c r="AC13" s="83" t="s">
        <v>91</v>
      </c>
      <c r="AD13" s="83" t="s">
        <v>92</v>
      </c>
      <c r="AE13" s="75" t="s">
        <v>93</v>
      </c>
      <c r="AF13" s="75"/>
      <c r="AG13" s="75"/>
      <c r="AH13" s="83" t="s">
        <v>94</v>
      </c>
      <c r="AI13" s="83" t="s">
        <v>95</v>
      </c>
      <c r="AJ13" s="83" t="s">
        <v>96</v>
      </c>
      <c r="AK13" s="75" t="s">
        <v>97</v>
      </c>
      <c r="AL13" s="75"/>
      <c r="AM13" s="83" t="s">
        <v>98</v>
      </c>
      <c r="AN13" s="83" t="s">
        <v>99</v>
      </c>
      <c r="AO13" s="83" t="s">
        <v>100</v>
      </c>
      <c r="AP13" s="75" t="s">
        <v>101</v>
      </c>
      <c r="AQ13" s="75"/>
      <c r="AR13" s="83" t="s">
        <v>102</v>
      </c>
      <c r="AS13" s="83" t="s">
        <v>103</v>
      </c>
      <c r="AT13" s="83" t="s">
        <v>104</v>
      </c>
      <c r="AU13" s="75" t="s">
        <v>105</v>
      </c>
      <c r="AV13" s="75"/>
      <c r="AW13" s="75" t="s">
        <v>106</v>
      </c>
      <c r="AX13" s="75"/>
      <c r="AY13" s="83" t="s">
        <v>107</v>
      </c>
      <c r="AZ13" s="66"/>
      <c r="BA13" s="66"/>
      <c r="BB13" s="66"/>
    </row>
    <row r="14" spans="1:54" ht="20.100000000000001" customHeight="1">
      <c r="A14" s="66"/>
      <c r="B14" s="84" t="s">
        <v>40</v>
      </c>
      <c r="C14" s="85">
        <v>1</v>
      </c>
      <c r="D14" s="86">
        <f>SUM(D15:D21)</f>
        <v>148954</v>
      </c>
      <c r="E14" s="86">
        <f>SUM(E15:E21)</f>
        <v>57920</v>
      </c>
      <c r="F14" s="86">
        <f>SUM(F15:F21)</f>
        <v>91034</v>
      </c>
      <c r="G14" s="87">
        <v>3155</v>
      </c>
      <c r="H14" s="87">
        <v>636</v>
      </c>
      <c r="I14" s="87">
        <v>2519</v>
      </c>
      <c r="J14" s="86">
        <v>117037</v>
      </c>
      <c r="K14" s="87">
        <v>47234</v>
      </c>
      <c r="L14" s="87">
        <v>69803</v>
      </c>
      <c r="M14" s="87">
        <v>25300</v>
      </c>
      <c r="N14" s="87">
        <v>8583</v>
      </c>
      <c r="O14" s="87">
        <v>16717</v>
      </c>
      <c r="P14" s="87">
        <v>3462</v>
      </c>
      <c r="Q14" s="87">
        <v>1467</v>
      </c>
      <c r="R14" s="87">
        <v>1995</v>
      </c>
      <c r="S14" s="88">
        <v>405</v>
      </c>
      <c r="T14" s="87">
        <v>170</v>
      </c>
      <c r="U14" s="87">
        <v>235</v>
      </c>
      <c r="V14" s="84" t="s">
        <v>40</v>
      </c>
      <c r="W14" s="85">
        <v>1</v>
      </c>
      <c r="X14" s="87">
        <f>SUM(X15:X21)</f>
        <v>85</v>
      </c>
      <c r="Y14" s="87">
        <v>36</v>
      </c>
      <c r="Z14" s="87">
        <v>49</v>
      </c>
      <c r="AA14" s="89">
        <v>36</v>
      </c>
      <c r="AB14" s="89"/>
      <c r="AC14" s="87">
        <v>19</v>
      </c>
      <c r="AD14" s="87">
        <v>17</v>
      </c>
      <c r="AE14" s="89">
        <v>8</v>
      </c>
      <c r="AF14" s="89"/>
      <c r="AG14" s="89"/>
      <c r="AH14" s="87">
        <v>4</v>
      </c>
      <c r="AI14" s="87">
        <v>4</v>
      </c>
      <c r="AJ14" s="87">
        <v>238</v>
      </c>
      <c r="AK14" s="89">
        <v>98</v>
      </c>
      <c r="AL14" s="89"/>
      <c r="AM14" s="87">
        <v>140</v>
      </c>
      <c r="AN14" s="87">
        <v>7</v>
      </c>
      <c r="AO14" s="87">
        <v>1</v>
      </c>
      <c r="AP14" s="89">
        <v>6</v>
      </c>
      <c r="AQ14" s="89"/>
      <c r="AR14" s="87">
        <v>17</v>
      </c>
      <c r="AS14" s="87">
        <v>6</v>
      </c>
      <c r="AT14" s="87">
        <v>11</v>
      </c>
      <c r="AU14" s="89">
        <v>14</v>
      </c>
      <c r="AV14" s="89"/>
      <c r="AW14" s="89">
        <v>6</v>
      </c>
      <c r="AX14" s="89"/>
      <c r="AY14" s="87">
        <v>8</v>
      </c>
      <c r="AZ14" s="66"/>
      <c r="BA14" s="66"/>
      <c r="BB14" s="66"/>
    </row>
    <row r="15" spans="1:54" ht="26.45" customHeight="1">
      <c r="A15" s="66"/>
      <c r="B15" s="84" t="s">
        <v>108</v>
      </c>
      <c r="C15" s="85">
        <v>2</v>
      </c>
      <c r="D15" s="87">
        <v>104</v>
      </c>
      <c r="E15" s="87">
        <v>6</v>
      </c>
      <c r="F15" s="87">
        <v>98</v>
      </c>
      <c r="G15" s="87">
        <v>58</v>
      </c>
      <c r="H15" s="87">
        <v>3</v>
      </c>
      <c r="I15" s="87">
        <v>55</v>
      </c>
      <c r="J15" s="87">
        <v>46</v>
      </c>
      <c r="K15" s="87">
        <v>3</v>
      </c>
      <c r="L15" s="87">
        <v>43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1</v>
      </c>
      <c r="T15" s="87">
        <v>1</v>
      </c>
      <c r="U15" s="87">
        <v>0</v>
      </c>
      <c r="V15" s="84" t="s">
        <v>108</v>
      </c>
      <c r="W15" s="85">
        <v>2</v>
      </c>
      <c r="X15" s="87">
        <v>0</v>
      </c>
      <c r="Y15" s="87">
        <v>0</v>
      </c>
      <c r="Z15" s="87">
        <v>0</v>
      </c>
      <c r="AA15" s="89">
        <v>0</v>
      </c>
      <c r="AB15" s="89"/>
      <c r="AC15" s="87">
        <v>0</v>
      </c>
      <c r="AD15" s="87">
        <v>0</v>
      </c>
      <c r="AE15" s="89">
        <v>0</v>
      </c>
      <c r="AF15" s="89"/>
      <c r="AG15" s="89"/>
      <c r="AH15" s="87">
        <v>0</v>
      </c>
      <c r="AI15" s="87">
        <v>0</v>
      </c>
      <c r="AJ15" s="87">
        <v>1</v>
      </c>
      <c r="AK15" s="89">
        <v>1</v>
      </c>
      <c r="AL15" s="89"/>
      <c r="AM15" s="87">
        <v>0</v>
      </c>
      <c r="AN15" s="87">
        <v>0</v>
      </c>
      <c r="AO15" s="87">
        <v>0</v>
      </c>
      <c r="AP15" s="89">
        <v>0</v>
      </c>
      <c r="AQ15" s="89"/>
      <c r="AR15" s="87">
        <v>0</v>
      </c>
      <c r="AS15" s="87">
        <v>0</v>
      </c>
      <c r="AT15" s="87">
        <v>0</v>
      </c>
      <c r="AU15" s="89">
        <v>0</v>
      </c>
      <c r="AV15" s="89"/>
      <c r="AW15" s="89">
        <v>0</v>
      </c>
      <c r="AX15" s="89"/>
      <c r="AY15" s="87">
        <v>0</v>
      </c>
      <c r="AZ15" s="66"/>
      <c r="BA15" s="66"/>
      <c r="BB15" s="66"/>
    </row>
    <row r="16" spans="1:54" ht="29.45" customHeight="1">
      <c r="A16" s="66"/>
      <c r="B16" s="84" t="s">
        <v>109</v>
      </c>
      <c r="C16" s="85">
        <v>3</v>
      </c>
      <c r="D16" s="87">
        <v>1044</v>
      </c>
      <c r="E16" s="87">
        <v>316</v>
      </c>
      <c r="F16" s="87">
        <v>728</v>
      </c>
      <c r="G16" s="87">
        <v>0</v>
      </c>
      <c r="H16" s="87">
        <v>0</v>
      </c>
      <c r="I16" s="87">
        <v>0</v>
      </c>
      <c r="J16" s="87">
        <v>782</v>
      </c>
      <c r="K16" s="87">
        <v>276</v>
      </c>
      <c r="L16" s="87">
        <v>506</v>
      </c>
      <c r="M16" s="87">
        <v>243</v>
      </c>
      <c r="N16" s="87">
        <v>37</v>
      </c>
      <c r="O16" s="87">
        <v>206</v>
      </c>
      <c r="P16" s="87">
        <v>19</v>
      </c>
      <c r="Q16" s="87">
        <v>3</v>
      </c>
      <c r="R16" s="87">
        <v>16</v>
      </c>
      <c r="S16" s="87">
        <v>1</v>
      </c>
      <c r="T16" s="87">
        <v>0</v>
      </c>
      <c r="U16" s="87">
        <v>1</v>
      </c>
      <c r="V16" s="84" t="s">
        <v>109</v>
      </c>
      <c r="W16" s="85">
        <v>3</v>
      </c>
      <c r="X16" s="87">
        <v>0</v>
      </c>
      <c r="Y16" s="87">
        <v>0</v>
      </c>
      <c r="Z16" s="87">
        <v>0</v>
      </c>
      <c r="AA16" s="89">
        <v>0</v>
      </c>
      <c r="AB16" s="89"/>
      <c r="AC16" s="87">
        <v>0</v>
      </c>
      <c r="AD16" s="87">
        <v>0</v>
      </c>
      <c r="AE16" s="89">
        <v>0</v>
      </c>
      <c r="AF16" s="89"/>
      <c r="AG16" s="89"/>
      <c r="AH16" s="87">
        <v>0</v>
      </c>
      <c r="AI16" s="87">
        <v>0</v>
      </c>
      <c r="AJ16" s="87">
        <v>1</v>
      </c>
      <c r="AK16" s="89">
        <v>0</v>
      </c>
      <c r="AL16" s="89"/>
      <c r="AM16" s="87">
        <v>1</v>
      </c>
      <c r="AN16" s="87">
        <v>0</v>
      </c>
      <c r="AO16" s="87">
        <v>0</v>
      </c>
      <c r="AP16" s="89">
        <v>0</v>
      </c>
      <c r="AQ16" s="89"/>
      <c r="AR16" s="87">
        <v>0</v>
      </c>
      <c r="AS16" s="87">
        <v>0</v>
      </c>
      <c r="AT16" s="87">
        <v>0</v>
      </c>
      <c r="AU16" s="89">
        <v>0</v>
      </c>
      <c r="AV16" s="89"/>
      <c r="AW16" s="89">
        <v>0</v>
      </c>
      <c r="AX16" s="89"/>
      <c r="AY16" s="87">
        <v>0</v>
      </c>
      <c r="AZ16" s="66"/>
      <c r="BA16" s="66"/>
      <c r="BB16" s="66"/>
    </row>
    <row r="17" spans="1:54" ht="27.6" customHeight="1">
      <c r="A17" s="66"/>
      <c r="B17" s="84" t="s">
        <v>110</v>
      </c>
      <c r="C17" s="85">
        <v>4</v>
      </c>
      <c r="D17" s="87">
        <v>486</v>
      </c>
      <c r="E17" s="87">
        <v>179</v>
      </c>
      <c r="F17" s="87">
        <v>307</v>
      </c>
      <c r="G17" s="87">
        <v>0</v>
      </c>
      <c r="H17" s="87">
        <v>0</v>
      </c>
      <c r="I17" s="87">
        <v>0</v>
      </c>
      <c r="J17" s="87">
        <v>478</v>
      </c>
      <c r="K17" s="87">
        <v>176</v>
      </c>
      <c r="L17" s="87">
        <v>302</v>
      </c>
      <c r="M17" s="87">
        <v>5</v>
      </c>
      <c r="N17" s="87">
        <v>1</v>
      </c>
      <c r="O17" s="87">
        <v>4</v>
      </c>
      <c r="P17" s="87">
        <v>3</v>
      </c>
      <c r="Q17" s="87">
        <v>2</v>
      </c>
      <c r="R17" s="87">
        <v>1</v>
      </c>
      <c r="S17" s="87">
        <v>57</v>
      </c>
      <c r="T17" s="87">
        <v>30</v>
      </c>
      <c r="U17" s="87">
        <v>27</v>
      </c>
      <c r="V17" s="84" t="s">
        <v>110</v>
      </c>
      <c r="W17" s="85">
        <v>4</v>
      </c>
      <c r="X17" s="87">
        <v>9</v>
      </c>
      <c r="Y17" s="87">
        <v>6</v>
      </c>
      <c r="Z17" s="87">
        <v>3</v>
      </c>
      <c r="AA17" s="89">
        <v>3</v>
      </c>
      <c r="AB17" s="89"/>
      <c r="AC17" s="87">
        <v>3</v>
      </c>
      <c r="AD17" s="87">
        <v>0</v>
      </c>
      <c r="AE17" s="89">
        <v>2</v>
      </c>
      <c r="AF17" s="89"/>
      <c r="AG17" s="89"/>
      <c r="AH17" s="87">
        <v>1</v>
      </c>
      <c r="AI17" s="87">
        <v>1</v>
      </c>
      <c r="AJ17" s="87">
        <v>37</v>
      </c>
      <c r="AK17" s="89">
        <v>17</v>
      </c>
      <c r="AL17" s="89"/>
      <c r="AM17" s="87">
        <v>20</v>
      </c>
      <c r="AN17" s="87">
        <v>0</v>
      </c>
      <c r="AO17" s="87">
        <v>0</v>
      </c>
      <c r="AP17" s="89">
        <v>0</v>
      </c>
      <c r="AQ17" s="89"/>
      <c r="AR17" s="87">
        <v>2</v>
      </c>
      <c r="AS17" s="87">
        <v>2</v>
      </c>
      <c r="AT17" s="87">
        <v>0</v>
      </c>
      <c r="AU17" s="89">
        <v>4</v>
      </c>
      <c r="AV17" s="89"/>
      <c r="AW17" s="89">
        <v>1</v>
      </c>
      <c r="AX17" s="89"/>
      <c r="AY17" s="87">
        <v>3</v>
      </c>
      <c r="AZ17" s="66"/>
      <c r="BA17" s="66"/>
      <c r="BB17" s="66"/>
    </row>
    <row r="18" spans="1:54" ht="48" customHeight="1">
      <c r="A18" s="66"/>
      <c r="B18" s="84" t="s">
        <v>111</v>
      </c>
      <c r="C18" s="85">
        <v>5</v>
      </c>
      <c r="D18" s="87">
        <v>25</v>
      </c>
      <c r="E18" s="87">
        <v>2</v>
      </c>
      <c r="F18" s="87">
        <v>23</v>
      </c>
      <c r="G18" s="87">
        <v>0</v>
      </c>
      <c r="H18" s="87">
        <v>0</v>
      </c>
      <c r="I18" s="87">
        <v>0</v>
      </c>
      <c r="J18" s="87">
        <v>21</v>
      </c>
      <c r="K18" s="87">
        <v>0</v>
      </c>
      <c r="L18" s="87">
        <v>21</v>
      </c>
      <c r="M18" s="87">
        <v>3</v>
      </c>
      <c r="N18" s="87">
        <v>2</v>
      </c>
      <c r="O18" s="87">
        <v>1</v>
      </c>
      <c r="P18" s="87">
        <v>1</v>
      </c>
      <c r="Q18" s="87">
        <v>0</v>
      </c>
      <c r="R18" s="87">
        <v>1</v>
      </c>
      <c r="S18" s="87">
        <v>0</v>
      </c>
      <c r="T18" s="87">
        <v>0</v>
      </c>
      <c r="U18" s="87">
        <v>0</v>
      </c>
      <c r="V18" s="84" t="s">
        <v>111</v>
      </c>
      <c r="W18" s="85">
        <v>5</v>
      </c>
      <c r="X18" s="87">
        <v>0</v>
      </c>
      <c r="Y18" s="87">
        <v>0</v>
      </c>
      <c r="Z18" s="87">
        <v>0</v>
      </c>
      <c r="AA18" s="89">
        <v>0</v>
      </c>
      <c r="AB18" s="89"/>
      <c r="AC18" s="87">
        <v>0</v>
      </c>
      <c r="AD18" s="87">
        <v>0</v>
      </c>
      <c r="AE18" s="89">
        <v>0</v>
      </c>
      <c r="AF18" s="89"/>
      <c r="AG18" s="89"/>
      <c r="AH18" s="87">
        <v>0</v>
      </c>
      <c r="AI18" s="87">
        <v>0</v>
      </c>
      <c r="AJ18" s="87">
        <v>0</v>
      </c>
      <c r="AK18" s="89">
        <v>0</v>
      </c>
      <c r="AL18" s="89"/>
      <c r="AM18" s="87">
        <v>0</v>
      </c>
      <c r="AN18" s="87">
        <v>0</v>
      </c>
      <c r="AO18" s="87">
        <v>0</v>
      </c>
      <c r="AP18" s="89">
        <v>0</v>
      </c>
      <c r="AQ18" s="89"/>
      <c r="AR18" s="87">
        <v>0</v>
      </c>
      <c r="AS18" s="87">
        <v>0</v>
      </c>
      <c r="AT18" s="87">
        <v>0</v>
      </c>
      <c r="AU18" s="89">
        <v>0</v>
      </c>
      <c r="AV18" s="89"/>
      <c r="AW18" s="89">
        <v>0</v>
      </c>
      <c r="AX18" s="89"/>
      <c r="AY18" s="87">
        <v>0</v>
      </c>
      <c r="AZ18" s="66"/>
      <c r="BA18" s="66"/>
      <c r="BB18" s="66"/>
    </row>
    <row r="19" spans="1:54" ht="27" customHeight="1">
      <c r="A19" s="66"/>
      <c r="B19" s="84" t="s">
        <v>112</v>
      </c>
      <c r="C19" s="85">
        <v>6</v>
      </c>
      <c r="D19" s="87">
        <v>1915</v>
      </c>
      <c r="E19" s="87">
        <v>896</v>
      </c>
      <c r="F19" s="87">
        <v>1019</v>
      </c>
      <c r="G19" s="87">
        <v>3</v>
      </c>
      <c r="H19" s="87">
        <v>2</v>
      </c>
      <c r="I19" s="87">
        <v>1</v>
      </c>
      <c r="J19" s="87">
        <v>1893</v>
      </c>
      <c r="K19" s="87">
        <v>881</v>
      </c>
      <c r="L19" s="87">
        <v>1012</v>
      </c>
      <c r="M19" s="87">
        <v>16</v>
      </c>
      <c r="N19" s="87">
        <v>11</v>
      </c>
      <c r="O19" s="87">
        <v>5</v>
      </c>
      <c r="P19" s="87">
        <v>3</v>
      </c>
      <c r="Q19" s="87">
        <v>2</v>
      </c>
      <c r="R19" s="87">
        <v>1</v>
      </c>
      <c r="S19" s="87">
        <v>8</v>
      </c>
      <c r="T19" s="87">
        <v>3</v>
      </c>
      <c r="U19" s="87">
        <v>5</v>
      </c>
      <c r="V19" s="84" t="s">
        <v>112</v>
      </c>
      <c r="W19" s="85">
        <v>6</v>
      </c>
      <c r="X19" s="87">
        <v>2</v>
      </c>
      <c r="Y19" s="87">
        <v>1</v>
      </c>
      <c r="Z19" s="87">
        <v>1</v>
      </c>
      <c r="AA19" s="89">
        <v>2</v>
      </c>
      <c r="AB19" s="89"/>
      <c r="AC19" s="87">
        <v>1</v>
      </c>
      <c r="AD19" s="87">
        <v>1</v>
      </c>
      <c r="AE19" s="89">
        <v>0</v>
      </c>
      <c r="AF19" s="89"/>
      <c r="AG19" s="89"/>
      <c r="AH19" s="87">
        <v>0</v>
      </c>
      <c r="AI19" s="87">
        <v>0</v>
      </c>
      <c r="AJ19" s="87">
        <v>4</v>
      </c>
      <c r="AK19" s="89">
        <v>1</v>
      </c>
      <c r="AL19" s="89"/>
      <c r="AM19" s="87">
        <v>3</v>
      </c>
      <c r="AN19" s="87">
        <v>0</v>
      </c>
      <c r="AO19" s="87">
        <v>0</v>
      </c>
      <c r="AP19" s="89">
        <v>0</v>
      </c>
      <c r="AQ19" s="89"/>
      <c r="AR19" s="87">
        <v>0</v>
      </c>
      <c r="AS19" s="87">
        <v>0</v>
      </c>
      <c r="AT19" s="87">
        <v>0</v>
      </c>
      <c r="AU19" s="89">
        <v>0</v>
      </c>
      <c r="AV19" s="89"/>
      <c r="AW19" s="89">
        <v>0</v>
      </c>
      <c r="AX19" s="89"/>
      <c r="AY19" s="87">
        <v>0</v>
      </c>
      <c r="AZ19" s="66"/>
      <c r="BA19" s="66"/>
      <c r="BB19" s="66"/>
    </row>
    <row r="20" spans="1:54" ht="21.95" customHeight="1">
      <c r="A20" s="66"/>
      <c r="B20" s="84" t="s">
        <v>113</v>
      </c>
      <c r="C20" s="85">
        <v>7</v>
      </c>
      <c r="D20" s="87">
        <v>145326</v>
      </c>
      <c r="E20" s="87">
        <v>56499</v>
      </c>
      <c r="F20" s="87">
        <v>88827</v>
      </c>
      <c r="G20" s="87">
        <v>3094</v>
      </c>
      <c r="H20" s="87">
        <v>631</v>
      </c>
      <c r="I20" s="87">
        <v>2463</v>
      </c>
      <c r="J20" s="87">
        <v>113769</v>
      </c>
      <c r="K20" s="87">
        <v>45879</v>
      </c>
      <c r="L20" s="87">
        <v>67890</v>
      </c>
      <c r="M20" s="87">
        <v>25028</v>
      </c>
      <c r="N20" s="87">
        <v>8530</v>
      </c>
      <c r="O20" s="87">
        <v>16498</v>
      </c>
      <c r="P20" s="87">
        <v>3435</v>
      </c>
      <c r="Q20" s="87">
        <v>1459</v>
      </c>
      <c r="R20" s="87">
        <v>1976</v>
      </c>
      <c r="S20" s="87">
        <v>338</v>
      </c>
      <c r="T20" s="87">
        <v>136</v>
      </c>
      <c r="U20" s="87">
        <v>202</v>
      </c>
      <c r="V20" s="84" t="s">
        <v>113</v>
      </c>
      <c r="W20" s="85">
        <v>7</v>
      </c>
      <c r="X20" s="87">
        <v>74</v>
      </c>
      <c r="Y20" s="87">
        <v>29</v>
      </c>
      <c r="Z20" s="87">
        <v>45</v>
      </c>
      <c r="AA20" s="89">
        <v>0</v>
      </c>
      <c r="AB20" s="89"/>
      <c r="AC20" s="87">
        <v>15</v>
      </c>
      <c r="AD20" s="87">
        <v>16</v>
      </c>
      <c r="AE20" s="89">
        <v>0</v>
      </c>
      <c r="AF20" s="89"/>
      <c r="AG20" s="89"/>
      <c r="AH20" s="87">
        <v>3</v>
      </c>
      <c r="AI20" s="87">
        <v>3</v>
      </c>
      <c r="AJ20" s="87">
        <v>195</v>
      </c>
      <c r="AK20" s="89">
        <v>0</v>
      </c>
      <c r="AL20" s="89"/>
      <c r="AM20" s="87">
        <v>116</v>
      </c>
      <c r="AN20" s="87">
        <v>7</v>
      </c>
      <c r="AO20" s="87">
        <v>1</v>
      </c>
      <c r="AP20" s="89">
        <v>0</v>
      </c>
      <c r="AQ20" s="89"/>
      <c r="AR20" s="87">
        <v>15</v>
      </c>
      <c r="AS20" s="87">
        <v>4</v>
      </c>
      <c r="AT20" s="87">
        <v>11</v>
      </c>
      <c r="AU20" s="89">
        <v>0</v>
      </c>
      <c r="AV20" s="89"/>
      <c r="AW20" s="89">
        <v>0</v>
      </c>
      <c r="AX20" s="89"/>
      <c r="AY20" s="87">
        <v>5</v>
      </c>
      <c r="AZ20" s="66"/>
      <c r="BA20" s="66"/>
      <c r="BB20" s="66"/>
    </row>
    <row r="21" spans="1:54" ht="24" customHeight="1">
      <c r="A21" s="66"/>
      <c r="B21" s="84" t="s">
        <v>69</v>
      </c>
      <c r="C21" s="85">
        <v>8</v>
      </c>
      <c r="D21" s="87">
        <v>54</v>
      </c>
      <c r="E21" s="87">
        <v>22</v>
      </c>
      <c r="F21" s="87">
        <v>32</v>
      </c>
      <c r="G21" s="87">
        <v>0</v>
      </c>
      <c r="H21" s="87">
        <v>0</v>
      </c>
      <c r="I21" s="87">
        <v>0</v>
      </c>
      <c r="J21" s="87">
        <v>48</v>
      </c>
      <c r="K21" s="87">
        <v>19</v>
      </c>
      <c r="L21" s="87">
        <v>29</v>
      </c>
      <c r="M21" s="87">
        <v>5</v>
      </c>
      <c r="N21" s="87">
        <v>2</v>
      </c>
      <c r="O21" s="87">
        <v>3</v>
      </c>
      <c r="P21" s="87">
        <v>1</v>
      </c>
      <c r="Q21" s="87">
        <v>1</v>
      </c>
      <c r="R21" s="87">
        <v>0</v>
      </c>
      <c r="S21" s="87">
        <v>0</v>
      </c>
      <c r="T21" s="87">
        <v>0</v>
      </c>
      <c r="U21" s="87">
        <v>0</v>
      </c>
      <c r="V21" s="84" t="s">
        <v>69</v>
      </c>
      <c r="W21" s="85">
        <v>8</v>
      </c>
      <c r="X21" s="87">
        <v>0</v>
      </c>
      <c r="Y21" s="87">
        <v>0</v>
      </c>
      <c r="Z21" s="87">
        <v>0</v>
      </c>
      <c r="AA21" s="89">
        <v>0</v>
      </c>
      <c r="AB21" s="89"/>
      <c r="AC21" s="87">
        <v>0</v>
      </c>
      <c r="AD21" s="87">
        <v>0</v>
      </c>
      <c r="AE21" s="89">
        <v>0</v>
      </c>
      <c r="AF21" s="89"/>
      <c r="AG21" s="89"/>
      <c r="AH21" s="87">
        <v>0</v>
      </c>
      <c r="AI21" s="87">
        <v>0</v>
      </c>
      <c r="AJ21" s="87">
        <v>0</v>
      </c>
      <c r="AK21" s="89">
        <v>0</v>
      </c>
      <c r="AL21" s="89"/>
      <c r="AM21" s="87">
        <v>0</v>
      </c>
      <c r="AN21" s="87">
        <v>0</v>
      </c>
      <c r="AO21" s="87">
        <v>0</v>
      </c>
      <c r="AP21" s="89">
        <v>0</v>
      </c>
      <c r="AQ21" s="89"/>
      <c r="AR21" s="87">
        <v>0</v>
      </c>
      <c r="AS21" s="87">
        <v>0</v>
      </c>
      <c r="AT21" s="87">
        <v>0</v>
      </c>
      <c r="AU21" s="89">
        <v>0</v>
      </c>
      <c r="AV21" s="89"/>
      <c r="AW21" s="89">
        <v>0</v>
      </c>
      <c r="AX21" s="89"/>
      <c r="AY21" s="87">
        <v>0</v>
      </c>
      <c r="AZ21" s="66"/>
      <c r="BA21" s="66"/>
      <c r="BB21" s="66"/>
    </row>
    <row r="22" spans="1:54" ht="27.95" customHeight="1">
      <c r="A22" s="66"/>
      <c r="B22" s="84" t="s">
        <v>114</v>
      </c>
      <c r="C22" s="85">
        <v>10</v>
      </c>
      <c r="D22" s="90">
        <v>2441003.7999999998</v>
      </c>
      <c r="E22" s="91" t="s">
        <v>115</v>
      </c>
      <c r="F22" s="91" t="s">
        <v>115</v>
      </c>
      <c r="G22" s="90">
        <v>1787031</v>
      </c>
      <c r="H22" s="91" t="s">
        <v>115</v>
      </c>
      <c r="I22" s="91" t="s">
        <v>115</v>
      </c>
      <c r="J22" s="90">
        <v>2557372.94</v>
      </c>
      <c r="K22" s="91" t="s">
        <v>115</v>
      </c>
      <c r="L22" s="91" t="s">
        <v>115</v>
      </c>
      <c r="M22" s="90">
        <v>2030781.1</v>
      </c>
      <c r="N22" s="91" t="s">
        <v>115</v>
      </c>
      <c r="O22" s="91" t="s">
        <v>115</v>
      </c>
      <c r="P22" s="90">
        <v>2769685.71</v>
      </c>
      <c r="Q22" s="91" t="s">
        <v>115</v>
      </c>
      <c r="R22" s="91" t="s">
        <v>115</v>
      </c>
      <c r="S22" s="91" t="s">
        <v>115</v>
      </c>
      <c r="T22" s="91" t="s">
        <v>115</v>
      </c>
      <c r="U22" s="91" t="s">
        <v>115</v>
      </c>
      <c r="V22" s="84" t="s">
        <v>114</v>
      </c>
      <c r="W22" s="85">
        <v>10</v>
      </c>
      <c r="X22" s="91" t="s">
        <v>115</v>
      </c>
      <c r="Y22" s="91" t="s">
        <v>115</v>
      </c>
      <c r="Z22" s="91" t="s">
        <v>115</v>
      </c>
      <c r="AA22" s="92" t="s">
        <v>115</v>
      </c>
      <c r="AB22" s="93"/>
      <c r="AC22" s="91" t="s">
        <v>115</v>
      </c>
      <c r="AD22" s="91" t="s">
        <v>115</v>
      </c>
      <c r="AE22" s="92" t="s">
        <v>115</v>
      </c>
      <c r="AF22" s="94"/>
      <c r="AG22" s="93"/>
      <c r="AH22" s="91" t="s">
        <v>115</v>
      </c>
      <c r="AI22" s="91" t="s">
        <v>115</v>
      </c>
      <c r="AJ22" s="91" t="s">
        <v>115</v>
      </c>
      <c r="AK22" s="92" t="s">
        <v>115</v>
      </c>
      <c r="AL22" s="93"/>
      <c r="AM22" s="91" t="s">
        <v>115</v>
      </c>
      <c r="AN22" s="91" t="s">
        <v>115</v>
      </c>
      <c r="AO22" s="91" t="s">
        <v>115</v>
      </c>
      <c r="AP22" s="92" t="s">
        <v>115</v>
      </c>
      <c r="AQ22" s="93"/>
      <c r="AR22" s="91" t="s">
        <v>115</v>
      </c>
      <c r="AS22" s="91" t="s">
        <v>115</v>
      </c>
      <c r="AT22" s="91" t="s">
        <v>115</v>
      </c>
      <c r="AU22" s="92" t="s">
        <v>115</v>
      </c>
      <c r="AV22" s="93"/>
      <c r="AW22" s="92" t="s">
        <v>115</v>
      </c>
      <c r="AX22" s="93"/>
      <c r="AY22" s="91" t="s">
        <v>115</v>
      </c>
      <c r="AZ22" s="66"/>
      <c r="BA22" s="66"/>
      <c r="BB22" s="66"/>
    </row>
    <row r="23" spans="1:54" ht="34.5" customHeight="1">
      <c r="A23" s="66"/>
      <c r="B23" s="84" t="s">
        <v>116</v>
      </c>
      <c r="C23" s="85">
        <v>11</v>
      </c>
      <c r="D23" s="90">
        <v>89824.66</v>
      </c>
      <c r="E23" s="91" t="s">
        <v>115</v>
      </c>
      <c r="F23" s="91" t="s">
        <v>115</v>
      </c>
      <c r="G23" s="90">
        <v>66182.17</v>
      </c>
      <c r="H23" s="91" t="s">
        <v>115</v>
      </c>
      <c r="I23" s="91" t="s">
        <v>115</v>
      </c>
      <c r="J23" s="90">
        <v>84232.59</v>
      </c>
      <c r="K23" s="91" t="s">
        <v>115</v>
      </c>
      <c r="L23" s="91" t="s">
        <v>115</v>
      </c>
      <c r="M23" s="90">
        <v>89907.26</v>
      </c>
      <c r="N23" s="91" t="s">
        <v>115</v>
      </c>
      <c r="O23" s="91" t="s">
        <v>115</v>
      </c>
      <c r="P23" s="90">
        <v>133942.85999999999</v>
      </c>
      <c r="Q23" s="91" t="s">
        <v>115</v>
      </c>
      <c r="R23" s="91" t="s">
        <v>115</v>
      </c>
      <c r="S23" s="91" t="s">
        <v>115</v>
      </c>
      <c r="T23" s="91" t="s">
        <v>115</v>
      </c>
      <c r="U23" s="91" t="s">
        <v>115</v>
      </c>
      <c r="V23" s="84" t="s">
        <v>116</v>
      </c>
      <c r="W23" s="85">
        <v>11</v>
      </c>
      <c r="X23" s="91" t="s">
        <v>115</v>
      </c>
      <c r="Y23" s="91" t="s">
        <v>115</v>
      </c>
      <c r="Z23" s="91" t="s">
        <v>115</v>
      </c>
      <c r="AA23" s="92" t="s">
        <v>115</v>
      </c>
      <c r="AB23" s="93"/>
      <c r="AC23" s="91" t="s">
        <v>115</v>
      </c>
      <c r="AD23" s="91" t="s">
        <v>115</v>
      </c>
      <c r="AE23" s="92" t="s">
        <v>115</v>
      </c>
      <c r="AF23" s="94"/>
      <c r="AG23" s="93"/>
      <c r="AH23" s="91" t="s">
        <v>115</v>
      </c>
      <c r="AI23" s="91" t="s">
        <v>115</v>
      </c>
      <c r="AJ23" s="91" t="s">
        <v>115</v>
      </c>
      <c r="AK23" s="92" t="s">
        <v>115</v>
      </c>
      <c r="AL23" s="93"/>
      <c r="AM23" s="91" t="s">
        <v>115</v>
      </c>
      <c r="AN23" s="91" t="s">
        <v>115</v>
      </c>
      <c r="AO23" s="91" t="s">
        <v>115</v>
      </c>
      <c r="AP23" s="92" t="s">
        <v>115</v>
      </c>
      <c r="AQ23" s="93"/>
      <c r="AR23" s="91" t="s">
        <v>115</v>
      </c>
      <c r="AS23" s="91" t="s">
        <v>115</v>
      </c>
      <c r="AT23" s="91" t="s">
        <v>115</v>
      </c>
      <c r="AU23" s="92" t="s">
        <v>115</v>
      </c>
      <c r="AV23" s="93"/>
      <c r="AW23" s="92" t="s">
        <v>115</v>
      </c>
      <c r="AX23" s="93"/>
      <c r="AY23" s="91" t="s">
        <v>115</v>
      </c>
      <c r="AZ23" s="66"/>
      <c r="BA23" s="66"/>
      <c r="BB23" s="66"/>
    </row>
    <row r="24" spans="1:54" ht="15" customHeight="1">
      <c r="A24" s="66"/>
      <c r="B24" s="95" t="s">
        <v>36</v>
      </c>
      <c r="C24" s="96" t="s">
        <v>117</v>
      </c>
      <c r="D24" s="96"/>
      <c r="E24" s="97" t="s">
        <v>118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4" ht="15" customHeight="1">
      <c r="A25" s="66"/>
      <c r="B25" s="66"/>
      <c r="C25" s="96" t="s">
        <v>119</v>
      </c>
      <c r="D25" s="96"/>
      <c r="E25" s="97" t="s">
        <v>120</v>
      </c>
      <c r="F25" s="97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</row>
    <row r="26" spans="1:54" ht="60" customHeight="1">
      <c r="A26" s="66"/>
      <c r="B26" s="66"/>
      <c r="C26" s="67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</row>
    <row r="27" spans="1:54" ht="0.95" customHeight="1">
      <c r="A27" s="66"/>
      <c r="B27" s="66"/>
      <c r="C27" s="67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66"/>
      <c r="AW27" s="66"/>
      <c r="AX27" s="66"/>
      <c r="AY27" s="66"/>
      <c r="AZ27" s="66"/>
      <c r="BA27" s="66"/>
      <c r="BB27" s="66"/>
    </row>
    <row r="28" spans="1:54" ht="9.9499999999999993" customHeight="1">
      <c r="A28" s="66"/>
      <c r="B28" s="66"/>
      <c r="C28" s="67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99"/>
      <c r="AC28" s="99"/>
      <c r="AD28" s="99"/>
      <c r="AE28" s="99"/>
      <c r="AF28" s="66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66"/>
      <c r="AW28" s="66"/>
      <c r="AX28" s="66"/>
      <c r="AY28" s="66"/>
      <c r="AZ28" s="66"/>
      <c r="BA28" s="66"/>
      <c r="BB28" s="66"/>
    </row>
    <row r="29" spans="1:54" ht="2.1" customHeight="1">
      <c r="A29" s="66"/>
      <c r="B29" s="66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66"/>
      <c r="AW29" s="66"/>
      <c r="AX29" s="66"/>
      <c r="AY29" s="66"/>
      <c r="AZ29" s="66"/>
      <c r="BA29" s="66"/>
      <c r="BB29" s="66"/>
    </row>
    <row r="30" spans="1:54" ht="12" customHeight="1">
      <c r="A30" s="66"/>
      <c r="B30" s="66"/>
      <c r="C30" s="67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9"/>
      <c r="Y30" s="99"/>
      <c r="Z30" s="99"/>
      <c r="AA30" s="99"/>
      <c r="AB30" s="66"/>
      <c r="AC30" s="66"/>
      <c r="AD30" s="66"/>
      <c r="AE30" s="66"/>
      <c r="AF30" s="66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66"/>
      <c r="AW30" s="66"/>
      <c r="AX30" s="66"/>
      <c r="AY30" s="66"/>
      <c r="AZ30" s="66"/>
      <c r="BA30" s="66"/>
      <c r="BB30" s="66"/>
    </row>
    <row r="31" spans="1:54" ht="2.1" customHeight="1">
      <c r="A31" s="66"/>
      <c r="B31" s="66"/>
      <c r="C31" s="67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9"/>
      <c r="Y31" s="99"/>
      <c r="Z31" s="99"/>
      <c r="AA31" s="99"/>
      <c r="AB31" s="66"/>
      <c r="AC31" s="66"/>
      <c r="AD31" s="66"/>
      <c r="AE31" s="66"/>
      <c r="AF31" s="66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66"/>
      <c r="AW31" s="66"/>
      <c r="AX31" s="66"/>
      <c r="AY31" s="66"/>
      <c r="AZ31" s="66"/>
      <c r="BA31" s="66"/>
      <c r="BB31" s="66"/>
    </row>
    <row r="32" spans="1:54" ht="11.1" customHeight="1">
      <c r="A32" s="66"/>
      <c r="B32" s="66"/>
      <c r="C32" s="67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99"/>
      <c r="Y32" s="99"/>
      <c r="Z32" s="99"/>
      <c r="AA32" s="99"/>
      <c r="AB32" s="99"/>
      <c r="AC32" s="99"/>
      <c r="AD32" s="99"/>
      <c r="AE32" s="99"/>
      <c r="AF32" s="66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66"/>
      <c r="AW32" s="66"/>
      <c r="AX32" s="66"/>
      <c r="AY32" s="66"/>
      <c r="AZ32" s="66"/>
      <c r="BA32" s="66"/>
      <c r="BB32" s="66"/>
    </row>
    <row r="33" spans="1:54" ht="3.95" customHeight="1">
      <c r="A33" s="66"/>
      <c r="B33" s="66"/>
      <c r="C33" s="67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99"/>
      <c r="Y33" s="99"/>
      <c r="Z33" s="99"/>
      <c r="AA33" s="99"/>
      <c r="AB33" s="99"/>
      <c r="AC33" s="99"/>
      <c r="AD33" s="99"/>
      <c r="AE33" s="99"/>
      <c r="AF33" s="66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66"/>
      <c r="AW33" s="66"/>
      <c r="AX33" s="66"/>
      <c r="AY33" s="66"/>
      <c r="AZ33" s="66"/>
      <c r="BA33" s="66"/>
      <c r="BB33" s="66"/>
    </row>
    <row r="34" spans="1:54" ht="3" customHeight="1">
      <c r="A34" s="66"/>
      <c r="B34" s="66"/>
      <c r="C34" s="67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99"/>
      <c r="AC34" s="99"/>
      <c r="AD34" s="99"/>
      <c r="AE34" s="99"/>
      <c r="AF34" s="66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66"/>
      <c r="AW34" s="66"/>
      <c r="AX34" s="66"/>
      <c r="AY34" s="66"/>
      <c r="AZ34" s="66"/>
      <c r="BA34" s="66"/>
      <c r="BB34" s="66"/>
    </row>
    <row r="35" spans="1:54" ht="5.0999999999999996" customHeight="1">
      <c r="A35" s="66"/>
      <c r="B35" s="66"/>
      <c r="C35" s="67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66"/>
      <c r="AW35" s="66"/>
      <c r="AX35" s="66"/>
      <c r="AY35" s="66"/>
      <c r="AZ35" s="66"/>
      <c r="BA35" s="66"/>
      <c r="BB35" s="66"/>
    </row>
    <row r="36" spans="1:54" ht="2.1" customHeight="1">
      <c r="A36" s="66"/>
      <c r="B36" s="66"/>
      <c r="C36" s="6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66"/>
      <c r="AW36" s="66"/>
      <c r="AX36" s="66"/>
      <c r="AY36" s="66"/>
      <c r="AZ36" s="66"/>
      <c r="BA36" s="66"/>
      <c r="BB36" s="66"/>
    </row>
    <row r="37" spans="1:54" ht="9.9499999999999993" customHeight="1">
      <c r="A37" s="66"/>
      <c r="B37" s="66"/>
      <c r="C37" s="6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99"/>
      <c r="AC37" s="99"/>
      <c r="AD37" s="99"/>
      <c r="AE37" s="99"/>
      <c r="AF37" s="66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66"/>
      <c r="AW37" s="66"/>
      <c r="AX37" s="66"/>
      <c r="AY37" s="66"/>
      <c r="AZ37" s="66"/>
      <c r="BA37" s="66"/>
      <c r="BB37" s="66"/>
    </row>
    <row r="38" spans="1:54" ht="0.95" customHeight="1">
      <c r="A38" s="66"/>
      <c r="B38" s="66"/>
      <c r="C38" s="6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66"/>
      <c r="AW38" s="66"/>
      <c r="AX38" s="66"/>
      <c r="AY38" s="66"/>
      <c r="AZ38" s="66"/>
      <c r="BA38" s="66"/>
      <c r="BB38" s="66"/>
    </row>
    <row r="39" spans="1:54" ht="12" customHeight="1">
      <c r="A39" s="66"/>
      <c r="B39" s="66"/>
      <c r="C39" s="67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66"/>
      <c r="AW39" s="66"/>
      <c r="AX39" s="66"/>
      <c r="AY39" s="66"/>
      <c r="AZ39" s="66"/>
      <c r="BA39" s="66"/>
      <c r="BB39" s="66"/>
    </row>
    <row r="40" spans="1:54" ht="30.95" customHeight="1">
      <c r="A40" s="66"/>
      <c r="B40" s="66"/>
      <c r="C40" s="67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</row>
    <row r="41" spans="1:54" ht="18" customHeight="1">
      <c r="A41" s="66"/>
      <c r="B41" s="66"/>
      <c r="C41" s="67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66"/>
    </row>
    <row r="42" spans="1:54" ht="9.9499999999999993" customHeight="1">
      <c r="A42" s="66"/>
      <c r="B42" s="66"/>
      <c r="C42" s="67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</row>
    <row r="43" spans="1:54" ht="26.1" customHeight="1">
      <c r="A43" s="66"/>
      <c r="B43" s="66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</row>
  </sheetData>
  <mergeCells count="133">
    <mergeCell ref="AB37:AE37"/>
    <mergeCell ref="AG39:AK39"/>
    <mergeCell ref="AL39:AP39"/>
    <mergeCell ref="AQ39:AU39"/>
    <mergeCell ref="V41:BA41"/>
    <mergeCell ref="AG33:AK35"/>
    <mergeCell ref="AL33:AP35"/>
    <mergeCell ref="AQ33:AU35"/>
    <mergeCell ref="AG36:AK38"/>
    <mergeCell ref="AL36:AP38"/>
    <mergeCell ref="AQ36:AU38"/>
    <mergeCell ref="AQ27:AU29"/>
    <mergeCell ref="AB28:AE28"/>
    <mergeCell ref="X30:AA33"/>
    <mergeCell ref="AG30:AK30"/>
    <mergeCell ref="AL30:AP30"/>
    <mergeCell ref="AQ30:AU30"/>
    <mergeCell ref="AG31:AK32"/>
    <mergeCell ref="AL31:AP32"/>
    <mergeCell ref="AQ31:AU32"/>
    <mergeCell ref="AB32:AE34"/>
    <mergeCell ref="C24:D24"/>
    <mergeCell ref="E24:P24"/>
    <mergeCell ref="C25:D25"/>
    <mergeCell ref="E25:F25"/>
    <mergeCell ref="AG27:AK29"/>
    <mergeCell ref="AL27:AP29"/>
    <mergeCell ref="AA23:AB23"/>
    <mergeCell ref="AE23:AG23"/>
    <mergeCell ref="AK23:AL23"/>
    <mergeCell ref="AP23:AQ23"/>
    <mergeCell ref="AU23:AV23"/>
    <mergeCell ref="AW23:AX23"/>
    <mergeCell ref="AA22:AB22"/>
    <mergeCell ref="AE22:AG22"/>
    <mergeCell ref="AK22:AL22"/>
    <mergeCell ref="AP22:AQ22"/>
    <mergeCell ref="AU22:AV22"/>
    <mergeCell ref="AW22:AX22"/>
    <mergeCell ref="AA21:AB21"/>
    <mergeCell ref="AE21:AG21"/>
    <mergeCell ref="AK21:AL21"/>
    <mergeCell ref="AP21:AQ21"/>
    <mergeCell ref="AU21:AV21"/>
    <mergeCell ref="AW21:AX21"/>
    <mergeCell ref="AA20:AB20"/>
    <mergeCell ref="AE20:AG20"/>
    <mergeCell ref="AK20:AL20"/>
    <mergeCell ref="AP20:AQ20"/>
    <mergeCell ref="AU20:AV20"/>
    <mergeCell ref="AW20:AX20"/>
    <mergeCell ref="AA19:AB19"/>
    <mergeCell ref="AE19:AG19"/>
    <mergeCell ref="AK19:AL19"/>
    <mergeCell ref="AP19:AQ19"/>
    <mergeCell ref="AU19:AV19"/>
    <mergeCell ref="AW19:AX19"/>
    <mergeCell ref="AA18:AB18"/>
    <mergeCell ref="AE18:AG18"/>
    <mergeCell ref="AK18:AL18"/>
    <mergeCell ref="AP18:AQ18"/>
    <mergeCell ref="AU18:AV18"/>
    <mergeCell ref="AW18:AX18"/>
    <mergeCell ref="AA17:AB17"/>
    <mergeCell ref="AE17:AG17"/>
    <mergeCell ref="AK17:AL17"/>
    <mergeCell ref="AP17:AQ17"/>
    <mergeCell ref="AU17:AV17"/>
    <mergeCell ref="AW17:AX17"/>
    <mergeCell ref="AA16:AB16"/>
    <mergeCell ref="AE16:AG16"/>
    <mergeCell ref="AK16:AL16"/>
    <mergeCell ref="AP16:AQ16"/>
    <mergeCell ref="AU16:AV16"/>
    <mergeCell ref="AW16:AX16"/>
    <mergeCell ref="AA15:AB15"/>
    <mergeCell ref="AE15:AG15"/>
    <mergeCell ref="AK15:AL15"/>
    <mergeCell ref="AP15:AQ15"/>
    <mergeCell ref="AU15:AV15"/>
    <mergeCell ref="AW15:AX15"/>
    <mergeCell ref="AA14:AB14"/>
    <mergeCell ref="AE14:AG14"/>
    <mergeCell ref="AK14:AL14"/>
    <mergeCell ref="AP14:AQ14"/>
    <mergeCell ref="AU14:AV14"/>
    <mergeCell ref="AW14:AX14"/>
    <mergeCell ref="AA13:AB13"/>
    <mergeCell ref="AE13:AG13"/>
    <mergeCell ref="AK13:AL13"/>
    <mergeCell ref="AP13:AQ13"/>
    <mergeCell ref="AU13:AV13"/>
    <mergeCell ref="AW13:AX13"/>
    <mergeCell ref="AO11:AQ11"/>
    <mergeCell ref="AR11:AR12"/>
    <mergeCell ref="AS11:AT11"/>
    <mergeCell ref="AU11:AV12"/>
    <mergeCell ref="AW11:AY11"/>
    <mergeCell ref="AK12:AL12"/>
    <mergeCell ref="AP12:AQ12"/>
    <mergeCell ref="AW12:AX12"/>
    <mergeCell ref="AC11:AD11"/>
    <mergeCell ref="AE11:AG12"/>
    <mergeCell ref="AH11:AI11"/>
    <mergeCell ref="AJ11:AJ12"/>
    <mergeCell ref="AK11:AM11"/>
    <mergeCell ref="AN11:AN12"/>
    <mergeCell ref="P11:P12"/>
    <mergeCell ref="Q11:R11"/>
    <mergeCell ref="S11:S12"/>
    <mergeCell ref="X11:X12"/>
    <mergeCell ref="Y11:Z11"/>
    <mergeCell ref="AA11:AB12"/>
    <mergeCell ref="W10:W12"/>
    <mergeCell ref="X10:AY10"/>
    <mergeCell ref="E11:E12"/>
    <mergeCell ref="F11:F12"/>
    <mergeCell ref="G11:G12"/>
    <mergeCell ref="H11:I11"/>
    <mergeCell ref="J11:J12"/>
    <mergeCell ref="K11:L11"/>
    <mergeCell ref="M11:M12"/>
    <mergeCell ref="N11:O11"/>
    <mergeCell ref="B2:C4"/>
    <mergeCell ref="AX2:AZ3"/>
    <mergeCell ref="C5:S5"/>
    <mergeCell ref="O7:T7"/>
    <mergeCell ref="B8:B9"/>
    <mergeCell ref="B10:B12"/>
    <mergeCell ref="C10:C12"/>
    <mergeCell ref="D10:D12"/>
    <mergeCell ref="E10:R10"/>
    <mergeCell ref="V10:V12"/>
  </mergeCells>
  <pageMargins left="0.51" right="0" top="0" bottom="0" header="0" footer="0"/>
  <pageSetup scale="70" orientation="landscape" r:id="rId1"/>
  <headerFooter alignWithMargins="0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F79D-2181-453C-8150-893A005F062F}">
  <dimension ref="A1:BS58"/>
  <sheetViews>
    <sheetView view="pageBreakPreview" topLeftCell="A37" zoomScale="85" zoomScaleNormal="100" zoomScaleSheetLayoutView="85" workbookViewId="0">
      <selection activeCell="O13" sqref="O13:O14"/>
    </sheetView>
  </sheetViews>
  <sheetFormatPr defaultRowHeight="12.75"/>
  <cols>
    <col min="1" max="1" width="3.42578125" style="68" customWidth="1"/>
    <col min="2" max="2" width="1.7109375" style="68" customWidth="1"/>
    <col min="3" max="3" width="12.42578125" style="68" customWidth="1"/>
    <col min="4" max="4" width="1.140625" style="68" customWidth="1"/>
    <col min="5" max="5" width="4.42578125" style="68" customWidth="1"/>
    <col min="6" max="6" width="1.5703125" style="68" customWidth="1"/>
    <col min="7" max="7" width="1.85546875" style="68" customWidth="1"/>
    <col min="8" max="9" width="1.7109375" style="68" customWidth="1"/>
    <col min="10" max="10" width="5.42578125" style="68" customWidth="1"/>
    <col min="11" max="11" width="1.7109375" style="68" customWidth="1"/>
    <col min="12" max="12" width="5.140625" style="68" customWidth="1"/>
    <col min="13" max="13" width="1.5703125" style="68" customWidth="1"/>
    <col min="14" max="17" width="6.7109375" style="68" customWidth="1"/>
    <col min="18" max="18" width="0.7109375" style="68" customWidth="1"/>
    <col min="19" max="19" width="5.140625" style="68" customWidth="1"/>
    <col min="20" max="20" width="0.85546875" style="68" customWidth="1"/>
    <col min="21" max="21" width="6.7109375" style="68" customWidth="1"/>
    <col min="22" max="22" width="0.7109375" style="68" customWidth="1"/>
    <col min="23" max="23" width="0.140625" style="68" customWidth="1"/>
    <col min="24" max="24" width="5.85546875" style="68" customWidth="1"/>
    <col min="25" max="25" width="1.85546875" style="68" customWidth="1"/>
    <col min="26" max="26" width="4.85546875" style="68" customWidth="1"/>
    <col min="27" max="27" width="0.7109375" style="68" customWidth="1"/>
    <col min="28" max="28" width="0.140625" style="68" customWidth="1"/>
    <col min="29" max="29" width="2.5703125" style="68" customWidth="1"/>
    <col min="30" max="30" width="0.140625" style="68" customWidth="1"/>
    <col min="31" max="31" width="1.7109375" style="68" customWidth="1"/>
    <col min="32" max="32" width="0.140625" style="68" customWidth="1"/>
    <col min="33" max="33" width="1.28515625" style="68" customWidth="1"/>
    <col min="34" max="34" width="6.7109375" style="68" customWidth="1"/>
    <col min="35" max="35" width="4.5703125" style="68" customWidth="1"/>
    <col min="36" max="36" width="0.140625" style="68" customWidth="1"/>
    <col min="37" max="37" width="1.85546875" style="68" customWidth="1"/>
    <col min="38" max="38" width="0.140625" style="68" customWidth="1"/>
    <col min="39" max="39" width="0.7109375" style="68" customWidth="1"/>
    <col min="40" max="40" width="5.85546875" style="68" customWidth="1"/>
    <col min="41" max="42" width="0.140625" style="68" customWidth="1"/>
    <col min="43" max="43" width="6.5703125" style="68" customWidth="1"/>
    <col min="44" max="44" width="3.7109375" style="68" customWidth="1"/>
    <col min="45" max="46" width="0.140625" style="68" customWidth="1"/>
    <col min="47" max="47" width="0.85546875" style="68" customWidth="1"/>
    <col min="48" max="48" width="0.140625" style="68" customWidth="1"/>
    <col min="49" max="49" width="1.5703125" style="68" customWidth="1"/>
    <col min="50" max="50" width="0.140625" style="68" customWidth="1"/>
    <col min="51" max="52" width="3.42578125" style="68" customWidth="1"/>
    <col min="53" max="53" width="5" style="68" customWidth="1"/>
    <col min="54" max="54" width="3.7109375" style="68" customWidth="1"/>
    <col min="55" max="55" width="1.140625" style="68" customWidth="1"/>
    <col min="56" max="56" width="1.85546875" style="68" customWidth="1"/>
    <col min="57" max="58" width="6.7109375" style="68" customWidth="1"/>
    <col min="59" max="59" width="2" style="68" customWidth="1"/>
    <col min="60" max="60" width="4.7109375" style="68" customWidth="1"/>
    <col min="61" max="67" width="6.7109375" style="68" customWidth="1"/>
    <col min="68" max="68" width="6.42578125" style="68" customWidth="1"/>
    <col min="69" max="70" width="0.140625" style="68" customWidth="1"/>
    <col min="71" max="71" width="3.42578125" style="68" customWidth="1"/>
    <col min="72" max="256" width="9.140625" style="68"/>
    <col min="257" max="257" width="3.42578125" style="68" customWidth="1"/>
    <col min="258" max="258" width="1.7109375" style="68" customWidth="1"/>
    <col min="259" max="259" width="12.42578125" style="68" customWidth="1"/>
    <col min="260" max="260" width="1.140625" style="68" customWidth="1"/>
    <col min="261" max="261" width="4.42578125" style="68" customWidth="1"/>
    <col min="262" max="262" width="1.5703125" style="68" customWidth="1"/>
    <col min="263" max="263" width="1.85546875" style="68" customWidth="1"/>
    <col min="264" max="265" width="1.7109375" style="68" customWidth="1"/>
    <col min="266" max="266" width="5.42578125" style="68" customWidth="1"/>
    <col min="267" max="267" width="1.7109375" style="68" customWidth="1"/>
    <col min="268" max="268" width="5.140625" style="68" customWidth="1"/>
    <col min="269" max="269" width="1.5703125" style="68" customWidth="1"/>
    <col min="270" max="273" width="6.7109375" style="68" customWidth="1"/>
    <col min="274" max="274" width="0.7109375" style="68" customWidth="1"/>
    <col min="275" max="275" width="5.140625" style="68" customWidth="1"/>
    <col min="276" max="276" width="0.85546875" style="68" customWidth="1"/>
    <col min="277" max="277" width="6.7109375" style="68" customWidth="1"/>
    <col min="278" max="278" width="0.7109375" style="68" customWidth="1"/>
    <col min="279" max="279" width="0.140625" style="68" customWidth="1"/>
    <col min="280" max="280" width="5.85546875" style="68" customWidth="1"/>
    <col min="281" max="281" width="1.85546875" style="68" customWidth="1"/>
    <col min="282" max="282" width="4.85546875" style="68" customWidth="1"/>
    <col min="283" max="283" width="0.7109375" style="68" customWidth="1"/>
    <col min="284" max="284" width="0.140625" style="68" customWidth="1"/>
    <col min="285" max="285" width="2.5703125" style="68" customWidth="1"/>
    <col min="286" max="286" width="0.140625" style="68" customWidth="1"/>
    <col min="287" max="287" width="1.7109375" style="68" customWidth="1"/>
    <col min="288" max="288" width="0.140625" style="68" customWidth="1"/>
    <col min="289" max="289" width="1.28515625" style="68" customWidth="1"/>
    <col min="290" max="290" width="6.7109375" style="68" customWidth="1"/>
    <col min="291" max="291" width="4.5703125" style="68" customWidth="1"/>
    <col min="292" max="292" width="0.140625" style="68" customWidth="1"/>
    <col min="293" max="293" width="1.85546875" style="68" customWidth="1"/>
    <col min="294" max="294" width="0.140625" style="68" customWidth="1"/>
    <col min="295" max="295" width="0.7109375" style="68" customWidth="1"/>
    <col min="296" max="296" width="5.85546875" style="68" customWidth="1"/>
    <col min="297" max="298" width="0.140625" style="68" customWidth="1"/>
    <col min="299" max="299" width="6.5703125" style="68" customWidth="1"/>
    <col min="300" max="300" width="3.7109375" style="68" customWidth="1"/>
    <col min="301" max="302" width="0.140625" style="68" customWidth="1"/>
    <col min="303" max="303" width="0.85546875" style="68" customWidth="1"/>
    <col min="304" max="304" width="0.140625" style="68" customWidth="1"/>
    <col min="305" max="305" width="1.5703125" style="68" customWidth="1"/>
    <col min="306" max="306" width="0.140625" style="68" customWidth="1"/>
    <col min="307" max="308" width="3.42578125" style="68" customWidth="1"/>
    <col min="309" max="309" width="5" style="68" customWidth="1"/>
    <col min="310" max="310" width="3.7109375" style="68" customWidth="1"/>
    <col min="311" max="311" width="1.140625" style="68" customWidth="1"/>
    <col min="312" max="312" width="1.85546875" style="68" customWidth="1"/>
    <col min="313" max="314" width="6.7109375" style="68" customWidth="1"/>
    <col min="315" max="315" width="2" style="68" customWidth="1"/>
    <col min="316" max="316" width="4.7109375" style="68" customWidth="1"/>
    <col min="317" max="323" width="6.7109375" style="68" customWidth="1"/>
    <col min="324" max="324" width="6.42578125" style="68" customWidth="1"/>
    <col min="325" max="326" width="0.140625" style="68" customWidth="1"/>
    <col min="327" max="327" width="3.42578125" style="68" customWidth="1"/>
    <col min="328" max="512" width="9.140625" style="68"/>
    <col min="513" max="513" width="3.42578125" style="68" customWidth="1"/>
    <col min="514" max="514" width="1.7109375" style="68" customWidth="1"/>
    <col min="515" max="515" width="12.42578125" style="68" customWidth="1"/>
    <col min="516" max="516" width="1.140625" style="68" customWidth="1"/>
    <col min="517" max="517" width="4.42578125" style="68" customWidth="1"/>
    <col min="518" max="518" width="1.5703125" style="68" customWidth="1"/>
    <col min="519" max="519" width="1.85546875" style="68" customWidth="1"/>
    <col min="520" max="521" width="1.7109375" style="68" customWidth="1"/>
    <col min="522" max="522" width="5.42578125" style="68" customWidth="1"/>
    <col min="523" max="523" width="1.7109375" style="68" customWidth="1"/>
    <col min="524" max="524" width="5.140625" style="68" customWidth="1"/>
    <col min="525" max="525" width="1.5703125" style="68" customWidth="1"/>
    <col min="526" max="529" width="6.7109375" style="68" customWidth="1"/>
    <col min="530" max="530" width="0.7109375" style="68" customWidth="1"/>
    <col min="531" max="531" width="5.140625" style="68" customWidth="1"/>
    <col min="532" max="532" width="0.85546875" style="68" customWidth="1"/>
    <col min="533" max="533" width="6.7109375" style="68" customWidth="1"/>
    <col min="534" max="534" width="0.7109375" style="68" customWidth="1"/>
    <col min="535" max="535" width="0.140625" style="68" customWidth="1"/>
    <col min="536" max="536" width="5.85546875" style="68" customWidth="1"/>
    <col min="537" max="537" width="1.85546875" style="68" customWidth="1"/>
    <col min="538" max="538" width="4.85546875" style="68" customWidth="1"/>
    <col min="539" max="539" width="0.7109375" style="68" customWidth="1"/>
    <col min="540" max="540" width="0.140625" style="68" customWidth="1"/>
    <col min="541" max="541" width="2.5703125" style="68" customWidth="1"/>
    <col min="542" max="542" width="0.140625" style="68" customWidth="1"/>
    <col min="543" max="543" width="1.7109375" style="68" customWidth="1"/>
    <col min="544" max="544" width="0.140625" style="68" customWidth="1"/>
    <col min="545" max="545" width="1.28515625" style="68" customWidth="1"/>
    <col min="546" max="546" width="6.7109375" style="68" customWidth="1"/>
    <col min="547" max="547" width="4.5703125" style="68" customWidth="1"/>
    <col min="548" max="548" width="0.140625" style="68" customWidth="1"/>
    <col min="549" max="549" width="1.85546875" style="68" customWidth="1"/>
    <col min="550" max="550" width="0.140625" style="68" customWidth="1"/>
    <col min="551" max="551" width="0.7109375" style="68" customWidth="1"/>
    <col min="552" max="552" width="5.85546875" style="68" customWidth="1"/>
    <col min="553" max="554" width="0.140625" style="68" customWidth="1"/>
    <col min="555" max="555" width="6.5703125" style="68" customWidth="1"/>
    <col min="556" max="556" width="3.7109375" style="68" customWidth="1"/>
    <col min="557" max="558" width="0.140625" style="68" customWidth="1"/>
    <col min="559" max="559" width="0.85546875" style="68" customWidth="1"/>
    <col min="560" max="560" width="0.140625" style="68" customWidth="1"/>
    <col min="561" max="561" width="1.5703125" style="68" customWidth="1"/>
    <col min="562" max="562" width="0.140625" style="68" customWidth="1"/>
    <col min="563" max="564" width="3.42578125" style="68" customWidth="1"/>
    <col min="565" max="565" width="5" style="68" customWidth="1"/>
    <col min="566" max="566" width="3.7109375" style="68" customWidth="1"/>
    <col min="567" max="567" width="1.140625" style="68" customWidth="1"/>
    <col min="568" max="568" width="1.85546875" style="68" customWidth="1"/>
    <col min="569" max="570" width="6.7109375" style="68" customWidth="1"/>
    <col min="571" max="571" width="2" style="68" customWidth="1"/>
    <col min="572" max="572" width="4.7109375" style="68" customWidth="1"/>
    <col min="573" max="579" width="6.7109375" style="68" customWidth="1"/>
    <col min="580" max="580" width="6.42578125" style="68" customWidth="1"/>
    <col min="581" max="582" width="0.140625" style="68" customWidth="1"/>
    <col min="583" max="583" width="3.42578125" style="68" customWidth="1"/>
    <col min="584" max="768" width="9.140625" style="68"/>
    <col min="769" max="769" width="3.42578125" style="68" customWidth="1"/>
    <col min="770" max="770" width="1.7109375" style="68" customWidth="1"/>
    <col min="771" max="771" width="12.42578125" style="68" customWidth="1"/>
    <col min="772" max="772" width="1.140625" style="68" customWidth="1"/>
    <col min="773" max="773" width="4.42578125" style="68" customWidth="1"/>
    <col min="774" max="774" width="1.5703125" style="68" customWidth="1"/>
    <col min="775" max="775" width="1.85546875" style="68" customWidth="1"/>
    <col min="776" max="777" width="1.7109375" style="68" customWidth="1"/>
    <col min="778" max="778" width="5.42578125" style="68" customWidth="1"/>
    <col min="779" max="779" width="1.7109375" style="68" customWidth="1"/>
    <col min="780" max="780" width="5.140625" style="68" customWidth="1"/>
    <col min="781" max="781" width="1.5703125" style="68" customWidth="1"/>
    <col min="782" max="785" width="6.7109375" style="68" customWidth="1"/>
    <col min="786" max="786" width="0.7109375" style="68" customWidth="1"/>
    <col min="787" max="787" width="5.140625" style="68" customWidth="1"/>
    <col min="788" max="788" width="0.85546875" style="68" customWidth="1"/>
    <col min="789" max="789" width="6.7109375" style="68" customWidth="1"/>
    <col min="790" max="790" width="0.7109375" style="68" customWidth="1"/>
    <col min="791" max="791" width="0.140625" style="68" customWidth="1"/>
    <col min="792" max="792" width="5.85546875" style="68" customWidth="1"/>
    <col min="793" max="793" width="1.85546875" style="68" customWidth="1"/>
    <col min="794" max="794" width="4.85546875" style="68" customWidth="1"/>
    <col min="795" max="795" width="0.7109375" style="68" customWidth="1"/>
    <col min="796" max="796" width="0.140625" style="68" customWidth="1"/>
    <col min="797" max="797" width="2.5703125" style="68" customWidth="1"/>
    <col min="798" max="798" width="0.140625" style="68" customWidth="1"/>
    <col min="799" max="799" width="1.7109375" style="68" customWidth="1"/>
    <col min="800" max="800" width="0.140625" style="68" customWidth="1"/>
    <col min="801" max="801" width="1.28515625" style="68" customWidth="1"/>
    <col min="802" max="802" width="6.7109375" style="68" customWidth="1"/>
    <col min="803" max="803" width="4.5703125" style="68" customWidth="1"/>
    <col min="804" max="804" width="0.140625" style="68" customWidth="1"/>
    <col min="805" max="805" width="1.85546875" style="68" customWidth="1"/>
    <col min="806" max="806" width="0.140625" style="68" customWidth="1"/>
    <col min="807" max="807" width="0.7109375" style="68" customWidth="1"/>
    <col min="808" max="808" width="5.85546875" style="68" customWidth="1"/>
    <col min="809" max="810" width="0.140625" style="68" customWidth="1"/>
    <col min="811" max="811" width="6.5703125" style="68" customWidth="1"/>
    <col min="812" max="812" width="3.7109375" style="68" customWidth="1"/>
    <col min="813" max="814" width="0.140625" style="68" customWidth="1"/>
    <col min="815" max="815" width="0.85546875" style="68" customWidth="1"/>
    <col min="816" max="816" width="0.140625" style="68" customWidth="1"/>
    <col min="817" max="817" width="1.5703125" style="68" customWidth="1"/>
    <col min="818" max="818" width="0.140625" style="68" customWidth="1"/>
    <col min="819" max="820" width="3.42578125" style="68" customWidth="1"/>
    <col min="821" max="821" width="5" style="68" customWidth="1"/>
    <col min="822" max="822" width="3.7109375" style="68" customWidth="1"/>
    <col min="823" max="823" width="1.140625" style="68" customWidth="1"/>
    <col min="824" max="824" width="1.85546875" style="68" customWidth="1"/>
    <col min="825" max="826" width="6.7109375" style="68" customWidth="1"/>
    <col min="827" max="827" width="2" style="68" customWidth="1"/>
    <col min="828" max="828" width="4.7109375" style="68" customWidth="1"/>
    <col min="829" max="835" width="6.7109375" style="68" customWidth="1"/>
    <col min="836" max="836" width="6.42578125" style="68" customWidth="1"/>
    <col min="837" max="838" width="0.140625" style="68" customWidth="1"/>
    <col min="839" max="839" width="3.42578125" style="68" customWidth="1"/>
    <col min="840" max="1024" width="9.140625" style="68"/>
    <col min="1025" max="1025" width="3.42578125" style="68" customWidth="1"/>
    <col min="1026" max="1026" width="1.7109375" style="68" customWidth="1"/>
    <col min="1027" max="1027" width="12.42578125" style="68" customWidth="1"/>
    <col min="1028" max="1028" width="1.140625" style="68" customWidth="1"/>
    <col min="1029" max="1029" width="4.42578125" style="68" customWidth="1"/>
    <col min="1030" max="1030" width="1.5703125" style="68" customWidth="1"/>
    <col min="1031" max="1031" width="1.85546875" style="68" customWidth="1"/>
    <col min="1032" max="1033" width="1.7109375" style="68" customWidth="1"/>
    <col min="1034" max="1034" width="5.42578125" style="68" customWidth="1"/>
    <col min="1035" max="1035" width="1.7109375" style="68" customWidth="1"/>
    <col min="1036" max="1036" width="5.140625" style="68" customWidth="1"/>
    <col min="1037" max="1037" width="1.5703125" style="68" customWidth="1"/>
    <col min="1038" max="1041" width="6.7109375" style="68" customWidth="1"/>
    <col min="1042" max="1042" width="0.7109375" style="68" customWidth="1"/>
    <col min="1043" max="1043" width="5.140625" style="68" customWidth="1"/>
    <col min="1044" max="1044" width="0.85546875" style="68" customWidth="1"/>
    <col min="1045" max="1045" width="6.7109375" style="68" customWidth="1"/>
    <col min="1046" max="1046" width="0.7109375" style="68" customWidth="1"/>
    <col min="1047" max="1047" width="0.140625" style="68" customWidth="1"/>
    <col min="1048" max="1048" width="5.85546875" style="68" customWidth="1"/>
    <col min="1049" max="1049" width="1.85546875" style="68" customWidth="1"/>
    <col min="1050" max="1050" width="4.85546875" style="68" customWidth="1"/>
    <col min="1051" max="1051" width="0.7109375" style="68" customWidth="1"/>
    <col min="1052" max="1052" width="0.140625" style="68" customWidth="1"/>
    <col min="1053" max="1053" width="2.5703125" style="68" customWidth="1"/>
    <col min="1054" max="1054" width="0.140625" style="68" customWidth="1"/>
    <col min="1055" max="1055" width="1.7109375" style="68" customWidth="1"/>
    <col min="1056" max="1056" width="0.140625" style="68" customWidth="1"/>
    <col min="1057" max="1057" width="1.28515625" style="68" customWidth="1"/>
    <col min="1058" max="1058" width="6.7109375" style="68" customWidth="1"/>
    <col min="1059" max="1059" width="4.5703125" style="68" customWidth="1"/>
    <col min="1060" max="1060" width="0.140625" style="68" customWidth="1"/>
    <col min="1061" max="1061" width="1.85546875" style="68" customWidth="1"/>
    <col min="1062" max="1062" width="0.140625" style="68" customWidth="1"/>
    <col min="1063" max="1063" width="0.7109375" style="68" customWidth="1"/>
    <col min="1064" max="1064" width="5.85546875" style="68" customWidth="1"/>
    <col min="1065" max="1066" width="0.140625" style="68" customWidth="1"/>
    <col min="1067" max="1067" width="6.5703125" style="68" customWidth="1"/>
    <col min="1068" max="1068" width="3.7109375" style="68" customWidth="1"/>
    <col min="1069" max="1070" width="0.140625" style="68" customWidth="1"/>
    <col min="1071" max="1071" width="0.85546875" style="68" customWidth="1"/>
    <col min="1072" max="1072" width="0.140625" style="68" customWidth="1"/>
    <col min="1073" max="1073" width="1.5703125" style="68" customWidth="1"/>
    <col min="1074" max="1074" width="0.140625" style="68" customWidth="1"/>
    <col min="1075" max="1076" width="3.42578125" style="68" customWidth="1"/>
    <col min="1077" max="1077" width="5" style="68" customWidth="1"/>
    <col min="1078" max="1078" width="3.7109375" style="68" customWidth="1"/>
    <col min="1079" max="1079" width="1.140625" style="68" customWidth="1"/>
    <col min="1080" max="1080" width="1.85546875" style="68" customWidth="1"/>
    <col min="1081" max="1082" width="6.7109375" style="68" customWidth="1"/>
    <col min="1083" max="1083" width="2" style="68" customWidth="1"/>
    <col min="1084" max="1084" width="4.7109375" style="68" customWidth="1"/>
    <col min="1085" max="1091" width="6.7109375" style="68" customWidth="1"/>
    <col min="1092" max="1092" width="6.42578125" style="68" customWidth="1"/>
    <col min="1093" max="1094" width="0.140625" style="68" customWidth="1"/>
    <col min="1095" max="1095" width="3.42578125" style="68" customWidth="1"/>
    <col min="1096" max="1280" width="9.140625" style="68"/>
    <col min="1281" max="1281" width="3.42578125" style="68" customWidth="1"/>
    <col min="1282" max="1282" width="1.7109375" style="68" customWidth="1"/>
    <col min="1283" max="1283" width="12.42578125" style="68" customWidth="1"/>
    <col min="1284" max="1284" width="1.140625" style="68" customWidth="1"/>
    <col min="1285" max="1285" width="4.42578125" style="68" customWidth="1"/>
    <col min="1286" max="1286" width="1.5703125" style="68" customWidth="1"/>
    <col min="1287" max="1287" width="1.85546875" style="68" customWidth="1"/>
    <col min="1288" max="1289" width="1.7109375" style="68" customWidth="1"/>
    <col min="1290" max="1290" width="5.42578125" style="68" customWidth="1"/>
    <col min="1291" max="1291" width="1.7109375" style="68" customWidth="1"/>
    <col min="1292" max="1292" width="5.140625" style="68" customWidth="1"/>
    <col min="1293" max="1293" width="1.5703125" style="68" customWidth="1"/>
    <col min="1294" max="1297" width="6.7109375" style="68" customWidth="1"/>
    <col min="1298" max="1298" width="0.7109375" style="68" customWidth="1"/>
    <col min="1299" max="1299" width="5.140625" style="68" customWidth="1"/>
    <col min="1300" max="1300" width="0.85546875" style="68" customWidth="1"/>
    <col min="1301" max="1301" width="6.7109375" style="68" customWidth="1"/>
    <col min="1302" max="1302" width="0.7109375" style="68" customWidth="1"/>
    <col min="1303" max="1303" width="0.140625" style="68" customWidth="1"/>
    <col min="1304" max="1304" width="5.85546875" style="68" customWidth="1"/>
    <col min="1305" max="1305" width="1.85546875" style="68" customWidth="1"/>
    <col min="1306" max="1306" width="4.85546875" style="68" customWidth="1"/>
    <col min="1307" max="1307" width="0.7109375" style="68" customWidth="1"/>
    <col min="1308" max="1308" width="0.140625" style="68" customWidth="1"/>
    <col min="1309" max="1309" width="2.5703125" style="68" customWidth="1"/>
    <col min="1310" max="1310" width="0.140625" style="68" customWidth="1"/>
    <col min="1311" max="1311" width="1.7109375" style="68" customWidth="1"/>
    <col min="1312" max="1312" width="0.140625" style="68" customWidth="1"/>
    <col min="1313" max="1313" width="1.28515625" style="68" customWidth="1"/>
    <col min="1314" max="1314" width="6.7109375" style="68" customWidth="1"/>
    <col min="1315" max="1315" width="4.5703125" style="68" customWidth="1"/>
    <col min="1316" max="1316" width="0.140625" style="68" customWidth="1"/>
    <col min="1317" max="1317" width="1.85546875" style="68" customWidth="1"/>
    <col min="1318" max="1318" width="0.140625" style="68" customWidth="1"/>
    <col min="1319" max="1319" width="0.7109375" style="68" customWidth="1"/>
    <col min="1320" max="1320" width="5.85546875" style="68" customWidth="1"/>
    <col min="1321" max="1322" width="0.140625" style="68" customWidth="1"/>
    <col min="1323" max="1323" width="6.5703125" style="68" customWidth="1"/>
    <col min="1324" max="1324" width="3.7109375" style="68" customWidth="1"/>
    <col min="1325" max="1326" width="0.140625" style="68" customWidth="1"/>
    <col min="1327" max="1327" width="0.85546875" style="68" customWidth="1"/>
    <col min="1328" max="1328" width="0.140625" style="68" customWidth="1"/>
    <col min="1329" max="1329" width="1.5703125" style="68" customWidth="1"/>
    <col min="1330" max="1330" width="0.140625" style="68" customWidth="1"/>
    <col min="1331" max="1332" width="3.42578125" style="68" customWidth="1"/>
    <col min="1333" max="1333" width="5" style="68" customWidth="1"/>
    <col min="1334" max="1334" width="3.7109375" style="68" customWidth="1"/>
    <col min="1335" max="1335" width="1.140625" style="68" customWidth="1"/>
    <col min="1336" max="1336" width="1.85546875" style="68" customWidth="1"/>
    <col min="1337" max="1338" width="6.7109375" style="68" customWidth="1"/>
    <col min="1339" max="1339" width="2" style="68" customWidth="1"/>
    <col min="1340" max="1340" width="4.7109375" style="68" customWidth="1"/>
    <col min="1341" max="1347" width="6.7109375" style="68" customWidth="1"/>
    <col min="1348" max="1348" width="6.42578125" style="68" customWidth="1"/>
    <col min="1349" max="1350" width="0.140625" style="68" customWidth="1"/>
    <col min="1351" max="1351" width="3.42578125" style="68" customWidth="1"/>
    <col min="1352" max="1536" width="9.140625" style="68"/>
    <col min="1537" max="1537" width="3.42578125" style="68" customWidth="1"/>
    <col min="1538" max="1538" width="1.7109375" style="68" customWidth="1"/>
    <col min="1539" max="1539" width="12.42578125" style="68" customWidth="1"/>
    <col min="1540" max="1540" width="1.140625" style="68" customWidth="1"/>
    <col min="1541" max="1541" width="4.42578125" style="68" customWidth="1"/>
    <col min="1542" max="1542" width="1.5703125" style="68" customWidth="1"/>
    <col min="1543" max="1543" width="1.85546875" style="68" customWidth="1"/>
    <col min="1544" max="1545" width="1.7109375" style="68" customWidth="1"/>
    <col min="1546" max="1546" width="5.42578125" style="68" customWidth="1"/>
    <col min="1547" max="1547" width="1.7109375" style="68" customWidth="1"/>
    <col min="1548" max="1548" width="5.140625" style="68" customWidth="1"/>
    <col min="1549" max="1549" width="1.5703125" style="68" customWidth="1"/>
    <col min="1550" max="1553" width="6.7109375" style="68" customWidth="1"/>
    <col min="1554" max="1554" width="0.7109375" style="68" customWidth="1"/>
    <col min="1555" max="1555" width="5.140625" style="68" customWidth="1"/>
    <col min="1556" max="1556" width="0.85546875" style="68" customWidth="1"/>
    <col min="1557" max="1557" width="6.7109375" style="68" customWidth="1"/>
    <col min="1558" max="1558" width="0.7109375" style="68" customWidth="1"/>
    <col min="1559" max="1559" width="0.140625" style="68" customWidth="1"/>
    <col min="1560" max="1560" width="5.85546875" style="68" customWidth="1"/>
    <col min="1561" max="1561" width="1.85546875" style="68" customWidth="1"/>
    <col min="1562" max="1562" width="4.85546875" style="68" customWidth="1"/>
    <col min="1563" max="1563" width="0.7109375" style="68" customWidth="1"/>
    <col min="1564" max="1564" width="0.140625" style="68" customWidth="1"/>
    <col min="1565" max="1565" width="2.5703125" style="68" customWidth="1"/>
    <col min="1566" max="1566" width="0.140625" style="68" customWidth="1"/>
    <col min="1567" max="1567" width="1.7109375" style="68" customWidth="1"/>
    <col min="1568" max="1568" width="0.140625" style="68" customWidth="1"/>
    <col min="1569" max="1569" width="1.28515625" style="68" customWidth="1"/>
    <col min="1570" max="1570" width="6.7109375" style="68" customWidth="1"/>
    <col min="1571" max="1571" width="4.5703125" style="68" customWidth="1"/>
    <col min="1572" max="1572" width="0.140625" style="68" customWidth="1"/>
    <col min="1573" max="1573" width="1.85546875" style="68" customWidth="1"/>
    <col min="1574" max="1574" width="0.140625" style="68" customWidth="1"/>
    <col min="1575" max="1575" width="0.7109375" style="68" customWidth="1"/>
    <col min="1576" max="1576" width="5.85546875" style="68" customWidth="1"/>
    <col min="1577" max="1578" width="0.140625" style="68" customWidth="1"/>
    <col min="1579" max="1579" width="6.5703125" style="68" customWidth="1"/>
    <col min="1580" max="1580" width="3.7109375" style="68" customWidth="1"/>
    <col min="1581" max="1582" width="0.140625" style="68" customWidth="1"/>
    <col min="1583" max="1583" width="0.85546875" style="68" customWidth="1"/>
    <col min="1584" max="1584" width="0.140625" style="68" customWidth="1"/>
    <col min="1585" max="1585" width="1.5703125" style="68" customWidth="1"/>
    <col min="1586" max="1586" width="0.140625" style="68" customWidth="1"/>
    <col min="1587" max="1588" width="3.42578125" style="68" customWidth="1"/>
    <col min="1589" max="1589" width="5" style="68" customWidth="1"/>
    <col min="1590" max="1590" width="3.7109375" style="68" customWidth="1"/>
    <col min="1591" max="1591" width="1.140625" style="68" customWidth="1"/>
    <col min="1592" max="1592" width="1.85546875" style="68" customWidth="1"/>
    <col min="1593" max="1594" width="6.7109375" style="68" customWidth="1"/>
    <col min="1595" max="1595" width="2" style="68" customWidth="1"/>
    <col min="1596" max="1596" width="4.7109375" style="68" customWidth="1"/>
    <col min="1597" max="1603" width="6.7109375" style="68" customWidth="1"/>
    <col min="1604" max="1604" width="6.42578125" style="68" customWidth="1"/>
    <col min="1605" max="1606" width="0.140625" style="68" customWidth="1"/>
    <col min="1607" max="1607" width="3.42578125" style="68" customWidth="1"/>
    <col min="1608" max="1792" width="9.140625" style="68"/>
    <col min="1793" max="1793" width="3.42578125" style="68" customWidth="1"/>
    <col min="1794" max="1794" width="1.7109375" style="68" customWidth="1"/>
    <col min="1795" max="1795" width="12.42578125" style="68" customWidth="1"/>
    <col min="1796" max="1796" width="1.140625" style="68" customWidth="1"/>
    <col min="1797" max="1797" width="4.42578125" style="68" customWidth="1"/>
    <col min="1798" max="1798" width="1.5703125" style="68" customWidth="1"/>
    <col min="1799" max="1799" width="1.85546875" style="68" customWidth="1"/>
    <col min="1800" max="1801" width="1.7109375" style="68" customWidth="1"/>
    <col min="1802" max="1802" width="5.42578125" style="68" customWidth="1"/>
    <col min="1803" max="1803" width="1.7109375" style="68" customWidth="1"/>
    <col min="1804" max="1804" width="5.140625" style="68" customWidth="1"/>
    <col min="1805" max="1805" width="1.5703125" style="68" customWidth="1"/>
    <col min="1806" max="1809" width="6.7109375" style="68" customWidth="1"/>
    <col min="1810" max="1810" width="0.7109375" style="68" customWidth="1"/>
    <col min="1811" max="1811" width="5.140625" style="68" customWidth="1"/>
    <col min="1812" max="1812" width="0.85546875" style="68" customWidth="1"/>
    <col min="1813" max="1813" width="6.7109375" style="68" customWidth="1"/>
    <col min="1814" max="1814" width="0.7109375" style="68" customWidth="1"/>
    <col min="1815" max="1815" width="0.140625" style="68" customWidth="1"/>
    <col min="1816" max="1816" width="5.85546875" style="68" customWidth="1"/>
    <col min="1817" max="1817" width="1.85546875" style="68" customWidth="1"/>
    <col min="1818" max="1818" width="4.85546875" style="68" customWidth="1"/>
    <col min="1819" max="1819" width="0.7109375" style="68" customWidth="1"/>
    <col min="1820" max="1820" width="0.140625" style="68" customWidth="1"/>
    <col min="1821" max="1821" width="2.5703125" style="68" customWidth="1"/>
    <col min="1822" max="1822" width="0.140625" style="68" customWidth="1"/>
    <col min="1823" max="1823" width="1.7109375" style="68" customWidth="1"/>
    <col min="1824" max="1824" width="0.140625" style="68" customWidth="1"/>
    <col min="1825" max="1825" width="1.28515625" style="68" customWidth="1"/>
    <col min="1826" max="1826" width="6.7109375" style="68" customWidth="1"/>
    <col min="1827" max="1827" width="4.5703125" style="68" customWidth="1"/>
    <col min="1828" max="1828" width="0.140625" style="68" customWidth="1"/>
    <col min="1829" max="1829" width="1.85546875" style="68" customWidth="1"/>
    <col min="1830" max="1830" width="0.140625" style="68" customWidth="1"/>
    <col min="1831" max="1831" width="0.7109375" style="68" customWidth="1"/>
    <col min="1832" max="1832" width="5.85546875" style="68" customWidth="1"/>
    <col min="1833" max="1834" width="0.140625" style="68" customWidth="1"/>
    <col min="1835" max="1835" width="6.5703125" style="68" customWidth="1"/>
    <col min="1836" max="1836" width="3.7109375" style="68" customWidth="1"/>
    <col min="1837" max="1838" width="0.140625" style="68" customWidth="1"/>
    <col min="1839" max="1839" width="0.85546875" style="68" customWidth="1"/>
    <col min="1840" max="1840" width="0.140625" style="68" customWidth="1"/>
    <col min="1841" max="1841" width="1.5703125" style="68" customWidth="1"/>
    <col min="1842" max="1842" width="0.140625" style="68" customWidth="1"/>
    <col min="1843" max="1844" width="3.42578125" style="68" customWidth="1"/>
    <col min="1845" max="1845" width="5" style="68" customWidth="1"/>
    <col min="1846" max="1846" width="3.7109375" style="68" customWidth="1"/>
    <col min="1847" max="1847" width="1.140625" style="68" customWidth="1"/>
    <col min="1848" max="1848" width="1.85546875" style="68" customWidth="1"/>
    <col min="1849" max="1850" width="6.7109375" style="68" customWidth="1"/>
    <col min="1851" max="1851" width="2" style="68" customWidth="1"/>
    <col min="1852" max="1852" width="4.7109375" style="68" customWidth="1"/>
    <col min="1853" max="1859" width="6.7109375" style="68" customWidth="1"/>
    <col min="1860" max="1860" width="6.42578125" style="68" customWidth="1"/>
    <col min="1861" max="1862" width="0.140625" style="68" customWidth="1"/>
    <col min="1863" max="1863" width="3.42578125" style="68" customWidth="1"/>
    <col min="1864" max="2048" width="9.140625" style="68"/>
    <col min="2049" max="2049" width="3.42578125" style="68" customWidth="1"/>
    <col min="2050" max="2050" width="1.7109375" style="68" customWidth="1"/>
    <col min="2051" max="2051" width="12.42578125" style="68" customWidth="1"/>
    <col min="2052" max="2052" width="1.140625" style="68" customWidth="1"/>
    <col min="2053" max="2053" width="4.42578125" style="68" customWidth="1"/>
    <col min="2054" max="2054" width="1.5703125" style="68" customWidth="1"/>
    <col min="2055" max="2055" width="1.85546875" style="68" customWidth="1"/>
    <col min="2056" max="2057" width="1.7109375" style="68" customWidth="1"/>
    <col min="2058" max="2058" width="5.42578125" style="68" customWidth="1"/>
    <col min="2059" max="2059" width="1.7109375" style="68" customWidth="1"/>
    <col min="2060" max="2060" width="5.140625" style="68" customWidth="1"/>
    <col min="2061" max="2061" width="1.5703125" style="68" customWidth="1"/>
    <col min="2062" max="2065" width="6.7109375" style="68" customWidth="1"/>
    <col min="2066" max="2066" width="0.7109375" style="68" customWidth="1"/>
    <col min="2067" max="2067" width="5.140625" style="68" customWidth="1"/>
    <col min="2068" max="2068" width="0.85546875" style="68" customWidth="1"/>
    <col min="2069" max="2069" width="6.7109375" style="68" customWidth="1"/>
    <col min="2070" max="2070" width="0.7109375" style="68" customWidth="1"/>
    <col min="2071" max="2071" width="0.140625" style="68" customWidth="1"/>
    <col min="2072" max="2072" width="5.85546875" style="68" customWidth="1"/>
    <col min="2073" max="2073" width="1.85546875" style="68" customWidth="1"/>
    <col min="2074" max="2074" width="4.85546875" style="68" customWidth="1"/>
    <col min="2075" max="2075" width="0.7109375" style="68" customWidth="1"/>
    <col min="2076" max="2076" width="0.140625" style="68" customWidth="1"/>
    <col min="2077" max="2077" width="2.5703125" style="68" customWidth="1"/>
    <col min="2078" max="2078" width="0.140625" style="68" customWidth="1"/>
    <col min="2079" max="2079" width="1.7109375" style="68" customWidth="1"/>
    <col min="2080" max="2080" width="0.140625" style="68" customWidth="1"/>
    <col min="2081" max="2081" width="1.28515625" style="68" customWidth="1"/>
    <col min="2082" max="2082" width="6.7109375" style="68" customWidth="1"/>
    <col min="2083" max="2083" width="4.5703125" style="68" customWidth="1"/>
    <col min="2084" max="2084" width="0.140625" style="68" customWidth="1"/>
    <col min="2085" max="2085" width="1.85546875" style="68" customWidth="1"/>
    <col min="2086" max="2086" width="0.140625" style="68" customWidth="1"/>
    <col min="2087" max="2087" width="0.7109375" style="68" customWidth="1"/>
    <col min="2088" max="2088" width="5.85546875" style="68" customWidth="1"/>
    <col min="2089" max="2090" width="0.140625" style="68" customWidth="1"/>
    <col min="2091" max="2091" width="6.5703125" style="68" customWidth="1"/>
    <col min="2092" max="2092" width="3.7109375" style="68" customWidth="1"/>
    <col min="2093" max="2094" width="0.140625" style="68" customWidth="1"/>
    <col min="2095" max="2095" width="0.85546875" style="68" customWidth="1"/>
    <col min="2096" max="2096" width="0.140625" style="68" customWidth="1"/>
    <col min="2097" max="2097" width="1.5703125" style="68" customWidth="1"/>
    <col min="2098" max="2098" width="0.140625" style="68" customWidth="1"/>
    <col min="2099" max="2100" width="3.42578125" style="68" customWidth="1"/>
    <col min="2101" max="2101" width="5" style="68" customWidth="1"/>
    <col min="2102" max="2102" width="3.7109375" style="68" customWidth="1"/>
    <col min="2103" max="2103" width="1.140625" style="68" customWidth="1"/>
    <col min="2104" max="2104" width="1.85546875" style="68" customWidth="1"/>
    <col min="2105" max="2106" width="6.7109375" style="68" customWidth="1"/>
    <col min="2107" max="2107" width="2" style="68" customWidth="1"/>
    <col min="2108" max="2108" width="4.7109375" style="68" customWidth="1"/>
    <col min="2109" max="2115" width="6.7109375" style="68" customWidth="1"/>
    <col min="2116" max="2116" width="6.42578125" style="68" customWidth="1"/>
    <col min="2117" max="2118" width="0.140625" style="68" customWidth="1"/>
    <col min="2119" max="2119" width="3.42578125" style="68" customWidth="1"/>
    <col min="2120" max="2304" width="9.140625" style="68"/>
    <col min="2305" max="2305" width="3.42578125" style="68" customWidth="1"/>
    <col min="2306" max="2306" width="1.7109375" style="68" customWidth="1"/>
    <col min="2307" max="2307" width="12.42578125" style="68" customWidth="1"/>
    <col min="2308" max="2308" width="1.140625" style="68" customWidth="1"/>
    <col min="2309" max="2309" width="4.42578125" style="68" customWidth="1"/>
    <col min="2310" max="2310" width="1.5703125" style="68" customWidth="1"/>
    <col min="2311" max="2311" width="1.85546875" style="68" customWidth="1"/>
    <col min="2312" max="2313" width="1.7109375" style="68" customWidth="1"/>
    <col min="2314" max="2314" width="5.42578125" style="68" customWidth="1"/>
    <col min="2315" max="2315" width="1.7109375" style="68" customWidth="1"/>
    <col min="2316" max="2316" width="5.140625" style="68" customWidth="1"/>
    <col min="2317" max="2317" width="1.5703125" style="68" customWidth="1"/>
    <col min="2318" max="2321" width="6.7109375" style="68" customWidth="1"/>
    <col min="2322" max="2322" width="0.7109375" style="68" customWidth="1"/>
    <col min="2323" max="2323" width="5.140625" style="68" customWidth="1"/>
    <col min="2324" max="2324" width="0.85546875" style="68" customWidth="1"/>
    <col min="2325" max="2325" width="6.7109375" style="68" customWidth="1"/>
    <col min="2326" max="2326" width="0.7109375" style="68" customWidth="1"/>
    <col min="2327" max="2327" width="0.140625" style="68" customWidth="1"/>
    <col min="2328" max="2328" width="5.85546875" style="68" customWidth="1"/>
    <col min="2329" max="2329" width="1.85546875" style="68" customWidth="1"/>
    <col min="2330" max="2330" width="4.85546875" style="68" customWidth="1"/>
    <col min="2331" max="2331" width="0.7109375" style="68" customWidth="1"/>
    <col min="2332" max="2332" width="0.140625" style="68" customWidth="1"/>
    <col min="2333" max="2333" width="2.5703125" style="68" customWidth="1"/>
    <col min="2334" max="2334" width="0.140625" style="68" customWidth="1"/>
    <col min="2335" max="2335" width="1.7109375" style="68" customWidth="1"/>
    <col min="2336" max="2336" width="0.140625" style="68" customWidth="1"/>
    <col min="2337" max="2337" width="1.28515625" style="68" customWidth="1"/>
    <col min="2338" max="2338" width="6.7109375" style="68" customWidth="1"/>
    <col min="2339" max="2339" width="4.5703125" style="68" customWidth="1"/>
    <col min="2340" max="2340" width="0.140625" style="68" customWidth="1"/>
    <col min="2341" max="2341" width="1.85546875" style="68" customWidth="1"/>
    <col min="2342" max="2342" width="0.140625" style="68" customWidth="1"/>
    <col min="2343" max="2343" width="0.7109375" style="68" customWidth="1"/>
    <col min="2344" max="2344" width="5.85546875" style="68" customWidth="1"/>
    <col min="2345" max="2346" width="0.140625" style="68" customWidth="1"/>
    <col min="2347" max="2347" width="6.5703125" style="68" customWidth="1"/>
    <col min="2348" max="2348" width="3.7109375" style="68" customWidth="1"/>
    <col min="2349" max="2350" width="0.140625" style="68" customWidth="1"/>
    <col min="2351" max="2351" width="0.85546875" style="68" customWidth="1"/>
    <col min="2352" max="2352" width="0.140625" style="68" customWidth="1"/>
    <col min="2353" max="2353" width="1.5703125" style="68" customWidth="1"/>
    <col min="2354" max="2354" width="0.140625" style="68" customWidth="1"/>
    <col min="2355" max="2356" width="3.42578125" style="68" customWidth="1"/>
    <col min="2357" max="2357" width="5" style="68" customWidth="1"/>
    <col min="2358" max="2358" width="3.7109375" style="68" customWidth="1"/>
    <col min="2359" max="2359" width="1.140625" style="68" customWidth="1"/>
    <col min="2360" max="2360" width="1.85546875" style="68" customWidth="1"/>
    <col min="2361" max="2362" width="6.7109375" style="68" customWidth="1"/>
    <col min="2363" max="2363" width="2" style="68" customWidth="1"/>
    <col min="2364" max="2364" width="4.7109375" style="68" customWidth="1"/>
    <col min="2365" max="2371" width="6.7109375" style="68" customWidth="1"/>
    <col min="2372" max="2372" width="6.42578125" style="68" customWidth="1"/>
    <col min="2373" max="2374" width="0.140625" style="68" customWidth="1"/>
    <col min="2375" max="2375" width="3.42578125" style="68" customWidth="1"/>
    <col min="2376" max="2560" width="9.140625" style="68"/>
    <col min="2561" max="2561" width="3.42578125" style="68" customWidth="1"/>
    <col min="2562" max="2562" width="1.7109375" style="68" customWidth="1"/>
    <col min="2563" max="2563" width="12.42578125" style="68" customWidth="1"/>
    <col min="2564" max="2564" width="1.140625" style="68" customWidth="1"/>
    <col min="2565" max="2565" width="4.42578125" style="68" customWidth="1"/>
    <col min="2566" max="2566" width="1.5703125" style="68" customWidth="1"/>
    <col min="2567" max="2567" width="1.85546875" style="68" customWidth="1"/>
    <col min="2568" max="2569" width="1.7109375" style="68" customWidth="1"/>
    <col min="2570" max="2570" width="5.42578125" style="68" customWidth="1"/>
    <col min="2571" max="2571" width="1.7109375" style="68" customWidth="1"/>
    <col min="2572" max="2572" width="5.140625" style="68" customWidth="1"/>
    <col min="2573" max="2573" width="1.5703125" style="68" customWidth="1"/>
    <col min="2574" max="2577" width="6.7109375" style="68" customWidth="1"/>
    <col min="2578" max="2578" width="0.7109375" style="68" customWidth="1"/>
    <col min="2579" max="2579" width="5.140625" style="68" customWidth="1"/>
    <col min="2580" max="2580" width="0.85546875" style="68" customWidth="1"/>
    <col min="2581" max="2581" width="6.7109375" style="68" customWidth="1"/>
    <col min="2582" max="2582" width="0.7109375" style="68" customWidth="1"/>
    <col min="2583" max="2583" width="0.140625" style="68" customWidth="1"/>
    <col min="2584" max="2584" width="5.85546875" style="68" customWidth="1"/>
    <col min="2585" max="2585" width="1.85546875" style="68" customWidth="1"/>
    <col min="2586" max="2586" width="4.85546875" style="68" customWidth="1"/>
    <col min="2587" max="2587" width="0.7109375" style="68" customWidth="1"/>
    <col min="2588" max="2588" width="0.140625" style="68" customWidth="1"/>
    <col min="2589" max="2589" width="2.5703125" style="68" customWidth="1"/>
    <col min="2590" max="2590" width="0.140625" style="68" customWidth="1"/>
    <col min="2591" max="2591" width="1.7109375" style="68" customWidth="1"/>
    <col min="2592" max="2592" width="0.140625" style="68" customWidth="1"/>
    <col min="2593" max="2593" width="1.28515625" style="68" customWidth="1"/>
    <col min="2594" max="2594" width="6.7109375" style="68" customWidth="1"/>
    <col min="2595" max="2595" width="4.5703125" style="68" customWidth="1"/>
    <col min="2596" max="2596" width="0.140625" style="68" customWidth="1"/>
    <col min="2597" max="2597" width="1.85546875" style="68" customWidth="1"/>
    <col min="2598" max="2598" width="0.140625" style="68" customWidth="1"/>
    <col min="2599" max="2599" width="0.7109375" style="68" customWidth="1"/>
    <col min="2600" max="2600" width="5.85546875" style="68" customWidth="1"/>
    <col min="2601" max="2602" width="0.140625" style="68" customWidth="1"/>
    <col min="2603" max="2603" width="6.5703125" style="68" customWidth="1"/>
    <col min="2604" max="2604" width="3.7109375" style="68" customWidth="1"/>
    <col min="2605" max="2606" width="0.140625" style="68" customWidth="1"/>
    <col min="2607" max="2607" width="0.85546875" style="68" customWidth="1"/>
    <col min="2608" max="2608" width="0.140625" style="68" customWidth="1"/>
    <col min="2609" max="2609" width="1.5703125" style="68" customWidth="1"/>
    <col min="2610" max="2610" width="0.140625" style="68" customWidth="1"/>
    <col min="2611" max="2612" width="3.42578125" style="68" customWidth="1"/>
    <col min="2613" max="2613" width="5" style="68" customWidth="1"/>
    <col min="2614" max="2614" width="3.7109375" style="68" customWidth="1"/>
    <col min="2615" max="2615" width="1.140625" style="68" customWidth="1"/>
    <col min="2616" max="2616" width="1.85546875" style="68" customWidth="1"/>
    <col min="2617" max="2618" width="6.7109375" style="68" customWidth="1"/>
    <col min="2619" max="2619" width="2" style="68" customWidth="1"/>
    <col min="2620" max="2620" width="4.7109375" style="68" customWidth="1"/>
    <col min="2621" max="2627" width="6.7109375" style="68" customWidth="1"/>
    <col min="2628" max="2628" width="6.42578125" style="68" customWidth="1"/>
    <col min="2629" max="2630" width="0.140625" style="68" customWidth="1"/>
    <col min="2631" max="2631" width="3.42578125" style="68" customWidth="1"/>
    <col min="2632" max="2816" width="9.140625" style="68"/>
    <col min="2817" max="2817" width="3.42578125" style="68" customWidth="1"/>
    <col min="2818" max="2818" width="1.7109375" style="68" customWidth="1"/>
    <col min="2819" max="2819" width="12.42578125" style="68" customWidth="1"/>
    <col min="2820" max="2820" width="1.140625" style="68" customWidth="1"/>
    <col min="2821" max="2821" width="4.42578125" style="68" customWidth="1"/>
    <col min="2822" max="2822" width="1.5703125" style="68" customWidth="1"/>
    <col min="2823" max="2823" width="1.85546875" style="68" customWidth="1"/>
    <col min="2824" max="2825" width="1.7109375" style="68" customWidth="1"/>
    <col min="2826" max="2826" width="5.42578125" style="68" customWidth="1"/>
    <col min="2827" max="2827" width="1.7109375" style="68" customWidth="1"/>
    <col min="2828" max="2828" width="5.140625" style="68" customWidth="1"/>
    <col min="2829" max="2829" width="1.5703125" style="68" customWidth="1"/>
    <col min="2830" max="2833" width="6.7109375" style="68" customWidth="1"/>
    <col min="2834" max="2834" width="0.7109375" style="68" customWidth="1"/>
    <col min="2835" max="2835" width="5.140625" style="68" customWidth="1"/>
    <col min="2836" max="2836" width="0.85546875" style="68" customWidth="1"/>
    <col min="2837" max="2837" width="6.7109375" style="68" customWidth="1"/>
    <col min="2838" max="2838" width="0.7109375" style="68" customWidth="1"/>
    <col min="2839" max="2839" width="0.140625" style="68" customWidth="1"/>
    <col min="2840" max="2840" width="5.85546875" style="68" customWidth="1"/>
    <col min="2841" max="2841" width="1.85546875" style="68" customWidth="1"/>
    <col min="2842" max="2842" width="4.85546875" style="68" customWidth="1"/>
    <col min="2843" max="2843" width="0.7109375" style="68" customWidth="1"/>
    <col min="2844" max="2844" width="0.140625" style="68" customWidth="1"/>
    <col min="2845" max="2845" width="2.5703125" style="68" customWidth="1"/>
    <col min="2846" max="2846" width="0.140625" style="68" customWidth="1"/>
    <col min="2847" max="2847" width="1.7109375" style="68" customWidth="1"/>
    <col min="2848" max="2848" width="0.140625" style="68" customWidth="1"/>
    <col min="2849" max="2849" width="1.28515625" style="68" customWidth="1"/>
    <col min="2850" max="2850" width="6.7109375" style="68" customWidth="1"/>
    <col min="2851" max="2851" width="4.5703125" style="68" customWidth="1"/>
    <col min="2852" max="2852" width="0.140625" style="68" customWidth="1"/>
    <col min="2853" max="2853" width="1.85546875" style="68" customWidth="1"/>
    <col min="2854" max="2854" width="0.140625" style="68" customWidth="1"/>
    <col min="2855" max="2855" width="0.7109375" style="68" customWidth="1"/>
    <col min="2856" max="2856" width="5.85546875" style="68" customWidth="1"/>
    <col min="2857" max="2858" width="0.140625" style="68" customWidth="1"/>
    <col min="2859" max="2859" width="6.5703125" style="68" customWidth="1"/>
    <col min="2860" max="2860" width="3.7109375" style="68" customWidth="1"/>
    <col min="2861" max="2862" width="0.140625" style="68" customWidth="1"/>
    <col min="2863" max="2863" width="0.85546875" style="68" customWidth="1"/>
    <col min="2864" max="2864" width="0.140625" style="68" customWidth="1"/>
    <col min="2865" max="2865" width="1.5703125" style="68" customWidth="1"/>
    <col min="2866" max="2866" width="0.140625" style="68" customWidth="1"/>
    <col min="2867" max="2868" width="3.42578125" style="68" customWidth="1"/>
    <col min="2869" max="2869" width="5" style="68" customWidth="1"/>
    <col min="2870" max="2870" width="3.7109375" style="68" customWidth="1"/>
    <col min="2871" max="2871" width="1.140625" style="68" customWidth="1"/>
    <col min="2872" max="2872" width="1.85546875" style="68" customWidth="1"/>
    <col min="2873" max="2874" width="6.7109375" style="68" customWidth="1"/>
    <col min="2875" max="2875" width="2" style="68" customWidth="1"/>
    <col min="2876" max="2876" width="4.7109375" style="68" customWidth="1"/>
    <col min="2877" max="2883" width="6.7109375" style="68" customWidth="1"/>
    <col min="2884" max="2884" width="6.42578125" style="68" customWidth="1"/>
    <col min="2885" max="2886" width="0.140625" style="68" customWidth="1"/>
    <col min="2887" max="2887" width="3.42578125" style="68" customWidth="1"/>
    <col min="2888" max="3072" width="9.140625" style="68"/>
    <col min="3073" max="3073" width="3.42578125" style="68" customWidth="1"/>
    <col min="3074" max="3074" width="1.7109375" style="68" customWidth="1"/>
    <col min="3075" max="3075" width="12.42578125" style="68" customWidth="1"/>
    <col min="3076" max="3076" width="1.140625" style="68" customWidth="1"/>
    <col min="3077" max="3077" width="4.42578125" style="68" customWidth="1"/>
    <col min="3078" max="3078" width="1.5703125" style="68" customWidth="1"/>
    <col min="3079" max="3079" width="1.85546875" style="68" customWidth="1"/>
    <col min="3080" max="3081" width="1.7109375" style="68" customWidth="1"/>
    <col min="3082" max="3082" width="5.42578125" style="68" customWidth="1"/>
    <col min="3083" max="3083" width="1.7109375" style="68" customWidth="1"/>
    <col min="3084" max="3084" width="5.140625" style="68" customWidth="1"/>
    <col min="3085" max="3085" width="1.5703125" style="68" customWidth="1"/>
    <col min="3086" max="3089" width="6.7109375" style="68" customWidth="1"/>
    <col min="3090" max="3090" width="0.7109375" style="68" customWidth="1"/>
    <col min="3091" max="3091" width="5.140625" style="68" customWidth="1"/>
    <col min="3092" max="3092" width="0.85546875" style="68" customWidth="1"/>
    <col min="3093" max="3093" width="6.7109375" style="68" customWidth="1"/>
    <col min="3094" max="3094" width="0.7109375" style="68" customWidth="1"/>
    <col min="3095" max="3095" width="0.140625" style="68" customWidth="1"/>
    <col min="3096" max="3096" width="5.85546875" style="68" customWidth="1"/>
    <col min="3097" max="3097" width="1.85546875" style="68" customWidth="1"/>
    <col min="3098" max="3098" width="4.85546875" style="68" customWidth="1"/>
    <col min="3099" max="3099" width="0.7109375" style="68" customWidth="1"/>
    <col min="3100" max="3100" width="0.140625" style="68" customWidth="1"/>
    <col min="3101" max="3101" width="2.5703125" style="68" customWidth="1"/>
    <col min="3102" max="3102" width="0.140625" style="68" customWidth="1"/>
    <col min="3103" max="3103" width="1.7109375" style="68" customWidth="1"/>
    <col min="3104" max="3104" width="0.140625" style="68" customWidth="1"/>
    <col min="3105" max="3105" width="1.28515625" style="68" customWidth="1"/>
    <col min="3106" max="3106" width="6.7109375" style="68" customWidth="1"/>
    <col min="3107" max="3107" width="4.5703125" style="68" customWidth="1"/>
    <col min="3108" max="3108" width="0.140625" style="68" customWidth="1"/>
    <col min="3109" max="3109" width="1.85546875" style="68" customWidth="1"/>
    <col min="3110" max="3110" width="0.140625" style="68" customWidth="1"/>
    <col min="3111" max="3111" width="0.7109375" style="68" customWidth="1"/>
    <col min="3112" max="3112" width="5.85546875" style="68" customWidth="1"/>
    <col min="3113" max="3114" width="0.140625" style="68" customWidth="1"/>
    <col min="3115" max="3115" width="6.5703125" style="68" customWidth="1"/>
    <col min="3116" max="3116" width="3.7109375" style="68" customWidth="1"/>
    <col min="3117" max="3118" width="0.140625" style="68" customWidth="1"/>
    <col min="3119" max="3119" width="0.85546875" style="68" customWidth="1"/>
    <col min="3120" max="3120" width="0.140625" style="68" customWidth="1"/>
    <col min="3121" max="3121" width="1.5703125" style="68" customWidth="1"/>
    <col min="3122" max="3122" width="0.140625" style="68" customWidth="1"/>
    <col min="3123" max="3124" width="3.42578125" style="68" customWidth="1"/>
    <col min="3125" max="3125" width="5" style="68" customWidth="1"/>
    <col min="3126" max="3126" width="3.7109375" style="68" customWidth="1"/>
    <col min="3127" max="3127" width="1.140625" style="68" customWidth="1"/>
    <col min="3128" max="3128" width="1.85546875" style="68" customWidth="1"/>
    <col min="3129" max="3130" width="6.7109375" style="68" customWidth="1"/>
    <col min="3131" max="3131" width="2" style="68" customWidth="1"/>
    <col min="3132" max="3132" width="4.7109375" style="68" customWidth="1"/>
    <col min="3133" max="3139" width="6.7109375" style="68" customWidth="1"/>
    <col min="3140" max="3140" width="6.42578125" style="68" customWidth="1"/>
    <col min="3141" max="3142" width="0.140625" style="68" customWidth="1"/>
    <col min="3143" max="3143" width="3.42578125" style="68" customWidth="1"/>
    <col min="3144" max="3328" width="9.140625" style="68"/>
    <col min="3329" max="3329" width="3.42578125" style="68" customWidth="1"/>
    <col min="3330" max="3330" width="1.7109375" style="68" customWidth="1"/>
    <col min="3331" max="3331" width="12.42578125" style="68" customWidth="1"/>
    <col min="3332" max="3332" width="1.140625" style="68" customWidth="1"/>
    <col min="3333" max="3333" width="4.42578125" style="68" customWidth="1"/>
    <col min="3334" max="3334" width="1.5703125" style="68" customWidth="1"/>
    <col min="3335" max="3335" width="1.85546875" style="68" customWidth="1"/>
    <col min="3336" max="3337" width="1.7109375" style="68" customWidth="1"/>
    <col min="3338" max="3338" width="5.42578125" style="68" customWidth="1"/>
    <col min="3339" max="3339" width="1.7109375" style="68" customWidth="1"/>
    <col min="3340" max="3340" width="5.140625" style="68" customWidth="1"/>
    <col min="3341" max="3341" width="1.5703125" style="68" customWidth="1"/>
    <col min="3342" max="3345" width="6.7109375" style="68" customWidth="1"/>
    <col min="3346" max="3346" width="0.7109375" style="68" customWidth="1"/>
    <col min="3347" max="3347" width="5.140625" style="68" customWidth="1"/>
    <col min="3348" max="3348" width="0.85546875" style="68" customWidth="1"/>
    <col min="3349" max="3349" width="6.7109375" style="68" customWidth="1"/>
    <col min="3350" max="3350" width="0.7109375" style="68" customWidth="1"/>
    <col min="3351" max="3351" width="0.140625" style="68" customWidth="1"/>
    <col min="3352" max="3352" width="5.85546875" style="68" customWidth="1"/>
    <col min="3353" max="3353" width="1.85546875" style="68" customWidth="1"/>
    <col min="3354" max="3354" width="4.85546875" style="68" customWidth="1"/>
    <col min="3355" max="3355" width="0.7109375" style="68" customWidth="1"/>
    <col min="3356" max="3356" width="0.140625" style="68" customWidth="1"/>
    <col min="3357" max="3357" width="2.5703125" style="68" customWidth="1"/>
    <col min="3358" max="3358" width="0.140625" style="68" customWidth="1"/>
    <col min="3359" max="3359" width="1.7109375" style="68" customWidth="1"/>
    <col min="3360" max="3360" width="0.140625" style="68" customWidth="1"/>
    <col min="3361" max="3361" width="1.28515625" style="68" customWidth="1"/>
    <col min="3362" max="3362" width="6.7109375" style="68" customWidth="1"/>
    <col min="3363" max="3363" width="4.5703125" style="68" customWidth="1"/>
    <col min="3364" max="3364" width="0.140625" style="68" customWidth="1"/>
    <col min="3365" max="3365" width="1.85546875" style="68" customWidth="1"/>
    <col min="3366" max="3366" width="0.140625" style="68" customWidth="1"/>
    <col min="3367" max="3367" width="0.7109375" style="68" customWidth="1"/>
    <col min="3368" max="3368" width="5.85546875" style="68" customWidth="1"/>
    <col min="3369" max="3370" width="0.140625" style="68" customWidth="1"/>
    <col min="3371" max="3371" width="6.5703125" style="68" customWidth="1"/>
    <col min="3372" max="3372" width="3.7109375" style="68" customWidth="1"/>
    <col min="3373" max="3374" width="0.140625" style="68" customWidth="1"/>
    <col min="3375" max="3375" width="0.85546875" style="68" customWidth="1"/>
    <col min="3376" max="3376" width="0.140625" style="68" customWidth="1"/>
    <col min="3377" max="3377" width="1.5703125" style="68" customWidth="1"/>
    <col min="3378" max="3378" width="0.140625" style="68" customWidth="1"/>
    <col min="3379" max="3380" width="3.42578125" style="68" customWidth="1"/>
    <col min="3381" max="3381" width="5" style="68" customWidth="1"/>
    <col min="3382" max="3382" width="3.7109375" style="68" customWidth="1"/>
    <col min="3383" max="3383" width="1.140625" style="68" customWidth="1"/>
    <col min="3384" max="3384" width="1.85546875" style="68" customWidth="1"/>
    <col min="3385" max="3386" width="6.7109375" style="68" customWidth="1"/>
    <col min="3387" max="3387" width="2" style="68" customWidth="1"/>
    <col min="3388" max="3388" width="4.7109375" style="68" customWidth="1"/>
    <col min="3389" max="3395" width="6.7109375" style="68" customWidth="1"/>
    <col min="3396" max="3396" width="6.42578125" style="68" customWidth="1"/>
    <col min="3397" max="3398" width="0.140625" style="68" customWidth="1"/>
    <col min="3399" max="3399" width="3.42578125" style="68" customWidth="1"/>
    <col min="3400" max="3584" width="9.140625" style="68"/>
    <col min="3585" max="3585" width="3.42578125" style="68" customWidth="1"/>
    <col min="3586" max="3586" width="1.7109375" style="68" customWidth="1"/>
    <col min="3587" max="3587" width="12.42578125" style="68" customWidth="1"/>
    <col min="3588" max="3588" width="1.140625" style="68" customWidth="1"/>
    <col min="3589" max="3589" width="4.42578125" style="68" customWidth="1"/>
    <col min="3590" max="3590" width="1.5703125" style="68" customWidth="1"/>
    <col min="3591" max="3591" width="1.85546875" style="68" customWidth="1"/>
    <col min="3592" max="3593" width="1.7109375" style="68" customWidth="1"/>
    <col min="3594" max="3594" width="5.42578125" style="68" customWidth="1"/>
    <col min="3595" max="3595" width="1.7109375" style="68" customWidth="1"/>
    <col min="3596" max="3596" width="5.140625" style="68" customWidth="1"/>
    <col min="3597" max="3597" width="1.5703125" style="68" customWidth="1"/>
    <col min="3598" max="3601" width="6.7109375" style="68" customWidth="1"/>
    <col min="3602" max="3602" width="0.7109375" style="68" customWidth="1"/>
    <col min="3603" max="3603" width="5.140625" style="68" customWidth="1"/>
    <col min="3604" max="3604" width="0.85546875" style="68" customWidth="1"/>
    <col min="3605" max="3605" width="6.7109375" style="68" customWidth="1"/>
    <col min="3606" max="3606" width="0.7109375" style="68" customWidth="1"/>
    <col min="3607" max="3607" width="0.140625" style="68" customWidth="1"/>
    <col min="3608" max="3608" width="5.85546875" style="68" customWidth="1"/>
    <col min="3609" max="3609" width="1.85546875" style="68" customWidth="1"/>
    <col min="3610" max="3610" width="4.85546875" style="68" customWidth="1"/>
    <col min="3611" max="3611" width="0.7109375" style="68" customWidth="1"/>
    <col min="3612" max="3612" width="0.140625" style="68" customWidth="1"/>
    <col min="3613" max="3613" width="2.5703125" style="68" customWidth="1"/>
    <col min="3614" max="3614" width="0.140625" style="68" customWidth="1"/>
    <col min="3615" max="3615" width="1.7109375" style="68" customWidth="1"/>
    <col min="3616" max="3616" width="0.140625" style="68" customWidth="1"/>
    <col min="3617" max="3617" width="1.28515625" style="68" customWidth="1"/>
    <col min="3618" max="3618" width="6.7109375" style="68" customWidth="1"/>
    <col min="3619" max="3619" width="4.5703125" style="68" customWidth="1"/>
    <col min="3620" max="3620" width="0.140625" style="68" customWidth="1"/>
    <col min="3621" max="3621" width="1.85546875" style="68" customWidth="1"/>
    <col min="3622" max="3622" width="0.140625" style="68" customWidth="1"/>
    <col min="3623" max="3623" width="0.7109375" style="68" customWidth="1"/>
    <col min="3624" max="3624" width="5.85546875" style="68" customWidth="1"/>
    <col min="3625" max="3626" width="0.140625" style="68" customWidth="1"/>
    <col min="3627" max="3627" width="6.5703125" style="68" customWidth="1"/>
    <col min="3628" max="3628" width="3.7109375" style="68" customWidth="1"/>
    <col min="3629" max="3630" width="0.140625" style="68" customWidth="1"/>
    <col min="3631" max="3631" width="0.85546875" style="68" customWidth="1"/>
    <col min="3632" max="3632" width="0.140625" style="68" customWidth="1"/>
    <col min="3633" max="3633" width="1.5703125" style="68" customWidth="1"/>
    <col min="3634" max="3634" width="0.140625" style="68" customWidth="1"/>
    <col min="3635" max="3636" width="3.42578125" style="68" customWidth="1"/>
    <col min="3637" max="3637" width="5" style="68" customWidth="1"/>
    <col min="3638" max="3638" width="3.7109375" style="68" customWidth="1"/>
    <col min="3639" max="3639" width="1.140625" style="68" customWidth="1"/>
    <col min="3640" max="3640" width="1.85546875" style="68" customWidth="1"/>
    <col min="3641" max="3642" width="6.7109375" style="68" customWidth="1"/>
    <col min="3643" max="3643" width="2" style="68" customWidth="1"/>
    <col min="3644" max="3644" width="4.7109375" style="68" customWidth="1"/>
    <col min="3645" max="3651" width="6.7109375" style="68" customWidth="1"/>
    <col min="3652" max="3652" width="6.42578125" style="68" customWidth="1"/>
    <col min="3653" max="3654" width="0.140625" style="68" customWidth="1"/>
    <col min="3655" max="3655" width="3.42578125" style="68" customWidth="1"/>
    <col min="3656" max="3840" width="9.140625" style="68"/>
    <col min="3841" max="3841" width="3.42578125" style="68" customWidth="1"/>
    <col min="3842" max="3842" width="1.7109375" style="68" customWidth="1"/>
    <col min="3843" max="3843" width="12.42578125" style="68" customWidth="1"/>
    <col min="3844" max="3844" width="1.140625" style="68" customWidth="1"/>
    <col min="3845" max="3845" width="4.42578125" style="68" customWidth="1"/>
    <col min="3846" max="3846" width="1.5703125" style="68" customWidth="1"/>
    <col min="3847" max="3847" width="1.85546875" style="68" customWidth="1"/>
    <col min="3848" max="3849" width="1.7109375" style="68" customWidth="1"/>
    <col min="3850" max="3850" width="5.42578125" style="68" customWidth="1"/>
    <col min="3851" max="3851" width="1.7109375" style="68" customWidth="1"/>
    <col min="3852" max="3852" width="5.140625" style="68" customWidth="1"/>
    <col min="3853" max="3853" width="1.5703125" style="68" customWidth="1"/>
    <col min="3854" max="3857" width="6.7109375" style="68" customWidth="1"/>
    <col min="3858" max="3858" width="0.7109375" style="68" customWidth="1"/>
    <col min="3859" max="3859" width="5.140625" style="68" customWidth="1"/>
    <col min="3860" max="3860" width="0.85546875" style="68" customWidth="1"/>
    <col min="3861" max="3861" width="6.7109375" style="68" customWidth="1"/>
    <col min="3862" max="3862" width="0.7109375" style="68" customWidth="1"/>
    <col min="3863" max="3863" width="0.140625" style="68" customWidth="1"/>
    <col min="3864" max="3864" width="5.85546875" style="68" customWidth="1"/>
    <col min="3865" max="3865" width="1.85546875" style="68" customWidth="1"/>
    <col min="3866" max="3866" width="4.85546875" style="68" customWidth="1"/>
    <col min="3867" max="3867" width="0.7109375" style="68" customWidth="1"/>
    <col min="3868" max="3868" width="0.140625" style="68" customWidth="1"/>
    <col min="3869" max="3869" width="2.5703125" style="68" customWidth="1"/>
    <col min="3870" max="3870" width="0.140625" style="68" customWidth="1"/>
    <col min="3871" max="3871" width="1.7109375" style="68" customWidth="1"/>
    <col min="3872" max="3872" width="0.140625" style="68" customWidth="1"/>
    <col min="3873" max="3873" width="1.28515625" style="68" customWidth="1"/>
    <col min="3874" max="3874" width="6.7109375" style="68" customWidth="1"/>
    <col min="3875" max="3875" width="4.5703125" style="68" customWidth="1"/>
    <col min="3876" max="3876" width="0.140625" style="68" customWidth="1"/>
    <col min="3877" max="3877" width="1.85546875" style="68" customWidth="1"/>
    <col min="3878" max="3878" width="0.140625" style="68" customWidth="1"/>
    <col min="3879" max="3879" width="0.7109375" style="68" customWidth="1"/>
    <col min="3880" max="3880" width="5.85546875" style="68" customWidth="1"/>
    <col min="3881" max="3882" width="0.140625" style="68" customWidth="1"/>
    <col min="3883" max="3883" width="6.5703125" style="68" customWidth="1"/>
    <col min="3884" max="3884" width="3.7109375" style="68" customWidth="1"/>
    <col min="3885" max="3886" width="0.140625" style="68" customWidth="1"/>
    <col min="3887" max="3887" width="0.85546875" style="68" customWidth="1"/>
    <col min="3888" max="3888" width="0.140625" style="68" customWidth="1"/>
    <col min="3889" max="3889" width="1.5703125" style="68" customWidth="1"/>
    <col min="3890" max="3890" width="0.140625" style="68" customWidth="1"/>
    <col min="3891" max="3892" width="3.42578125" style="68" customWidth="1"/>
    <col min="3893" max="3893" width="5" style="68" customWidth="1"/>
    <col min="3894" max="3894" width="3.7109375" style="68" customWidth="1"/>
    <col min="3895" max="3895" width="1.140625" style="68" customWidth="1"/>
    <col min="3896" max="3896" width="1.85546875" style="68" customWidth="1"/>
    <col min="3897" max="3898" width="6.7109375" style="68" customWidth="1"/>
    <col min="3899" max="3899" width="2" style="68" customWidth="1"/>
    <col min="3900" max="3900" width="4.7109375" style="68" customWidth="1"/>
    <col min="3901" max="3907" width="6.7109375" style="68" customWidth="1"/>
    <col min="3908" max="3908" width="6.42578125" style="68" customWidth="1"/>
    <col min="3909" max="3910" width="0.140625" style="68" customWidth="1"/>
    <col min="3911" max="3911" width="3.42578125" style="68" customWidth="1"/>
    <col min="3912" max="4096" width="9.140625" style="68"/>
    <col min="4097" max="4097" width="3.42578125" style="68" customWidth="1"/>
    <col min="4098" max="4098" width="1.7109375" style="68" customWidth="1"/>
    <col min="4099" max="4099" width="12.42578125" style="68" customWidth="1"/>
    <col min="4100" max="4100" width="1.140625" style="68" customWidth="1"/>
    <col min="4101" max="4101" width="4.42578125" style="68" customWidth="1"/>
    <col min="4102" max="4102" width="1.5703125" style="68" customWidth="1"/>
    <col min="4103" max="4103" width="1.85546875" style="68" customWidth="1"/>
    <col min="4104" max="4105" width="1.7109375" style="68" customWidth="1"/>
    <col min="4106" max="4106" width="5.42578125" style="68" customWidth="1"/>
    <col min="4107" max="4107" width="1.7109375" style="68" customWidth="1"/>
    <col min="4108" max="4108" width="5.140625" style="68" customWidth="1"/>
    <col min="4109" max="4109" width="1.5703125" style="68" customWidth="1"/>
    <col min="4110" max="4113" width="6.7109375" style="68" customWidth="1"/>
    <col min="4114" max="4114" width="0.7109375" style="68" customWidth="1"/>
    <col min="4115" max="4115" width="5.140625" style="68" customWidth="1"/>
    <col min="4116" max="4116" width="0.85546875" style="68" customWidth="1"/>
    <col min="4117" max="4117" width="6.7109375" style="68" customWidth="1"/>
    <col min="4118" max="4118" width="0.7109375" style="68" customWidth="1"/>
    <col min="4119" max="4119" width="0.140625" style="68" customWidth="1"/>
    <col min="4120" max="4120" width="5.85546875" style="68" customWidth="1"/>
    <col min="4121" max="4121" width="1.85546875" style="68" customWidth="1"/>
    <col min="4122" max="4122" width="4.85546875" style="68" customWidth="1"/>
    <col min="4123" max="4123" width="0.7109375" style="68" customWidth="1"/>
    <col min="4124" max="4124" width="0.140625" style="68" customWidth="1"/>
    <col min="4125" max="4125" width="2.5703125" style="68" customWidth="1"/>
    <col min="4126" max="4126" width="0.140625" style="68" customWidth="1"/>
    <col min="4127" max="4127" width="1.7109375" style="68" customWidth="1"/>
    <col min="4128" max="4128" width="0.140625" style="68" customWidth="1"/>
    <col min="4129" max="4129" width="1.28515625" style="68" customWidth="1"/>
    <col min="4130" max="4130" width="6.7109375" style="68" customWidth="1"/>
    <col min="4131" max="4131" width="4.5703125" style="68" customWidth="1"/>
    <col min="4132" max="4132" width="0.140625" style="68" customWidth="1"/>
    <col min="4133" max="4133" width="1.85546875" style="68" customWidth="1"/>
    <col min="4134" max="4134" width="0.140625" style="68" customWidth="1"/>
    <col min="4135" max="4135" width="0.7109375" style="68" customWidth="1"/>
    <col min="4136" max="4136" width="5.85546875" style="68" customWidth="1"/>
    <col min="4137" max="4138" width="0.140625" style="68" customWidth="1"/>
    <col min="4139" max="4139" width="6.5703125" style="68" customWidth="1"/>
    <col min="4140" max="4140" width="3.7109375" style="68" customWidth="1"/>
    <col min="4141" max="4142" width="0.140625" style="68" customWidth="1"/>
    <col min="4143" max="4143" width="0.85546875" style="68" customWidth="1"/>
    <col min="4144" max="4144" width="0.140625" style="68" customWidth="1"/>
    <col min="4145" max="4145" width="1.5703125" style="68" customWidth="1"/>
    <col min="4146" max="4146" width="0.140625" style="68" customWidth="1"/>
    <col min="4147" max="4148" width="3.42578125" style="68" customWidth="1"/>
    <col min="4149" max="4149" width="5" style="68" customWidth="1"/>
    <col min="4150" max="4150" width="3.7109375" style="68" customWidth="1"/>
    <col min="4151" max="4151" width="1.140625" style="68" customWidth="1"/>
    <col min="4152" max="4152" width="1.85546875" style="68" customWidth="1"/>
    <col min="4153" max="4154" width="6.7109375" style="68" customWidth="1"/>
    <col min="4155" max="4155" width="2" style="68" customWidth="1"/>
    <col min="4156" max="4156" width="4.7109375" style="68" customWidth="1"/>
    <col min="4157" max="4163" width="6.7109375" style="68" customWidth="1"/>
    <col min="4164" max="4164" width="6.42578125" style="68" customWidth="1"/>
    <col min="4165" max="4166" width="0.140625" style="68" customWidth="1"/>
    <col min="4167" max="4167" width="3.42578125" style="68" customWidth="1"/>
    <col min="4168" max="4352" width="9.140625" style="68"/>
    <col min="4353" max="4353" width="3.42578125" style="68" customWidth="1"/>
    <col min="4354" max="4354" width="1.7109375" style="68" customWidth="1"/>
    <col min="4355" max="4355" width="12.42578125" style="68" customWidth="1"/>
    <col min="4356" max="4356" width="1.140625" style="68" customWidth="1"/>
    <col min="4357" max="4357" width="4.42578125" style="68" customWidth="1"/>
    <col min="4358" max="4358" width="1.5703125" style="68" customWidth="1"/>
    <col min="4359" max="4359" width="1.85546875" style="68" customWidth="1"/>
    <col min="4360" max="4361" width="1.7109375" style="68" customWidth="1"/>
    <col min="4362" max="4362" width="5.42578125" style="68" customWidth="1"/>
    <col min="4363" max="4363" width="1.7109375" style="68" customWidth="1"/>
    <col min="4364" max="4364" width="5.140625" style="68" customWidth="1"/>
    <col min="4365" max="4365" width="1.5703125" style="68" customWidth="1"/>
    <col min="4366" max="4369" width="6.7109375" style="68" customWidth="1"/>
    <col min="4370" max="4370" width="0.7109375" style="68" customWidth="1"/>
    <col min="4371" max="4371" width="5.140625" style="68" customWidth="1"/>
    <col min="4372" max="4372" width="0.85546875" style="68" customWidth="1"/>
    <col min="4373" max="4373" width="6.7109375" style="68" customWidth="1"/>
    <col min="4374" max="4374" width="0.7109375" style="68" customWidth="1"/>
    <col min="4375" max="4375" width="0.140625" style="68" customWidth="1"/>
    <col min="4376" max="4376" width="5.85546875" style="68" customWidth="1"/>
    <col min="4377" max="4377" width="1.85546875" style="68" customWidth="1"/>
    <col min="4378" max="4378" width="4.85546875" style="68" customWidth="1"/>
    <col min="4379" max="4379" width="0.7109375" style="68" customWidth="1"/>
    <col min="4380" max="4380" width="0.140625" style="68" customWidth="1"/>
    <col min="4381" max="4381" width="2.5703125" style="68" customWidth="1"/>
    <col min="4382" max="4382" width="0.140625" style="68" customWidth="1"/>
    <col min="4383" max="4383" width="1.7109375" style="68" customWidth="1"/>
    <col min="4384" max="4384" width="0.140625" style="68" customWidth="1"/>
    <col min="4385" max="4385" width="1.28515625" style="68" customWidth="1"/>
    <col min="4386" max="4386" width="6.7109375" style="68" customWidth="1"/>
    <col min="4387" max="4387" width="4.5703125" style="68" customWidth="1"/>
    <col min="4388" max="4388" width="0.140625" style="68" customWidth="1"/>
    <col min="4389" max="4389" width="1.85546875" style="68" customWidth="1"/>
    <col min="4390" max="4390" width="0.140625" style="68" customWidth="1"/>
    <col min="4391" max="4391" width="0.7109375" style="68" customWidth="1"/>
    <col min="4392" max="4392" width="5.85546875" style="68" customWidth="1"/>
    <col min="4393" max="4394" width="0.140625" style="68" customWidth="1"/>
    <col min="4395" max="4395" width="6.5703125" style="68" customWidth="1"/>
    <col min="4396" max="4396" width="3.7109375" style="68" customWidth="1"/>
    <col min="4397" max="4398" width="0.140625" style="68" customWidth="1"/>
    <col min="4399" max="4399" width="0.85546875" style="68" customWidth="1"/>
    <col min="4400" max="4400" width="0.140625" style="68" customWidth="1"/>
    <col min="4401" max="4401" width="1.5703125" style="68" customWidth="1"/>
    <col min="4402" max="4402" width="0.140625" style="68" customWidth="1"/>
    <col min="4403" max="4404" width="3.42578125" style="68" customWidth="1"/>
    <col min="4405" max="4405" width="5" style="68" customWidth="1"/>
    <col min="4406" max="4406" width="3.7109375" style="68" customWidth="1"/>
    <col min="4407" max="4407" width="1.140625" style="68" customWidth="1"/>
    <col min="4408" max="4408" width="1.85546875" style="68" customWidth="1"/>
    <col min="4409" max="4410" width="6.7109375" style="68" customWidth="1"/>
    <col min="4411" max="4411" width="2" style="68" customWidth="1"/>
    <col min="4412" max="4412" width="4.7109375" style="68" customWidth="1"/>
    <col min="4413" max="4419" width="6.7109375" style="68" customWidth="1"/>
    <col min="4420" max="4420" width="6.42578125" style="68" customWidth="1"/>
    <col min="4421" max="4422" width="0.140625" style="68" customWidth="1"/>
    <col min="4423" max="4423" width="3.42578125" style="68" customWidth="1"/>
    <col min="4424" max="4608" width="9.140625" style="68"/>
    <col min="4609" max="4609" width="3.42578125" style="68" customWidth="1"/>
    <col min="4610" max="4610" width="1.7109375" style="68" customWidth="1"/>
    <col min="4611" max="4611" width="12.42578125" style="68" customWidth="1"/>
    <col min="4612" max="4612" width="1.140625" style="68" customWidth="1"/>
    <col min="4613" max="4613" width="4.42578125" style="68" customWidth="1"/>
    <col min="4614" max="4614" width="1.5703125" style="68" customWidth="1"/>
    <col min="4615" max="4615" width="1.85546875" style="68" customWidth="1"/>
    <col min="4616" max="4617" width="1.7109375" style="68" customWidth="1"/>
    <col min="4618" max="4618" width="5.42578125" style="68" customWidth="1"/>
    <col min="4619" max="4619" width="1.7109375" style="68" customWidth="1"/>
    <col min="4620" max="4620" width="5.140625" style="68" customWidth="1"/>
    <col min="4621" max="4621" width="1.5703125" style="68" customWidth="1"/>
    <col min="4622" max="4625" width="6.7109375" style="68" customWidth="1"/>
    <col min="4626" max="4626" width="0.7109375" style="68" customWidth="1"/>
    <col min="4627" max="4627" width="5.140625" style="68" customWidth="1"/>
    <col min="4628" max="4628" width="0.85546875" style="68" customWidth="1"/>
    <col min="4629" max="4629" width="6.7109375" style="68" customWidth="1"/>
    <col min="4630" max="4630" width="0.7109375" style="68" customWidth="1"/>
    <col min="4631" max="4631" width="0.140625" style="68" customWidth="1"/>
    <col min="4632" max="4632" width="5.85546875" style="68" customWidth="1"/>
    <col min="4633" max="4633" width="1.85546875" style="68" customWidth="1"/>
    <col min="4634" max="4634" width="4.85546875" style="68" customWidth="1"/>
    <col min="4635" max="4635" width="0.7109375" style="68" customWidth="1"/>
    <col min="4636" max="4636" width="0.140625" style="68" customWidth="1"/>
    <col min="4637" max="4637" width="2.5703125" style="68" customWidth="1"/>
    <col min="4638" max="4638" width="0.140625" style="68" customWidth="1"/>
    <col min="4639" max="4639" width="1.7109375" style="68" customWidth="1"/>
    <col min="4640" max="4640" width="0.140625" style="68" customWidth="1"/>
    <col min="4641" max="4641" width="1.28515625" style="68" customWidth="1"/>
    <col min="4642" max="4642" width="6.7109375" style="68" customWidth="1"/>
    <col min="4643" max="4643" width="4.5703125" style="68" customWidth="1"/>
    <col min="4644" max="4644" width="0.140625" style="68" customWidth="1"/>
    <col min="4645" max="4645" width="1.85546875" style="68" customWidth="1"/>
    <col min="4646" max="4646" width="0.140625" style="68" customWidth="1"/>
    <col min="4647" max="4647" width="0.7109375" style="68" customWidth="1"/>
    <col min="4648" max="4648" width="5.85546875" style="68" customWidth="1"/>
    <col min="4649" max="4650" width="0.140625" style="68" customWidth="1"/>
    <col min="4651" max="4651" width="6.5703125" style="68" customWidth="1"/>
    <col min="4652" max="4652" width="3.7109375" style="68" customWidth="1"/>
    <col min="4653" max="4654" width="0.140625" style="68" customWidth="1"/>
    <col min="4655" max="4655" width="0.85546875" style="68" customWidth="1"/>
    <col min="4656" max="4656" width="0.140625" style="68" customWidth="1"/>
    <col min="4657" max="4657" width="1.5703125" style="68" customWidth="1"/>
    <col min="4658" max="4658" width="0.140625" style="68" customWidth="1"/>
    <col min="4659" max="4660" width="3.42578125" style="68" customWidth="1"/>
    <col min="4661" max="4661" width="5" style="68" customWidth="1"/>
    <col min="4662" max="4662" width="3.7109375" style="68" customWidth="1"/>
    <col min="4663" max="4663" width="1.140625" style="68" customWidth="1"/>
    <col min="4664" max="4664" width="1.85546875" style="68" customWidth="1"/>
    <col min="4665" max="4666" width="6.7109375" style="68" customWidth="1"/>
    <col min="4667" max="4667" width="2" style="68" customWidth="1"/>
    <col min="4668" max="4668" width="4.7109375" style="68" customWidth="1"/>
    <col min="4669" max="4675" width="6.7109375" style="68" customWidth="1"/>
    <col min="4676" max="4676" width="6.42578125" style="68" customWidth="1"/>
    <col min="4677" max="4678" width="0.140625" style="68" customWidth="1"/>
    <col min="4679" max="4679" width="3.42578125" style="68" customWidth="1"/>
    <col min="4680" max="4864" width="9.140625" style="68"/>
    <col min="4865" max="4865" width="3.42578125" style="68" customWidth="1"/>
    <col min="4866" max="4866" width="1.7109375" style="68" customWidth="1"/>
    <col min="4867" max="4867" width="12.42578125" style="68" customWidth="1"/>
    <col min="4868" max="4868" width="1.140625" style="68" customWidth="1"/>
    <col min="4869" max="4869" width="4.42578125" style="68" customWidth="1"/>
    <col min="4870" max="4870" width="1.5703125" style="68" customWidth="1"/>
    <col min="4871" max="4871" width="1.85546875" style="68" customWidth="1"/>
    <col min="4872" max="4873" width="1.7109375" style="68" customWidth="1"/>
    <col min="4874" max="4874" width="5.42578125" style="68" customWidth="1"/>
    <col min="4875" max="4875" width="1.7109375" style="68" customWidth="1"/>
    <col min="4876" max="4876" width="5.140625" style="68" customWidth="1"/>
    <col min="4877" max="4877" width="1.5703125" style="68" customWidth="1"/>
    <col min="4878" max="4881" width="6.7109375" style="68" customWidth="1"/>
    <col min="4882" max="4882" width="0.7109375" style="68" customWidth="1"/>
    <col min="4883" max="4883" width="5.140625" style="68" customWidth="1"/>
    <col min="4884" max="4884" width="0.85546875" style="68" customWidth="1"/>
    <col min="4885" max="4885" width="6.7109375" style="68" customWidth="1"/>
    <col min="4886" max="4886" width="0.7109375" style="68" customWidth="1"/>
    <col min="4887" max="4887" width="0.140625" style="68" customWidth="1"/>
    <col min="4888" max="4888" width="5.85546875" style="68" customWidth="1"/>
    <col min="4889" max="4889" width="1.85546875" style="68" customWidth="1"/>
    <col min="4890" max="4890" width="4.85546875" style="68" customWidth="1"/>
    <col min="4891" max="4891" width="0.7109375" style="68" customWidth="1"/>
    <col min="4892" max="4892" width="0.140625" style="68" customWidth="1"/>
    <col min="4893" max="4893" width="2.5703125" style="68" customWidth="1"/>
    <col min="4894" max="4894" width="0.140625" style="68" customWidth="1"/>
    <col min="4895" max="4895" width="1.7109375" style="68" customWidth="1"/>
    <col min="4896" max="4896" width="0.140625" style="68" customWidth="1"/>
    <col min="4897" max="4897" width="1.28515625" style="68" customWidth="1"/>
    <col min="4898" max="4898" width="6.7109375" style="68" customWidth="1"/>
    <col min="4899" max="4899" width="4.5703125" style="68" customWidth="1"/>
    <col min="4900" max="4900" width="0.140625" style="68" customWidth="1"/>
    <col min="4901" max="4901" width="1.85546875" style="68" customWidth="1"/>
    <col min="4902" max="4902" width="0.140625" style="68" customWidth="1"/>
    <col min="4903" max="4903" width="0.7109375" style="68" customWidth="1"/>
    <col min="4904" max="4904" width="5.85546875" style="68" customWidth="1"/>
    <col min="4905" max="4906" width="0.140625" style="68" customWidth="1"/>
    <col min="4907" max="4907" width="6.5703125" style="68" customWidth="1"/>
    <col min="4908" max="4908" width="3.7109375" style="68" customWidth="1"/>
    <col min="4909" max="4910" width="0.140625" style="68" customWidth="1"/>
    <col min="4911" max="4911" width="0.85546875" style="68" customWidth="1"/>
    <col min="4912" max="4912" width="0.140625" style="68" customWidth="1"/>
    <col min="4913" max="4913" width="1.5703125" style="68" customWidth="1"/>
    <col min="4914" max="4914" width="0.140625" style="68" customWidth="1"/>
    <col min="4915" max="4916" width="3.42578125" style="68" customWidth="1"/>
    <col min="4917" max="4917" width="5" style="68" customWidth="1"/>
    <col min="4918" max="4918" width="3.7109375" style="68" customWidth="1"/>
    <col min="4919" max="4919" width="1.140625" style="68" customWidth="1"/>
    <col min="4920" max="4920" width="1.85546875" style="68" customWidth="1"/>
    <col min="4921" max="4922" width="6.7109375" style="68" customWidth="1"/>
    <col min="4923" max="4923" width="2" style="68" customWidth="1"/>
    <col min="4924" max="4924" width="4.7109375" style="68" customWidth="1"/>
    <col min="4925" max="4931" width="6.7109375" style="68" customWidth="1"/>
    <col min="4932" max="4932" width="6.42578125" style="68" customWidth="1"/>
    <col min="4933" max="4934" width="0.140625" style="68" customWidth="1"/>
    <col min="4935" max="4935" width="3.42578125" style="68" customWidth="1"/>
    <col min="4936" max="5120" width="9.140625" style="68"/>
    <col min="5121" max="5121" width="3.42578125" style="68" customWidth="1"/>
    <col min="5122" max="5122" width="1.7109375" style="68" customWidth="1"/>
    <col min="5123" max="5123" width="12.42578125" style="68" customWidth="1"/>
    <col min="5124" max="5124" width="1.140625" style="68" customWidth="1"/>
    <col min="5125" max="5125" width="4.42578125" style="68" customWidth="1"/>
    <col min="5126" max="5126" width="1.5703125" style="68" customWidth="1"/>
    <col min="5127" max="5127" width="1.85546875" style="68" customWidth="1"/>
    <col min="5128" max="5129" width="1.7109375" style="68" customWidth="1"/>
    <col min="5130" max="5130" width="5.42578125" style="68" customWidth="1"/>
    <col min="5131" max="5131" width="1.7109375" style="68" customWidth="1"/>
    <col min="5132" max="5132" width="5.140625" style="68" customWidth="1"/>
    <col min="5133" max="5133" width="1.5703125" style="68" customWidth="1"/>
    <col min="5134" max="5137" width="6.7109375" style="68" customWidth="1"/>
    <col min="5138" max="5138" width="0.7109375" style="68" customWidth="1"/>
    <col min="5139" max="5139" width="5.140625" style="68" customWidth="1"/>
    <col min="5140" max="5140" width="0.85546875" style="68" customWidth="1"/>
    <col min="5141" max="5141" width="6.7109375" style="68" customWidth="1"/>
    <col min="5142" max="5142" width="0.7109375" style="68" customWidth="1"/>
    <col min="5143" max="5143" width="0.140625" style="68" customWidth="1"/>
    <col min="5144" max="5144" width="5.85546875" style="68" customWidth="1"/>
    <col min="5145" max="5145" width="1.85546875" style="68" customWidth="1"/>
    <col min="5146" max="5146" width="4.85546875" style="68" customWidth="1"/>
    <col min="5147" max="5147" width="0.7109375" style="68" customWidth="1"/>
    <col min="5148" max="5148" width="0.140625" style="68" customWidth="1"/>
    <col min="5149" max="5149" width="2.5703125" style="68" customWidth="1"/>
    <col min="5150" max="5150" width="0.140625" style="68" customWidth="1"/>
    <col min="5151" max="5151" width="1.7109375" style="68" customWidth="1"/>
    <col min="5152" max="5152" width="0.140625" style="68" customWidth="1"/>
    <col min="5153" max="5153" width="1.28515625" style="68" customWidth="1"/>
    <col min="5154" max="5154" width="6.7109375" style="68" customWidth="1"/>
    <col min="5155" max="5155" width="4.5703125" style="68" customWidth="1"/>
    <col min="5156" max="5156" width="0.140625" style="68" customWidth="1"/>
    <col min="5157" max="5157" width="1.85546875" style="68" customWidth="1"/>
    <col min="5158" max="5158" width="0.140625" style="68" customWidth="1"/>
    <col min="5159" max="5159" width="0.7109375" style="68" customWidth="1"/>
    <col min="5160" max="5160" width="5.85546875" style="68" customWidth="1"/>
    <col min="5161" max="5162" width="0.140625" style="68" customWidth="1"/>
    <col min="5163" max="5163" width="6.5703125" style="68" customWidth="1"/>
    <col min="5164" max="5164" width="3.7109375" style="68" customWidth="1"/>
    <col min="5165" max="5166" width="0.140625" style="68" customWidth="1"/>
    <col min="5167" max="5167" width="0.85546875" style="68" customWidth="1"/>
    <col min="5168" max="5168" width="0.140625" style="68" customWidth="1"/>
    <col min="5169" max="5169" width="1.5703125" style="68" customWidth="1"/>
    <col min="5170" max="5170" width="0.140625" style="68" customWidth="1"/>
    <col min="5171" max="5172" width="3.42578125" style="68" customWidth="1"/>
    <col min="5173" max="5173" width="5" style="68" customWidth="1"/>
    <col min="5174" max="5174" width="3.7109375" style="68" customWidth="1"/>
    <col min="5175" max="5175" width="1.140625" style="68" customWidth="1"/>
    <col min="5176" max="5176" width="1.85546875" style="68" customWidth="1"/>
    <col min="5177" max="5178" width="6.7109375" style="68" customWidth="1"/>
    <col min="5179" max="5179" width="2" style="68" customWidth="1"/>
    <col min="5180" max="5180" width="4.7109375" style="68" customWidth="1"/>
    <col min="5181" max="5187" width="6.7109375" style="68" customWidth="1"/>
    <col min="5188" max="5188" width="6.42578125" style="68" customWidth="1"/>
    <col min="5189" max="5190" width="0.140625" style="68" customWidth="1"/>
    <col min="5191" max="5191" width="3.42578125" style="68" customWidth="1"/>
    <col min="5192" max="5376" width="9.140625" style="68"/>
    <col min="5377" max="5377" width="3.42578125" style="68" customWidth="1"/>
    <col min="5378" max="5378" width="1.7109375" style="68" customWidth="1"/>
    <col min="5379" max="5379" width="12.42578125" style="68" customWidth="1"/>
    <col min="5380" max="5380" width="1.140625" style="68" customWidth="1"/>
    <col min="5381" max="5381" width="4.42578125" style="68" customWidth="1"/>
    <col min="5382" max="5382" width="1.5703125" style="68" customWidth="1"/>
    <col min="5383" max="5383" width="1.85546875" style="68" customWidth="1"/>
    <col min="5384" max="5385" width="1.7109375" style="68" customWidth="1"/>
    <col min="5386" max="5386" width="5.42578125" style="68" customWidth="1"/>
    <col min="5387" max="5387" width="1.7109375" style="68" customWidth="1"/>
    <col min="5388" max="5388" width="5.140625" style="68" customWidth="1"/>
    <col min="5389" max="5389" width="1.5703125" style="68" customWidth="1"/>
    <col min="5390" max="5393" width="6.7109375" style="68" customWidth="1"/>
    <col min="5394" max="5394" width="0.7109375" style="68" customWidth="1"/>
    <col min="5395" max="5395" width="5.140625" style="68" customWidth="1"/>
    <col min="5396" max="5396" width="0.85546875" style="68" customWidth="1"/>
    <col min="5397" max="5397" width="6.7109375" style="68" customWidth="1"/>
    <col min="5398" max="5398" width="0.7109375" style="68" customWidth="1"/>
    <col min="5399" max="5399" width="0.140625" style="68" customWidth="1"/>
    <col min="5400" max="5400" width="5.85546875" style="68" customWidth="1"/>
    <col min="5401" max="5401" width="1.85546875" style="68" customWidth="1"/>
    <col min="5402" max="5402" width="4.85546875" style="68" customWidth="1"/>
    <col min="5403" max="5403" width="0.7109375" style="68" customWidth="1"/>
    <col min="5404" max="5404" width="0.140625" style="68" customWidth="1"/>
    <col min="5405" max="5405" width="2.5703125" style="68" customWidth="1"/>
    <col min="5406" max="5406" width="0.140625" style="68" customWidth="1"/>
    <col min="5407" max="5407" width="1.7109375" style="68" customWidth="1"/>
    <col min="5408" max="5408" width="0.140625" style="68" customWidth="1"/>
    <col min="5409" max="5409" width="1.28515625" style="68" customWidth="1"/>
    <col min="5410" max="5410" width="6.7109375" style="68" customWidth="1"/>
    <col min="5411" max="5411" width="4.5703125" style="68" customWidth="1"/>
    <col min="5412" max="5412" width="0.140625" style="68" customWidth="1"/>
    <col min="5413" max="5413" width="1.85546875" style="68" customWidth="1"/>
    <col min="5414" max="5414" width="0.140625" style="68" customWidth="1"/>
    <col min="5415" max="5415" width="0.7109375" style="68" customWidth="1"/>
    <col min="5416" max="5416" width="5.85546875" style="68" customWidth="1"/>
    <col min="5417" max="5418" width="0.140625" style="68" customWidth="1"/>
    <col min="5419" max="5419" width="6.5703125" style="68" customWidth="1"/>
    <col min="5420" max="5420" width="3.7109375" style="68" customWidth="1"/>
    <col min="5421" max="5422" width="0.140625" style="68" customWidth="1"/>
    <col min="5423" max="5423" width="0.85546875" style="68" customWidth="1"/>
    <col min="5424" max="5424" width="0.140625" style="68" customWidth="1"/>
    <col min="5425" max="5425" width="1.5703125" style="68" customWidth="1"/>
    <col min="5426" max="5426" width="0.140625" style="68" customWidth="1"/>
    <col min="5427" max="5428" width="3.42578125" style="68" customWidth="1"/>
    <col min="5429" max="5429" width="5" style="68" customWidth="1"/>
    <col min="5430" max="5430" width="3.7109375" style="68" customWidth="1"/>
    <col min="5431" max="5431" width="1.140625" style="68" customWidth="1"/>
    <col min="5432" max="5432" width="1.85546875" style="68" customWidth="1"/>
    <col min="5433" max="5434" width="6.7109375" style="68" customWidth="1"/>
    <col min="5435" max="5435" width="2" style="68" customWidth="1"/>
    <col min="5436" max="5436" width="4.7109375" style="68" customWidth="1"/>
    <col min="5437" max="5443" width="6.7109375" style="68" customWidth="1"/>
    <col min="5444" max="5444" width="6.42578125" style="68" customWidth="1"/>
    <col min="5445" max="5446" width="0.140625" style="68" customWidth="1"/>
    <col min="5447" max="5447" width="3.42578125" style="68" customWidth="1"/>
    <col min="5448" max="5632" width="9.140625" style="68"/>
    <col min="5633" max="5633" width="3.42578125" style="68" customWidth="1"/>
    <col min="5634" max="5634" width="1.7109375" style="68" customWidth="1"/>
    <col min="5635" max="5635" width="12.42578125" style="68" customWidth="1"/>
    <col min="5636" max="5636" width="1.140625" style="68" customWidth="1"/>
    <col min="5637" max="5637" width="4.42578125" style="68" customWidth="1"/>
    <col min="5638" max="5638" width="1.5703125" style="68" customWidth="1"/>
    <col min="5639" max="5639" width="1.85546875" style="68" customWidth="1"/>
    <col min="5640" max="5641" width="1.7109375" style="68" customWidth="1"/>
    <col min="5642" max="5642" width="5.42578125" style="68" customWidth="1"/>
    <col min="5643" max="5643" width="1.7109375" style="68" customWidth="1"/>
    <col min="5644" max="5644" width="5.140625" style="68" customWidth="1"/>
    <col min="5645" max="5645" width="1.5703125" style="68" customWidth="1"/>
    <col min="5646" max="5649" width="6.7109375" style="68" customWidth="1"/>
    <col min="5650" max="5650" width="0.7109375" style="68" customWidth="1"/>
    <col min="5651" max="5651" width="5.140625" style="68" customWidth="1"/>
    <col min="5652" max="5652" width="0.85546875" style="68" customWidth="1"/>
    <col min="5653" max="5653" width="6.7109375" style="68" customWidth="1"/>
    <col min="5654" max="5654" width="0.7109375" style="68" customWidth="1"/>
    <col min="5655" max="5655" width="0.140625" style="68" customWidth="1"/>
    <col min="5656" max="5656" width="5.85546875" style="68" customWidth="1"/>
    <col min="5657" max="5657" width="1.85546875" style="68" customWidth="1"/>
    <col min="5658" max="5658" width="4.85546875" style="68" customWidth="1"/>
    <col min="5659" max="5659" width="0.7109375" style="68" customWidth="1"/>
    <col min="5660" max="5660" width="0.140625" style="68" customWidth="1"/>
    <col min="5661" max="5661" width="2.5703125" style="68" customWidth="1"/>
    <col min="5662" max="5662" width="0.140625" style="68" customWidth="1"/>
    <col min="5663" max="5663" width="1.7109375" style="68" customWidth="1"/>
    <col min="5664" max="5664" width="0.140625" style="68" customWidth="1"/>
    <col min="5665" max="5665" width="1.28515625" style="68" customWidth="1"/>
    <col min="5666" max="5666" width="6.7109375" style="68" customWidth="1"/>
    <col min="5667" max="5667" width="4.5703125" style="68" customWidth="1"/>
    <col min="5668" max="5668" width="0.140625" style="68" customWidth="1"/>
    <col min="5669" max="5669" width="1.85546875" style="68" customWidth="1"/>
    <col min="5670" max="5670" width="0.140625" style="68" customWidth="1"/>
    <col min="5671" max="5671" width="0.7109375" style="68" customWidth="1"/>
    <col min="5672" max="5672" width="5.85546875" style="68" customWidth="1"/>
    <col min="5673" max="5674" width="0.140625" style="68" customWidth="1"/>
    <col min="5675" max="5675" width="6.5703125" style="68" customWidth="1"/>
    <col min="5676" max="5676" width="3.7109375" style="68" customWidth="1"/>
    <col min="5677" max="5678" width="0.140625" style="68" customWidth="1"/>
    <col min="5679" max="5679" width="0.85546875" style="68" customWidth="1"/>
    <col min="5680" max="5680" width="0.140625" style="68" customWidth="1"/>
    <col min="5681" max="5681" width="1.5703125" style="68" customWidth="1"/>
    <col min="5682" max="5682" width="0.140625" style="68" customWidth="1"/>
    <col min="5683" max="5684" width="3.42578125" style="68" customWidth="1"/>
    <col min="5685" max="5685" width="5" style="68" customWidth="1"/>
    <col min="5686" max="5686" width="3.7109375" style="68" customWidth="1"/>
    <col min="5687" max="5687" width="1.140625" style="68" customWidth="1"/>
    <col min="5688" max="5688" width="1.85546875" style="68" customWidth="1"/>
    <col min="5689" max="5690" width="6.7109375" style="68" customWidth="1"/>
    <col min="5691" max="5691" width="2" style="68" customWidth="1"/>
    <col min="5692" max="5692" width="4.7109375" style="68" customWidth="1"/>
    <col min="5693" max="5699" width="6.7109375" style="68" customWidth="1"/>
    <col min="5700" max="5700" width="6.42578125" style="68" customWidth="1"/>
    <col min="5701" max="5702" width="0.140625" style="68" customWidth="1"/>
    <col min="5703" max="5703" width="3.42578125" style="68" customWidth="1"/>
    <col min="5704" max="5888" width="9.140625" style="68"/>
    <col min="5889" max="5889" width="3.42578125" style="68" customWidth="1"/>
    <col min="5890" max="5890" width="1.7109375" style="68" customWidth="1"/>
    <col min="5891" max="5891" width="12.42578125" style="68" customWidth="1"/>
    <col min="5892" max="5892" width="1.140625" style="68" customWidth="1"/>
    <col min="5893" max="5893" width="4.42578125" style="68" customWidth="1"/>
    <col min="5894" max="5894" width="1.5703125" style="68" customWidth="1"/>
    <col min="5895" max="5895" width="1.85546875" style="68" customWidth="1"/>
    <col min="5896" max="5897" width="1.7109375" style="68" customWidth="1"/>
    <col min="5898" max="5898" width="5.42578125" style="68" customWidth="1"/>
    <col min="5899" max="5899" width="1.7109375" style="68" customWidth="1"/>
    <col min="5900" max="5900" width="5.140625" style="68" customWidth="1"/>
    <col min="5901" max="5901" width="1.5703125" style="68" customWidth="1"/>
    <col min="5902" max="5905" width="6.7109375" style="68" customWidth="1"/>
    <col min="5906" max="5906" width="0.7109375" style="68" customWidth="1"/>
    <col min="5907" max="5907" width="5.140625" style="68" customWidth="1"/>
    <col min="5908" max="5908" width="0.85546875" style="68" customWidth="1"/>
    <col min="5909" max="5909" width="6.7109375" style="68" customWidth="1"/>
    <col min="5910" max="5910" width="0.7109375" style="68" customWidth="1"/>
    <col min="5911" max="5911" width="0.140625" style="68" customWidth="1"/>
    <col min="5912" max="5912" width="5.85546875" style="68" customWidth="1"/>
    <col min="5913" max="5913" width="1.85546875" style="68" customWidth="1"/>
    <col min="5914" max="5914" width="4.85546875" style="68" customWidth="1"/>
    <col min="5915" max="5915" width="0.7109375" style="68" customWidth="1"/>
    <col min="5916" max="5916" width="0.140625" style="68" customWidth="1"/>
    <col min="5917" max="5917" width="2.5703125" style="68" customWidth="1"/>
    <col min="5918" max="5918" width="0.140625" style="68" customWidth="1"/>
    <col min="5919" max="5919" width="1.7109375" style="68" customWidth="1"/>
    <col min="5920" max="5920" width="0.140625" style="68" customWidth="1"/>
    <col min="5921" max="5921" width="1.28515625" style="68" customWidth="1"/>
    <col min="5922" max="5922" width="6.7109375" style="68" customWidth="1"/>
    <col min="5923" max="5923" width="4.5703125" style="68" customWidth="1"/>
    <col min="5924" max="5924" width="0.140625" style="68" customWidth="1"/>
    <col min="5925" max="5925" width="1.85546875" style="68" customWidth="1"/>
    <col min="5926" max="5926" width="0.140625" style="68" customWidth="1"/>
    <col min="5927" max="5927" width="0.7109375" style="68" customWidth="1"/>
    <col min="5928" max="5928" width="5.85546875" style="68" customWidth="1"/>
    <col min="5929" max="5930" width="0.140625" style="68" customWidth="1"/>
    <col min="5931" max="5931" width="6.5703125" style="68" customWidth="1"/>
    <col min="5932" max="5932" width="3.7109375" style="68" customWidth="1"/>
    <col min="5933" max="5934" width="0.140625" style="68" customWidth="1"/>
    <col min="5935" max="5935" width="0.85546875" style="68" customWidth="1"/>
    <col min="5936" max="5936" width="0.140625" style="68" customWidth="1"/>
    <col min="5937" max="5937" width="1.5703125" style="68" customWidth="1"/>
    <col min="5938" max="5938" width="0.140625" style="68" customWidth="1"/>
    <col min="5939" max="5940" width="3.42578125" style="68" customWidth="1"/>
    <col min="5941" max="5941" width="5" style="68" customWidth="1"/>
    <col min="5942" max="5942" width="3.7109375" style="68" customWidth="1"/>
    <col min="5943" max="5943" width="1.140625" style="68" customWidth="1"/>
    <col min="5944" max="5944" width="1.85546875" style="68" customWidth="1"/>
    <col min="5945" max="5946" width="6.7109375" style="68" customWidth="1"/>
    <col min="5947" max="5947" width="2" style="68" customWidth="1"/>
    <col min="5948" max="5948" width="4.7109375" style="68" customWidth="1"/>
    <col min="5949" max="5955" width="6.7109375" style="68" customWidth="1"/>
    <col min="5956" max="5956" width="6.42578125" style="68" customWidth="1"/>
    <col min="5957" max="5958" width="0.140625" style="68" customWidth="1"/>
    <col min="5959" max="5959" width="3.42578125" style="68" customWidth="1"/>
    <col min="5960" max="6144" width="9.140625" style="68"/>
    <col min="6145" max="6145" width="3.42578125" style="68" customWidth="1"/>
    <col min="6146" max="6146" width="1.7109375" style="68" customWidth="1"/>
    <col min="6147" max="6147" width="12.42578125" style="68" customWidth="1"/>
    <col min="6148" max="6148" width="1.140625" style="68" customWidth="1"/>
    <col min="6149" max="6149" width="4.42578125" style="68" customWidth="1"/>
    <col min="6150" max="6150" width="1.5703125" style="68" customWidth="1"/>
    <col min="6151" max="6151" width="1.85546875" style="68" customWidth="1"/>
    <col min="6152" max="6153" width="1.7109375" style="68" customWidth="1"/>
    <col min="6154" max="6154" width="5.42578125" style="68" customWidth="1"/>
    <col min="6155" max="6155" width="1.7109375" style="68" customWidth="1"/>
    <col min="6156" max="6156" width="5.140625" style="68" customWidth="1"/>
    <col min="6157" max="6157" width="1.5703125" style="68" customWidth="1"/>
    <col min="6158" max="6161" width="6.7109375" style="68" customWidth="1"/>
    <col min="6162" max="6162" width="0.7109375" style="68" customWidth="1"/>
    <col min="6163" max="6163" width="5.140625" style="68" customWidth="1"/>
    <col min="6164" max="6164" width="0.85546875" style="68" customWidth="1"/>
    <col min="6165" max="6165" width="6.7109375" style="68" customWidth="1"/>
    <col min="6166" max="6166" width="0.7109375" style="68" customWidth="1"/>
    <col min="6167" max="6167" width="0.140625" style="68" customWidth="1"/>
    <col min="6168" max="6168" width="5.85546875" style="68" customWidth="1"/>
    <col min="6169" max="6169" width="1.85546875" style="68" customWidth="1"/>
    <col min="6170" max="6170" width="4.85546875" style="68" customWidth="1"/>
    <col min="6171" max="6171" width="0.7109375" style="68" customWidth="1"/>
    <col min="6172" max="6172" width="0.140625" style="68" customWidth="1"/>
    <col min="6173" max="6173" width="2.5703125" style="68" customWidth="1"/>
    <col min="6174" max="6174" width="0.140625" style="68" customWidth="1"/>
    <col min="6175" max="6175" width="1.7109375" style="68" customWidth="1"/>
    <col min="6176" max="6176" width="0.140625" style="68" customWidth="1"/>
    <col min="6177" max="6177" width="1.28515625" style="68" customWidth="1"/>
    <col min="6178" max="6178" width="6.7109375" style="68" customWidth="1"/>
    <col min="6179" max="6179" width="4.5703125" style="68" customWidth="1"/>
    <col min="6180" max="6180" width="0.140625" style="68" customWidth="1"/>
    <col min="6181" max="6181" width="1.85546875" style="68" customWidth="1"/>
    <col min="6182" max="6182" width="0.140625" style="68" customWidth="1"/>
    <col min="6183" max="6183" width="0.7109375" style="68" customWidth="1"/>
    <col min="6184" max="6184" width="5.85546875" style="68" customWidth="1"/>
    <col min="6185" max="6186" width="0.140625" style="68" customWidth="1"/>
    <col min="6187" max="6187" width="6.5703125" style="68" customWidth="1"/>
    <col min="6188" max="6188" width="3.7109375" style="68" customWidth="1"/>
    <col min="6189" max="6190" width="0.140625" style="68" customWidth="1"/>
    <col min="6191" max="6191" width="0.85546875" style="68" customWidth="1"/>
    <col min="6192" max="6192" width="0.140625" style="68" customWidth="1"/>
    <col min="6193" max="6193" width="1.5703125" style="68" customWidth="1"/>
    <col min="6194" max="6194" width="0.140625" style="68" customWidth="1"/>
    <col min="6195" max="6196" width="3.42578125" style="68" customWidth="1"/>
    <col min="6197" max="6197" width="5" style="68" customWidth="1"/>
    <col min="6198" max="6198" width="3.7109375" style="68" customWidth="1"/>
    <col min="6199" max="6199" width="1.140625" style="68" customWidth="1"/>
    <col min="6200" max="6200" width="1.85546875" style="68" customWidth="1"/>
    <col min="6201" max="6202" width="6.7109375" style="68" customWidth="1"/>
    <col min="6203" max="6203" width="2" style="68" customWidth="1"/>
    <col min="6204" max="6204" width="4.7109375" style="68" customWidth="1"/>
    <col min="6205" max="6211" width="6.7109375" style="68" customWidth="1"/>
    <col min="6212" max="6212" width="6.42578125" style="68" customWidth="1"/>
    <col min="6213" max="6214" width="0.140625" style="68" customWidth="1"/>
    <col min="6215" max="6215" width="3.42578125" style="68" customWidth="1"/>
    <col min="6216" max="6400" width="9.140625" style="68"/>
    <col min="6401" max="6401" width="3.42578125" style="68" customWidth="1"/>
    <col min="6402" max="6402" width="1.7109375" style="68" customWidth="1"/>
    <col min="6403" max="6403" width="12.42578125" style="68" customWidth="1"/>
    <col min="6404" max="6404" width="1.140625" style="68" customWidth="1"/>
    <col min="6405" max="6405" width="4.42578125" style="68" customWidth="1"/>
    <col min="6406" max="6406" width="1.5703125" style="68" customWidth="1"/>
    <col min="6407" max="6407" width="1.85546875" style="68" customWidth="1"/>
    <col min="6408" max="6409" width="1.7109375" style="68" customWidth="1"/>
    <col min="6410" max="6410" width="5.42578125" style="68" customWidth="1"/>
    <col min="6411" max="6411" width="1.7109375" style="68" customWidth="1"/>
    <col min="6412" max="6412" width="5.140625" style="68" customWidth="1"/>
    <col min="6413" max="6413" width="1.5703125" style="68" customWidth="1"/>
    <col min="6414" max="6417" width="6.7109375" style="68" customWidth="1"/>
    <col min="6418" max="6418" width="0.7109375" style="68" customWidth="1"/>
    <col min="6419" max="6419" width="5.140625" style="68" customWidth="1"/>
    <col min="6420" max="6420" width="0.85546875" style="68" customWidth="1"/>
    <col min="6421" max="6421" width="6.7109375" style="68" customWidth="1"/>
    <col min="6422" max="6422" width="0.7109375" style="68" customWidth="1"/>
    <col min="6423" max="6423" width="0.140625" style="68" customWidth="1"/>
    <col min="6424" max="6424" width="5.85546875" style="68" customWidth="1"/>
    <col min="6425" max="6425" width="1.85546875" style="68" customWidth="1"/>
    <col min="6426" max="6426" width="4.85546875" style="68" customWidth="1"/>
    <col min="6427" max="6427" width="0.7109375" style="68" customWidth="1"/>
    <col min="6428" max="6428" width="0.140625" style="68" customWidth="1"/>
    <col min="6429" max="6429" width="2.5703125" style="68" customWidth="1"/>
    <col min="6430" max="6430" width="0.140625" style="68" customWidth="1"/>
    <col min="6431" max="6431" width="1.7109375" style="68" customWidth="1"/>
    <col min="6432" max="6432" width="0.140625" style="68" customWidth="1"/>
    <col min="6433" max="6433" width="1.28515625" style="68" customWidth="1"/>
    <col min="6434" max="6434" width="6.7109375" style="68" customWidth="1"/>
    <col min="6435" max="6435" width="4.5703125" style="68" customWidth="1"/>
    <col min="6436" max="6436" width="0.140625" style="68" customWidth="1"/>
    <col min="6437" max="6437" width="1.85546875" style="68" customWidth="1"/>
    <col min="6438" max="6438" width="0.140625" style="68" customWidth="1"/>
    <col min="6439" max="6439" width="0.7109375" style="68" customWidth="1"/>
    <col min="6440" max="6440" width="5.85546875" style="68" customWidth="1"/>
    <col min="6441" max="6442" width="0.140625" style="68" customWidth="1"/>
    <col min="6443" max="6443" width="6.5703125" style="68" customWidth="1"/>
    <col min="6444" max="6444" width="3.7109375" style="68" customWidth="1"/>
    <col min="6445" max="6446" width="0.140625" style="68" customWidth="1"/>
    <col min="6447" max="6447" width="0.85546875" style="68" customWidth="1"/>
    <col min="6448" max="6448" width="0.140625" style="68" customWidth="1"/>
    <col min="6449" max="6449" width="1.5703125" style="68" customWidth="1"/>
    <col min="6450" max="6450" width="0.140625" style="68" customWidth="1"/>
    <col min="6451" max="6452" width="3.42578125" style="68" customWidth="1"/>
    <col min="6453" max="6453" width="5" style="68" customWidth="1"/>
    <col min="6454" max="6454" width="3.7109375" style="68" customWidth="1"/>
    <col min="6455" max="6455" width="1.140625" style="68" customWidth="1"/>
    <col min="6456" max="6456" width="1.85546875" style="68" customWidth="1"/>
    <col min="6457" max="6458" width="6.7109375" style="68" customWidth="1"/>
    <col min="6459" max="6459" width="2" style="68" customWidth="1"/>
    <col min="6460" max="6460" width="4.7109375" style="68" customWidth="1"/>
    <col min="6461" max="6467" width="6.7109375" style="68" customWidth="1"/>
    <col min="6468" max="6468" width="6.42578125" style="68" customWidth="1"/>
    <col min="6469" max="6470" width="0.140625" style="68" customWidth="1"/>
    <col min="6471" max="6471" width="3.42578125" style="68" customWidth="1"/>
    <col min="6472" max="6656" width="9.140625" style="68"/>
    <col min="6657" max="6657" width="3.42578125" style="68" customWidth="1"/>
    <col min="6658" max="6658" width="1.7109375" style="68" customWidth="1"/>
    <col min="6659" max="6659" width="12.42578125" style="68" customWidth="1"/>
    <col min="6660" max="6660" width="1.140625" style="68" customWidth="1"/>
    <col min="6661" max="6661" width="4.42578125" style="68" customWidth="1"/>
    <col min="6662" max="6662" width="1.5703125" style="68" customWidth="1"/>
    <col min="6663" max="6663" width="1.85546875" style="68" customWidth="1"/>
    <col min="6664" max="6665" width="1.7109375" style="68" customWidth="1"/>
    <col min="6666" max="6666" width="5.42578125" style="68" customWidth="1"/>
    <col min="6667" max="6667" width="1.7109375" style="68" customWidth="1"/>
    <col min="6668" max="6668" width="5.140625" style="68" customWidth="1"/>
    <col min="6669" max="6669" width="1.5703125" style="68" customWidth="1"/>
    <col min="6670" max="6673" width="6.7109375" style="68" customWidth="1"/>
    <col min="6674" max="6674" width="0.7109375" style="68" customWidth="1"/>
    <col min="6675" max="6675" width="5.140625" style="68" customWidth="1"/>
    <col min="6676" max="6676" width="0.85546875" style="68" customWidth="1"/>
    <col min="6677" max="6677" width="6.7109375" style="68" customWidth="1"/>
    <col min="6678" max="6678" width="0.7109375" style="68" customWidth="1"/>
    <col min="6679" max="6679" width="0.140625" style="68" customWidth="1"/>
    <col min="6680" max="6680" width="5.85546875" style="68" customWidth="1"/>
    <col min="6681" max="6681" width="1.85546875" style="68" customWidth="1"/>
    <col min="6682" max="6682" width="4.85546875" style="68" customWidth="1"/>
    <col min="6683" max="6683" width="0.7109375" style="68" customWidth="1"/>
    <col min="6684" max="6684" width="0.140625" style="68" customWidth="1"/>
    <col min="6685" max="6685" width="2.5703125" style="68" customWidth="1"/>
    <col min="6686" max="6686" width="0.140625" style="68" customWidth="1"/>
    <col min="6687" max="6687" width="1.7109375" style="68" customWidth="1"/>
    <col min="6688" max="6688" width="0.140625" style="68" customWidth="1"/>
    <col min="6689" max="6689" width="1.28515625" style="68" customWidth="1"/>
    <col min="6690" max="6690" width="6.7109375" style="68" customWidth="1"/>
    <col min="6691" max="6691" width="4.5703125" style="68" customWidth="1"/>
    <col min="6692" max="6692" width="0.140625" style="68" customWidth="1"/>
    <col min="6693" max="6693" width="1.85546875" style="68" customWidth="1"/>
    <col min="6694" max="6694" width="0.140625" style="68" customWidth="1"/>
    <col min="6695" max="6695" width="0.7109375" style="68" customWidth="1"/>
    <col min="6696" max="6696" width="5.85546875" style="68" customWidth="1"/>
    <col min="6697" max="6698" width="0.140625" style="68" customWidth="1"/>
    <col min="6699" max="6699" width="6.5703125" style="68" customWidth="1"/>
    <col min="6700" max="6700" width="3.7109375" style="68" customWidth="1"/>
    <col min="6701" max="6702" width="0.140625" style="68" customWidth="1"/>
    <col min="6703" max="6703" width="0.85546875" style="68" customWidth="1"/>
    <col min="6704" max="6704" width="0.140625" style="68" customWidth="1"/>
    <col min="6705" max="6705" width="1.5703125" style="68" customWidth="1"/>
    <col min="6706" max="6706" width="0.140625" style="68" customWidth="1"/>
    <col min="6707" max="6708" width="3.42578125" style="68" customWidth="1"/>
    <col min="6709" max="6709" width="5" style="68" customWidth="1"/>
    <col min="6710" max="6710" width="3.7109375" style="68" customWidth="1"/>
    <col min="6711" max="6711" width="1.140625" style="68" customWidth="1"/>
    <col min="6712" max="6712" width="1.85546875" style="68" customWidth="1"/>
    <col min="6713" max="6714" width="6.7109375" style="68" customWidth="1"/>
    <col min="6715" max="6715" width="2" style="68" customWidth="1"/>
    <col min="6716" max="6716" width="4.7109375" style="68" customWidth="1"/>
    <col min="6717" max="6723" width="6.7109375" style="68" customWidth="1"/>
    <col min="6724" max="6724" width="6.42578125" style="68" customWidth="1"/>
    <col min="6725" max="6726" width="0.140625" style="68" customWidth="1"/>
    <col min="6727" max="6727" width="3.42578125" style="68" customWidth="1"/>
    <col min="6728" max="6912" width="9.140625" style="68"/>
    <col min="6913" max="6913" width="3.42578125" style="68" customWidth="1"/>
    <col min="6914" max="6914" width="1.7109375" style="68" customWidth="1"/>
    <col min="6915" max="6915" width="12.42578125" style="68" customWidth="1"/>
    <col min="6916" max="6916" width="1.140625" style="68" customWidth="1"/>
    <col min="6917" max="6917" width="4.42578125" style="68" customWidth="1"/>
    <col min="6918" max="6918" width="1.5703125" style="68" customWidth="1"/>
    <col min="6919" max="6919" width="1.85546875" style="68" customWidth="1"/>
    <col min="6920" max="6921" width="1.7109375" style="68" customWidth="1"/>
    <col min="6922" max="6922" width="5.42578125" style="68" customWidth="1"/>
    <col min="6923" max="6923" width="1.7109375" style="68" customWidth="1"/>
    <col min="6924" max="6924" width="5.140625" style="68" customWidth="1"/>
    <col min="6925" max="6925" width="1.5703125" style="68" customWidth="1"/>
    <col min="6926" max="6929" width="6.7109375" style="68" customWidth="1"/>
    <col min="6930" max="6930" width="0.7109375" style="68" customWidth="1"/>
    <col min="6931" max="6931" width="5.140625" style="68" customWidth="1"/>
    <col min="6932" max="6932" width="0.85546875" style="68" customWidth="1"/>
    <col min="6933" max="6933" width="6.7109375" style="68" customWidth="1"/>
    <col min="6934" max="6934" width="0.7109375" style="68" customWidth="1"/>
    <col min="6935" max="6935" width="0.140625" style="68" customWidth="1"/>
    <col min="6936" max="6936" width="5.85546875" style="68" customWidth="1"/>
    <col min="6937" max="6937" width="1.85546875" style="68" customWidth="1"/>
    <col min="6938" max="6938" width="4.85546875" style="68" customWidth="1"/>
    <col min="6939" max="6939" width="0.7109375" style="68" customWidth="1"/>
    <col min="6940" max="6940" width="0.140625" style="68" customWidth="1"/>
    <col min="6941" max="6941" width="2.5703125" style="68" customWidth="1"/>
    <col min="6942" max="6942" width="0.140625" style="68" customWidth="1"/>
    <col min="6943" max="6943" width="1.7109375" style="68" customWidth="1"/>
    <col min="6944" max="6944" width="0.140625" style="68" customWidth="1"/>
    <col min="6945" max="6945" width="1.28515625" style="68" customWidth="1"/>
    <col min="6946" max="6946" width="6.7109375" style="68" customWidth="1"/>
    <col min="6947" max="6947" width="4.5703125" style="68" customWidth="1"/>
    <col min="6948" max="6948" width="0.140625" style="68" customWidth="1"/>
    <col min="6949" max="6949" width="1.85546875" style="68" customWidth="1"/>
    <col min="6950" max="6950" width="0.140625" style="68" customWidth="1"/>
    <col min="6951" max="6951" width="0.7109375" style="68" customWidth="1"/>
    <col min="6952" max="6952" width="5.85546875" style="68" customWidth="1"/>
    <col min="6953" max="6954" width="0.140625" style="68" customWidth="1"/>
    <col min="6955" max="6955" width="6.5703125" style="68" customWidth="1"/>
    <col min="6956" max="6956" width="3.7109375" style="68" customWidth="1"/>
    <col min="6957" max="6958" width="0.140625" style="68" customWidth="1"/>
    <col min="6959" max="6959" width="0.85546875" style="68" customWidth="1"/>
    <col min="6960" max="6960" width="0.140625" style="68" customWidth="1"/>
    <col min="6961" max="6961" width="1.5703125" style="68" customWidth="1"/>
    <col min="6962" max="6962" width="0.140625" style="68" customWidth="1"/>
    <col min="6963" max="6964" width="3.42578125" style="68" customWidth="1"/>
    <col min="6965" max="6965" width="5" style="68" customWidth="1"/>
    <col min="6966" max="6966" width="3.7109375" style="68" customWidth="1"/>
    <col min="6967" max="6967" width="1.140625" style="68" customWidth="1"/>
    <col min="6968" max="6968" width="1.85546875" style="68" customWidth="1"/>
    <col min="6969" max="6970" width="6.7109375" style="68" customWidth="1"/>
    <col min="6971" max="6971" width="2" style="68" customWidth="1"/>
    <col min="6972" max="6972" width="4.7109375" style="68" customWidth="1"/>
    <col min="6973" max="6979" width="6.7109375" style="68" customWidth="1"/>
    <col min="6980" max="6980" width="6.42578125" style="68" customWidth="1"/>
    <col min="6981" max="6982" width="0.140625" style="68" customWidth="1"/>
    <col min="6983" max="6983" width="3.42578125" style="68" customWidth="1"/>
    <col min="6984" max="7168" width="9.140625" style="68"/>
    <col min="7169" max="7169" width="3.42578125" style="68" customWidth="1"/>
    <col min="7170" max="7170" width="1.7109375" style="68" customWidth="1"/>
    <col min="7171" max="7171" width="12.42578125" style="68" customWidth="1"/>
    <col min="7172" max="7172" width="1.140625" style="68" customWidth="1"/>
    <col min="7173" max="7173" width="4.42578125" style="68" customWidth="1"/>
    <col min="7174" max="7174" width="1.5703125" style="68" customWidth="1"/>
    <col min="7175" max="7175" width="1.85546875" style="68" customWidth="1"/>
    <col min="7176" max="7177" width="1.7109375" style="68" customWidth="1"/>
    <col min="7178" max="7178" width="5.42578125" style="68" customWidth="1"/>
    <col min="7179" max="7179" width="1.7109375" style="68" customWidth="1"/>
    <col min="7180" max="7180" width="5.140625" style="68" customWidth="1"/>
    <col min="7181" max="7181" width="1.5703125" style="68" customWidth="1"/>
    <col min="7182" max="7185" width="6.7109375" style="68" customWidth="1"/>
    <col min="7186" max="7186" width="0.7109375" style="68" customWidth="1"/>
    <col min="7187" max="7187" width="5.140625" style="68" customWidth="1"/>
    <col min="7188" max="7188" width="0.85546875" style="68" customWidth="1"/>
    <col min="7189" max="7189" width="6.7109375" style="68" customWidth="1"/>
    <col min="7190" max="7190" width="0.7109375" style="68" customWidth="1"/>
    <col min="7191" max="7191" width="0.140625" style="68" customWidth="1"/>
    <col min="7192" max="7192" width="5.85546875" style="68" customWidth="1"/>
    <col min="7193" max="7193" width="1.85546875" style="68" customWidth="1"/>
    <col min="7194" max="7194" width="4.85546875" style="68" customWidth="1"/>
    <col min="7195" max="7195" width="0.7109375" style="68" customWidth="1"/>
    <col min="7196" max="7196" width="0.140625" style="68" customWidth="1"/>
    <col min="7197" max="7197" width="2.5703125" style="68" customWidth="1"/>
    <col min="7198" max="7198" width="0.140625" style="68" customWidth="1"/>
    <col min="7199" max="7199" width="1.7109375" style="68" customWidth="1"/>
    <col min="7200" max="7200" width="0.140625" style="68" customWidth="1"/>
    <col min="7201" max="7201" width="1.28515625" style="68" customWidth="1"/>
    <col min="7202" max="7202" width="6.7109375" style="68" customWidth="1"/>
    <col min="7203" max="7203" width="4.5703125" style="68" customWidth="1"/>
    <col min="7204" max="7204" width="0.140625" style="68" customWidth="1"/>
    <col min="7205" max="7205" width="1.85546875" style="68" customWidth="1"/>
    <col min="7206" max="7206" width="0.140625" style="68" customWidth="1"/>
    <col min="7207" max="7207" width="0.7109375" style="68" customWidth="1"/>
    <col min="7208" max="7208" width="5.85546875" style="68" customWidth="1"/>
    <col min="7209" max="7210" width="0.140625" style="68" customWidth="1"/>
    <col min="7211" max="7211" width="6.5703125" style="68" customWidth="1"/>
    <col min="7212" max="7212" width="3.7109375" style="68" customWidth="1"/>
    <col min="7213" max="7214" width="0.140625" style="68" customWidth="1"/>
    <col min="7215" max="7215" width="0.85546875" style="68" customWidth="1"/>
    <col min="7216" max="7216" width="0.140625" style="68" customWidth="1"/>
    <col min="7217" max="7217" width="1.5703125" style="68" customWidth="1"/>
    <col min="7218" max="7218" width="0.140625" style="68" customWidth="1"/>
    <col min="7219" max="7220" width="3.42578125" style="68" customWidth="1"/>
    <col min="7221" max="7221" width="5" style="68" customWidth="1"/>
    <col min="7222" max="7222" width="3.7109375" style="68" customWidth="1"/>
    <col min="7223" max="7223" width="1.140625" style="68" customWidth="1"/>
    <col min="7224" max="7224" width="1.85546875" style="68" customWidth="1"/>
    <col min="7225" max="7226" width="6.7109375" style="68" customWidth="1"/>
    <col min="7227" max="7227" width="2" style="68" customWidth="1"/>
    <col min="7228" max="7228" width="4.7109375" style="68" customWidth="1"/>
    <col min="7229" max="7235" width="6.7109375" style="68" customWidth="1"/>
    <col min="7236" max="7236" width="6.42578125" style="68" customWidth="1"/>
    <col min="7237" max="7238" width="0.140625" style="68" customWidth="1"/>
    <col min="7239" max="7239" width="3.42578125" style="68" customWidth="1"/>
    <col min="7240" max="7424" width="9.140625" style="68"/>
    <col min="7425" max="7425" width="3.42578125" style="68" customWidth="1"/>
    <col min="7426" max="7426" width="1.7109375" style="68" customWidth="1"/>
    <col min="7427" max="7427" width="12.42578125" style="68" customWidth="1"/>
    <col min="7428" max="7428" width="1.140625" style="68" customWidth="1"/>
    <col min="7429" max="7429" width="4.42578125" style="68" customWidth="1"/>
    <col min="7430" max="7430" width="1.5703125" style="68" customWidth="1"/>
    <col min="7431" max="7431" width="1.85546875" style="68" customWidth="1"/>
    <col min="7432" max="7433" width="1.7109375" style="68" customWidth="1"/>
    <col min="7434" max="7434" width="5.42578125" style="68" customWidth="1"/>
    <col min="7435" max="7435" width="1.7109375" style="68" customWidth="1"/>
    <col min="7436" max="7436" width="5.140625" style="68" customWidth="1"/>
    <col min="7437" max="7437" width="1.5703125" style="68" customWidth="1"/>
    <col min="7438" max="7441" width="6.7109375" style="68" customWidth="1"/>
    <col min="7442" max="7442" width="0.7109375" style="68" customWidth="1"/>
    <col min="7443" max="7443" width="5.140625" style="68" customWidth="1"/>
    <col min="7444" max="7444" width="0.85546875" style="68" customWidth="1"/>
    <col min="7445" max="7445" width="6.7109375" style="68" customWidth="1"/>
    <col min="7446" max="7446" width="0.7109375" style="68" customWidth="1"/>
    <col min="7447" max="7447" width="0.140625" style="68" customWidth="1"/>
    <col min="7448" max="7448" width="5.85546875" style="68" customWidth="1"/>
    <col min="7449" max="7449" width="1.85546875" style="68" customWidth="1"/>
    <col min="7450" max="7450" width="4.85546875" style="68" customWidth="1"/>
    <col min="7451" max="7451" width="0.7109375" style="68" customWidth="1"/>
    <col min="7452" max="7452" width="0.140625" style="68" customWidth="1"/>
    <col min="7453" max="7453" width="2.5703125" style="68" customWidth="1"/>
    <col min="7454" max="7454" width="0.140625" style="68" customWidth="1"/>
    <col min="7455" max="7455" width="1.7109375" style="68" customWidth="1"/>
    <col min="7456" max="7456" width="0.140625" style="68" customWidth="1"/>
    <col min="7457" max="7457" width="1.28515625" style="68" customWidth="1"/>
    <col min="7458" max="7458" width="6.7109375" style="68" customWidth="1"/>
    <col min="7459" max="7459" width="4.5703125" style="68" customWidth="1"/>
    <col min="7460" max="7460" width="0.140625" style="68" customWidth="1"/>
    <col min="7461" max="7461" width="1.85546875" style="68" customWidth="1"/>
    <col min="7462" max="7462" width="0.140625" style="68" customWidth="1"/>
    <col min="7463" max="7463" width="0.7109375" style="68" customWidth="1"/>
    <col min="7464" max="7464" width="5.85546875" style="68" customWidth="1"/>
    <col min="7465" max="7466" width="0.140625" style="68" customWidth="1"/>
    <col min="7467" max="7467" width="6.5703125" style="68" customWidth="1"/>
    <col min="7468" max="7468" width="3.7109375" style="68" customWidth="1"/>
    <col min="7469" max="7470" width="0.140625" style="68" customWidth="1"/>
    <col min="7471" max="7471" width="0.85546875" style="68" customWidth="1"/>
    <col min="7472" max="7472" width="0.140625" style="68" customWidth="1"/>
    <col min="7473" max="7473" width="1.5703125" style="68" customWidth="1"/>
    <col min="7474" max="7474" width="0.140625" style="68" customWidth="1"/>
    <col min="7475" max="7476" width="3.42578125" style="68" customWidth="1"/>
    <col min="7477" max="7477" width="5" style="68" customWidth="1"/>
    <col min="7478" max="7478" width="3.7109375" style="68" customWidth="1"/>
    <col min="7479" max="7479" width="1.140625" style="68" customWidth="1"/>
    <col min="7480" max="7480" width="1.85546875" style="68" customWidth="1"/>
    <col min="7481" max="7482" width="6.7109375" style="68" customWidth="1"/>
    <col min="7483" max="7483" width="2" style="68" customWidth="1"/>
    <col min="7484" max="7484" width="4.7109375" style="68" customWidth="1"/>
    <col min="7485" max="7491" width="6.7109375" style="68" customWidth="1"/>
    <col min="7492" max="7492" width="6.42578125" style="68" customWidth="1"/>
    <col min="7493" max="7494" width="0.140625" style="68" customWidth="1"/>
    <col min="7495" max="7495" width="3.42578125" style="68" customWidth="1"/>
    <col min="7496" max="7680" width="9.140625" style="68"/>
    <col min="7681" max="7681" width="3.42578125" style="68" customWidth="1"/>
    <col min="7682" max="7682" width="1.7109375" style="68" customWidth="1"/>
    <col min="7683" max="7683" width="12.42578125" style="68" customWidth="1"/>
    <col min="7684" max="7684" width="1.140625" style="68" customWidth="1"/>
    <col min="7685" max="7685" width="4.42578125" style="68" customWidth="1"/>
    <col min="7686" max="7686" width="1.5703125" style="68" customWidth="1"/>
    <col min="7687" max="7687" width="1.85546875" style="68" customWidth="1"/>
    <col min="7688" max="7689" width="1.7109375" style="68" customWidth="1"/>
    <col min="7690" max="7690" width="5.42578125" style="68" customWidth="1"/>
    <col min="7691" max="7691" width="1.7109375" style="68" customWidth="1"/>
    <col min="7692" max="7692" width="5.140625" style="68" customWidth="1"/>
    <col min="7693" max="7693" width="1.5703125" style="68" customWidth="1"/>
    <col min="7694" max="7697" width="6.7109375" style="68" customWidth="1"/>
    <col min="7698" max="7698" width="0.7109375" style="68" customWidth="1"/>
    <col min="7699" max="7699" width="5.140625" style="68" customWidth="1"/>
    <col min="7700" max="7700" width="0.85546875" style="68" customWidth="1"/>
    <col min="7701" max="7701" width="6.7109375" style="68" customWidth="1"/>
    <col min="7702" max="7702" width="0.7109375" style="68" customWidth="1"/>
    <col min="7703" max="7703" width="0.140625" style="68" customWidth="1"/>
    <col min="7704" max="7704" width="5.85546875" style="68" customWidth="1"/>
    <col min="7705" max="7705" width="1.85546875" style="68" customWidth="1"/>
    <col min="7706" max="7706" width="4.85546875" style="68" customWidth="1"/>
    <col min="7707" max="7707" width="0.7109375" style="68" customWidth="1"/>
    <col min="7708" max="7708" width="0.140625" style="68" customWidth="1"/>
    <col min="7709" max="7709" width="2.5703125" style="68" customWidth="1"/>
    <col min="7710" max="7710" width="0.140625" style="68" customWidth="1"/>
    <col min="7711" max="7711" width="1.7109375" style="68" customWidth="1"/>
    <col min="7712" max="7712" width="0.140625" style="68" customWidth="1"/>
    <col min="7713" max="7713" width="1.28515625" style="68" customWidth="1"/>
    <col min="7714" max="7714" width="6.7109375" style="68" customWidth="1"/>
    <col min="7715" max="7715" width="4.5703125" style="68" customWidth="1"/>
    <col min="7716" max="7716" width="0.140625" style="68" customWidth="1"/>
    <col min="7717" max="7717" width="1.85546875" style="68" customWidth="1"/>
    <col min="7718" max="7718" width="0.140625" style="68" customWidth="1"/>
    <col min="7719" max="7719" width="0.7109375" style="68" customWidth="1"/>
    <col min="7720" max="7720" width="5.85546875" style="68" customWidth="1"/>
    <col min="7721" max="7722" width="0.140625" style="68" customWidth="1"/>
    <col min="7723" max="7723" width="6.5703125" style="68" customWidth="1"/>
    <col min="7724" max="7724" width="3.7109375" style="68" customWidth="1"/>
    <col min="7725" max="7726" width="0.140625" style="68" customWidth="1"/>
    <col min="7727" max="7727" width="0.85546875" style="68" customWidth="1"/>
    <col min="7728" max="7728" width="0.140625" style="68" customWidth="1"/>
    <col min="7729" max="7729" width="1.5703125" style="68" customWidth="1"/>
    <col min="7730" max="7730" width="0.140625" style="68" customWidth="1"/>
    <col min="7731" max="7732" width="3.42578125" style="68" customWidth="1"/>
    <col min="7733" max="7733" width="5" style="68" customWidth="1"/>
    <col min="7734" max="7734" width="3.7109375" style="68" customWidth="1"/>
    <col min="7735" max="7735" width="1.140625" style="68" customWidth="1"/>
    <col min="7736" max="7736" width="1.85546875" style="68" customWidth="1"/>
    <col min="7737" max="7738" width="6.7109375" style="68" customWidth="1"/>
    <col min="7739" max="7739" width="2" style="68" customWidth="1"/>
    <col min="7740" max="7740" width="4.7109375" style="68" customWidth="1"/>
    <col min="7741" max="7747" width="6.7109375" style="68" customWidth="1"/>
    <col min="7748" max="7748" width="6.42578125" style="68" customWidth="1"/>
    <col min="7749" max="7750" width="0.140625" style="68" customWidth="1"/>
    <col min="7751" max="7751" width="3.42578125" style="68" customWidth="1"/>
    <col min="7752" max="7936" width="9.140625" style="68"/>
    <col min="7937" max="7937" width="3.42578125" style="68" customWidth="1"/>
    <col min="7938" max="7938" width="1.7109375" style="68" customWidth="1"/>
    <col min="7939" max="7939" width="12.42578125" style="68" customWidth="1"/>
    <col min="7940" max="7940" width="1.140625" style="68" customWidth="1"/>
    <col min="7941" max="7941" width="4.42578125" style="68" customWidth="1"/>
    <col min="7942" max="7942" width="1.5703125" style="68" customWidth="1"/>
    <col min="7943" max="7943" width="1.85546875" style="68" customWidth="1"/>
    <col min="7944" max="7945" width="1.7109375" style="68" customWidth="1"/>
    <col min="7946" max="7946" width="5.42578125" style="68" customWidth="1"/>
    <col min="7947" max="7947" width="1.7109375" style="68" customWidth="1"/>
    <col min="7948" max="7948" width="5.140625" style="68" customWidth="1"/>
    <col min="7949" max="7949" width="1.5703125" style="68" customWidth="1"/>
    <col min="7950" max="7953" width="6.7109375" style="68" customWidth="1"/>
    <col min="7954" max="7954" width="0.7109375" style="68" customWidth="1"/>
    <col min="7955" max="7955" width="5.140625" style="68" customWidth="1"/>
    <col min="7956" max="7956" width="0.85546875" style="68" customWidth="1"/>
    <col min="7957" max="7957" width="6.7109375" style="68" customWidth="1"/>
    <col min="7958" max="7958" width="0.7109375" style="68" customWidth="1"/>
    <col min="7959" max="7959" width="0.140625" style="68" customWidth="1"/>
    <col min="7960" max="7960" width="5.85546875" style="68" customWidth="1"/>
    <col min="7961" max="7961" width="1.85546875" style="68" customWidth="1"/>
    <col min="7962" max="7962" width="4.85546875" style="68" customWidth="1"/>
    <col min="7963" max="7963" width="0.7109375" style="68" customWidth="1"/>
    <col min="7964" max="7964" width="0.140625" style="68" customWidth="1"/>
    <col min="7965" max="7965" width="2.5703125" style="68" customWidth="1"/>
    <col min="7966" max="7966" width="0.140625" style="68" customWidth="1"/>
    <col min="7967" max="7967" width="1.7109375" style="68" customWidth="1"/>
    <col min="7968" max="7968" width="0.140625" style="68" customWidth="1"/>
    <col min="7969" max="7969" width="1.28515625" style="68" customWidth="1"/>
    <col min="7970" max="7970" width="6.7109375" style="68" customWidth="1"/>
    <col min="7971" max="7971" width="4.5703125" style="68" customWidth="1"/>
    <col min="7972" max="7972" width="0.140625" style="68" customWidth="1"/>
    <col min="7973" max="7973" width="1.85546875" style="68" customWidth="1"/>
    <col min="7974" max="7974" width="0.140625" style="68" customWidth="1"/>
    <col min="7975" max="7975" width="0.7109375" style="68" customWidth="1"/>
    <col min="7976" max="7976" width="5.85546875" style="68" customWidth="1"/>
    <col min="7977" max="7978" width="0.140625" style="68" customWidth="1"/>
    <col min="7979" max="7979" width="6.5703125" style="68" customWidth="1"/>
    <col min="7980" max="7980" width="3.7109375" style="68" customWidth="1"/>
    <col min="7981" max="7982" width="0.140625" style="68" customWidth="1"/>
    <col min="7983" max="7983" width="0.85546875" style="68" customWidth="1"/>
    <col min="7984" max="7984" width="0.140625" style="68" customWidth="1"/>
    <col min="7985" max="7985" width="1.5703125" style="68" customWidth="1"/>
    <col min="7986" max="7986" width="0.140625" style="68" customWidth="1"/>
    <col min="7987" max="7988" width="3.42578125" style="68" customWidth="1"/>
    <col min="7989" max="7989" width="5" style="68" customWidth="1"/>
    <col min="7990" max="7990" width="3.7109375" style="68" customWidth="1"/>
    <col min="7991" max="7991" width="1.140625" style="68" customWidth="1"/>
    <col min="7992" max="7992" width="1.85546875" style="68" customWidth="1"/>
    <col min="7993" max="7994" width="6.7109375" style="68" customWidth="1"/>
    <col min="7995" max="7995" width="2" style="68" customWidth="1"/>
    <col min="7996" max="7996" width="4.7109375" style="68" customWidth="1"/>
    <col min="7997" max="8003" width="6.7109375" style="68" customWidth="1"/>
    <col min="8004" max="8004" width="6.42578125" style="68" customWidth="1"/>
    <col min="8005" max="8006" width="0.140625" style="68" customWidth="1"/>
    <col min="8007" max="8007" width="3.42578125" style="68" customWidth="1"/>
    <col min="8008" max="8192" width="9.140625" style="68"/>
    <col min="8193" max="8193" width="3.42578125" style="68" customWidth="1"/>
    <col min="8194" max="8194" width="1.7109375" style="68" customWidth="1"/>
    <col min="8195" max="8195" width="12.42578125" style="68" customWidth="1"/>
    <col min="8196" max="8196" width="1.140625" style="68" customWidth="1"/>
    <col min="8197" max="8197" width="4.42578125" style="68" customWidth="1"/>
    <col min="8198" max="8198" width="1.5703125" style="68" customWidth="1"/>
    <col min="8199" max="8199" width="1.85546875" style="68" customWidth="1"/>
    <col min="8200" max="8201" width="1.7109375" style="68" customWidth="1"/>
    <col min="8202" max="8202" width="5.42578125" style="68" customWidth="1"/>
    <col min="8203" max="8203" width="1.7109375" style="68" customWidth="1"/>
    <col min="8204" max="8204" width="5.140625" style="68" customWidth="1"/>
    <col min="8205" max="8205" width="1.5703125" style="68" customWidth="1"/>
    <col min="8206" max="8209" width="6.7109375" style="68" customWidth="1"/>
    <col min="8210" max="8210" width="0.7109375" style="68" customWidth="1"/>
    <col min="8211" max="8211" width="5.140625" style="68" customWidth="1"/>
    <col min="8212" max="8212" width="0.85546875" style="68" customWidth="1"/>
    <col min="8213" max="8213" width="6.7109375" style="68" customWidth="1"/>
    <col min="8214" max="8214" width="0.7109375" style="68" customWidth="1"/>
    <col min="8215" max="8215" width="0.140625" style="68" customWidth="1"/>
    <col min="8216" max="8216" width="5.85546875" style="68" customWidth="1"/>
    <col min="8217" max="8217" width="1.85546875" style="68" customWidth="1"/>
    <col min="8218" max="8218" width="4.85546875" style="68" customWidth="1"/>
    <col min="8219" max="8219" width="0.7109375" style="68" customWidth="1"/>
    <col min="8220" max="8220" width="0.140625" style="68" customWidth="1"/>
    <col min="8221" max="8221" width="2.5703125" style="68" customWidth="1"/>
    <col min="8222" max="8222" width="0.140625" style="68" customWidth="1"/>
    <col min="8223" max="8223" width="1.7109375" style="68" customWidth="1"/>
    <col min="8224" max="8224" width="0.140625" style="68" customWidth="1"/>
    <col min="8225" max="8225" width="1.28515625" style="68" customWidth="1"/>
    <col min="8226" max="8226" width="6.7109375" style="68" customWidth="1"/>
    <col min="8227" max="8227" width="4.5703125" style="68" customWidth="1"/>
    <col min="8228" max="8228" width="0.140625" style="68" customWidth="1"/>
    <col min="8229" max="8229" width="1.85546875" style="68" customWidth="1"/>
    <col min="8230" max="8230" width="0.140625" style="68" customWidth="1"/>
    <col min="8231" max="8231" width="0.7109375" style="68" customWidth="1"/>
    <col min="8232" max="8232" width="5.85546875" style="68" customWidth="1"/>
    <col min="8233" max="8234" width="0.140625" style="68" customWidth="1"/>
    <col min="8235" max="8235" width="6.5703125" style="68" customWidth="1"/>
    <col min="8236" max="8236" width="3.7109375" style="68" customWidth="1"/>
    <col min="8237" max="8238" width="0.140625" style="68" customWidth="1"/>
    <col min="8239" max="8239" width="0.85546875" style="68" customWidth="1"/>
    <col min="8240" max="8240" width="0.140625" style="68" customWidth="1"/>
    <col min="8241" max="8241" width="1.5703125" style="68" customWidth="1"/>
    <col min="8242" max="8242" width="0.140625" style="68" customWidth="1"/>
    <col min="8243" max="8244" width="3.42578125" style="68" customWidth="1"/>
    <col min="8245" max="8245" width="5" style="68" customWidth="1"/>
    <col min="8246" max="8246" width="3.7109375" style="68" customWidth="1"/>
    <col min="8247" max="8247" width="1.140625" style="68" customWidth="1"/>
    <col min="8248" max="8248" width="1.85546875" style="68" customWidth="1"/>
    <col min="8249" max="8250" width="6.7109375" style="68" customWidth="1"/>
    <col min="8251" max="8251" width="2" style="68" customWidth="1"/>
    <col min="8252" max="8252" width="4.7109375" style="68" customWidth="1"/>
    <col min="8253" max="8259" width="6.7109375" style="68" customWidth="1"/>
    <col min="8260" max="8260" width="6.42578125" style="68" customWidth="1"/>
    <col min="8261" max="8262" width="0.140625" style="68" customWidth="1"/>
    <col min="8263" max="8263" width="3.42578125" style="68" customWidth="1"/>
    <col min="8264" max="8448" width="9.140625" style="68"/>
    <col min="8449" max="8449" width="3.42578125" style="68" customWidth="1"/>
    <col min="8450" max="8450" width="1.7109375" style="68" customWidth="1"/>
    <col min="8451" max="8451" width="12.42578125" style="68" customWidth="1"/>
    <col min="8452" max="8452" width="1.140625" style="68" customWidth="1"/>
    <col min="8453" max="8453" width="4.42578125" style="68" customWidth="1"/>
    <col min="8454" max="8454" width="1.5703125" style="68" customWidth="1"/>
    <col min="8455" max="8455" width="1.85546875" style="68" customWidth="1"/>
    <col min="8456" max="8457" width="1.7109375" style="68" customWidth="1"/>
    <col min="8458" max="8458" width="5.42578125" style="68" customWidth="1"/>
    <col min="8459" max="8459" width="1.7109375" style="68" customWidth="1"/>
    <col min="8460" max="8460" width="5.140625" style="68" customWidth="1"/>
    <col min="8461" max="8461" width="1.5703125" style="68" customWidth="1"/>
    <col min="8462" max="8465" width="6.7109375" style="68" customWidth="1"/>
    <col min="8466" max="8466" width="0.7109375" style="68" customWidth="1"/>
    <col min="8467" max="8467" width="5.140625" style="68" customWidth="1"/>
    <col min="8468" max="8468" width="0.85546875" style="68" customWidth="1"/>
    <col min="8469" max="8469" width="6.7109375" style="68" customWidth="1"/>
    <col min="8470" max="8470" width="0.7109375" style="68" customWidth="1"/>
    <col min="8471" max="8471" width="0.140625" style="68" customWidth="1"/>
    <col min="8472" max="8472" width="5.85546875" style="68" customWidth="1"/>
    <col min="8473" max="8473" width="1.85546875" style="68" customWidth="1"/>
    <col min="8474" max="8474" width="4.85546875" style="68" customWidth="1"/>
    <col min="8475" max="8475" width="0.7109375" style="68" customWidth="1"/>
    <col min="8476" max="8476" width="0.140625" style="68" customWidth="1"/>
    <col min="8477" max="8477" width="2.5703125" style="68" customWidth="1"/>
    <col min="8478" max="8478" width="0.140625" style="68" customWidth="1"/>
    <col min="8479" max="8479" width="1.7109375" style="68" customWidth="1"/>
    <col min="8480" max="8480" width="0.140625" style="68" customWidth="1"/>
    <col min="8481" max="8481" width="1.28515625" style="68" customWidth="1"/>
    <col min="8482" max="8482" width="6.7109375" style="68" customWidth="1"/>
    <col min="8483" max="8483" width="4.5703125" style="68" customWidth="1"/>
    <col min="8484" max="8484" width="0.140625" style="68" customWidth="1"/>
    <col min="8485" max="8485" width="1.85546875" style="68" customWidth="1"/>
    <col min="8486" max="8486" width="0.140625" style="68" customWidth="1"/>
    <col min="8487" max="8487" width="0.7109375" style="68" customWidth="1"/>
    <col min="8488" max="8488" width="5.85546875" style="68" customWidth="1"/>
    <col min="8489" max="8490" width="0.140625" style="68" customWidth="1"/>
    <col min="8491" max="8491" width="6.5703125" style="68" customWidth="1"/>
    <col min="8492" max="8492" width="3.7109375" style="68" customWidth="1"/>
    <col min="8493" max="8494" width="0.140625" style="68" customWidth="1"/>
    <col min="8495" max="8495" width="0.85546875" style="68" customWidth="1"/>
    <col min="8496" max="8496" width="0.140625" style="68" customWidth="1"/>
    <col min="8497" max="8497" width="1.5703125" style="68" customWidth="1"/>
    <col min="8498" max="8498" width="0.140625" style="68" customWidth="1"/>
    <col min="8499" max="8500" width="3.42578125" style="68" customWidth="1"/>
    <col min="8501" max="8501" width="5" style="68" customWidth="1"/>
    <col min="8502" max="8502" width="3.7109375" style="68" customWidth="1"/>
    <col min="8503" max="8503" width="1.140625" style="68" customWidth="1"/>
    <col min="8504" max="8504" width="1.85546875" style="68" customWidth="1"/>
    <col min="8505" max="8506" width="6.7109375" style="68" customWidth="1"/>
    <col min="8507" max="8507" width="2" style="68" customWidth="1"/>
    <col min="8508" max="8508" width="4.7109375" style="68" customWidth="1"/>
    <col min="8509" max="8515" width="6.7109375" style="68" customWidth="1"/>
    <col min="8516" max="8516" width="6.42578125" style="68" customWidth="1"/>
    <col min="8517" max="8518" width="0.140625" style="68" customWidth="1"/>
    <col min="8519" max="8519" width="3.42578125" style="68" customWidth="1"/>
    <col min="8520" max="8704" width="9.140625" style="68"/>
    <col min="8705" max="8705" width="3.42578125" style="68" customWidth="1"/>
    <col min="8706" max="8706" width="1.7109375" style="68" customWidth="1"/>
    <col min="8707" max="8707" width="12.42578125" style="68" customWidth="1"/>
    <col min="8708" max="8708" width="1.140625" style="68" customWidth="1"/>
    <col min="8709" max="8709" width="4.42578125" style="68" customWidth="1"/>
    <col min="8710" max="8710" width="1.5703125" style="68" customWidth="1"/>
    <col min="8711" max="8711" width="1.85546875" style="68" customWidth="1"/>
    <col min="8712" max="8713" width="1.7109375" style="68" customWidth="1"/>
    <col min="8714" max="8714" width="5.42578125" style="68" customWidth="1"/>
    <col min="8715" max="8715" width="1.7109375" style="68" customWidth="1"/>
    <col min="8716" max="8716" width="5.140625" style="68" customWidth="1"/>
    <col min="8717" max="8717" width="1.5703125" style="68" customWidth="1"/>
    <col min="8718" max="8721" width="6.7109375" style="68" customWidth="1"/>
    <col min="8722" max="8722" width="0.7109375" style="68" customWidth="1"/>
    <col min="8723" max="8723" width="5.140625" style="68" customWidth="1"/>
    <col min="8724" max="8724" width="0.85546875" style="68" customWidth="1"/>
    <col min="8725" max="8725" width="6.7109375" style="68" customWidth="1"/>
    <col min="8726" max="8726" width="0.7109375" style="68" customWidth="1"/>
    <col min="8727" max="8727" width="0.140625" style="68" customWidth="1"/>
    <col min="8728" max="8728" width="5.85546875" style="68" customWidth="1"/>
    <col min="8729" max="8729" width="1.85546875" style="68" customWidth="1"/>
    <col min="8730" max="8730" width="4.85546875" style="68" customWidth="1"/>
    <col min="8731" max="8731" width="0.7109375" style="68" customWidth="1"/>
    <col min="8732" max="8732" width="0.140625" style="68" customWidth="1"/>
    <col min="8733" max="8733" width="2.5703125" style="68" customWidth="1"/>
    <col min="8734" max="8734" width="0.140625" style="68" customWidth="1"/>
    <col min="8735" max="8735" width="1.7109375" style="68" customWidth="1"/>
    <col min="8736" max="8736" width="0.140625" style="68" customWidth="1"/>
    <col min="8737" max="8737" width="1.28515625" style="68" customWidth="1"/>
    <col min="8738" max="8738" width="6.7109375" style="68" customWidth="1"/>
    <col min="8739" max="8739" width="4.5703125" style="68" customWidth="1"/>
    <col min="8740" max="8740" width="0.140625" style="68" customWidth="1"/>
    <col min="8741" max="8741" width="1.85546875" style="68" customWidth="1"/>
    <col min="8742" max="8742" width="0.140625" style="68" customWidth="1"/>
    <col min="8743" max="8743" width="0.7109375" style="68" customWidth="1"/>
    <col min="8744" max="8744" width="5.85546875" style="68" customWidth="1"/>
    <col min="8745" max="8746" width="0.140625" style="68" customWidth="1"/>
    <col min="8747" max="8747" width="6.5703125" style="68" customWidth="1"/>
    <col min="8748" max="8748" width="3.7109375" style="68" customWidth="1"/>
    <col min="8749" max="8750" width="0.140625" style="68" customWidth="1"/>
    <col min="8751" max="8751" width="0.85546875" style="68" customWidth="1"/>
    <col min="8752" max="8752" width="0.140625" style="68" customWidth="1"/>
    <col min="8753" max="8753" width="1.5703125" style="68" customWidth="1"/>
    <col min="8754" max="8754" width="0.140625" style="68" customWidth="1"/>
    <col min="8755" max="8756" width="3.42578125" style="68" customWidth="1"/>
    <col min="8757" max="8757" width="5" style="68" customWidth="1"/>
    <col min="8758" max="8758" width="3.7109375" style="68" customWidth="1"/>
    <col min="8759" max="8759" width="1.140625" style="68" customWidth="1"/>
    <col min="8760" max="8760" width="1.85546875" style="68" customWidth="1"/>
    <col min="8761" max="8762" width="6.7109375" style="68" customWidth="1"/>
    <col min="8763" max="8763" width="2" style="68" customWidth="1"/>
    <col min="8764" max="8764" width="4.7109375" style="68" customWidth="1"/>
    <col min="8765" max="8771" width="6.7109375" style="68" customWidth="1"/>
    <col min="8772" max="8772" width="6.42578125" style="68" customWidth="1"/>
    <col min="8773" max="8774" width="0.140625" style="68" customWidth="1"/>
    <col min="8775" max="8775" width="3.42578125" style="68" customWidth="1"/>
    <col min="8776" max="8960" width="9.140625" style="68"/>
    <col min="8961" max="8961" width="3.42578125" style="68" customWidth="1"/>
    <col min="8962" max="8962" width="1.7109375" style="68" customWidth="1"/>
    <col min="8963" max="8963" width="12.42578125" style="68" customWidth="1"/>
    <col min="8964" max="8964" width="1.140625" style="68" customWidth="1"/>
    <col min="8965" max="8965" width="4.42578125" style="68" customWidth="1"/>
    <col min="8966" max="8966" width="1.5703125" style="68" customWidth="1"/>
    <col min="8967" max="8967" width="1.85546875" style="68" customWidth="1"/>
    <col min="8968" max="8969" width="1.7109375" style="68" customWidth="1"/>
    <col min="8970" max="8970" width="5.42578125" style="68" customWidth="1"/>
    <col min="8971" max="8971" width="1.7109375" style="68" customWidth="1"/>
    <col min="8972" max="8972" width="5.140625" style="68" customWidth="1"/>
    <col min="8973" max="8973" width="1.5703125" style="68" customWidth="1"/>
    <col min="8974" max="8977" width="6.7109375" style="68" customWidth="1"/>
    <col min="8978" max="8978" width="0.7109375" style="68" customWidth="1"/>
    <col min="8979" max="8979" width="5.140625" style="68" customWidth="1"/>
    <col min="8980" max="8980" width="0.85546875" style="68" customWidth="1"/>
    <col min="8981" max="8981" width="6.7109375" style="68" customWidth="1"/>
    <col min="8982" max="8982" width="0.7109375" style="68" customWidth="1"/>
    <col min="8983" max="8983" width="0.140625" style="68" customWidth="1"/>
    <col min="8984" max="8984" width="5.85546875" style="68" customWidth="1"/>
    <col min="8985" max="8985" width="1.85546875" style="68" customWidth="1"/>
    <col min="8986" max="8986" width="4.85546875" style="68" customWidth="1"/>
    <col min="8987" max="8987" width="0.7109375" style="68" customWidth="1"/>
    <col min="8988" max="8988" width="0.140625" style="68" customWidth="1"/>
    <col min="8989" max="8989" width="2.5703125" style="68" customWidth="1"/>
    <col min="8990" max="8990" width="0.140625" style="68" customWidth="1"/>
    <col min="8991" max="8991" width="1.7109375" style="68" customWidth="1"/>
    <col min="8992" max="8992" width="0.140625" style="68" customWidth="1"/>
    <col min="8993" max="8993" width="1.28515625" style="68" customWidth="1"/>
    <col min="8994" max="8994" width="6.7109375" style="68" customWidth="1"/>
    <col min="8995" max="8995" width="4.5703125" style="68" customWidth="1"/>
    <col min="8996" max="8996" width="0.140625" style="68" customWidth="1"/>
    <col min="8997" max="8997" width="1.85546875" style="68" customWidth="1"/>
    <col min="8998" max="8998" width="0.140625" style="68" customWidth="1"/>
    <col min="8999" max="8999" width="0.7109375" style="68" customWidth="1"/>
    <col min="9000" max="9000" width="5.85546875" style="68" customWidth="1"/>
    <col min="9001" max="9002" width="0.140625" style="68" customWidth="1"/>
    <col min="9003" max="9003" width="6.5703125" style="68" customWidth="1"/>
    <col min="9004" max="9004" width="3.7109375" style="68" customWidth="1"/>
    <col min="9005" max="9006" width="0.140625" style="68" customWidth="1"/>
    <col min="9007" max="9007" width="0.85546875" style="68" customWidth="1"/>
    <col min="9008" max="9008" width="0.140625" style="68" customWidth="1"/>
    <col min="9009" max="9009" width="1.5703125" style="68" customWidth="1"/>
    <col min="9010" max="9010" width="0.140625" style="68" customWidth="1"/>
    <col min="9011" max="9012" width="3.42578125" style="68" customWidth="1"/>
    <col min="9013" max="9013" width="5" style="68" customWidth="1"/>
    <col min="9014" max="9014" width="3.7109375" style="68" customWidth="1"/>
    <col min="9015" max="9015" width="1.140625" style="68" customWidth="1"/>
    <col min="9016" max="9016" width="1.85546875" style="68" customWidth="1"/>
    <col min="9017" max="9018" width="6.7109375" style="68" customWidth="1"/>
    <col min="9019" max="9019" width="2" style="68" customWidth="1"/>
    <col min="9020" max="9020" width="4.7109375" style="68" customWidth="1"/>
    <col min="9021" max="9027" width="6.7109375" style="68" customWidth="1"/>
    <col min="9028" max="9028" width="6.42578125" style="68" customWidth="1"/>
    <col min="9029" max="9030" width="0.140625" style="68" customWidth="1"/>
    <col min="9031" max="9031" width="3.42578125" style="68" customWidth="1"/>
    <col min="9032" max="9216" width="9.140625" style="68"/>
    <col min="9217" max="9217" width="3.42578125" style="68" customWidth="1"/>
    <col min="9218" max="9218" width="1.7109375" style="68" customWidth="1"/>
    <col min="9219" max="9219" width="12.42578125" style="68" customWidth="1"/>
    <col min="9220" max="9220" width="1.140625" style="68" customWidth="1"/>
    <col min="9221" max="9221" width="4.42578125" style="68" customWidth="1"/>
    <col min="9222" max="9222" width="1.5703125" style="68" customWidth="1"/>
    <col min="9223" max="9223" width="1.85546875" style="68" customWidth="1"/>
    <col min="9224" max="9225" width="1.7109375" style="68" customWidth="1"/>
    <col min="9226" max="9226" width="5.42578125" style="68" customWidth="1"/>
    <col min="9227" max="9227" width="1.7109375" style="68" customWidth="1"/>
    <col min="9228" max="9228" width="5.140625" style="68" customWidth="1"/>
    <col min="9229" max="9229" width="1.5703125" style="68" customWidth="1"/>
    <col min="9230" max="9233" width="6.7109375" style="68" customWidth="1"/>
    <col min="9234" max="9234" width="0.7109375" style="68" customWidth="1"/>
    <col min="9235" max="9235" width="5.140625" style="68" customWidth="1"/>
    <col min="9236" max="9236" width="0.85546875" style="68" customWidth="1"/>
    <col min="9237" max="9237" width="6.7109375" style="68" customWidth="1"/>
    <col min="9238" max="9238" width="0.7109375" style="68" customWidth="1"/>
    <col min="9239" max="9239" width="0.140625" style="68" customWidth="1"/>
    <col min="9240" max="9240" width="5.85546875" style="68" customWidth="1"/>
    <col min="9241" max="9241" width="1.85546875" style="68" customWidth="1"/>
    <col min="9242" max="9242" width="4.85546875" style="68" customWidth="1"/>
    <col min="9243" max="9243" width="0.7109375" style="68" customWidth="1"/>
    <col min="9244" max="9244" width="0.140625" style="68" customWidth="1"/>
    <col min="9245" max="9245" width="2.5703125" style="68" customWidth="1"/>
    <col min="9246" max="9246" width="0.140625" style="68" customWidth="1"/>
    <col min="9247" max="9247" width="1.7109375" style="68" customWidth="1"/>
    <col min="9248" max="9248" width="0.140625" style="68" customWidth="1"/>
    <col min="9249" max="9249" width="1.28515625" style="68" customWidth="1"/>
    <col min="9250" max="9250" width="6.7109375" style="68" customWidth="1"/>
    <col min="9251" max="9251" width="4.5703125" style="68" customWidth="1"/>
    <col min="9252" max="9252" width="0.140625" style="68" customWidth="1"/>
    <col min="9253" max="9253" width="1.85546875" style="68" customWidth="1"/>
    <col min="9254" max="9254" width="0.140625" style="68" customWidth="1"/>
    <col min="9255" max="9255" width="0.7109375" style="68" customWidth="1"/>
    <col min="9256" max="9256" width="5.85546875" style="68" customWidth="1"/>
    <col min="9257" max="9258" width="0.140625" style="68" customWidth="1"/>
    <col min="9259" max="9259" width="6.5703125" style="68" customWidth="1"/>
    <col min="9260" max="9260" width="3.7109375" style="68" customWidth="1"/>
    <col min="9261" max="9262" width="0.140625" style="68" customWidth="1"/>
    <col min="9263" max="9263" width="0.85546875" style="68" customWidth="1"/>
    <col min="9264" max="9264" width="0.140625" style="68" customWidth="1"/>
    <col min="9265" max="9265" width="1.5703125" style="68" customWidth="1"/>
    <col min="9266" max="9266" width="0.140625" style="68" customWidth="1"/>
    <col min="9267" max="9268" width="3.42578125" style="68" customWidth="1"/>
    <col min="9269" max="9269" width="5" style="68" customWidth="1"/>
    <col min="9270" max="9270" width="3.7109375" style="68" customWidth="1"/>
    <col min="9271" max="9271" width="1.140625" style="68" customWidth="1"/>
    <col min="9272" max="9272" width="1.85546875" style="68" customWidth="1"/>
    <col min="9273" max="9274" width="6.7109375" style="68" customWidth="1"/>
    <col min="9275" max="9275" width="2" style="68" customWidth="1"/>
    <col min="9276" max="9276" width="4.7109375" style="68" customWidth="1"/>
    <col min="9277" max="9283" width="6.7109375" style="68" customWidth="1"/>
    <col min="9284" max="9284" width="6.42578125" style="68" customWidth="1"/>
    <col min="9285" max="9286" width="0.140625" style="68" customWidth="1"/>
    <col min="9287" max="9287" width="3.42578125" style="68" customWidth="1"/>
    <col min="9288" max="9472" width="9.140625" style="68"/>
    <col min="9473" max="9473" width="3.42578125" style="68" customWidth="1"/>
    <col min="9474" max="9474" width="1.7109375" style="68" customWidth="1"/>
    <col min="9475" max="9475" width="12.42578125" style="68" customWidth="1"/>
    <col min="9476" max="9476" width="1.140625" style="68" customWidth="1"/>
    <col min="9477" max="9477" width="4.42578125" style="68" customWidth="1"/>
    <col min="9478" max="9478" width="1.5703125" style="68" customWidth="1"/>
    <col min="9479" max="9479" width="1.85546875" style="68" customWidth="1"/>
    <col min="9480" max="9481" width="1.7109375" style="68" customWidth="1"/>
    <col min="9482" max="9482" width="5.42578125" style="68" customWidth="1"/>
    <col min="9483" max="9483" width="1.7109375" style="68" customWidth="1"/>
    <col min="9484" max="9484" width="5.140625" style="68" customWidth="1"/>
    <col min="9485" max="9485" width="1.5703125" style="68" customWidth="1"/>
    <col min="9486" max="9489" width="6.7109375" style="68" customWidth="1"/>
    <col min="9490" max="9490" width="0.7109375" style="68" customWidth="1"/>
    <col min="9491" max="9491" width="5.140625" style="68" customWidth="1"/>
    <col min="9492" max="9492" width="0.85546875" style="68" customWidth="1"/>
    <col min="9493" max="9493" width="6.7109375" style="68" customWidth="1"/>
    <col min="9494" max="9494" width="0.7109375" style="68" customWidth="1"/>
    <col min="9495" max="9495" width="0.140625" style="68" customWidth="1"/>
    <col min="9496" max="9496" width="5.85546875" style="68" customWidth="1"/>
    <col min="9497" max="9497" width="1.85546875" style="68" customWidth="1"/>
    <col min="9498" max="9498" width="4.85546875" style="68" customWidth="1"/>
    <col min="9499" max="9499" width="0.7109375" style="68" customWidth="1"/>
    <col min="9500" max="9500" width="0.140625" style="68" customWidth="1"/>
    <col min="9501" max="9501" width="2.5703125" style="68" customWidth="1"/>
    <col min="9502" max="9502" width="0.140625" style="68" customWidth="1"/>
    <col min="9503" max="9503" width="1.7109375" style="68" customWidth="1"/>
    <col min="9504" max="9504" width="0.140625" style="68" customWidth="1"/>
    <col min="9505" max="9505" width="1.28515625" style="68" customWidth="1"/>
    <col min="9506" max="9506" width="6.7109375" style="68" customWidth="1"/>
    <col min="9507" max="9507" width="4.5703125" style="68" customWidth="1"/>
    <col min="9508" max="9508" width="0.140625" style="68" customWidth="1"/>
    <col min="9509" max="9509" width="1.85546875" style="68" customWidth="1"/>
    <col min="9510" max="9510" width="0.140625" style="68" customWidth="1"/>
    <col min="9511" max="9511" width="0.7109375" style="68" customWidth="1"/>
    <col min="9512" max="9512" width="5.85546875" style="68" customWidth="1"/>
    <col min="9513" max="9514" width="0.140625" style="68" customWidth="1"/>
    <col min="9515" max="9515" width="6.5703125" style="68" customWidth="1"/>
    <col min="9516" max="9516" width="3.7109375" style="68" customWidth="1"/>
    <col min="9517" max="9518" width="0.140625" style="68" customWidth="1"/>
    <col min="9519" max="9519" width="0.85546875" style="68" customWidth="1"/>
    <col min="9520" max="9520" width="0.140625" style="68" customWidth="1"/>
    <col min="9521" max="9521" width="1.5703125" style="68" customWidth="1"/>
    <col min="9522" max="9522" width="0.140625" style="68" customWidth="1"/>
    <col min="9523" max="9524" width="3.42578125" style="68" customWidth="1"/>
    <col min="9525" max="9525" width="5" style="68" customWidth="1"/>
    <col min="9526" max="9526" width="3.7109375" style="68" customWidth="1"/>
    <col min="9527" max="9527" width="1.140625" style="68" customWidth="1"/>
    <col min="9528" max="9528" width="1.85546875" style="68" customWidth="1"/>
    <col min="9529" max="9530" width="6.7109375" style="68" customWidth="1"/>
    <col min="9531" max="9531" width="2" style="68" customWidth="1"/>
    <col min="9532" max="9532" width="4.7109375" style="68" customWidth="1"/>
    <col min="9533" max="9539" width="6.7109375" style="68" customWidth="1"/>
    <col min="9540" max="9540" width="6.42578125" style="68" customWidth="1"/>
    <col min="9541" max="9542" width="0.140625" style="68" customWidth="1"/>
    <col min="9543" max="9543" width="3.42578125" style="68" customWidth="1"/>
    <col min="9544" max="9728" width="9.140625" style="68"/>
    <col min="9729" max="9729" width="3.42578125" style="68" customWidth="1"/>
    <col min="9730" max="9730" width="1.7109375" style="68" customWidth="1"/>
    <col min="9731" max="9731" width="12.42578125" style="68" customWidth="1"/>
    <col min="9732" max="9732" width="1.140625" style="68" customWidth="1"/>
    <col min="9733" max="9733" width="4.42578125" style="68" customWidth="1"/>
    <col min="9734" max="9734" width="1.5703125" style="68" customWidth="1"/>
    <col min="9735" max="9735" width="1.85546875" style="68" customWidth="1"/>
    <col min="9736" max="9737" width="1.7109375" style="68" customWidth="1"/>
    <col min="9738" max="9738" width="5.42578125" style="68" customWidth="1"/>
    <col min="9739" max="9739" width="1.7109375" style="68" customWidth="1"/>
    <col min="9740" max="9740" width="5.140625" style="68" customWidth="1"/>
    <col min="9741" max="9741" width="1.5703125" style="68" customWidth="1"/>
    <col min="9742" max="9745" width="6.7109375" style="68" customWidth="1"/>
    <col min="9746" max="9746" width="0.7109375" style="68" customWidth="1"/>
    <col min="9747" max="9747" width="5.140625" style="68" customWidth="1"/>
    <col min="9748" max="9748" width="0.85546875" style="68" customWidth="1"/>
    <col min="9749" max="9749" width="6.7109375" style="68" customWidth="1"/>
    <col min="9750" max="9750" width="0.7109375" style="68" customWidth="1"/>
    <col min="9751" max="9751" width="0.140625" style="68" customWidth="1"/>
    <col min="9752" max="9752" width="5.85546875" style="68" customWidth="1"/>
    <col min="9753" max="9753" width="1.85546875" style="68" customWidth="1"/>
    <col min="9754" max="9754" width="4.85546875" style="68" customWidth="1"/>
    <col min="9755" max="9755" width="0.7109375" style="68" customWidth="1"/>
    <col min="9756" max="9756" width="0.140625" style="68" customWidth="1"/>
    <col min="9757" max="9757" width="2.5703125" style="68" customWidth="1"/>
    <col min="9758" max="9758" width="0.140625" style="68" customWidth="1"/>
    <col min="9759" max="9759" width="1.7109375" style="68" customWidth="1"/>
    <col min="9760" max="9760" width="0.140625" style="68" customWidth="1"/>
    <col min="9761" max="9761" width="1.28515625" style="68" customWidth="1"/>
    <col min="9762" max="9762" width="6.7109375" style="68" customWidth="1"/>
    <col min="9763" max="9763" width="4.5703125" style="68" customWidth="1"/>
    <col min="9764" max="9764" width="0.140625" style="68" customWidth="1"/>
    <col min="9765" max="9765" width="1.85546875" style="68" customWidth="1"/>
    <col min="9766" max="9766" width="0.140625" style="68" customWidth="1"/>
    <col min="9767" max="9767" width="0.7109375" style="68" customWidth="1"/>
    <col min="9768" max="9768" width="5.85546875" style="68" customWidth="1"/>
    <col min="9769" max="9770" width="0.140625" style="68" customWidth="1"/>
    <col min="9771" max="9771" width="6.5703125" style="68" customWidth="1"/>
    <col min="9772" max="9772" width="3.7109375" style="68" customWidth="1"/>
    <col min="9773" max="9774" width="0.140625" style="68" customWidth="1"/>
    <col min="9775" max="9775" width="0.85546875" style="68" customWidth="1"/>
    <col min="9776" max="9776" width="0.140625" style="68" customWidth="1"/>
    <col min="9777" max="9777" width="1.5703125" style="68" customWidth="1"/>
    <col min="9778" max="9778" width="0.140625" style="68" customWidth="1"/>
    <col min="9779" max="9780" width="3.42578125" style="68" customWidth="1"/>
    <col min="9781" max="9781" width="5" style="68" customWidth="1"/>
    <col min="9782" max="9782" width="3.7109375" style="68" customWidth="1"/>
    <col min="9783" max="9783" width="1.140625" style="68" customWidth="1"/>
    <col min="9784" max="9784" width="1.85546875" style="68" customWidth="1"/>
    <col min="9785" max="9786" width="6.7109375" style="68" customWidth="1"/>
    <col min="9787" max="9787" width="2" style="68" customWidth="1"/>
    <col min="9788" max="9788" width="4.7109375" style="68" customWidth="1"/>
    <col min="9789" max="9795" width="6.7109375" style="68" customWidth="1"/>
    <col min="9796" max="9796" width="6.42578125" style="68" customWidth="1"/>
    <col min="9797" max="9798" width="0.140625" style="68" customWidth="1"/>
    <col min="9799" max="9799" width="3.42578125" style="68" customWidth="1"/>
    <col min="9800" max="9984" width="9.140625" style="68"/>
    <col min="9985" max="9985" width="3.42578125" style="68" customWidth="1"/>
    <col min="9986" max="9986" width="1.7109375" style="68" customWidth="1"/>
    <col min="9987" max="9987" width="12.42578125" style="68" customWidth="1"/>
    <col min="9988" max="9988" width="1.140625" style="68" customWidth="1"/>
    <col min="9989" max="9989" width="4.42578125" style="68" customWidth="1"/>
    <col min="9990" max="9990" width="1.5703125" style="68" customWidth="1"/>
    <col min="9991" max="9991" width="1.85546875" style="68" customWidth="1"/>
    <col min="9992" max="9993" width="1.7109375" style="68" customWidth="1"/>
    <col min="9994" max="9994" width="5.42578125" style="68" customWidth="1"/>
    <col min="9995" max="9995" width="1.7109375" style="68" customWidth="1"/>
    <col min="9996" max="9996" width="5.140625" style="68" customWidth="1"/>
    <col min="9997" max="9997" width="1.5703125" style="68" customWidth="1"/>
    <col min="9998" max="10001" width="6.7109375" style="68" customWidth="1"/>
    <col min="10002" max="10002" width="0.7109375" style="68" customWidth="1"/>
    <col min="10003" max="10003" width="5.140625" style="68" customWidth="1"/>
    <col min="10004" max="10004" width="0.85546875" style="68" customWidth="1"/>
    <col min="10005" max="10005" width="6.7109375" style="68" customWidth="1"/>
    <col min="10006" max="10006" width="0.7109375" style="68" customWidth="1"/>
    <col min="10007" max="10007" width="0.140625" style="68" customWidth="1"/>
    <col min="10008" max="10008" width="5.85546875" style="68" customWidth="1"/>
    <col min="10009" max="10009" width="1.85546875" style="68" customWidth="1"/>
    <col min="10010" max="10010" width="4.85546875" style="68" customWidth="1"/>
    <col min="10011" max="10011" width="0.7109375" style="68" customWidth="1"/>
    <col min="10012" max="10012" width="0.140625" style="68" customWidth="1"/>
    <col min="10013" max="10013" width="2.5703125" style="68" customWidth="1"/>
    <col min="10014" max="10014" width="0.140625" style="68" customWidth="1"/>
    <col min="10015" max="10015" width="1.7109375" style="68" customWidth="1"/>
    <col min="10016" max="10016" width="0.140625" style="68" customWidth="1"/>
    <col min="10017" max="10017" width="1.28515625" style="68" customWidth="1"/>
    <col min="10018" max="10018" width="6.7109375" style="68" customWidth="1"/>
    <col min="10019" max="10019" width="4.5703125" style="68" customWidth="1"/>
    <col min="10020" max="10020" width="0.140625" style="68" customWidth="1"/>
    <col min="10021" max="10021" width="1.85546875" style="68" customWidth="1"/>
    <col min="10022" max="10022" width="0.140625" style="68" customWidth="1"/>
    <col min="10023" max="10023" width="0.7109375" style="68" customWidth="1"/>
    <col min="10024" max="10024" width="5.85546875" style="68" customWidth="1"/>
    <col min="10025" max="10026" width="0.140625" style="68" customWidth="1"/>
    <col min="10027" max="10027" width="6.5703125" style="68" customWidth="1"/>
    <col min="10028" max="10028" width="3.7109375" style="68" customWidth="1"/>
    <col min="10029" max="10030" width="0.140625" style="68" customWidth="1"/>
    <col min="10031" max="10031" width="0.85546875" style="68" customWidth="1"/>
    <col min="10032" max="10032" width="0.140625" style="68" customWidth="1"/>
    <col min="10033" max="10033" width="1.5703125" style="68" customWidth="1"/>
    <col min="10034" max="10034" width="0.140625" style="68" customWidth="1"/>
    <col min="10035" max="10036" width="3.42578125" style="68" customWidth="1"/>
    <col min="10037" max="10037" width="5" style="68" customWidth="1"/>
    <col min="10038" max="10038" width="3.7109375" style="68" customWidth="1"/>
    <col min="10039" max="10039" width="1.140625" style="68" customWidth="1"/>
    <col min="10040" max="10040" width="1.85546875" style="68" customWidth="1"/>
    <col min="10041" max="10042" width="6.7109375" style="68" customWidth="1"/>
    <col min="10043" max="10043" width="2" style="68" customWidth="1"/>
    <col min="10044" max="10044" width="4.7109375" style="68" customWidth="1"/>
    <col min="10045" max="10051" width="6.7109375" style="68" customWidth="1"/>
    <col min="10052" max="10052" width="6.42578125" style="68" customWidth="1"/>
    <col min="10053" max="10054" width="0.140625" style="68" customWidth="1"/>
    <col min="10055" max="10055" width="3.42578125" style="68" customWidth="1"/>
    <col min="10056" max="10240" width="9.140625" style="68"/>
    <col min="10241" max="10241" width="3.42578125" style="68" customWidth="1"/>
    <col min="10242" max="10242" width="1.7109375" style="68" customWidth="1"/>
    <col min="10243" max="10243" width="12.42578125" style="68" customWidth="1"/>
    <col min="10244" max="10244" width="1.140625" style="68" customWidth="1"/>
    <col min="10245" max="10245" width="4.42578125" style="68" customWidth="1"/>
    <col min="10246" max="10246" width="1.5703125" style="68" customWidth="1"/>
    <col min="10247" max="10247" width="1.85546875" style="68" customWidth="1"/>
    <col min="10248" max="10249" width="1.7109375" style="68" customWidth="1"/>
    <col min="10250" max="10250" width="5.42578125" style="68" customWidth="1"/>
    <col min="10251" max="10251" width="1.7109375" style="68" customWidth="1"/>
    <col min="10252" max="10252" width="5.140625" style="68" customWidth="1"/>
    <col min="10253" max="10253" width="1.5703125" style="68" customWidth="1"/>
    <col min="10254" max="10257" width="6.7109375" style="68" customWidth="1"/>
    <col min="10258" max="10258" width="0.7109375" style="68" customWidth="1"/>
    <col min="10259" max="10259" width="5.140625" style="68" customWidth="1"/>
    <col min="10260" max="10260" width="0.85546875" style="68" customWidth="1"/>
    <col min="10261" max="10261" width="6.7109375" style="68" customWidth="1"/>
    <col min="10262" max="10262" width="0.7109375" style="68" customWidth="1"/>
    <col min="10263" max="10263" width="0.140625" style="68" customWidth="1"/>
    <col min="10264" max="10264" width="5.85546875" style="68" customWidth="1"/>
    <col min="10265" max="10265" width="1.85546875" style="68" customWidth="1"/>
    <col min="10266" max="10266" width="4.85546875" style="68" customWidth="1"/>
    <col min="10267" max="10267" width="0.7109375" style="68" customWidth="1"/>
    <col min="10268" max="10268" width="0.140625" style="68" customWidth="1"/>
    <col min="10269" max="10269" width="2.5703125" style="68" customWidth="1"/>
    <col min="10270" max="10270" width="0.140625" style="68" customWidth="1"/>
    <col min="10271" max="10271" width="1.7109375" style="68" customWidth="1"/>
    <col min="10272" max="10272" width="0.140625" style="68" customWidth="1"/>
    <col min="10273" max="10273" width="1.28515625" style="68" customWidth="1"/>
    <col min="10274" max="10274" width="6.7109375" style="68" customWidth="1"/>
    <col min="10275" max="10275" width="4.5703125" style="68" customWidth="1"/>
    <col min="10276" max="10276" width="0.140625" style="68" customWidth="1"/>
    <col min="10277" max="10277" width="1.85546875" style="68" customWidth="1"/>
    <col min="10278" max="10278" width="0.140625" style="68" customWidth="1"/>
    <col min="10279" max="10279" width="0.7109375" style="68" customWidth="1"/>
    <col min="10280" max="10280" width="5.85546875" style="68" customWidth="1"/>
    <col min="10281" max="10282" width="0.140625" style="68" customWidth="1"/>
    <col min="10283" max="10283" width="6.5703125" style="68" customWidth="1"/>
    <col min="10284" max="10284" width="3.7109375" style="68" customWidth="1"/>
    <col min="10285" max="10286" width="0.140625" style="68" customWidth="1"/>
    <col min="10287" max="10287" width="0.85546875" style="68" customWidth="1"/>
    <col min="10288" max="10288" width="0.140625" style="68" customWidth="1"/>
    <col min="10289" max="10289" width="1.5703125" style="68" customWidth="1"/>
    <col min="10290" max="10290" width="0.140625" style="68" customWidth="1"/>
    <col min="10291" max="10292" width="3.42578125" style="68" customWidth="1"/>
    <col min="10293" max="10293" width="5" style="68" customWidth="1"/>
    <col min="10294" max="10294" width="3.7109375" style="68" customWidth="1"/>
    <col min="10295" max="10295" width="1.140625" style="68" customWidth="1"/>
    <col min="10296" max="10296" width="1.85546875" style="68" customWidth="1"/>
    <col min="10297" max="10298" width="6.7109375" style="68" customWidth="1"/>
    <col min="10299" max="10299" width="2" style="68" customWidth="1"/>
    <col min="10300" max="10300" width="4.7109375" style="68" customWidth="1"/>
    <col min="10301" max="10307" width="6.7109375" style="68" customWidth="1"/>
    <col min="10308" max="10308" width="6.42578125" style="68" customWidth="1"/>
    <col min="10309" max="10310" width="0.140625" style="68" customWidth="1"/>
    <col min="10311" max="10311" width="3.42578125" style="68" customWidth="1"/>
    <col min="10312" max="10496" width="9.140625" style="68"/>
    <col min="10497" max="10497" width="3.42578125" style="68" customWidth="1"/>
    <col min="10498" max="10498" width="1.7109375" style="68" customWidth="1"/>
    <col min="10499" max="10499" width="12.42578125" style="68" customWidth="1"/>
    <col min="10500" max="10500" width="1.140625" style="68" customWidth="1"/>
    <col min="10501" max="10501" width="4.42578125" style="68" customWidth="1"/>
    <col min="10502" max="10502" width="1.5703125" style="68" customWidth="1"/>
    <col min="10503" max="10503" width="1.85546875" style="68" customWidth="1"/>
    <col min="10504" max="10505" width="1.7109375" style="68" customWidth="1"/>
    <col min="10506" max="10506" width="5.42578125" style="68" customWidth="1"/>
    <col min="10507" max="10507" width="1.7109375" style="68" customWidth="1"/>
    <col min="10508" max="10508" width="5.140625" style="68" customWidth="1"/>
    <col min="10509" max="10509" width="1.5703125" style="68" customWidth="1"/>
    <col min="10510" max="10513" width="6.7109375" style="68" customWidth="1"/>
    <col min="10514" max="10514" width="0.7109375" style="68" customWidth="1"/>
    <col min="10515" max="10515" width="5.140625" style="68" customWidth="1"/>
    <col min="10516" max="10516" width="0.85546875" style="68" customWidth="1"/>
    <col min="10517" max="10517" width="6.7109375" style="68" customWidth="1"/>
    <col min="10518" max="10518" width="0.7109375" style="68" customWidth="1"/>
    <col min="10519" max="10519" width="0.140625" style="68" customWidth="1"/>
    <col min="10520" max="10520" width="5.85546875" style="68" customWidth="1"/>
    <col min="10521" max="10521" width="1.85546875" style="68" customWidth="1"/>
    <col min="10522" max="10522" width="4.85546875" style="68" customWidth="1"/>
    <col min="10523" max="10523" width="0.7109375" style="68" customWidth="1"/>
    <col min="10524" max="10524" width="0.140625" style="68" customWidth="1"/>
    <col min="10525" max="10525" width="2.5703125" style="68" customWidth="1"/>
    <col min="10526" max="10526" width="0.140625" style="68" customWidth="1"/>
    <col min="10527" max="10527" width="1.7109375" style="68" customWidth="1"/>
    <col min="10528" max="10528" width="0.140625" style="68" customWidth="1"/>
    <col min="10529" max="10529" width="1.28515625" style="68" customWidth="1"/>
    <col min="10530" max="10530" width="6.7109375" style="68" customWidth="1"/>
    <col min="10531" max="10531" width="4.5703125" style="68" customWidth="1"/>
    <col min="10532" max="10532" width="0.140625" style="68" customWidth="1"/>
    <col min="10533" max="10533" width="1.85546875" style="68" customWidth="1"/>
    <col min="10534" max="10534" width="0.140625" style="68" customWidth="1"/>
    <col min="10535" max="10535" width="0.7109375" style="68" customWidth="1"/>
    <col min="10536" max="10536" width="5.85546875" style="68" customWidth="1"/>
    <col min="10537" max="10538" width="0.140625" style="68" customWidth="1"/>
    <col min="10539" max="10539" width="6.5703125" style="68" customWidth="1"/>
    <col min="10540" max="10540" width="3.7109375" style="68" customWidth="1"/>
    <col min="10541" max="10542" width="0.140625" style="68" customWidth="1"/>
    <col min="10543" max="10543" width="0.85546875" style="68" customWidth="1"/>
    <col min="10544" max="10544" width="0.140625" style="68" customWidth="1"/>
    <col min="10545" max="10545" width="1.5703125" style="68" customWidth="1"/>
    <col min="10546" max="10546" width="0.140625" style="68" customWidth="1"/>
    <col min="10547" max="10548" width="3.42578125" style="68" customWidth="1"/>
    <col min="10549" max="10549" width="5" style="68" customWidth="1"/>
    <col min="10550" max="10550" width="3.7109375" style="68" customWidth="1"/>
    <col min="10551" max="10551" width="1.140625" style="68" customWidth="1"/>
    <col min="10552" max="10552" width="1.85546875" style="68" customWidth="1"/>
    <col min="10553" max="10554" width="6.7109375" style="68" customWidth="1"/>
    <col min="10555" max="10555" width="2" style="68" customWidth="1"/>
    <col min="10556" max="10556" width="4.7109375" style="68" customWidth="1"/>
    <col min="10557" max="10563" width="6.7109375" style="68" customWidth="1"/>
    <col min="10564" max="10564" width="6.42578125" style="68" customWidth="1"/>
    <col min="10565" max="10566" width="0.140625" style="68" customWidth="1"/>
    <col min="10567" max="10567" width="3.42578125" style="68" customWidth="1"/>
    <col min="10568" max="10752" width="9.140625" style="68"/>
    <col min="10753" max="10753" width="3.42578125" style="68" customWidth="1"/>
    <col min="10754" max="10754" width="1.7109375" style="68" customWidth="1"/>
    <col min="10755" max="10755" width="12.42578125" style="68" customWidth="1"/>
    <col min="10756" max="10756" width="1.140625" style="68" customWidth="1"/>
    <col min="10757" max="10757" width="4.42578125" style="68" customWidth="1"/>
    <col min="10758" max="10758" width="1.5703125" style="68" customWidth="1"/>
    <col min="10759" max="10759" width="1.85546875" style="68" customWidth="1"/>
    <col min="10760" max="10761" width="1.7109375" style="68" customWidth="1"/>
    <col min="10762" max="10762" width="5.42578125" style="68" customWidth="1"/>
    <col min="10763" max="10763" width="1.7109375" style="68" customWidth="1"/>
    <col min="10764" max="10764" width="5.140625" style="68" customWidth="1"/>
    <col min="10765" max="10765" width="1.5703125" style="68" customWidth="1"/>
    <col min="10766" max="10769" width="6.7109375" style="68" customWidth="1"/>
    <col min="10770" max="10770" width="0.7109375" style="68" customWidth="1"/>
    <col min="10771" max="10771" width="5.140625" style="68" customWidth="1"/>
    <col min="10772" max="10772" width="0.85546875" style="68" customWidth="1"/>
    <col min="10773" max="10773" width="6.7109375" style="68" customWidth="1"/>
    <col min="10774" max="10774" width="0.7109375" style="68" customWidth="1"/>
    <col min="10775" max="10775" width="0.140625" style="68" customWidth="1"/>
    <col min="10776" max="10776" width="5.85546875" style="68" customWidth="1"/>
    <col min="10777" max="10777" width="1.85546875" style="68" customWidth="1"/>
    <col min="10778" max="10778" width="4.85546875" style="68" customWidth="1"/>
    <col min="10779" max="10779" width="0.7109375" style="68" customWidth="1"/>
    <col min="10780" max="10780" width="0.140625" style="68" customWidth="1"/>
    <col min="10781" max="10781" width="2.5703125" style="68" customWidth="1"/>
    <col min="10782" max="10782" width="0.140625" style="68" customWidth="1"/>
    <col min="10783" max="10783" width="1.7109375" style="68" customWidth="1"/>
    <col min="10784" max="10784" width="0.140625" style="68" customWidth="1"/>
    <col min="10785" max="10785" width="1.28515625" style="68" customWidth="1"/>
    <col min="10786" max="10786" width="6.7109375" style="68" customWidth="1"/>
    <col min="10787" max="10787" width="4.5703125" style="68" customWidth="1"/>
    <col min="10788" max="10788" width="0.140625" style="68" customWidth="1"/>
    <col min="10789" max="10789" width="1.85546875" style="68" customWidth="1"/>
    <col min="10790" max="10790" width="0.140625" style="68" customWidth="1"/>
    <col min="10791" max="10791" width="0.7109375" style="68" customWidth="1"/>
    <col min="10792" max="10792" width="5.85546875" style="68" customWidth="1"/>
    <col min="10793" max="10794" width="0.140625" style="68" customWidth="1"/>
    <col min="10795" max="10795" width="6.5703125" style="68" customWidth="1"/>
    <col min="10796" max="10796" width="3.7109375" style="68" customWidth="1"/>
    <col min="10797" max="10798" width="0.140625" style="68" customWidth="1"/>
    <col min="10799" max="10799" width="0.85546875" style="68" customWidth="1"/>
    <col min="10800" max="10800" width="0.140625" style="68" customWidth="1"/>
    <col min="10801" max="10801" width="1.5703125" style="68" customWidth="1"/>
    <col min="10802" max="10802" width="0.140625" style="68" customWidth="1"/>
    <col min="10803" max="10804" width="3.42578125" style="68" customWidth="1"/>
    <col min="10805" max="10805" width="5" style="68" customWidth="1"/>
    <col min="10806" max="10806" width="3.7109375" style="68" customWidth="1"/>
    <col min="10807" max="10807" width="1.140625" style="68" customWidth="1"/>
    <col min="10808" max="10808" width="1.85546875" style="68" customWidth="1"/>
    <col min="10809" max="10810" width="6.7109375" style="68" customWidth="1"/>
    <col min="10811" max="10811" width="2" style="68" customWidth="1"/>
    <col min="10812" max="10812" width="4.7109375" style="68" customWidth="1"/>
    <col min="10813" max="10819" width="6.7109375" style="68" customWidth="1"/>
    <col min="10820" max="10820" width="6.42578125" style="68" customWidth="1"/>
    <col min="10821" max="10822" width="0.140625" style="68" customWidth="1"/>
    <col min="10823" max="10823" width="3.42578125" style="68" customWidth="1"/>
    <col min="10824" max="11008" width="9.140625" style="68"/>
    <col min="11009" max="11009" width="3.42578125" style="68" customWidth="1"/>
    <col min="11010" max="11010" width="1.7109375" style="68" customWidth="1"/>
    <col min="11011" max="11011" width="12.42578125" style="68" customWidth="1"/>
    <col min="11012" max="11012" width="1.140625" style="68" customWidth="1"/>
    <col min="11013" max="11013" width="4.42578125" style="68" customWidth="1"/>
    <col min="11014" max="11014" width="1.5703125" style="68" customWidth="1"/>
    <col min="11015" max="11015" width="1.85546875" style="68" customWidth="1"/>
    <col min="11016" max="11017" width="1.7109375" style="68" customWidth="1"/>
    <col min="11018" max="11018" width="5.42578125" style="68" customWidth="1"/>
    <col min="11019" max="11019" width="1.7109375" style="68" customWidth="1"/>
    <col min="11020" max="11020" width="5.140625" style="68" customWidth="1"/>
    <col min="11021" max="11021" width="1.5703125" style="68" customWidth="1"/>
    <col min="11022" max="11025" width="6.7109375" style="68" customWidth="1"/>
    <col min="11026" max="11026" width="0.7109375" style="68" customWidth="1"/>
    <col min="11027" max="11027" width="5.140625" style="68" customWidth="1"/>
    <col min="11028" max="11028" width="0.85546875" style="68" customWidth="1"/>
    <col min="11029" max="11029" width="6.7109375" style="68" customWidth="1"/>
    <col min="11030" max="11030" width="0.7109375" style="68" customWidth="1"/>
    <col min="11031" max="11031" width="0.140625" style="68" customWidth="1"/>
    <col min="11032" max="11032" width="5.85546875" style="68" customWidth="1"/>
    <col min="11033" max="11033" width="1.85546875" style="68" customWidth="1"/>
    <col min="11034" max="11034" width="4.85546875" style="68" customWidth="1"/>
    <col min="11035" max="11035" width="0.7109375" style="68" customWidth="1"/>
    <col min="11036" max="11036" width="0.140625" style="68" customWidth="1"/>
    <col min="11037" max="11037" width="2.5703125" style="68" customWidth="1"/>
    <col min="11038" max="11038" width="0.140625" style="68" customWidth="1"/>
    <col min="11039" max="11039" width="1.7109375" style="68" customWidth="1"/>
    <col min="11040" max="11040" width="0.140625" style="68" customWidth="1"/>
    <col min="11041" max="11041" width="1.28515625" style="68" customWidth="1"/>
    <col min="11042" max="11042" width="6.7109375" style="68" customWidth="1"/>
    <col min="11043" max="11043" width="4.5703125" style="68" customWidth="1"/>
    <col min="11044" max="11044" width="0.140625" style="68" customWidth="1"/>
    <col min="11045" max="11045" width="1.85546875" style="68" customWidth="1"/>
    <col min="11046" max="11046" width="0.140625" style="68" customWidth="1"/>
    <col min="11047" max="11047" width="0.7109375" style="68" customWidth="1"/>
    <col min="11048" max="11048" width="5.85546875" style="68" customWidth="1"/>
    <col min="11049" max="11050" width="0.140625" style="68" customWidth="1"/>
    <col min="11051" max="11051" width="6.5703125" style="68" customWidth="1"/>
    <col min="11052" max="11052" width="3.7109375" style="68" customWidth="1"/>
    <col min="11053" max="11054" width="0.140625" style="68" customWidth="1"/>
    <col min="11055" max="11055" width="0.85546875" style="68" customWidth="1"/>
    <col min="11056" max="11056" width="0.140625" style="68" customWidth="1"/>
    <col min="11057" max="11057" width="1.5703125" style="68" customWidth="1"/>
    <col min="11058" max="11058" width="0.140625" style="68" customWidth="1"/>
    <col min="11059" max="11060" width="3.42578125" style="68" customWidth="1"/>
    <col min="11061" max="11061" width="5" style="68" customWidth="1"/>
    <col min="11062" max="11062" width="3.7109375" style="68" customWidth="1"/>
    <col min="11063" max="11063" width="1.140625" style="68" customWidth="1"/>
    <col min="11064" max="11064" width="1.85546875" style="68" customWidth="1"/>
    <col min="11065" max="11066" width="6.7109375" style="68" customWidth="1"/>
    <col min="11067" max="11067" width="2" style="68" customWidth="1"/>
    <col min="11068" max="11068" width="4.7109375" style="68" customWidth="1"/>
    <col min="11069" max="11075" width="6.7109375" style="68" customWidth="1"/>
    <col min="11076" max="11076" width="6.42578125" style="68" customWidth="1"/>
    <col min="11077" max="11078" width="0.140625" style="68" customWidth="1"/>
    <col min="11079" max="11079" width="3.42578125" style="68" customWidth="1"/>
    <col min="11080" max="11264" width="9.140625" style="68"/>
    <col min="11265" max="11265" width="3.42578125" style="68" customWidth="1"/>
    <col min="11266" max="11266" width="1.7109375" style="68" customWidth="1"/>
    <col min="11267" max="11267" width="12.42578125" style="68" customWidth="1"/>
    <col min="11268" max="11268" width="1.140625" style="68" customWidth="1"/>
    <col min="11269" max="11269" width="4.42578125" style="68" customWidth="1"/>
    <col min="11270" max="11270" width="1.5703125" style="68" customWidth="1"/>
    <col min="11271" max="11271" width="1.85546875" style="68" customWidth="1"/>
    <col min="11272" max="11273" width="1.7109375" style="68" customWidth="1"/>
    <col min="11274" max="11274" width="5.42578125" style="68" customWidth="1"/>
    <col min="11275" max="11275" width="1.7109375" style="68" customWidth="1"/>
    <col min="11276" max="11276" width="5.140625" style="68" customWidth="1"/>
    <col min="11277" max="11277" width="1.5703125" style="68" customWidth="1"/>
    <col min="11278" max="11281" width="6.7109375" style="68" customWidth="1"/>
    <col min="11282" max="11282" width="0.7109375" style="68" customWidth="1"/>
    <col min="11283" max="11283" width="5.140625" style="68" customWidth="1"/>
    <col min="11284" max="11284" width="0.85546875" style="68" customWidth="1"/>
    <col min="11285" max="11285" width="6.7109375" style="68" customWidth="1"/>
    <col min="11286" max="11286" width="0.7109375" style="68" customWidth="1"/>
    <col min="11287" max="11287" width="0.140625" style="68" customWidth="1"/>
    <col min="11288" max="11288" width="5.85546875" style="68" customWidth="1"/>
    <col min="11289" max="11289" width="1.85546875" style="68" customWidth="1"/>
    <col min="11290" max="11290" width="4.85546875" style="68" customWidth="1"/>
    <col min="11291" max="11291" width="0.7109375" style="68" customWidth="1"/>
    <col min="11292" max="11292" width="0.140625" style="68" customWidth="1"/>
    <col min="11293" max="11293" width="2.5703125" style="68" customWidth="1"/>
    <col min="11294" max="11294" width="0.140625" style="68" customWidth="1"/>
    <col min="11295" max="11295" width="1.7109375" style="68" customWidth="1"/>
    <col min="11296" max="11296" width="0.140625" style="68" customWidth="1"/>
    <col min="11297" max="11297" width="1.28515625" style="68" customWidth="1"/>
    <col min="11298" max="11298" width="6.7109375" style="68" customWidth="1"/>
    <col min="11299" max="11299" width="4.5703125" style="68" customWidth="1"/>
    <col min="11300" max="11300" width="0.140625" style="68" customWidth="1"/>
    <col min="11301" max="11301" width="1.85546875" style="68" customWidth="1"/>
    <col min="11302" max="11302" width="0.140625" style="68" customWidth="1"/>
    <col min="11303" max="11303" width="0.7109375" style="68" customWidth="1"/>
    <col min="11304" max="11304" width="5.85546875" style="68" customWidth="1"/>
    <col min="11305" max="11306" width="0.140625" style="68" customWidth="1"/>
    <col min="11307" max="11307" width="6.5703125" style="68" customWidth="1"/>
    <col min="11308" max="11308" width="3.7109375" style="68" customWidth="1"/>
    <col min="11309" max="11310" width="0.140625" style="68" customWidth="1"/>
    <col min="11311" max="11311" width="0.85546875" style="68" customWidth="1"/>
    <col min="11312" max="11312" width="0.140625" style="68" customWidth="1"/>
    <col min="11313" max="11313" width="1.5703125" style="68" customWidth="1"/>
    <col min="11314" max="11314" width="0.140625" style="68" customWidth="1"/>
    <col min="11315" max="11316" width="3.42578125" style="68" customWidth="1"/>
    <col min="11317" max="11317" width="5" style="68" customWidth="1"/>
    <col min="11318" max="11318" width="3.7109375" style="68" customWidth="1"/>
    <col min="11319" max="11319" width="1.140625" style="68" customWidth="1"/>
    <col min="11320" max="11320" width="1.85546875" style="68" customWidth="1"/>
    <col min="11321" max="11322" width="6.7109375" style="68" customWidth="1"/>
    <col min="11323" max="11323" width="2" style="68" customWidth="1"/>
    <col min="11324" max="11324" width="4.7109375" style="68" customWidth="1"/>
    <col min="11325" max="11331" width="6.7109375" style="68" customWidth="1"/>
    <col min="11332" max="11332" width="6.42578125" style="68" customWidth="1"/>
    <col min="11333" max="11334" width="0.140625" style="68" customWidth="1"/>
    <col min="11335" max="11335" width="3.42578125" style="68" customWidth="1"/>
    <col min="11336" max="11520" width="9.140625" style="68"/>
    <col min="11521" max="11521" width="3.42578125" style="68" customWidth="1"/>
    <col min="11522" max="11522" width="1.7109375" style="68" customWidth="1"/>
    <col min="11523" max="11523" width="12.42578125" style="68" customWidth="1"/>
    <col min="11524" max="11524" width="1.140625" style="68" customWidth="1"/>
    <col min="11525" max="11525" width="4.42578125" style="68" customWidth="1"/>
    <col min="11526" max="11526" width="1.5703125" style="68" customWidth="1"/>
    <col min="11527" max="11527" width="1.85546875" style="68" customWidth="1"/>
    <col min="11528" max="11529" width="1.7109375" style="68" customWidth="1"/>
    <col min="11530" max="11530" width="5.42578125" style="68" customWidth="1"/>
    <col min="11531" max="11531" width="1.7109375" style="68" customWidth="1"/>
    <col min="11532" max="11532" width="5.140625" style="68" customWidth="1"/>
    <col min="11533" max="11533" width="1.5703125" style="68" customWidth="1"/>
    <col min="11534" max="11537" width="6.7109375" style="68" customWidth="1"/>
    <col min="11538" max="11538" width="0.7109375" style="68" customWidth="1"/>
    <col min="11539" max="11539" width="5.140625" style="68" customWidth="1"/>
    <col min="11540" max="11540" width="0.85546875" style="68" customWidth="1"/>
    <col min="11541" max="11541" width="6.7109375" style="68" customWidth="1"/>
    <col min="11542" max="11542" width="0.7109375" style="68" customWidth="1"/>
    <col min="11543" max="11543" width="0.140625" style="68" customWidth="1"/>
    <col min="11544" max="11544" width="5.85546875" style="68" customWidth="1"/>
    <col min="11545" max="11545" width="1.85546875" style="68" customWidth="1"/>
    <col min="11546" max="11546" width="4.85546875" style="68" customWidth="1"/>
    <col min="11547" max="11547" width="0.7109375" style="68" customWidth="1"/>
    <col min="11548" max="11548" width="0.140625" style="68" customWidth="1"/>
    <col min="11549" max="11549" width="2.5703125" style="68" customWidth="1"/>
    <col min="11550" max="11550" width="0.140625" style="68" customWidth="1"/>
    <col min="11551" max="11551" width="1.7109375" style="68" customWidth="1"/>
    <col min="11552" max="11552" width="0.140625" style="68" customWidth="1"/>
    <col min="11553" max="11553" width="1.28515625" style="68" customWidth="1"/>
    <col min="11554" max="11554" width="6.7109375" style="68" customWidth="1"/>
    <col min="11555" max="11555" width="4.5703125" style="68" customWidth="1"/>
    <col min="11556" max="11556" width="0.140625" style="68" customWidth="1"/>
    <col min="11557" max="11557" width="1.85546875" style="68" customWidth="1"/>
    <col min="11558" max="11558" width="0.140625" style="68" customWidth="1"/>
    <col min="11559" max="11559" width="0.7109375" style="68" customWidth="1"/>
    <col min="11560" max="11560" width="5.85546875" style="68" customWidth="1"/>
    <col min="11561" max="11562" width="0.140625" style="68" customWidth="1"/>
    <col min="11563" max="11563" width="6.5703125" style="68" customWidth="1"/>
    <col min="11564" max="11564" width="3.7109375" style="68" customWidth="1"/>
    <col min="11565" max="11566" width="0.140625" style="68" customWidth="1"/>
    <col min="11567" max="11567" width="0.85546875" style="68" customWidth="1"/>
    <col min="11568" max="11568" width="0.140625" style="68" customWidth="1"/>
    <col min="11569" max="11569" width="1.5703125" style="68" customWidth="1"/>
    <col min="11570" max="11570" width="0.140625" style="68" customWidth="1"/>
    <col min="11571" max="11572" width="3.42578125" style="68" customWidth="1"/>
    <col min="11573" max="11573" width="5" style="68" customWidth="1"/>
    <col min="11574" max="11574" width="3.7109375" style="68" customWidth="1"/>
    <col min="11575" max="11575" width="1.140625" style="68" customWidth="1"/>
    <col min="11576" max="11576" width="1.85546875" style="68" customWidth="1"/>
    <col min="11577" max="11578" width="6.7109375" style="68" customWidth="1"/>
    <col min="11579" max="11579" width="2" style="68" customWidth="1"/>
    <col min="11580" max="11580" width="4.7109375" style="68" customWidth="1"/>
    <col min="11581" max="11587" width="6.7109375" style="68" customWidth="1"/>
    <col min="11588" max="11588" width="6.42578125" style="68" customWidth="1"/>
    <col min="11589" max="11590" width="0.140625" style="68" customWidth="1"/>
    <col min="11591" max="11591" width="3.42578125" style="68" customWidth="1"/>
    <col min="11592" max="11776" width="9.140625" style="68"/>
    <col min="11777" max="11777" width="3.42578125" style="68" customWidth="1"/>
    <col min="11778" max="11778" width="1.7109375" style="68" customWidth="1"/>
    <col min="11779" max="11779" width="12.42578125" style="68" customWidth="1"/>
    <col min="11780" max="11780" width="1.140625" style="68" customWidth="1"/>
    <col min="11781" max="11781" width="4.42578125" style="68" customWidth="1"/>
    <col min="11782" max="11782" width="1.5703125" style="68" customWidth="1"/>
    <col min="11783" max="11783" width="1.85546875" style="68" customWidth="1"/>
    <col min="11784" max="11785" width="1.7109375" style="68" customWidth="1"/>
    <col min="11786" max="11786" width="5.42578125" style="68" customWidth="1"/>
    <col min="11787" max="11787" width="1.7109375" style="68" customWidth="1"/>
    <col min="11788" max="11788" width="5.140625" style="68" customWidth="1"/>
    <col min="11789" max="11789" width="1.5703125" style="68" customWidth="1"/>
    <col min="11790" max="11793" width="6.7109375" style="68" customWidth="1"/>
    <col min="11794" max="11794" width="0.7109375" style="68" customWidth="1"/>
    <col min="11795" max="11795" width="5.140625" style="68" customWidth="1"/>
    <col min="11796" max="11796" width="0.85546875" style="68" customWidth="1"/>
    <col min="11797" max="11797" width="6.7109375" style="68" customWidth="1"/>
    <col min="11798" max="11798" width="0.7109375" style="68" customWidth="1"/>
    <col min="11799" max="11799" width="0.140625" style="68" customWidth="1"/>
    <col min="11800" max="11800" width="5.85546875" style="68" customWidth="1"/>
    <col min="11801" max="11801" width="1.85546875" style="68" customWidth="1"/>
    <col min="11802" max="11802" width="4.85546875" style="68" customWidth="1"/>
    <col min="11803" max="11803" width="0.7109375" style="68" customWidth="1"/>
    <col min="11804" max="11804" width="0.140625" style="68" customWidth="1"/>
    <col min="11805" max="11805" width="2.5703125" style="68" customWidth="1"/>
    <col min="11806" max="11806" width="0.140625" style="68" customWidth="1"/>
    <col min="11807" max="11807" width="1.7109375" style="68" customWidth="1"/>
    <col min="11808" max="11808" width="0.140625" style="68" customWidth="1"/>
    <col min="11809" max="11809" width="1.28515625" style="68" customWidth="1"/>
    <col min="11810" max="11810" width="6.7109375" style="68" customWidth="1"/>
    <col min="11811" max="11811" width="4.5703125" style="68" customWidth="1"/>
    <col min="11812" max="11812" width="0.140625" style="68" customWidth="1"/>
    <col min="11813" max="11813" width="1.85546875" style="68" customWidth="1"/>
    <col min="11814" max="11814" width="0.140625" style="68" customWidth="1"/>
    <col min="11815" max="11815" width="0.7109375" style="68" customWidth="1"/>
    <col min="11816" max="11816" width="5.85546875" style="68" customWidth="1"/>
    <col min="11817" max="11818" width="0.140625" style="68" customWidth="1"/>
    <col min="11819" max="11819" width="6.5703125" style="68" customWidth="1"/>
    <col min="11820" max="11820" width="3.7109375" style="68" customWidth="1"/>
    <col min="11821" max="11822" width="0.140625" style="68" customWidth="1"/>
    <col min="11823" max="11823" width="0.85546875" style="68" customWidth="1"/>
    <col min="11824" max="11824" width="0.140625" style="68" customWidth="1"/>
    <col min="11825" max="11825" width="1.5703125" style="68" customWidth="1"/>
    <col min="11826" max="11826" width="0.140625" style="68" customWidth="1"/>
    <col min="11827" max="11828" width="3.42578125" style="68" customWidth="1"/>
    <col min="11829" max="11829" width="5" style="68" customWidth="1"/>
    <col min="11830" max="11830" width="3.7109375" style="68" customWidth="1"/>
    <col min="11831" max="11831" width="1.140625" style="68" customWidth="1"/>
    <col min="11832" max="11832" width="1.85546875" style="68" customWidth="1"/>
    <col min="11833" max="11834" width="6.7109375" style="68" customWidth="1"/>
    <col min="11835" max="11835" width="2" style="68" customWidth="1"/>
    <col min="11836" max="11836" width="4.7109375" style="68" customWidth="1"/>
    <col min="11837" max="11843" width="6.7109375" style="68" customWidth="1"/>
    <col min="11844" max="11844" width="6.42578125" style="68" customWidth="1"/>
    <col min="11845" max="11846" width="0.140625" style="68" customWidth="1"/>
    <col min="11847" max="11847" width="3.42578125" style="68" customWidth="1"/>
    <col min="11848" max="12032" width="9.140625" style="68"/>
    <col min="12033" max="12033" width="3.42578125" style="68" customWidth="1"/>
    <col min="12034" max="12034" width="1.7109375" style="68" customWidth="1"/>
    <col min="12035" max="12035" width="12.42578125" style="68" customWidth="1"/>
    <col min="12036" max="12036" width="1.140625" style="68" customWidth="1"/>
    <col min="12037" max="12037" width="4.42578125" style="68" customWidth="1"/>
    <col min="12038" max="12038" width="1.5703125" style="68" customWidth="1"/>
    <col min="12039" max="12039" width="1.85546875" style="68" customWidth="1"/>
    <col min="12040" max="12041" width="1.7109375" style="68" customWidth="1"/>
    <col min="12042" max="12042" width="5.42578125" style="68" customWidth="1"/>
    <col min="12043" max="12043" width="1.7109375" style="68" customWidth="1"/>
    <col min="12044" max="12044" width="5.140625" style="68" customWidth="1"/>
    <col min="12045" max="12045" width="1.5703125" style="68" customWidth="1"/>
    <col min="12046" max="12049" width="6.7109375" style="68" customWidth="1"/>
    <col min="12050" max="12050" width="0.7109375" style="68" customWidth="1"/>
    <col min="12051" max="12051" width="5.140625" style="68" customWidth="1"/>
    <col min="12052" max="12052" width="0.85546875" style="68" customWidth="1"/>
    <col min="12053" max="12053" width="6.7109375" style="68" customWidth="1"/>
    <col min="12054" max="12054" width="0.7109375" style="68" customWidth="1"/>
    <col min="12055" max="12055" width="0.140625" style="68" customWidth="1"/>
    <col min="12056" max="12056" width="5.85546875" style="68" customWidth="1"/>
    <col min="12057" max="12057" width="1.85546875" style="68" customWidth="1"/>
    <col min="12058" max="12058" width="4.85546875" style="68" customWidth="1"/>
    <col min="12059" max="12059" width="0.7109375" style="68" customWidth="1"/>
    <col min="12060" max="12060" width="0.140625" style="68" customWidth="1"/>
    <col min="12061" max="12061" width="2.5703125" style="68" customWidth="1"/>
    <col min="12062" max="12062" width="0.140625" style="68" customWidth="1"/>
    <col min="12063" max="12063" width="1.7109375" style="68" customWidth="1"/>
    <col min="12064" max="12064" width="0.140625" style="68" customWidth="1"/>
    <col min="12065" max="12065" width="1.28515625" style="68" customWidth="1"/>
    <col min="12066" max="12066" width="6.7109375" style="68" customWidth="1"/>
    <col min="12067" max="12067" width="4.5703125" style="68" customWidth="1"/>
    <col min="12068" max="12068" width="0.140625" style="68" customWidth="1"/>
    <col min="12069" max="12069" width="1.85546875" style="68" customWidth="1"/>
    <col min="12070" max="12070" width="0.140625" style="68" customWidth="1"/>
    <col min="12071" max="12071" width="0.7109375" style="68" customWidth="1"/>
    <col min="12072" max="12072" width="5.85546875" style="68" customWidth="1"/>
    <col min="12073" max="12074" width="0.140625" style="68" customWidth="1"/>
    <col min="12075" max="12075" width="6.5703125" style="68" customWidth="1"/>
    <col min="12076" max="12076" width="3.7109375" style="68" customWidth="1"/>
    <col min="12077" max="12078" width="0.140625" style="68" customWidth="1"/>
    <col min="12079" max="12079" width="0.85546875" style="68" customWidth="1"/>
    <col min="12080" max="12080" width="0.140625" style="68" customWidth="1"/>
    <col min="12081" max="12081" width="1.5703125" style="68" customWidth="1"/>
    <col min="12082" max="12082" width="0.140625" style="68" customWidth="1"/>
    <col min="12083" max="12084" width="3.42578125" style="68" customWidth="1"/>
    <col min="12085" max="12085" width="5" style="68" customWidth="1"/>
    <col min="12086" max="12086" width="3.7109375" style="68" customWidth="1"/>
    <col min="12087" max="12087" width="1.140625" style="68" customWidth="1"/>
    <col min="12088" max="12088" width="1.85546875" style="68" customWidth="1"/>
    <col min="12089" max="12090" width="6.7109375" style="68" customWidth="1"/>
    <col min="12091" max="12091" width="2" style="68" customWidth="1"/>
    <col min="12092" max="12092" width="4.7109375" style="68" customWidth="1"/>
    <col min="12093" max="12099" width="6.7109375" style="68" customWidth="1"/>
    <col min="12100" max="12100" width="6.42578125" style="68" customWidth="1"/>
    <col min="12101" max="12102" width="0.140625" style="68" customWidth="1"/>
    <col min="12103" max="12103" width="3.42578125" style="68" customWidth="1"/>
    <col min="12104" max="12288" width="9.140625" style="68"/>
    <col min="12289" max="12289" width="3.42578125" style="68" customWidth="1"/>
    <col min="12290" max="12290" width="1.7109375" style="68" customWidth="1"/>
    <col min="12291" max="12291" width="12.42578125" style="68" customWidth="1"/>
    <col min="12292" max="12292" width="1.140625" style="68" customWidth="1"/>
    <col min="12293" max="12293" width="4.42578125" style="68" customWidth="1"/>
    <col min="12294" max="12294" width="1.5703125" style="68" customWidth="1"/>
    <col min="12295" max="12295" width="1.85546875" style="68" customWidth="1"/>
    <col min="12296" max="12297" width="1.7109375" style="68" customWidth="1"/>
    <col min="12298" max="12298" width="5.42578125" style="68" customWidth="1"/>
    <col min="12299" max="12299" width="1.7109375" style="68" customWidth="1"/>
    <col min="12300" max="12300" width="5.140625" style="68" customWidth="1"/>
    <col min="12301" max="12301" width="1.5703125" style="68" customWidth="1"/>
    <col min="12302" max="12305" width="6.7109375" style="68" customWidth="1"/>
    <col min="12306" max="12306" width="0.7109375" style="68" customWidth="1"/>
    <col min="12307" max="12307" width="5.140625" style="68" customWidth="1"/>
    <col min="12308" max="12308" width="0.85546875" style="68" customWidth="1"/>
    <col min="12309" max="12309" width="6.7109375" style="68" customWidth="1"/>
    <col min="12310" max="12310" width="0.7109375" style="68" customWidth="1"/>
    <col min="12311" max="12311" width="0.140625" style="68" customWidth="1"/>
    <col min="12312" max="12312" width="5.85546875" style="68" customWidth="1"/>
    <col min="12313" max="12313" width="1.85546875" style="68" customWidth="1"/>
    <col min="12314" max="12314" width="4.85546875" style="68" customWidth="1"/>
    <col min="12315" max="12315" width="0.7109375" style="68" customWidth="1"/>
    <col min="12316" max="12316" width="0.140625" style="68" customWidth="1"/>
    <col min="12317" max="12317" width="2.5703125" style="68" customWidth="1"/>
    <col min="12318" max="12318" width="0.140625" style="68" customWidth="1"/>
    <col min="12319" max="12319" width="1.7109375" style="68" customWidth="1"/>
    <col min="12320" max="12320" width="0.140625" style="68" customWidth="1"/>
    <col min="12321" max="12321" width="1.28515625" style="68" customWidth="1"/>
    <col min="12322" max="12322" width="6.7109375" style="68" customWidth="1"/>
    <col min="12323" max="12323" width="4.5703125" style="68" customWidth="1"/>
    <col min="12324" max="12324" width="0.140625" style="68" customWidth="1"/>
    <col min="12325" max="12325" width="1.85546875" style="68" customWidth="1"/>
    <col min="12326" max="12326" width="0.140625" style="68" customWidth="1"/>
    <col min="12327" max="12327" width="0.7109375" style="68" customWidth="1"/>
    <col min="12328" max="12328" width="5.85546875" style="68" customWidth="1"/>
    <col min="12329" max="12330" width="0.140625" style="68" customWidth="1"/>
    <col min="12331" max="12331" width="6.5703125" style="68" customWidth="1"/>
    <col min="12332" max="12332" width="3.7109375" style="68" customWidth="1"/>
    <col min="12333" max="12334" width="0.140625" style="68" customWidth="1"/>
    <col min="12335" max="12335" width="0.85546875" style="68" customWidth="1"/>
    <col min="12336" max="12336" width="0.140625" style="68" customWidth="1"/>
    <col min="12337" max="12337" width="1.5703125" style="68" customWidth="1"/>
    <col min="12338" max="12338" width="0.140625" style="68" customWidth="1"/>
    <col min="12339" max="12340" width="3.42578125" style="68" customWidth="1"/>
    <col min="12341" max="12341" width="5" style="68" customWidth="1"/>
    <col min="12342" max="12342" width="3.7109375" style="68" customWidth="1"/>
    <col min="12343" max="12343" width="1.140625" style="68" customWidth="1"/>
    <col min="12344" max="12344" width="1.85546875" style="68" customWidth="1"/>
    <col min="12345" max="12346" width="6.7109375" style="68" customWidth="1"/>
    <col min="12347" max="12347" width="2" style="68" customWidth="1"/>
    <col min="12348" max="12348" width="4.7109375" style="68" customWidth="1"/>
    <col min="12349" max="12355" width="6.7109375" style="68" customWidth="1"/>
    <col min="12356" max="12356" width="6.42578125" style="68" customWidth="1"/>
    <col min="12357" max="12358" width="0.140625" style="68" customWidth="1"/>
    <col min="12359" max="12359" width="3.42578125" style="68" customWidth="1"/>
    <col min="12360" max="12544" width="9.140625" style="68"/>
    <col min="12545" max="12545" width="3.42578125" style="68" customWidth="1"/>
    <col min="12546" max="12546" width="1.7109375" style="68" customWidth="1"/>
    <col min="12547" max="12547" width="12.42578125" style="68" customWidth="1"/>
    <col min="12548" max="12548" width="1.140625" style="68" customWidth="1"/>
    <col min="12549" max="12549" width="4.42578125" style="68" customWidth="1"/>
    <col min="12550" max="12550" width="1.5703125" style="68" customWidth="1"/>
    <col min="12551" max="12551" width="1.85546875" style="68" customWidth="1"/>
    <col min="12552" max="12553" width="1.7109375" style="68" customWidth="1"/>
    <col min="12554" max="12554" width="5.42578125" style="68" customWidth="1"/>
    <col min="12555" max="12555" width="1.7109375" style="68" customWidth="1"/>
    <col min="12556" max="12556" width="5.140625" style="68" customWidth="1"/>
    <col min="12557" max="12557" width="1.5703125" style="68" customWidth="1"/>
    <col min="12558" max="12561" width="6.7109375" style="68" customWidth="1"/>
    <col min="12562" max="12562" width="0.7109375" style="68" customWidth="1"/>
    <col min="12563" max="12563" width="5.140625" style="68" customWidth="1"/>
    <col min="12564" max="12564" width="0.85546875" style="68" customWidth="1"/>
    <col min="12565" max="12565" width="6.7109375" style="68" customWidth="1"/>
    <col min="12566" max="12566" width="0.7109375" style="68" customWidth="1"/>
    <col min="12567" max="12567" width="0.140625" style="68" customWidth="1"/>
    <col min="12568" max="12568" width="5.85546875" style="68" customWidth="1"/>
    <col min="12569" max="12569" width="1.85546875" style="68" customWidth="1"/>
    <col min="12570" max="12570" width="4.85546875" style="68" customWidth="1"/>
    <col min="12571" max="12571" width="0.7109375" style="68" customWidth="1"/>
    <col min="12572" max="12572" width="0.140625" style="68" customWidth="1"/>
    <col min="12573" max="12573" width="2.5703125" style="68" customWidth="1"/>
    <col min="12574" max="12574" width="0.140625" style="68" customWidth="1"/>
    <col min="12575" max="12575" width="1.7109375" style="68" customWidth="1"/>
    <col min="12576" max="12576" width="0.140625" style="68" customWidth="1"/>
    <col min="12577" max="12577" width="1.28515625" style="68" customWidth="1"/>
    <col min="12578" max="12578" width="6.7109375" style="68" customWidth="1"/>
    <col min="12579" max="12579" width="4.5703125" style="68" customWidth="1"/>
    <col min="12580" max="12580" width="0.140625" style="68" customWidth="1"/>
    <col min="12581" max="12581" width="1.85546875" style="68" customWidth="1"/>
    <col min="12582" max="12582" width="0.140625" style="68" customWidth="1"/>
    <col min="12583" max="12583" width="0.7109375" style="68" customWidth="1"/>
    <col min="12584" max="12584" width="5.85546875" style="68" customWidth="1"/>
    <col min="12585" max="12586" width="0.140625" style="68" customWidth="1"/>
    <col min="12587" max="12587" width="6.5703125" style="68" customWidth="1"/>
    <col min="12588" max="12588" width="3.7109375" style="68" customWidth="1"/>
    <col min="12589" max="12590" width="0.140625" style="68" customWidth="1"/>
    <col min="12591" max="12591" width="0.85546875" style="68" customWidth="1"/>
    <col min="12592" max="12592" width="0.140625" style="68" customWidth="1"/>
    <col min="12593" max="12593" width="1.5703125" style="68" customWidth="1"/>
    <col min="12594" max="12594" width="0.140625" style="68" customWidth="1"/>
    <col min="12595" max="12596" width="3.42578125" style="68" customWidth="1"/>
    <col min="12597" max="12597" width="5" style="68" customWidth="1"/>
    <col min="12598" max="12598" width="3.7109375" style="68" customWidth="1"/>
    <col min="12599" max="12599" width="1.140625" style="68" customWidth="1"/>
    <col min="12600" max="12600" width="1.85546875" style="68" customWidth="1"/>
    <col min="12601" max="12602" width="6.7109375" style="68" customWidth="1"/>
    <col min="12603" max="12603" width="2" style="68" customWidth="1"/>
    <col min="12604" max="12604" width="4.7109375" style="68" customWidth="1"/>
    <col min="12605" max="12611" width="6.7109375" style="68" customWidth="1"/>
    <col min="12612" max="12612" width="6.42578125" style="68" customWidth="1"/>
    <col min="12613" max="12614" width="0.140625" style="68" customWidth="1"/>
    <col min="12615" max="12615" width="3.42578125" style="68" customWidth="1"/>
    <col min="12616" max="12800" width="9.140625" style="68"/>
    <col min="12801" max="12801" width="3.42578125" style="68" customWidth="1"/>
    <col min="12802" max="12802" width="1.7109375" style="68" customWidth="1"/>
    <col min="12803" max="12803" width="12.42578125" style="68" customWidth="1"/>
    <col min="12804" max="12804" width="1.140625" style="68" customWidth="1"/>
    <col min="12805" max="12805" width="4.42578125" style="68" customWidth="1"/>
    <col min="12806" max="12806" width="1.5703125" style="68" customWidth="1"/>
    <col min="12807" max="12807" width="1.85546875" style="68" customWidth="1"/>
    <col min="12808" max="12809" width="1.7109375" style="68" customWidth="1"/>
    <col min="12810" max="12810" width="5.42578125" style="68" customWidth="1"/>
    <col min="12811" max="12811" width="1.7109375" style="68" customWidth="1"/>
    <col min="12812" max="12812" width="5.140625" style="68" customWidth="1"/>
    <col min="12813" max="12813" width="1.5703125" style="68" customWidth="1"/>
    <col min="12814" max="12817" width="6.7109375" style="68" customWidth="1"/>
    <col min="12818" max="12818" width="0.7109375" style="68" customWidth="1"/>
    <col min="12819" max="12819" width="5.140625" style="68" customWidth="1"/>
    <col min="12820" max="12820" width="0.85546875" style="68" customWidth="1"/>
    <col min="12821" max="12821" width="6.7109375" style="68" customWidth="1"/>
    <col min="12822" max="12822" width="0.7109375" style="68" customWidth="1"/>
    <col min="12823" max="12823" width="0.140625" style="68" customWidth="1"/>
    <col min="12824" max="12824" width="5.85546875" style="68" customWidth="1"/>
    <col min="12825" max="12825" width="1.85546875" style="68" customWidth="1"/>
    <col min="12826" max="12826" width="4.85546875" style="68" customWidth="1"/>
    <col min="12827" max="12827" width="0.7109375" style="68" customWidth="1"/>
    <col min="12828" max="12828" width="0.140625" style="68" customWidth="1"/>
    <col min="12829" max="12829" width="2.5703125" style="68" customWidth="1"/>
    <col min="12830" max="12830" width="0.140625" style="68" customWidth="1"/>
    <col min="12831" max="12831" width="1.7109375" style="68" customWidth="1"/>
    <col min="12832" max="12832" width="0.140625" style="68" customWidth="1"/>
    <col min="12833" max="12833" width="1.28515625" style="68" customWidth="1"/>
    <col min="12834" max="12834" width="6.7109375" style="68" customWidth="1"/>
    <col min="12835" max="12835" width="4.5703125" style="68" customWidth="1"/>
    <col min="12836" max="12836" width="0.140625" style="68" customWidth="1"/>
    <col min="12837" max="12837" width="1.85546875" style="68" customWidth="1"/>
    <col min="12838" max="12838" width="0.140625" style="68" customWidth="1"/>
    <col min="12839" max="12839" width="0.7109375" style="68" customWidth="1"/>
    <col min="12840" max="12840" width="5.85546875" style="68" customWidth="1"/>
    <col min="12841" max="12842" width="0.140625" style="68" customWidth="1"/>
    <col min="12843" max="12843" width="6.5703125" style="68" customWidth="1"/>
    <col min="12844" max="12844" width="3.7109375" style="68" customWidth="1"/>
    <col min="12845" max="12846" width="0.140625" style="68" customWidth="1"/>
    <col min="12847" max="12847" width="0.85546875" style="68" customWidth="1"/>
    <col min="12848" max="12848" width="0.140625" style="68" customWidth="1"/>
    <col min="12849" max="12849" width="1.5703125" style="68" customWidth="1"/>
    <col min="12850" max="12850" width="0.140625" style="68" customWidth="1"/>
    <col min="12851" max="12852" width="3.42578125" style="68" customWidth="1"/>
    <col min="12853" max="12853" width="5" style="68" customWidth="1"/>
    <col min="12854" max="12854" width="3.7109375" style="68" customWidth="1"/>
    <col min="12855" max="12855" width="1.140625" style="68" customWidth="1"/>
    <col min="12856" max="12856" width="1.85546875" style="68" customWidth="1"/>
    <col min="12857" max="12858" width="6.7109375" style="68" customWidth="1"/>
    <col min="12859" max="12859" width="2" style="68" customWidth="1"/>
    <col min="12860" max="12860" width="4.7109375" style="68" customWidth="1"/>
    <col min="12861" max="12867" width="6.7109375" style="68" customWidth="1"/>
    <col min="12868" max="12868" width="6.42578125" style="68" customWidth="1"/>
    <col min="12869" max="12870" width="0.140625" style="68" customWidth="1"/>
    <col min="12871" max="12871" width="3.42578125" style="68" customWidth="1"/>
    <col min="12872" max="13056" width="9.140625" style="68"/>
    <col min="13057" max="13057" width="3.42578125" style="68" customWidth="1"/>
    <col min="13058" max="13058" width="1.7109375" style="68" customWidth="1"/>
    <col min="13059" max="13059" width="12.42578125" style="68" customWidth="1"/>
    <col min="13060" max="13060" width="1.140625" style="68" customWidth="1"/>
    <col min="13061" max="13061" width="4.42578125" style="68" customWidth="1"/>
    <col min="13062" max="13062" width="1.5703125" style="68" customWidth="1"/>
    <col min="13063" max="13063" width="1.85546875" style="68" customWidth="1"/>
    <col min="13064" max="13065" width="1.7109375" style="68" customWidth="1"/>
    <col min="13066" max="13066" width="5.42578125" style="68" customWidth="1"/>
    <col min="13067" max="13067" width="1.7109375" style="68" customWidth="1"/>
    <col min="13068" max="13068" width="5.140625" style="68" customWidth="1"/>
    <col min="13069" max="13069" width="1.5703125" style="68" customWidth="1"/>
    <col min="13070" max="13073" width="6.7109375" style="68" customWidth="1"/>
    <col min="13074" max="13074" width="0.7109375" style="68" customWidth="1"/>
    <col min="13075" max="13075" width="5.140625" style="68" customWidth="1"/>
    <col min="13076" max="13076" width="0.85546875" style="68" customWidth="1"/>
    <col min="13077" max="13077" width="6.7109375" style="68" customWidth="1"/>
    <col min="13078" max="13078" width="0.7109375" style="68" customWidth="1"/>
    <col min="13079" max="13079" width="0.140625" style="68" customWidth="1"/>
    <col min="13080" max="13080" width="5.85546875" style="68" customWidth="1"/>
    <col min="13081" max="13081" width="1.85546875" style="68" customWidth="1"/>
    <col min="13082" max="13082" width="4.85546875" style="68" customWidth="1"/>
    <col min="13083" max="13083" width="0.7109375" style="68" customWidth="1"/>
    <col min="13084" max="13084" width="0.140625" style="68" customWidth="1"/>
    <col min="13085" max="13085" width="2.5703125" style="68" customWidth="1"/>
    <col min="13086" max="13086" width="0.140625" style="68" customWidth="1"/>
    <col min="13087" max="13087" width="1.7109375" style="68" customWidth="1"/>
    <col min="13088" max="13088" width="0.140625" style="68" customWidth="1"/>
    <col min="13089" max="13089" width="1.28515625" style="68" customWidth="1"/>
    <col min="13090" max="13090" width="6.7109375" style="68" customWidth="1"/>
    <col min="13091" max="13091" width="4.5703125" style="68" customWidth="1"/>
    <col min="13092" max="13092" width="0.140625" style="68" customWidth="1"/>
    <col min="13093" max="13093" width="1.85546875" style="68" customWidth="1"/>
    <col min="13094" max="13094" width="0.140625" style="68" customWidth="1"/>
    <col min="13095" max="13095" width="0.7109375" style="68" customWidth="1"/>
    <col min="13096" max="13096" width="5.85546875" style="68" customWidth="1"/>
    <col min="13097" max="13098" width="0.140625" style="68" customWidth="1"/>
    <col min="13099" max="13099" width="6.5703125" style="68" customWidth="1"/>
    <col min="13100" max="13100" width="3.7109375" style="68" customWidth="1"/>
    <col min="13101" max="13102" width="0.140625" style="68" customWidth="1"/>
    <col min="13103" max="13103" width="0.85546875" style="68" customWidth="1"/>
    <col min="13104" max="13104" width="0.140625" style="68" customWidth="1"/>
    <col min="13105" max="13105" width="1.5703125" style="68" customWidth="1"/>
    <col min="13106" max="13106" width="0.140625" style="68" customWidth="1"/>
    <col min="13107" max="13108" width="3.42578125" style="68" customWidth="1"/>
    <col min="13109" max="13109" width="5" style="68" customWidth="1"/>
    <col min="13110" max="13110" width="3.7109375" style="68" customWidth="1"/>
    <col min="13111" max="13111" width="1.140625" style="68" customWidth="1"/>
    <col min="13112" max="13112" width="1.85546875" style="68" customWidth="1"/>
    <col min="13113" max="13114" width="6.7109375" style="68" customWidth="1"/>
    <col min="13115" max="13115" width="2" style="68" customWidth="1"/>
    <col min="13116" max="13116" width="4.7109375" style="68" customWidth="1"/>
    <col min="13117" max="13123" width="6.7109375" style="68" customWidth="1"/>
    <col min="13124" max="13124" width="6.42578125" style="68" customWidth="1"/>
    <col min="13125" max="13126" width="0.140625" style="68" customWidth="1"/>
    <col min="13127" max="13127" width="3.42578125" style="68" customWidth="1"/>
    <col min="13128" max="13312" width="9.140625" style="68"/>
    <col min="13313" max="13313" width="3.42578125" style="68" customWidth="1"/>
    <col min="13314" max="13314" width="1.7109375" style="68" customWidth="1"/>
    <col min="13315" max="13315" width="12.42578125" style="68" customWidth="1"/>
    <col min="13316" max="13316" width="1.140625" style="68" customWidth="1"/>
    <col min="13317" max="13317" width="4.42578125" style="68" customWidth="1"/>
    <col min="13318" max="13318" width="1.5703125" style="68" customWidth="1"/>
    <col min="13319" max="13319" width="1.85546875" style="68" customWidth="1"/>
    <col min="13320" max="13321" width="1.7109375" style="68" customWidth="1"/>
    <col min="13322" max="13322" width="5.42578125" style="68" customWidth="1"/>
    <col min="13323" max="13323" width="1.7109375" style="68" customWidth="1"/>
    <col min="13324" max="13324" width="5.140625" style="68" customWidth="1"/>
    <col min="13325" max="13325" width="1.5703125" style="68" customWidth="1"/>
    <col min="13326" max="13329" width="6.7109375" style="68" customWidth="1"/>
    <col min="13330" max="13330" width="0.7109375" style="68" customWidth="1"/>
    <col min="13331" max="13331" width="5.140625" style="68" customWidth="1"/>
    <col min="13332" max="13332" width="0.85546875" style="68" customWidth="1"/>
    <col min="13333" max="13333" width="6.7109375" style="68" customWidth="1"/>
    <col min="13334" max="13334" width="0.7109375" style="68" customWidth="1"/>
    <col min="13335" max="13335" width="0.140625" style="68" customWidth="1"/>
    <col min="13336" max="13336" width="5.85546875" style="68" customWidth="1"/>
    <col min="13337" max="13337" width="1.85546875" style="68" customWidth="1"/>
    <col min="13338" max="13338" width="4.85546875" style="68" customWidth="1"/>
    <col min="13339" max="13339" width="0.7109375" style="68" customWidth="1"/>
    <col min="13340" max="13340" width="0.140625" style="68" customWidth="1"/>
    <col min="13341" max="13341" width="2.5703125" style="68" customWidth="1"/>
    <col min="13342" max="13342" width="0.140625" style="68" customWidth="1"/>
    <col min="13343" max="13343" width="1.7109375" style="68" customWidth="1"/>
    <col min="13344" max="13344" width="0.140625" style="68" customWidth="1"/>
    <col min="13345" max="13345" width="1.28515625" style="68" customWidth="1"/>
    <col min="13346" max="13346" width="6.7109375" style="68" customWidth="1"/>
    <col min="13347" max="13347" width="4.5703125" style="68" customWidth="1"/>
    <col min="13348" max="13348" width="0.140625" style="68" customWidth="1"/>
    <col min="13349" max="13349" width="1.85546875" style="68" customWidth="1"/>
    <col min="13350" max="13350" width="0.140625" style="68" customWidth="1"/>
    <col min="13351" max="13351" width="0.7109375" style="68" customWidth="1"/>
    <col min="13352" max="13352" width="5.85546875" style="68" customWidth="1"/>
    <col min="13353" max="13354" width="0.140625" style="68" customWidth="1"/>
    <col min="13355" max="13355" width="6.5703125" style="68" customWidth="1"/>
    <col min="13356" max="13356" width="3.7109375" style="68" customWidth="1"/>
    <col min="13357" max="13358" width="0.140625" style="68" customWidth="1"/>
    <col min="13359" max="13359" width="0.85546875" style="68" customWidth="1"/>
    <col min="13360" max="13360" width="0.140625" style="68" customWidth="1"/>
    <col min="13361" max="13361" width="1.5703125" style="68" customWidth="1"/>
    <col min="13362" max="13362" width="0.140625" style="68" customWidth="1"/>
    <col min="13363" max="13364" width="3.42578125" style="68" customWidth="1"/>
    <col min="13365" max="13365" width="5" style="68" customWidth="1"/>
    <col min="13366" max="13366" width="3.7109375" style="68" customWidth="1"/>
    <col min="13367" max="13367" width="1.140625" style="68" customWidth="1"/>
    <col min="13368" max="13368" width="1.85546875" style="68" customWidth="1"/>
    <col min="13369" max="13370" width="6.7109375" style="68" customWidth="1"/>
    <col min="13371" max="13371" width="2" style="68" customWidth="1"/>
    <col min="13372" max="13372" width="4.7109375" style="68" customWidth="1"/>
    <col min="13373" max="13379" width="6.7109375" style="68" customWidth="1"/>
    <col min="13380" max="13380" width="6.42578125" style="68" customWidth="1"/>
    <col min="13381" max="13382" width="0.140625" style="68" customWidth="1"/>
    <col min="13383" max="13383" width="3.42578125" style="68" customWidth="1"/>
    <col min="13384" max="13568" width="9.140625" style="68"/>
    <col min="13569" max="13569" width="3.42578125" style="68" customWidth="1"/>
    <col min="13570" max="13570" width="1.7109375" style="68" customWidth="1"/>
    <col min="13571" max="13571" width="12.42578125" style="68" customWidth="1"/>
    <col min="13572" max="13572" width="1.140625" style="68" customWidth="1"/>
    <col min="13573" max="13573" width="4.42578125" style="68" customWidth="1"/>
    <col min="13574" max="13574" width="1.5703125" style="68" customWidth="1"/>
    <col min="13575" max="13575" width="1.85546875" style="68" customWidth="1"/>
    <col min="13576" max="13577" width="1.7109375" style="68" customWidth="1"/>
    <col min="13578" max="13578" width="5.42578125" style="68" customWidth="1"/>
    <col min="13579" max="13579" width="1.7109375" style="68" customWidth="1"/>
    <col min="13580" max="13580" width="5.140625" style="68" customWidth="1"/>
    <col min="13581" max="13581" width="1.5703125" style="68" customWidth="1"/>
    <col min="13582" max="13585" width="6.7109375" style="68" customWidth="1"/>
    <col min="13586" max="13586" width="0.7109375" style="68" customWidth="1"/>
    <col min="13587" max="13587" width="5.140625" style="68" customWidth="1"/>
    <col min="13588" max="13588" width="0.85546875" style="68" customWidth="1"/>
    <col min="13589" max="13589" width="6.7109375" style="68" customWidth="1"/>
    <col min="13590" max="13590" width="0.7109375" style="68" customWidth="1"/>
    <col min="13591" max="13591" width="0.140625" style="68" customWidth="1"/>
    <col min="13592" max="13592" width="5.85546875" style="68" customWidth="1"/>
    <col min="13593" max="13593" width="1.85546875" style="68" customWidth="1"/>
    <col min="13594" max="13594" width="4.85546875" style="68" customWidth="1"/>
    <col min="13595" max="13595" width="0.7109375" style="68" customWidth="1"/>
    <col min="13596" max="13596" width="0.140625" style="68" customWidth="1"/>
    <col min="13597" max="13597" width="2.5703125" style="68" customWidth="1"/>
    <col min="13598" max="13598" width="0.140625" style="68" customWidth="1"/>
    <col min="13599" max="13599" width="1.7109375" style="68" customWidth="1"/>
    <col min="13600" max="13600" width="0.140625" style="68" customWidth="1"/>
    <col min="13601" max="13601" width="1.28515625" style="68" customWidth="1"/>
    <col min="13602" max="13602" width="6.7109375" style="68" customWidth="1"/>
    <col min="13603" max="13603" width="4.5703125" style="68" customWidth="1"/>
    <col min="13604" max="13604" width="0.140625" style="68" customWidth="1"/>
    <col min="13605" max="13605" width="1.85546875" style="68" customWidth="1"/>
    <col min="13606" max="13606" width="0.140625" style="68" customWidth="1"/>
    <col min="13607" max="13607" width="0.7109375" style="68" customWidth="1"/>
    <col min="13608" max="13608" width="5.85546875" style="68" customWidth="1"/>
    <col min="13609" max="13610" width="0.140625" style="68" customWidth="1"/>
    <col min="13611" max="13611" width="6.5703125" style="68" customWidth="1"/>
    <col min="13612" max="13612" width="3.7109375" style="68" customWidth="1"/>
    <col min="13613" max="13614" width="0.140625" style="68" customWidth="1"/>
    <col min="13615" max="13615" width="0.85546875" style="68" customWidth="1"/>
    <col min="13616" max="13616" width="0.140625" style="68" customWidth="1"/>
    <col min="13617" max="13617" width="1.5703125" style="68" customWidth="1"/>
    <col min="13618" max="13618" width="0.140625" style="68" customWidth="1"/>
    <col min="13619" max="13620" width="3.42578125" style="68" customWidth="1"/>
    <col min="13621" max="13621" width="5" style="68" customWidth="1"/>
    <col min="13622" max="13622" width="3.7109375" style="68" customWidth="1"/>
    <col min="13623" max="13623" width="1.140625" style="68" customWidth="1"/>
    <col min="13624" max="13624" width="1.85546875" style="68" customWidth="1"/>
    <col min="13625" max="13626" width="6.7109375" style="68" customWidth="1"/>
    <col min="13627" max="13627" width="2" style="68" customWidth="1"/>
    <col min="13628" max="13628" width="4.7109375" style="68" customWidth="1"/>
    <col min="13629" max="13635" width="6.7109375" style="68" customWidth="1"/>
    <col min="13636" max="13636" width="6.42578125" style="68" customWidth="1"/>
    <col min="13637" max="13638" width="0.140625" style="68" customWidth="1"/>
    <col min="13639" max="13639" width="3.42578125" style="68" customWidth="1"/>
    <col min="13640" max="13824" width="9.140625" style="68"/>
    <col min="13825" max="13825" width="3.42578125" style="68" customWidth="1"/>
    <col min="13826" max="13826" width="1.7109375" style="68" customWidth="1"/>
    <col min="13827" max="13827" width="12.42578125" style="68" customWidth="1"/>
    <col min="13828" max="13828" width="1.140625" style="68" customWidth="1"/>
    <col min="13829" max="13829" width="4.42578125" style="68" customWidth="1"/>
    <col min="13830" max="13830" width="1.5703125" style="68" customWidth="1"/>
    <col min="13831" max="13831" width="1.85546875" style="68" customWidth="1"/>
    <col min="13832" max="13833" width="1.7109375" style="68" customWidth="1"/>
    <col min="13834" max="13834" width="5.42578125" style="68" customWidth="1"/>
    <col min="13835" max="13835" width="1.7109375" style="68" customWidth="1"/>
    <col min="13836" max="13836" width="5.140625" style="68" customWidth="1"/>
    <col min="13837" max="13837" width="1.5703125" style="68" customWidth="1"/>
    <col min="13838" max="13841" width="6.7109375" style="68" customWidth="1"/>
    <col min="13842" max="13842" width="0.7109375" style="68" customWidth="1"/>
    <col min="13843" max="13843" width="5.140625" style="68" customWidth="1"/>
    <col min="13844" max="13844" width="0.85546875" style="68" customWidth="1"/>
    <col min="13845" max="13845" width="6.7109375" style="68" customWidth="1"/>
    <col min="13846" max="13846" width="0.7109375" style="68" customWidth="1"/>
    <col min="13847" max="13847" width="0.140625" style="68" customWidth="1"/>
    <col min="13848" max="13848" width="5.85546875" style="68" customWidth="1"/>
    <col min="13849" max="13849" width="1.85546875" style="68" customWidth="1"/>
    <col min="13850" max="13850" width="4.85546875" style="68" customWidth="1"/>
    <col min="13851" max="13851" width="0.7109375" style="68" customWidth="1"/>
    <col min="13852" max="13852" width="0.140625" style="68" customWidth="1"/>
    <col min="13853" max="13853" width="2.5703125" style="68" customWidth="1"/>
    <col min="13854" max="13854" width="0.140625" style="68" customWidth="1"/>
    <col min="13855" max="13855" width="1.7109375" style="68" customWidth="1"/>
    <col min="13856" max="13856" width="0.140625" style="68" customWidth="1"/>
    <col min="13857" max="13857" width="1.28515625" style="68" customWidth="1"/>
    <col min="13858" max="13858" width="6.7109375" style="68" customWidth="1"/>
    <col min="13859" max="13859" width="4.5703125" style="68" customWidth="1"/>
    <col min="13860" max="13860" width="0.140625" style="68" customWidth="1"/>
    <col min="13861" max="13861" width="1.85546875" style="68" customWidth="1"/>
    <col min="13862" max="13862" width="0.140625" style="68" customWidth="1"/>
    <col min="13863" max="13863" width="0.7109375" style="68" customWidth="1"/>
    <col min="13864" max="13864" width="5.85546875" style="68" customWidth="1"/>
    <col min="13865" max="13866" width="0.140625" style="68" customWidth="1"/>
    <col min="13867" max="13867" width="6.5703125" style="68" customWidth="1"/>
    <col min="13868" max="13868" width="3.7109375" style="68" customWidth="1"/>
    <col min="13869" max="13870" width="0.140625" style="68" customWidth="1"/>
    <col min="13871" max="13871" width="0.85546875" style="68" customWidth="1"/>
    <col min="13872" max="13872" width="0.140625" style="68" customWidth="1"/>
    <col min="13873" max="13873" width="1.5703125" style="68" customWidth="1"/>
    <col min="13874" max="13874" width="0.140625" style="68" customWidth="1"/>
    <col min="13875" max="13876" width="3.42578125" style="68" customWidth="1"/>
    <col min="13877" max="13877" width="5" style="68" customWidth="1"/>
    <col min="13878" max="13878" width="3.7109375" style="68" customWidth="1"/>
    <col min="13879" max="13879" width="1.140625" style="68" customWidth="1"/>
    <col min="13880" max="13880" width="1.85546875" style="68" customWidth="1"/>
    <col min="13881" max="13882" width="6.7109375" style="68" customWidth="1"/>
    <col min="13883" max="13883" width="2" style="68" customWidth="1"/>
    <col min="13884" max="13884" width="4.7109375" style="68" customWidth="1"/>
    <col min="13885" max="13891" width="6.7109375" style="68" customWidth="1"/>
    <col min="13892" max="13892" width="6.42578125" style="68" customWidth="1"/>
    <col min="13893" max="13894" width="0.140625" style="68" customWidth="1"/>
    <col min="13895" max="13895" width="3.42578125" style="68" customWidth="1"/>
    <col min="13896" max="14080" width="9.140625" style="68"/>
    <col min="14081" max="14081" width="3.42578125" style="68" customWidth="1"/>
    <col min="14082" max="14082" width="1.7109375" style="68" customWidth="1"/>
    <col min="14083" max="14083" width="12.42578125" style="68" customWidth="1"/>
    <col min="14084" max="14084" width="1.140625" style="68" customWidth="1"/>
    <col min="14085" max="14085" width="4.42578125" style="68" customWidth="1"/>
    <col min="14086" max="14086" width="1.5703125" style="68" customWidth="1"/>
    <col min="14087" max="14087" width="1.85546875" style="68" customWidth="1"/>
    <col min="14088" max="14089" width="1.7109375" style="68" customWidth="1"/>
    <col min="14090" max="14090" width="5.42578125" style="68" customWidth="1"/>
    <col min="14091" max="14091" width="1.7109375" style="68" customWidth="1"/>
    <col min="14092" max="14092" width="5.140625" style="68" customWidth="1"/>
    <col min="14093" max="14093" width="1.5703125" style="68" customWidth="1"/>
    <col min="14094" max="14097" width="6.7109375" style="68" customWidth="1"/>
    <col min="14098" max="14098" width="0.7109375" style="68" customWidth="1"/>
    <col min="14099" max="14099" width="5.140625" style="68" customWidth="1"/>
    <col min="14100" max="14100" width="0.85546875" style="68" customWidth="1"/>
    <col min="14101" max="14101" width="6.7109375" style="68" customWidth="1"/>
    <col min="14102" max="14102" width="0.7109375" style="68" customWidth="1"/>
    <col min="14103" max="14103" width="0.140625" style="68" customWidth="1"/>
    <col min="14104" max="14104" width="5.85546875" style="68" customWidth="1"/>
    <col min="14105" max="14105" width="1.85546875" style="68" customWidth="1"/>
    <col min="14106" max="14106" width="4.85546875" style="68" customWidth="1"/>
    <col min="14107" max="14107" width="0.7109375" style="68" customWidth="1"/>
    <col min="14108" max="14108" width="0.140625" style="68" customWidth="1"/>
    <col min="14109" max="14109" width="2.5703125" style="68" customWidth="1"/>
    <col min="14110" max="14110" width="0.140625" style="68" customWidth="1"/>
    <col min="14111" max="14111" width="1.7109375" style="68" customWidth="1"/>
    <col min="14112" max="14112" width="0.140625" style="68" customWidth="1"/>
    <col min="14113" max="14113" width="1.28515625" style="68" customWidth="1"/>
    <col min="14114" max="14114" width="6.7109375" style="68" customWidth="1"/>
    <col min="14115" max="14115" width="4.5703125" style="68" customWidth="1"/>
    <col min="14116" max="14116" width="0.140625" style="68" customWidth="1"/>
    <col min="14117" max="14117" width="1.85546875" style="68" customWidth="1"/>
    <col min="14118" max="14118" width="0.140625" style="68" customWidth="1"/>
    <col min="14119" max="14119" width="0.7109375" style="68" customWidth="1"/>
    <col min="14120" max="14120" width="5.85546875" style="68" customWidth="1"/>
    <col min="14121" max="14122" width="0.140625" style="68" customWidth="1"/>
    <col min="14123" max="14123" width="6.5703125" style="68" customWidth="1"/>
    <col min="14124" max="14124" width="3.7109375" style="68" customWidth="1"/>
    <col min="14125" max="14126" width="0.140625" style="68" customWidth="1"/>
    <col min="14127" max="14127" width="0.85546875" style="68" customWidth="1"/>
    <col min="14128" max="14128" width="0.140625" style="68" customWidth="1"/>
    <col min="14129" max="14129" width="1.5703125" style="68" customWidth="1"/>
    <col min="14130" max="14130" width="0.140625" style="68" customWidth="1"/>
    <col min="14131" max="14132" width="3.42578125" style="68" customWidth="1"/>
    <col min="14133" max="14133" width="5" style="68" customWidth="1"/>
    <col min="14134" max="14134" width="3.7109375" style="68" customWidth="1"/>
    <col min="14135" max="14135" width="1.140625" style="68" customWidth="1"/>
    <col min="14136" max="14136" width="1.85546875" style="68" customWidth="1"/>
    <col min="14137" max="14138" width="6.7109375" style="68" customWidth="1"/>
    <col min="14139" max="14139" width="2" style="68" customWidth="1"/>
    <col min="14140" max="14140" width="4.7109375" style="68" customWidth="1"/>
    <col min="14141" max="14147" width="6.7109375" style="68" customWidth="1"/>
    <col min="14148" max="14148" width="6.42578125" style="68" customWidth="1"/>
    <col min="14149" max="14150" width="0.140625" style="68" customWidth="1"/>
    <col min="14151" max="14151" width="3.42578125" style="68" customWidth="1"/>
    <col min="14152" max="14336" width="9.140625" style="68"/>
    <col min="14337" max="14337" width="3.42578125" style="68" customWidth="1"/>
    <col min="14338" max="14338" width="1.7109375" style="68" customWidth="1"/>
    <col min="14339" max="14339" width="12.42578125" style="68" customWidth="1"/>
    <col min="14340" max="14340" width="1.140625" style="68" customWidth="1"/>
    <col min="14341" max="14341" width="4.42578125" style="68" customWidth="1"/>
    <col min="14342" max="14342" width="1.5703125" style="68" customWidth="1"/>
    <col min="14343" max="14343" width="1.85546875" style="68" customWidth="1"/>
    <col min="14344" max="14345" width="1.7109375" style="68" customWidth="1"/>
    <col min="14346" max="14346" width="5.42578125" style="68" customWidth="1"/>
    <col min="14347" max="14347" width="1.7109375" style="68" customWidth="1"/>
    <col min="14348" max="14348" width="5.140625" style="68" customWidth="1"/>
    <col min="14349" max="14349" width="1.5703125" style="68" customWidth="1"/>
    <col min="14350" max="14353" width="6.7109375" style="68" customWidth="1"/>
    <col min="14354" max="14354" width="0.7109375" style="68" customWidth="1"/>
    <col min="14355" max="14355" width="5.140625" style="68" customWidth="1"/>
    <col min="14356" max="14356" width="0.85546875" style="68" customWidth="1"/>
    <col min="14357" max="14357" width="6.7109375" style="68" customWidth="1"/>
    <col min="14358" max="14358" width="0.7109375" style="68" customWidth="1"/>
    <col min="14359" max="14359" width="0.140625" style="68" customWidth="1"/>
    <col min="14360" max="14360" width="5.85546875" style="68" customWidth="1"/>
    <col min="14361" max="14361" width="1.85546875" style="68" customWidth="1"/>
    <col min="14362" max="14362" width="4.85546875" style="68" customWidth="1"/>
    <col min="14363" max="14363" width="0.7109375" style="68" customWidth="1"/>
    <col min="14364" max="14364" width="0.140625" style="68" customWidth="1"/>
    <col min="14365" max="14365" width="2.5703125" style="68" customWidth="1"/>
    <col min="14366" max="14366" width="0.140625" style="68" customWidth="1"/>
    <col min="14367" max="14367" width="1.7109375" style="68" customWidth="1"/>
    <col min="14368" max="14368" width="0.140625" style="68" customWidth="1"/>
    <col min="14369" max="14369" width="1.28515625" style="68" customWidth="1"/>
    <col min="14370" max="14370" width="6.7109375" style="68" customWidth="1"/>
    <col min="14371" max="14371" width="4.5703125" style="68" customWidth="1"/>
    <col min="14372" max="14372" width="0.140625" style="68" customWidth="1"/>
    <col min="14373" max="14373" width="1.85546875" style="68" customWidth="1"/>
    <col min="14374" max="14374" width="0.140625" style="68" customWidth="1"/>
    <col min="14375" max="14375" width="0.7109375" style="68" customWidth="1"/>
    <col min="14376" max="14376" width="5.85546875" style="68" customWidth="1"/>
    <col min="14377" max="14378" width="0.140625" style="68" customWidth="1"/>
    <col min="14379" max="14379" width="6.5703125" style="68" customWidth="1"/>
    <col min="14380" max="14380" width="3.7109375" style="68" customWidth="1"/>
    <col min="14381" max="14382" width="0.140625" style="68" customWidth="1"/>
    <col min="14383" max="14383" width="0.85546875" style="68" customWidth="1"/>
    <col min="14384" max="14384" width="0.140625" style="68" customWidth="1"/>
    <col min="14385" max="14385" width="1.5703125" style="68" customWidth="1"/>
    <col min="14386" max="14386" width="0.140625" style="68" customWidth="1"/>
    <col min="14387" max="14388" width="3.42578125" style="68" customWidth="1"/>
    <col min="14389" max="14389" width="5" style="68" customWidth="1"/>
    <col min="14390" max="14390" width="3.7109375" style="68" customWidth="1"/>
    <col min="14391" max="14391" width="1.140625" style="68" customWidth="1"/>
    <col min="14392" max="14392" width="1.85546875" style="68" customWidth="1"/>
    <col min="14393" max="14394" width="6.7109375" style="68" customWidth="1"/>
    <col min="14395" max="14395" width="2" style="68" customWidth="1"/>
    <col min="14396" max="14396" width="4.7109375" style="68" customWidth="1"/>
    <col min="14397" max="14403" width="6.7109375" style="68" customWidth="1"/>
    <col min="14404" max="14404" width="6.42578125" style="68" customWidth="1"/>
    <col min="14405" max="14406" width="0.140625" style="68" customWidth="1"/>
    <col min="14407" max="14407" width="3.42578125" style="68" customWidth="1"/>
    <col min="14408" max="14592" width="9.140625" style="68"/>
    <col min="14593" max="14593" width="3.42578125" style="68" customWidth="1"/>
    <col min="14594" max="14594" width="1.7109375" style="68" customWidth="1"/>
    <col min="14595" max="14595" width="12.42578125" style="68" customWidth="1"/>
    <col min="14596" max="14596" width="1.140625" style="68" customWidth="1"/>
    <col min="14597" max="14597" width="4.42578125" style="68" customWidth="1"/>
    <col min="14598" max="14598" width="1.5703125" style="68" customWidth="1"/>
    <col min="14599" max="14599" width="1.85546875" style="68" customWidth="1"/>
    <col min="14600" max="14601" width="1.7109375" style="68" customWidth="1"/>
    <col min="14602" max="14602" width="5.42578125" style="68" customWidth="1"/>
    <col min="14603" max="14603" width="1.7109375" style="68" customWidth="1"/>
    <col min="14604" max="14604" width="5.140625" style="68" customWidth="1"/>
    <col min="14605" max="14605" width="1.5703125" style="68" customWidth="1"/>
    <col min="14606" max="14609" width="6.7109375" style="68" customWidth="1"/>
    <col min="14610" max="14610" width="0.7109375" style="68" customWidth="1"/>
    <col min="14611" max="14611" width="5.140625" style="68" customWidth="1"/>
    <col min="14612" max="14612" width="0.85546875" style="68" customWidth="1"/>
    <col min="14613" max="14613" width="6.7109375" style="68" customWidth="1"/>
    <col min="14614" max="14614" width="0.7109375" style="68" customWidth="1"/>
    <col min="14615" max="14615" width="0.140625" style="68" customWidth="1"/>
    <col min="14616" max="14616" width="5.85546875" style="68" customWidth="1"/>
    <col min="14617" max="14617" width="1.85546875" style="68" customWidth="1"/>
    <col min="14618" max="14618" width="4.85546875" style="68" customWidth="1"/>
    <col min="14619" max="14619" width="0.7109375" style="68" customWidth="1"/>
    <col min="14620" max="14620" width="0.140625" style="68" customWidth="1"/>
    <col min="14621" max="14621" width="2.5703125" style="68" customWidth="1"/>
    <col min="14622" max="14622" width="0.140625" style="68" customWidth="1"/>
    <col min="14623" max="14623" width="1.7109375" style="68" customWidth="1"/>
    <col min="14624" max="14624" width="0.140625" style="68" customWidth="1"/>
    <col min="14625" max="14625" width="1.28515625" style="68" customWidth="1"/>
    <col min="14626" max="14626" width="6.7109375" style="68" customWidth="1"/>
    <col min="14627" max="14627" width="4.5703125" style="68" customWidth="1"/>
    <col min="14628" max="14628" width="0.140625" style="68" customWidth="1"/>
    <col min="14629" max="14629" width="1.85546875" style="68" customWidth="1"/>
    <col min="14630" max="14630" width="0.140625" style="68" customWidth="1"/>
    <col min="14631" max="14631" width="0.7109375" style="68" customWidth="1"/>
    <col min="14632" max="14632" width="5.85546875" style="68" customWidth="1"/>
    <col min="14633" max="14634" width="0.140625" style="68" customWidth="1"/>
    <col min="14635" max="14635" width="6.5703125" style="68" customWidth="1"/>
    <col min="14636" max="14636" width="3.7109375" style="68" customWidth="1"/>
    <col min="14637" max="14638" width="0.140625" style="68" customWidth="1"/>
    <col min="14639" max="14639" width="0.85546875" style="68" customWidth="1"/>
    <col min="14640" max="14640" width="0.140625" style="68" customWidth="1"/>
    <col min="14641" max="14641" width="1.5703125" style="68" customWidth="1"/>
    <col min="14642" max="14642" width="0.140625" style="68" customWidth="1"/>
    <col min="14643" max="14644" width="3.42578125" style="68" customWidth="1"/>
    <col min="14645" max="14645" width="5" style="68" customWidth="1"/>
    <col min="14646" max="14646" width="3.7109375" style="68" customWidth="1"/>
    <col min="14647" max="14647" width="1.140625" style="68" customWidth="1"/>
    <col min="14648" max="14648" width="1.85546875" style="68" customWidth="1"/>
    <col min="14649" max="14650" width="6.7109375" style="68" customWidth="1"/>
    <col min="14651" max="14651" width="2" style="68" customWidth="1"/>
    <col min="14652" max="14652" width="4.7109375" style="68" customWidth="1"/>
    <col min="14653" max="14659" width="6.7109375" style="68" customWidth="1"/>
    <col min="14660" max="14660" width="6.42578125" style="68" customWidth="1"/>
    <col min="14661" max="14662" width="0.140625" style="68" customWidth="1"/>
    <col min="14663" max="14663" width="3.42578125" style="68" customWidth="1"/>
    <col min="14664" max="14848" width="9.140625" style="68"/>
    <col min="14849" max="14849" width="3.42578125" style="68" customWidth="1"/>
    <col min="14850" max="14850" width="1.7109375" style="68" customWidth="1"/>
    <col min="14851" max="14851" width="12.42578125" style="68" customWidth="1"/>
    <col min="14852" max="14852" width="1.140625" style="68" customWidth="1"/>
    <col min="14853" max="14853" width="4.42578125" style="68" customWidth="1"/>
    <col min="14854" max="14854" width="1.5703125" style="68" customWidth="1"/>
    <col min="14855" max="14855" width="1.85546875" style="68" customWidth="1"/>
    <col min="14856" max="14857" width="1.7109375" style="68" customWidth="1"/>
    <col min="14858" max="14858" width="5.42578125" style="68" customWidth="1"/>
    <col min="14859" max="14859" width="1.7109375" style="68" customWidth="1"/>
    <col min="14860" max="14860" width="5.140625" style="68" customWidth="1"/>
    <col min="14861" max="14861" width="1.5703125" style="68" customWidth="1"/>
    <col min="14862" max="14865" width="6.7109375" style="68" customWidth="1"/>
    <col min="14866" max="14866" width="0.7109375" style="68" customWidth="1"/>
    <col min="14867" max="14867" width="5.140625" style="68" customWidth="1"/>
    <col min="14868" max="14868" width="0.85546875" style="68" customWidth="1"/>
    <col min="14869" max="14869" width="6.7109375" style="68" customWidth="1"/>
    <col min="14870" max="14870" width="0.7109375" style="68" customWidth="1"/>
    <col min="14871" max="14871" width="0.140625" style="68" customWidth="1"/>
    <col min="14872" max="14872" width="5.85546875" style="68" customWidth="1"/>
    <col min="14873" max="14873" width="1.85546875" style="68" customWidth="1"/>
    <col min="14874" max="14874" width="4.85546875" style="68" customWidth="1"/>
    <col min="14875" max="14875" width="0.7109375" style="68" customWidth="1"/>
    <col min="14876" max="14876" width="0.140625" style="68" customWidth="1"/>
    <col min="14877" max="14877" width="2.5703125" style="68" customWidth="1"/>
    <col min="14878" max="14878" width="0.140625" style="68" customWidth="1"/>
    <col min="14879" max="14879" width="1.7109375" style="68" customWidth="1"/>
    <col min="14880" max="14880" width="0.140625" style="68" customWidth="1"/>
    <col min="14881" max="14881" width="1.28515625" style="68" customWidth="1"/>
    <col min="14882" max="14882" width="6.7109375" style="68" customWidth="1"/>
    <col min="14883" max="14883" width="4.5703125" style="68" customWidth="1"/>
    <col min="14884" max="14884" width="0.140625" style="68" customWidth="1"/>
    <col min="14885" max="14885" width="1.85546875" style="68" customWidth="1"/>
    <col min="14886" max="14886" width="0.140625" style="68" customWidth="1"/>
    <col min="14887" max="14887" width="0.7109375" style="68" customWidth="1"/>
    <col min="14888" max="14888" width="5.85546875" style="68" customWidth="1"/>
    <col min="14889" max="14890" width="0.140625" style="68" customWidth="1"/>
    <col min="14891" max="14891" width="6.5703125" style="68" customWidth="1"/>
    <col min="14892" max="14892" width="3.7109375" style="68" customWidth="1"/>
    <col min="14893" max="14894" width="0.140625" style="68" customWidth="1"/>
    <col min="14895" max="14895" width="0.85546875" style="68" customWidth="1"/>
    <col min="14896" max="14896" width="0.140625" style="68" customWidth="1"/>
    <col min="14897" max="14897" width="1.5703125" style="68" customWidth="1"/>
    <col min="14898" max="14898" width="0.140625" style="68" customWidth="1"/>
    <col min="14899" max="14900" width="3.42578125" style="68" customWidth="1"/>
    <col min="14901" max="14901" width="5" style="68" customWidth="1"/>
    <col min="14902" max="14902" width="3.7109375" style="68" customWidth="1"/>
    <col min="14903" max="14903" width="1.140625" style="68" customWidth="1"/>
    <col min="14904" max="14904" width="1.85546875" style="68" customWidth="1"/>
    <col min="14905" max="14906" width="6.7109375" style="68" customWidth="1"/>
    <col min="14907" max="14907" width="2" style="68" customWidth="1"/>
    <col min="14908" max="14908" width="4.7109375" style="68" customWidth="1"/>
    <col min="14909" max="14915" width="6.7109375" style="68" customWidth="1"/>
    <col min="14916" max="14916" width="6.42578125" style="68" customWidth="1"/>
    <col min="14917" max="14918" width="0.140625" style="68" customWidth="1"/>
    <col min="14919" max="14919" width="3.42578125" style="68" customWidth="1"/>
    <col min="14920" max="15104" width="9.140625" style="68"/>
    <col min="15105" max="15105" width="3.42578125" style="68" customWidth="1"/>
    <col min="15106" max="15106" width="1.7109375" style="68" customWidth="1"/>
    <col min="15107" max="15107" width="12.42578125" style="68" customWidth="1"/>
    <col min="15108" max="15108" width="1.140625" style="68" customWidth="1"/>
    <col min="15109" max="15109" width="4.42578125" style="68" customWidth="1"/>
    <col min="15110" max="15110" width="1.5703125" style="68" customWidth="1"/>
    <col min="15111" max="15111" width="1.85546875" style="68" customWidth="1"/>
    <col min="15112" max="15113" width="1.7109375" style="68" customWidth="1"/>
    <col min="15114" max="15114" width="5.42578125" style="68" customWidth="1"/>
    <col min="15115" max="15115" width="1.7109375" style="68" customWidth="1"/>
    <col min="15116" max="15116" width="5.140625" style="68" customWidth="1"/>
    <col min="15117" max="15117" width="1.5703125" style="68" customWidth="1"/>
    <col min="15118" max="15121" width="6.7109375" style="68" customWidth="1"/>
    <col min="15122" max="15122" width="0.7109375" style="68" customWidth="1"/>
    <col min="15123" max="15123" width="5.140625" style="68" customWidth="1"/>
    <col min="15124" max="15124" width="0.85546875" style="68" customWidth="1"/>
    <col min="15125" max="15125" width="6.7109375" style="68" customWidth="1"/>
    <col min="15126" max="15126" width="0.7109375" style="68" customWidth="1"/>
    <col min="15127" max="15127" width="0.140625" style="68" customWidth="1"/>
    <col min="15128" max="15128" width="5.85546875" style="68" customWidth="1"/>
    <col min="15129" max="15129" width="1.85546875" style="68" customWidth="1"/>
    <col min="15130" max="15130" width="4.85546875" style="68" customWidth="1"/>
    <col min="15131" max="15131" width="0.7109375" style="68" customWidth="1"/>
    <col min="15132" max="15132" width="0.140625" style="68" customWidth="1"/>
    <col min="15133" max="15133" width="2.5703125" style="68" customWidth="1"/>
    <col min="15134" max="15134" width="0.140625" style="68" customWidth="1"/>
    <col min="15135" max="15135" width="1.7109375" style="68" customWidth="1"/>
    <col min="15136" max="15136" width="0.140625" style="68" customWidth="1"/>
    <col min="15137" max="15137" width="1.28515625" style="68" customWidth="1"/>
    <col min="15138" max="15138" width="6.7109375" style="68" customWidth="1"/>
    <col min="15139" max="15139" width="4.5703125" style="68" customWidth="1"/>
    <col min="15140" max="15140" width="0.140625" style="68" customWidth="1"/>
    <col min="15141" max="15141" width="1.85546875" style="68" customWidth="1"/>
    <col min="15142" max="15142" width="0.140625" style="68" customWidth="1"/>
    <col min="15143" max="15143" width="0.7109375" style="68" customWidth="1"/>
    <col min="15144" max="15144" width="5.85546875" style="68" customWidth="1"/>
    <col min="15145" max="15146" width="0.140625" style="68" customWidth="1"/>
    <col min="15147" max="15147" width="6.5703125" style="68" customWidth="1"/>
    <col min="15148" max="15148" width="3.7109375" style="68" customWidth="1"/>
    <col min="15149" max="15150" width="0.140625" style="68" customWidth="1"/>
    <col min="15151" max="15151" width="0.85546875" style="68" customWidth="1"/>
    <col min="15152" max="15152" width="0.140625" style="68" customWidth="1"/>
    <col min="15153" max="15153" width="1.5703125" style="68" customWidth="1"/>
    <col min="15154" max="15154" width="0.140625" style="68" customWidth="1"/>
    <col min="15155" max="15156" width="3.42578125" style="68" customWidth="1"/>
    <col min="15157" max="15157" width="5" style="68" customWidth="1"/>
    <col min="15158" max="15158" width="3.7109375" style="68" customWidth="1"/>
    <col min="15159" max="15159" width="1.140625" style="68" customWidth="1"/>
    <col min="15160" max="15160" width="1.85546875" style="68" customWidth="1"/>
    <col min="15161" max="15162" width="6.7109375" style="68" customWidth="1"/>
    <col min="15163" max="15163" width="2" style="68" customWidth="1"/>
    <col min="15164" max="15164" width="4.7109375" style="68" customWidth="1"/>
    <col min="15165" max="15171" width="6.7109375" style="68" customWidth="1"/>
    <col min="15172" max="15172" width="6.42578125" style="68" customWidth="1"/>
    <col min="15173" max="15174" width="0.140625" style="68" customWidth="1"/>
    <col min="15175" max="15175" width="3.42578125" style="68" customWidth="1"/>
    <col min="15176" max="15360" width="9.140625" style="68"/>
    <col min="15361" max="15361" width="3.42578125" style="68" customWidth="1"/>
    <col min="15362" max="15362" width="1.7109375" style="68" customWidth="1"/>
    <col min="15363" max="15363" width="12.42578125" style="68" customWidth="1"/>
    <col min="15364" max="15364" width="1.140625" style="68" customWidth="1"/>
    <col min="15365" max="15365" width="4.42578125" style="68" customWidth="1"/>
    <col min="15366" max="15366" width="1.5703125" style="68" customWidth="1"/>
    <col min="15367" max="15367" width="1.85546875" style="68" customWidth="1"/>
    <col min="15368" max="15369" width="1.7109375" style="68" customWidth="1"/>
    <col min="15370" max="15370" width="5.42578125" style="68" customWidth="1"/>
    <col min="15371" max="15371" width="1.7109375" style="68" customWidth="1"/>
    <col min="15372" max="15372" width="5.140625" style="68" customWidth="1"/>
    <col min="15373" max="15373" width="1.5703125" style="68" customWidth="1"/>
    <col min="15374" max="15377" width="6.7109375" style="68" customWidth="1"/>
    <col min="15378" max="15378" width="0.7109375" style="68" customWidth="1"/>
    <col min="15379" max="15379" width="5.140625" style="68" customWidth="1"/>
    <col min="15380" max="15380" width="0.85546875" style="68" customWidth="1"/>
    <col min="15381" max="15381" width="6.7109375" style="68" customWidth="1"/>
    <col min="15382" max="15382" width="0.7109375" style="68" customWidth="1"/>
    <col min="15383" max="15383" width="0.140625" style="68" customWidth="1"/>
    <col min="15384" max="15384" width="5.85546875" style="68" customWidth="1"/>
    <col min="15385" max="15385" width="1.85546875" style="68" customWidth="1"/>
    <col min="15386" max="15386" width="4.85546875" style="68" customWidth="1"/>
    <col min="15387" max="15387" width="0.7109375" style="68" customWidth="1"/>
    <col min="15388" max="15388" width="0.140625" style="68" customWidth="1"/>
    <col min="15389" max="15389" width="2.5703125" style="68" customWidth="1"/>
    <col min="15390" max="15390" width="0.140625" style="68" customWidth="1"/>
    <col min="15391" max="15391" width="1.7109375" style="68" customWidth="1"/>
    <col min="15392" max="15392" width="0.140625" style="68" customWidth="1"/>
    <col min="15393" max="15393" width="1.28515625" style="68" customWidth="1"/>
    <col min="15394" max="15394" width="6.7109375" style="68" customWidth="1"/>
    <col min="15395" max="15395" width="4.5703125" style="68" customWidth="1"/>
    <col min="15396" max="15396" width="0.140625" style="68" customWidth="1"/>
    <col min="15397" max="15397" width="1.85546875" style="68" customWidth="1"/>
    <col min="15398" max="15398" width="0.140625" style="68" customWidth="1"/>
    <col min="15399" max="15399" width="0.7109375" style="68" customWidth="1"/>
    <col min="15400" max="15400" width="5.85546875" style="68" customWidth="1"/>
    <col min="15401" max="15402" width="0.140625" style="68" customWidth="1"/>
    <col min="15403" max="15403" width="6.5703125" style="68" customWidth="1"/>
    <col min="15404" max="15404" width="3.7109375" style="68" customWidth="1"/>
    <col min="15405" max="15406" width="0.140625" style="68" customWidth="1"/>
    <col min="15407" max="15407" width="0.85546875" style="68" customWidth="1"/>
    <col min="15408" max="15408" width="0.140625" style="68" customWidth="1"/>
    <col min="15409" max="15409" width="1.5703125" style="68" customWidth="1"/>
    <col min="15410" max="15410" width="0.140625" style="68" customWidth="1"/>
    <col min="15411" max="15412" width="3.42578125" style="68" customWidth="1"/>
    <col min="15413" max="15413" width="5" style="68" customWidth="1"/>
    <col min="15414" max="15414" width="3.7109375" style="68" customWidth="1"/>
    <col min="15415" max="15415" width="1.140625" style="68" customWidth="1"/>
    <col min="15416" max="15416" width="1.85546875" style="68" customWidth="1"/>
    <col min="15417" max="15418" width="6.7109375" style="68" customWidth="1"/>
    <col min="15419" max="15419" width="2" style="68" customWidth="1"/>
    <col min="15420" max="15420" width="4.7109375" style="68" customWidth="1"/>
    <col min="15421" max="15427" width="6.7109375" style="68" customWidth="1"/>
    <col min="15428" max="15428" width="6.42578125" style="68" customWidth="1"/>
    <col min="15429" max="15430" width="0.140625" style="68" customWidth="1"/>
    <col min="15431" max="15431" width="3.42578125" style="68" customWidth="1"/>
    <col min="15432" max="15616" width="9.140625" style="68"/>
    <col min="15617" max="15617" width="3.42578125" style="68" customWidth="1"/>
    <col min="15618" max="15618" width="1.7109375" style="68" customWidth="1"/>
    <col min="15619" max="15619" width="12.42578125" style="68" customWidth="1"/>
    <col min="15620" max="15620" width="1.140625" style="68" customWidth="1"/>
    <col min="15621" max="15621" width="4.42578125" style="68" customWidth="1"/>
    <col min="15622" max="15622" width="1.5703125" style="68" customWidth="1"/>
    <col min="15623" max="15623" width="1.85546875" style="68" customWidth="1"/>
    <col min="15624" max="15625" width="1.7109375" style="68" customWidth="1"/>
    <col min="15626" max="15626" width="5.42578125" style="68" customWidth="1"/>
    <col min="15627" max="15627" width="1.7109375" style="68" customWidth="1"/>
    <col min="15628" max="15628" width="5.140625" style="68" customWidth="1"/>
    <col min="15629" max="15629" width="1.5703125" style="68" customWidth="1"/>
    <col min="15630" max="15633" width="6.7109375" style="68" customWidth="1"/>
    <col min="15634" max="15634" width="0.7109375" style="68" customWidth="1"/>
    <col min="15635" max="15635" width="5.140625" style="68" customWidth="1"/>
    <col min="15636" max="15636" width="0.85546875" style="68" customWidth="1"/>
    <col min="15637" max="15637" width="6.7109375" style="68" customWidth="1"/>
    <col min="15638" max="15638" width="0.7109375" style="68" customWidth="1"/>
    <col min="15639" max="15639" width="0.140625" style="68" customWidth="1"/>
    <col min="15640" max="15640" width="5.85546875" style="68" customWidth="1"/>
    <col min="15641" max="15641" width="1.85546875" style="68" customWidth="1"/>
    <col min="15642" max="15642" width="4.85546875" style="68" customWidth="1"/>
    <col min="15643" max="15643" width="0.7109375" style="68" customWidth="1"/>
    <col min="15644" max="15644" width="0.140625" style="68" customWidth="1"/>
    <col min="15645" max="15645" width="2.5703125" style="68" customWidth="1"/>
    <col min="15646" max="15646" width="0.140625" style="68" customWidth="1"/>
    <col min="15647" max="15647" width="1.7109375" style="68" customWidth="1"/>
    <col min="15648" max="15648" width="0.140625" style="68" customWidth="1"/>
    <col min="15649" max="15649" width="1.28515625" style="68" customWidth="1"/>
    <col min="15650" max="15650" width="6.7109375" style="68" customWidth="1"/>
    <col min="15651" max="15651" width="4.5703125" style="68" customWidth="1"/>
    <col min="15652" max="15652" width="0.140625" style="68" customWidth="1"/>
    <col min="15653" max="15653" width="1.85546875" style="68" customWidth="1"/>
    <col min="15654" max="15654" width="0.140625" style="68" customWidth="1"/>
    <col min="15655" max="15655" width="0.7109375" style="68" customWidth="1"/>
    <col min="15656" max="15656" width="5.85546875" style="68" customWidth="1"/>
    <col min="15657" max="15658" width="0.140625" style="68" customWidth="1"/>
    <col min="15659" max="15659" width="6.5703125" style="68" customWidth="1"/>
    <col min="15660" max="15660" width="3.7109375" style="68" customWidth="1"/>
    <col min="15661" max="15662" width="0.140625" style="68" customWidth="1"/>
    <col min="15663" max="15663" width="0.85546875" style="68" customWidth="1"/>
    <col min="15664" max="15664" width="0.140625" style="68" customWidth="1"/>
    <col min="15665" max="15665" width="1.5703125" style="68" customWidth="1"/>
    <col min="15666" max="15666" width="0.140625" style="68" customWidth="1"/>
    <col min="15667" max="15668" width="3.42578125" style="68" customWidth="1"/>
    <col min="15669" max="15669" width="5" style="68" customWidth="1"/>
    <col min="15670" max="15670" width="3.7109375" style="68" customWidth="1"/>
    <col min="15671" max="15671" width="1.140625" style="68" customWidth="1"/>
    <col min="15672" max="15672" width="1.85546875" style="68" customWidth="1"/>
    <col min="15673" max="15674" width="6.7109375" style="68" customWidth="1"/>
    <col min="15675" max="15675" width="2" style="68" customWidth="1"/>
    <col min="15676" max="15676" width="4.7109375" style="68" customWidth="1"/>
    <col min="15677" max="15683" width="6.7109375" style="68" customWidth="1"/>
    <col min="15684" max="15684" width="6.42578125" style="68" customWidth="1"/>
    <col min="15685" max="15686" width="0.140625" style="68" customWidth="1"/>
    <col min="15687" max="15687" width="3.42578125" style="68" customWidth="1"/>
    <col min="15688" max="15872" width="9.140625" style="68"/>
    <col min="15873" max="15873" width="3.42578125" style="68" customWidth="1"/>
    <col min="15874" max="15874" width="1.7109375" style="68" customWidth="1"/>
    <col min="15875" max="15875" width="12.42578125" style="68" customWidth="1"/>
    <col min="15876" max="15876" width="1.140625" style="68" customWidth="1"/>
    <col min="15877" max="15877" width="4.42578125" style="68" customWidth="1"/>
    <col min="15878" max="15878" width="1.5703125" style="68" customWidth="1"/>
    <col min="15879" max="15879" width="1.85546875" style="68" customWidth="1"/>
    <col min="15880" max="15881" width="1.7109375" style="68" customWidth="1"/>
    <col min="15882" max="15882" width="5.42578125" style="68" customWidth="1"/>
    <col min="15883" max="15883" width="1.7109375" style="68" customWidth="1"/>
    <col min="15884" max="15884" width="5.140625" style="68" customWidth="1"/>
    <col min="15885" max="15885" width="1.5703125" style="68" customWidth="1"/>
    <col min="15886" max="15889" width="6.7109375" style="68" customWidth="1"/>
    <col min="15890" max="15890" width="0.7109375" style="68" customWidth="1"/>
    <col min="15891" max="15891" width="5.140625" style="68" customWidth="1"/>
    <col min="15892" max="15892" width="0.85546875" style="68" customWidth="1"/>
    <col min="15893" max="15893" width="6.7109375" style="68" customWidth="1"/>
    <col min="15894" max="15894" width="0.7109375" style="68" customWidth="1"/>
    <col min="15895" max="15895" width="0.140625" style="68" customWidth="1"/>
    <col min="15896" max="15896" width="5.85546875" style="68" customWidth="1"/>
    <col min="15897" max="15897" width="1.85546875" style="68" customWidth="1"/>
    <col min="15898" max="15898" width="4.85546875" style="68" customWidth="1"/>
    <col min="15899" max="15899" width="0.7109375" style="68" customWidth="1"/>
    <col min="15900" max="15900" width="0.140625" style="68" customWidth="1"/>
    <col min="15901" max="15901" width="2.5703125" style="68" customWidth="1"/>
    <col min="15902" max="15902" width="0.140625" style="68" customWidth="1"/>
    <col min="15903" max="15903" width="1.7109375" style="68" customWidth="1"/>
    <col min="15904" max="15904" width="0.140625" style="68" customWidth="1"/>
    <col min="15905" max="15905" width="1.28515625" style="68" customWidth="1"/>
    <col min="15906" max="15906" width="6.7109375" style="68" customWidth="1"/>
    <col min="15907" max="15907" width="4.5703125" style="68" customWidth="1"/>
    <col min="15908" max="15908" width="0.140625" style="68" customWidth="1"/>
    <col min="15909" max="15909" width="1.85546875" style="68" customWidth="1"/>
    <col min="15910" max="15910" width="0.140625" style="68" customWidth="1"/>
    <col min="15911" max="15911" width="0.7109375" style="68" customWidth="1"/>
    <col min="15912" max="15912" width="5.85546875" style="68" customWidth="1"/>
    <col min="15913" max="15914" width="0.140625" style="68" customWidth="1"/>
    <col min="15915" max="15915" width="6.5703125" style="68" customWidth="1"/>
    <col min="15916" max="15916" width="3.7109375" style="68" customWidth="1"/>
    <col min="15917" max="15918" width="0.140625" style="68" customWidth="1"/>
    <col min="15919" max="15919" width="0.85546875" style="68" customWidth="1"/>
    <col min="15920" max="15920" width="0.140625" style="68" customWidth="1"/>
    <col min="15921" max="15921" width="1.5703125" style="68" customWidth="1"/>
    <col min="15922" max="15922" width="0.140625" style="68" customWidth="1"/>
    <col min="15923" max="15924" width="3.42578125" style="68" customWidth="1"/>
    <col min="15925" max="15925" width="5" style="68" customWidth="1"/>
    <col min="15926" max="15926" width="3.7109375" style="68" customWidth="1"/>
    <col min="15927" max="15927" width="1.140625" style="68" customWidth="1"/>
    <col min="15928" max="15928" width="1.85546875" style="68" customWidth="1"/>
    <col min="15929" max="15930" width="6.7109375" style="68" customWidth="1"/>
    <col min="15931" max="15931" width="2" style="68" customWidth="1"/>
    <col min="15932" max="15932" width="4.7109375" style="68" customWidth="1"/>
    <col min="15933" max="15939" width="6.7109375" style="68" customWidth="1"/>
    <col min="15940" max="15940" width="6.42578125" style="68" customWidth="1"/>
    <col min="15941" max="15942" width="0.140625" style="68" customWidth="1"/>
    <col min="15943" max="15943" width="3.42578125" style="68" customWidth="1"/>
    <col min="15944" max="16128" width="9.140625" style="68"/>
    <col min="16129" max="16129" width="3.42578125" style="68" customWidth="1"/>
    <col min="16130" max="16130" width="1.7109375" style="68" customWidth="1"/>
    <col min="16131" max="16131" width="12.42578125" style="68" customWidth="1"/>
    <col min="16132" max="16132" width="1.140625" style="68" customWidth="1"/>
    <col min="16133" max="16133" width="4.42578125" style="68" customWidth="1"/>
    <col min="16134" max="16134" width="1.5703125" style="68" customWidth="1"/>
    <col min="16135" max="16135" width="1.85546875" style="68" customWidth="1"/>
    <col min="16136" max="16137" width="1.7109375" style="68" customWidth="1"/>
    <col min="16138" max="16138" width="5.42578125" style="68" customWidth="1"/>
    <col min="16139" max="16139" width="1.7109375" style="68" customWidth="1"/>
    <col min="16140" max="16140" width="5.140625" style="68" customWidth="1"/>
    <col min="16141" max="16141" width="1.5703125" style="68" customWidth="1"/>
    <col min="16142" max="16145" width="6.7109375" style="68" customWidth="1"/>
    <col min="16146" max="16146" width="0.7109375" style="68" customWidth="1"/>
    <col min="16147" max="16147" width="5.140625" style="68" customWidth="1"/>
    <col min="16148" max="16148" width="0.85546875" style="68" customWidth="1"/>
    <col min="16149" max="16149" width="6.7109375" style="68" customWidth="1"/>
    <col min="16150" max="16150" width="0.7109375" style="68" customWidth="1"/>
    <col min="16151" max="16151" width="0.140625" style="68" customWidth="1"/>
    <col min="16152" max="16152" width="5.85546875" style="68" customWidth="1"/>
    <col min="16153" max="16153" width="1.85546875" style="68" customWidth="1"/>
    <col min="16154" max="16154" width="4.85546875" style="68" customWidth="1"/>
    <col min="16155" max="16155" width="0.7109375" style="68" customWidth="1"/>
    <col min="16156" max="16156" width="0.140625" style="68" customWidth="1"/>
    <col min="16157" max="16157" width="2.5703125" style="68" customWidth="1"/>
    <col min="16158" max="16158" width="0.140625" style="68" customWidth="1"/>
    <col min="16159" max="16159" width="1.7109375" style="68" customWidth="1"/>
    <col min="16160" max="16160" width="0.140625" style="68" customWidth="1"/>
    <col min="16161" max="16161" width="1.28515625" style="68" customWidth="1"/>
    <col min="16162" max="16162" width="6.7109375" style="68" customWidth="1"/>
    <col min="16163" max="16163" width="4.5703125" style="68" customWidth="1"/>
    <col min="16164" max="16164" width="0.140625" style="68" customWidth="1"/>
    <col min="16165" max="16165" width="1.85546875" style="68" customWidth="1"/>
    <col min="16166" max="16166" width="0.140625" style="68" customWidth="1"/>
    <col min="16167" max="16167" width="0.7109375" style="68" customWidth="1"/>
    <col min="16168" max="16168" width="5.85546875" style="68" customWidth="1"/>
    <col min="16169" max="16170" width="0.140625" style="68" customWidth="1"/>
    <col min="16171" max="16171" width="6.5703125" style="68" customWidth="1"/>
    <col min="16172" max="16172" width="3.7109375" style="68" customWidth="1"/>
    <col min="16173" max="16174" width="0.140625" style="68" customWidth="1"/>
    <col min="16175" max="16175" width="0.85546875" style="68" customWidth="1"/>
    <col min="16176" max="16176" width="0.140625" style="68" customWidth="1"/>
    <col min="16177" max="16177" width="1.5703125" style="68" customWidth="1"/>
    <col min="16178" max="16178" width="0.140625" style="68" customWidth="1"/>
    <col min="16179" max="16180" width="3.42578125" style="68" customWidth="1"/>
    <col min="16181" max="16181" width="5" style="68" customWidth="1"/>
    <col min="16182" max="16182" width="3.7109375" style="68" customWidth="1"/>
    <col min="16183" max="16183" width="1.140625" style="68" customWidth="1"/>
    <col min="16184" max="16184" width="1.85546875" style="68" customWidth="1"/>
    <col min="16185" max="16186" width="6.7109375" style="68" customWidth="1"/>
    <col min="16187" max="16187" width="2" style="68" customWidth="1"/>
    <col min="16188" max="16188" width="4.7109375" style="68" customWidth="1"/>
    <col min="16189" max="16195" width="6.7109375" style="68" customWidth="1"/>
    <col min="16196" max="16196" width="6.42578125" style="68" customWidth="1"/>
    <col min="16197" max="16198" width="0.140625" style="68" customWidth="1"/>
    <col min="16199" max="16199" width="3.42578125" style="68" customWidth="1"/>
    <col min="16200" max="16384" width="9.140625" style="68"/>
  </cols>
  <sheetData>
    <row r="1" spans="1:71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</row>
    <row r="2" spans="1:71" ht="11.1" customHeight="1">
      <c r="A2" s="66"/>
      <c r="B2" s="102" t="s">
        <v>121</v>
      </c>
      <c r="C2" s="102"/>
      <c r="D2" s="102"/>
      <c r="E2" s="102"/>
      <c r="F2" s="102"/>
      <c r="G2" s="102"/>
      <c r="H2" s="102"/>
      <c r="I2" s="102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71" t="s">
        <v>122</v>
      </c>
      <c r="BP2" s="71"/>
      <c r="BQ2" s="71"/>
      <c r="BR2" s="66"/>
      <c r="BS2" s="66"/>
    </row>
    <row r="3" spans="1:71" ht="39" customHeight="1">
      <c r="A3" s="66"/>
      <c r="B3" s="102"/>
      <c r="C3" s="102"/>
      <c r="D3" s="102"/>
      <c r="E3" s="102"/>
      <c r="F3" s="102"/>
      <c r="G3" s="102"/>
      <c r="H3" s="102"/>
      <c r="I3" s="102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</row>
    <row r="4" spans="1:71" ht="10.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</row>
    <row r="5" spans="1:71" ht="53.1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72" t="s">
        <v>123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66"/>
      <c r="BI5" s="66"/>
      <c r="BJ5" s="66"/>
      <c r="BK5" s="103"/>
      <c r="BL5" s="103"/>
      <c r="BM5" s="103"/>
      <c r="BN5" s="103"/>
      <c r="BO5" s="103"/>
      <c r="BP5" s="103"/>
      <c r="BQ5" s="103"/>
      <c r="BR5" s="66"/>
      <c r="BS5" s="66"/>
    </row>
    <row r="6" spans="1:71" ht="53.1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5" t="s">
        <v>124</v>
      </c>
      <c r="BG6" s="105"/>
      <c r="BH6" s="105"/>
      <c r="BI6" s="105"/>
      <c r="BJ6" s="105"/>
      <c r="BK6" s="105"/>
      <c r="BL6" s="105"/>
      <c r="BM6" s="105"/>
      <c r="BN6" s="105"/>
      <c r="BO6" s="103"/>
      <c r="BP6" s="103"/>
      <c r="BQ6" s="103"/>
      <c r="BR6" s="66"/>
      <c r="BS6" s="66"/>
    </row>
    <row r="7" spans="1:71" ht="5.2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5"/>
      <c r="BG7" s="105"/>
      <c r="BH7" s="105"/>
      <c r="BI7" s="105"/>
      <c r="BJ7" s="105"/>
      <c r="BK7" s="105"/>
      <c r="BL7" s="105"/>
      <c r="BM7" s="105"/>
      <c r="BN7" s="105"/>
      <c r="BO7" s="103"/>
      <c r="BP7" s="103"/>
      <c r="BQ7" s="103"/>
      <c r="BR7" s="66"/>
      <c r="BS7" s="66"/>
    </row>
    <row r="8" spans="1:71" ht="12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9" spans="1:71" ht="11.1" customHeight="1">
      <c r="A9" s="66"/>
      <c r="B9" s="106" t="s">
        <v>1</v>
      </c>
      <c r="C9" s="10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107" t="s">
        <v>2</v>
      </c>
      <c r="BP9" s="107"/>
      <c r="BQ9" s="66"/>
      <c r="BR9" s="66"/>
      <c r="BS9" s="66"/>
    </row>
    <row r="10" spans="1:71" ht="11.1" customHeight="1">
      <c r="A10" s="66"/>
      <c r="B10" s="108"/>
      <c r="C10" s="108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109"/>
      <c r="BP10" s="109"/>
      <c r="BQ10" s="66"/>
      <c r="BR10" s="66"/>
      <c r="BS10" s="66"/>
    </row>
    <row r="11" spans="1:71" ht="6.9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</row>
    <row r="12" spans="1:71" ht="18.95" customHeight="1">
      <c r="A12" s="66"/>
      <c r="B12" s="110" t="s">
        <v>6</v>
      </c>
      <c r="C12" s="110"/>
      <c r="D12" s="110"/>
      <c r="E12" s="110"/>
      <c r="F12" s="110"/>
      <c r="G12" s="110" t="s">
        <v>4</v>
      </c>
      <c r="H12" s="110"/>
      <c r="I12" s="111" t="s">
        <v>54</v>
      </c>
      <c r="J12" s="111"/>
      <c r="K12" s="111"/>
      <c r="L12" s="112"/>
      <c r="M12" s="112"/>
      <c r="N12" s="112"/>
      <c r="O12" s="110" t="s">
        <v>55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1" t="s">
        <v>125</v>
      </c>
      <c r="BO12" s="113"/>
      <c r="BP12" s="113"/>
      <c r="BQ12" s="113"/>
      <c r="BR12" s="113"/>
      <c r="BS12" s="66"/>
    </row>
    <row r="13" spans="1:71" ht="18.95" customHeight="1">
      <c r="A13" s="66"/>
      <c r="B13" s="110"/>
      <c r="C13" s="110"/>
      <c r="D13" s="110"/>
      <c r="E13" s="110"/>
      <c r="F13" s="110"/>
      <c r="G13" s="110"/>
      <c r="H13" s="110"/>
      <c r="I13" s="111"/>
      <c r="J13" s="111"/>
      <c r="K13" s="111"/>
      <c r="L13" s="111" t="s">
        <v>56</v>
      </c>
      <c r="M13" s="111"/>
      <c r="N13" s="111" t="s">
        <v>57</v>
      </c>
      <c r="O13" s="111" t="s">
        <v>62</v>
      </c>
      <c r="P13" s="111" t="s">
        <v>56</v>
      </c>
      <c r="Q13" s="111" t="s">
        <v>57</v>
      </c>
      <c r="R13" s="111" t="s">
        <v>63</v>
      </c>
      <c r="S13" s="111"/>
      <c r="T13" s="111"/>
      <c r="U13" s="114"/>
      <c r="V13" s="114"/>
      <c r="W13" s="114"/>
      <c r="X13" s="114"/>
      <c r="Y13" s="111" t="s">
        <v>64</v>
      </c>
      <c r="Z13" s="111"/>
      <c r="AA13" s="114"/>
      <c r="AB13" s="114"/>
      <c r="AC13" s="114"/>
      <c r="AD13" s="114"/>
      <c r="AE13" s="114"/>
      <c r="AF13" s="114"/>
      <c r="AG13" s="114"/>
      <c r="AH13" s="114"/>
      <c r="AI13" s="111" t="s">
        <v>65</v>
      </c>
      <c r="AJ13" s="111"/>
      <c r="AK13" s="111"/>
      <c r="AL13" s="114"/>
      <c r="AM13" s="114"/>
      <c r="AN13" s="114"/>
      <c r="AO13" s="114"/>
      <c r="AP13" s="114"/>
      <c r="AQ13" s="114"/>
      <c r="AR13" s="111" t="s">
        <v>66</v>
      </c>
      <c r="AS13" s="111"/>
      <c r="AT13" s="111"/>
      <c r="AU13" s="111"/>
      <c r="AV13" s="111"/>
      <c r="AW13" s="111"/>
      <c r="AX13" s="111"/>
      <c r="AY13" s="114"/>
      <c r="AZ13" s="114"/>
      <c r="BA13" s="114"/>
      <c r="BB13" s="111" t="s">
        <v>67</v>
      </c>
      <c r="BC13" s="111"/>
      <c r="BD13" s="111"/>
      <c r="BE13" s="114"/>
      <c r="BF13" s="114"/>
      <c r="BG13" s="111" t="s">
        <v>68</v>
      </c>
      <c r="BH13" s="111"/>
      <c r="BI13" s="114"/>
      <c r="BJ13" s="114"/>
      <c r="BK13" s="111" t="s">
        <v>69</v>
      </c>
      <c r="BL13" s="114"/>
      <c r="BM13" s="114"/>
      <c r="BN13" s="111"/>
      <c r="BO13" s="111" t="s">
        <v>56</v>
      </c>
      <c r="BP13" s="115" t="s">
        <v>57</v>
      </c>
      <c r="BQ13" s="115"/>
      <c r="BR13" s="115"/>
      <c r="BS13" s="66"/>
    </row>
    <row r="14" spans="1:71" ht="90" customHeight="1">
      <c r="A14" s="66"/>
      <c r="B14" s="110"/>
      <c r="C14" s="110"/>
      <c r="D14" s="110"/>
      <c r="E14" s="110"/>
      <c r="F14" s="110"/>
      <c r="G14" s="110"/>
      <c r="H14" s="110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6" t="s">
        <v>56</v>
      </c>
      <c r="V14" s="111" t="s">
        <v>57</v>
      </c>
      <c r="W14" s="111"/>
      <c r="X14" s="111"/>
      <c r="Y14" s="111"/>
      <c r="Z14" s="111"/>
      <c r="AA14" s="111" t="s">
        <v>56</v>
      </c>
      <c r="AB14" s="111"/>
      <c r="AC14" s="111"/>
      <c r="AD14" s="111"/>
      <c r="AE14" s="111"/>
      <c r="AF14" s="111"/>
      <c r="AG14" s="111"/>
      <c r="AH14" s="116" t="s">
        <v>57</v>
      </c>
      <c r="AI14" s="111"/>
      <c r="AJ14" s="111"/>
      <c r="AK14" s="111"/>
      <c r="AL14" s="111" t="s">
        <v>56</v>
      </c>
      <c r="AM14" s="111"/>
      <c r="AN14" s="111"/>
      <c r="AO14" s="111" t="s">
        <v>57</v>
      </c>
      <c r="AP14" s="111"/>
      <c r="AQ14" s="111"/>
      <c r="AR14" s="111"/>
      <c r="AS14" s="111"/>
      <c r="AT14" s="111"/>
      <c r="AU14" s="111"/>
      <c r="AV14" s="111"/>
      <c r="AW14" s="111"/>
      <c r="AX14" s="111"/>
      <c r="AY14" s="111" t="s">
        <v>56</v>
      </c>
      <c r="AZ14" s="111"/>
      <c r="BA14" s="116" t="s">
        <v>57</v>
      </c>
      <c r="BB14" s="111"/>
      <c r="BC14" s="111"/>
      <c r="BD14" s="111"/>
      <c r="BE14" s="116" t="s">
        <v>56</v>
      </c>
      <c r="BF14" s="116" t="s">
        <v>57</v>
      </c>
      <c r="BG14" s="111"/>
      <c r="BH14" s="111"/>
      <c r="BI14" s="116" t="s">
        <v>56</v>
      </c>
      <c r="BJ14" s="116" t="s">
        <v>57</v>
      </c>
      <c r="BK14" s="111"/>
      <c r="BL14" s="116" t="s">
        <v>56</v>
      </c>
      <c r="BM14" s="116" t="s">
        <v>57</v>
      </c>
      <c r="BN14" s="111"/>
      <c r="BO14" s="111"/>
      <c r="BP14" s="115"/>
      <c r="BQ14" s="115"/>
      <c r="BR14" s="115"/>
      <c r="BS14" s="66"/>
    </row>
    <row r="15" spans="1:71" ht="15" customHeight="1">
      <c r="A15" s="66"/>
      <c r="B15" s="117" t="s">
        <v>23</v>
      </c>
      <c r="C15" s="117"/>
      <c r="D15" s="117"/>
      <c r="E15" s="117"/>
      <c r="F15" s="117"/>
      <c r="G15" s="117" t="s">
        <v>24</v>
      </c>
      <c r="H15" s="117"/>
      <c r="I15" s="117" t="s">
        <v>70</v>
      </c>
      <c r="J15" s="117"/>
      <c r="K15" s="117"/>
      <c r="L15" s="117" t="s">
        <v>71</v>
      </c>
      <c r="M15" s="117"/>
      <c r="N15" s="118" t="s">
        <v>72</v>
      </c>
      <c r="O15" s="118" t="s">
        <v>73</v>
      </c>
      <c r="P15" s="118" t="s">
        <v>74</v>
      </c>
      <c r="Q15" s="118" t="s">
        <v>75</v>
      </c>
      <c r="R15" s="117" t="s">
        <v>76</v>
      </c>
      <c r="S15" s="117"/>
      <c r="T15" s="117"/>
      <c r="U15" s="118" t="s">
        <v>77</v>
      </c>
      <c r="V15" s="117" t="s">
        <v>78</v>
      </c>
      <c r="W15" s="117"/>
      <c r="X15" s="117"/>
      <c r="Y15" s="117" t="s">
        <v>79</v>
      </c>
      <c r="Z15" s="117"/>
      <c r="AA15" s="117" t="s">
        <v>80</v>
      </c>
      <c r="AB15" s="117"/>
      <c r="AC15" s="117"/>
      <c r="AD15" s="117"/>
      <c r="AE15" s="117"/>
      <c r="AF15" s="117"/>
      <c r="AG15" s="117"/>
      <c r="AH15" s="118" t="s">
        <v>81</v>
      </c>
      <c r="AI15" s="117" t="s">
        <v>82</v>
      </c>
      <c r="AJ15" s="117"/>
      <c r="AK15" s="117"/>
      <c r="AL15" s="117" t="s">
        <v>83</v>
      </c>
      <c r="AM15" s="117"/>
      <c r="AN15" s="117"/>
      <c r="AO15" s="117" t="s">
        <v>84</v>
      </c>
      <c r="AP15" s="117"/>
      <c r="AQ15" s="117"/>
      <c r="AR15" s="117" t="s">
        <v>85</v>
      </c>
      <c r="AS15" s="117"/>
      <c r="AT15" s="117"/>
      <c r="AU15" s="117"/>
      <c r="AV15" s="117"/>
      <c r="AW15" s="117"/>
      <c r="AX15" s="117"/>
      <c r="AY15" s="117" t="s">
        <v>86</v>
      </c>
      <c r="AZ15" s="117"/>
      <c r="BA15" s="118" t="s">
        <v>126</v>
      </c>
      <c r="BB15" s="117" t="s">
        <v>87</v>
      </c>
      <c r="BC15" s="117"/>
      <c r="BD15" s="117"/>
      <c r="BE15" s="118" t="s">
        <v>88</v>
      </c>
      <c r="BF15" s="118" t="s">
        <v>89</v>
      </c>
      <c r="BG15" s="117" t="s">
        <v>90</v>
      </c>
      <c r="BH15" s="117"/>
      <c r="BI15" s="118" t="s">
        <v>91</v>
      </c>
      <c r="BJ15" s="118" t="s">
        <v>92</v>
      </c>
      <c r="BK15" s="118" t="s">
        <v>93</v>
      </c>
      <c r="BL15" s="118" t="s">
        <v>94</v>
      </c>
      <c r="BM15" s="118" t="s">
        <v>95</v>
      </c>
      <c r="BN15" s="118" t="s">
        <v>96</v>
      </c>
      <c r="BO15" s="118" t="s">
        <v>97</v>
      </c>
      <c r="BP15" s="119" t="s">
        <v>98</v>
      </c>
      <c r="BQ15" s="119"/>
      <c r="BR15" s="119"/>
      <c r="BS15" s="66"/>
    </row>
    <row r="16" spans="1:71" ht="20.100000000000001" customHeight="1">
      <c r="A16" s="66"/>
      <c r="B16" s="120" t="s">
        <v>40</v>
      </c>
      <c r="C16" s="120"/>
      <c r="D16" s="120"/>
      <c r="E16" s="120"/>
      <c r="F16" s="120"/>
      <c r="G16" s="121">
        <v>1</v>
      </c>
      <c r="H16" s="121"/>
      <c r="I16" s="122">
        <v>148954</v>
      </c>
      <c r="J16" s="122"/>
      <c r="K16" s="122"/>
      <c r="L16" s="122">
        <v>57920</v>
      </c>
      <c r="M16" s="122"/>
      <c r="N16" s="123">
        <v>91034</v>
      </c>
      <c r="O16" s="123">
        <v>405</v>
      </c>
      <c r="P16" s="123">
        <v>170</v>
      </c>
      <c r="Q16" s="123">
        <v>235</v>
      </c>
      <c r="R16" s="124">
        <v>85</v>
      </c>
      <c r="S16" s="124"/>
      <c r="T16" s="124"/>
      <c r="U16" s="123">
        <v>36</v>
      </c>
      <c r="V16" s="124">
        <v>49</v>
      </c>
      <c r="W16" s="124"/>
      <c r="X16" s="124"/>
      <c r="Y16" s="124">
        <v>36</v>
      </c>
      <c r="Z16" s="124"/>
      <c r="AA16" s="124">
        <v>19</v>
      </c>
      <c r="AB16" s="124"/>
      <c r="AC16" s="124"/>
      <c r="AD16" s="124"/>
      <c r="AE16" s="124"/>
      <c r="AF16" s="124"/>
      <c r="AG16" s="124"/>
      <c r="AH16" s="123">
        <v>17</v>
      </c>
      <c r="AI16" s="124">
        <v>8</v>
      </c>
      <c r="AJ16" s="124"/>
      <c r="AK16" s="124"/>
      <c r="AL16" s="124">
        <v>4</v>
      </c>
      <c r="AM16" s="124"/>
      <c r="AN16" s="124"/>
      <c r="AO16" s="124">
        <v>4</v>
      </c>
      <c r="AP16" s="124"/>
      <c r="AQ16" s="124"/>
      <c r="AR16" s="124">
        <v>238</v>
      </c>
      <c r="AS16" s="124"/>
      <c r="AT16" s="124"/>
      <c r="AU16" s="124"/>
      <c r="AV16" s="124"/>
      <c r="AW16" s="124"/>
      <c r="AX16" s="124"/>
      <c r="AY16" s="124">
        <v>98</v>
      </c>
      <c r="AZ16" s="124"/>
      <c r="BA16" s="123">
        <v>140</v>
      </c>
      <c r="BB16" s="124">
        <v>7</v>
      </c>
      <c r="BC16" s="124"/>
      <c r="BD16" s="124"/>
      <c r="BE16" s="123">
        <v>1</v>
      </c>
      <c r="BF16" s="123">
        <v>6</v>
      </c>
      <c r="BG16" s="124">
        <v>17</v>
      </c>
      <c r="BH16" s="124"/>
      <c r="BI16" s="123">
        <v>6</v>
      </c>
      <c r="BJ16" s="123">
        <v>11</v>
      </c>
      <c r="BK16" s="123">
        <v>14</v>
      </c>
      <c r="BL16" s="123">
        <v>6</v>
      </c>
      <c r="BM16" s="123">
        <v>8</v>
      </c>
      <c r="BN16" s="123">
        <v>36811</v>
      </c>
      <c r="BO16" s="123">
        <v>13902</v>
      </c>
      <c r="BP16" s="125">
        <v>22909</v>
      </c>
      <c r="BQ16" s="125"/>
      <c r="BR16" s="125"/>
      <c r="BS16" s="66"/>
    </row>
    <row r="17" spans="1:71" ht="24.95" customHeight="1">
      <c r="A17" s="66"/>
      <c r="B17" s="126" t="s">
        <v>127</v>
      </c>
      <c r="C17" s="126"/>
      <c r="D17" s="126"/>
      <c r="E17" s="126"/>
      <c r="F17" s="126"/>
      <c r="G17" s="66"/>
      <c r="H17" s="66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8"/>
      <c r="BQ17" s="128"/>
      <c r="BR17" s="128"/>
      <c r="BS17" s="66"/>
    </row>
    <row r="18" spans="1:71" ht="20.100000000000001" customHeight="1">
      <c r="A18" s="66"/>
      <c r="B18" s="120" t="s">
        <v>59</v>
      </c>
      <c r="C18" s="120"/>
      <c r="D18" s="120"/>
      <c r="E18" s="120"/>
      <c r="F18" s="120"/>
      <c r="G18" s="121">
        <v>2</v>
      </c>
      <c r="H18" s="121"/>
      <c r="I18" s="122">
        <v>5071</v>
      </c>
      <c r="J18" s="122"/>
      <c r="K18" s="122"/>
      <c r="L18" s="122">
        <v>1903</v>
      </c>
      <c r="M18" s="122"/>
      <c r="N18" s="123">
        <v>3168</v>
      </c>
      <c r="O18" s="123">
        <v>13</v>
      </c>
      <c r="P18" s="123">
        <v>5</v>
      </c>
      <c r="Q18" s="123">
        <v>8</v>
      </c>
      <c r="R18" s="124">
        <v>0</v>
      </c>
      <c r="S18" s="124"/>
      <c r="T18" s="124"/>
      <c r="U18" s="123">
        <v>0</v>
      </c>
      <c r="V18" s="124">
        <v>0</v>
      </c>
      <c r="W18" s="124"/>
      <c r="X18" s="124"/>
      <c r="Y18" s="124">
        <v>2</v>
      </c>
      <c r="Z18" s="124"/>
      <c r="AA18" s="124">
        <v>1</v>
      </c>
      <c r="AB18" s="124"/>
      <c r="AC18" s="124"/>
      <c r="AD18" s="124"/>
      <c r="AE18" s="124"/>
      <c r="AF18" s="124"/>
      <c r="AG18" s="124"/>
      <c r="AH18" s="123">
        <v>1</v>
      </c>
      <c r="AI18" s="124">
        <v>1</v>
      </c>
      <c r="AJ18" s="124"/>
      <c r="AK18" s="124"/>
      <c r="AL18" s="124">
        <v>0</v>
      </c>
      <c r="AM18" s="124"/>
      <c r="AN18" s="124"/>
      <c r="AO18" s="124">
        <v>1</v>
      </c>
      <c r="AP18" s="124"/>
      <c r="AQ18" s="124"/>
      <c r="AR18" s="124">
        <v>9</v>
      </c>
      <c r="AS18" s="124"/>
      <c r="AT18" s="124"/>
      <c r="AU18" s="124"/>
      <c r="AV18" s="124"/>
      <c r="AW18" s="124"/>
      <c r="AX18" s="124"/>
      <c r="AY18" s="124">
        <v>3</v>
      </c>
      <c r="AZ18" s="124"/>
      <c r="BA18" s="123">
        <v>6</v>
      </c>
      <c r="BB18" s="124">
        <v>0</v>
      </c>
      <c r="BC18" s="124"/>
      <c r="BD18" s="124"/>
      <c r="BE18" s="123">
        <v>0</v>
      </c>
      <c r="BF18" s="123">
        <v>0</v>
      </c>
      <c r="BG18" s="124">
        <v>1</v>
      </c>
      <c r="BH18" s="124"/>
      <c r="BI18" s="123">
        <v>1</v>
      </c>
      <c r="BJ18" s="123">
        <v>0</v>
      </c>
      <c r="BK18" s="123">
        <v>0</v>
      </c>
      <c r="BL18" s="123">
        <v>0</v>
      </c>
      <c r="BM18" s="123">
        <v>0</v>
      </c>
      <c r="BN18" s="123">
        <v>418</v>
      </c>
      <c r="BO18" s="123">
        <v>141</v>
      </c>
      <c r="BP18" s="125">
        <v>277</v>
      </c>
      <c r="BQ18" s="125"/>
      <c r="BR18" s="125"/>
      <c r="BS18" s="66"/>
    </row>
    <row r="19" spans="1:71" ht="20.100000000000001" customHeight="1">
      <c r="A19" s="66"/>
      <c r="B19" s="120" t="s">
        <v>60</v>
      </c>
      <c r="C19" s="120"/>
      <c r="D19" s="120"/>
      <c r="E19" s="120"/>
      <c r="F19" s="120"/>
      <c r="G19" s="121">
        <v>3</v>
      </c>
      <c r="H19" s="121"/>
      <c r="I19" s="122">
        <v>2089</v>
      </c>
      <c r="J19" s="122"/>
      <c r="K19" s="122"/>
      <c r="L19" s="122">
        <v>736</v>
      </c>
      <c r="M19" s="122"/>
      <c r="N19" s="123">
        <v>1353</v>
      </c>
      <c r="O19" s="123">
        <v>2</v>
      </c>
      <c r="P19" s="123">
        <v>0</v>
      </c>
      <c r="Q19" s="123">
        <v>2</v>
      </c>
      <c r="R19" s="124">
        <v>0</v>
      </c>
      <c r="S19" s="124"/>
      <c r="T19" s="124"/>
      <c r="U19" s="123">
        <v>0</v>
      </c>
      <c r="V19" s="124">
        <v>0</v>
      </c>
      <c r="W19" s="124"/>
      <c r="X19" s="124"/>
      <c r="Y19" s="124">
        <v>0</v>
      </c>
      <c r="Z19" s="124"/>
      <c r="AA19" s="124">
        <v>0</v>
      </c>
      <c r="AB19" s="124"/>
      <c r="AC19" s="124"/>
      <c r="AD19" s="124"/>
      <c r="AE19" s="124"/>
      <c r="AF19" s="124"/>
      <c r="AG19" s="124"/>
      <c r="AH19" s="123">
        <v>0</v>
      </c>
      <c r="AI19" s="124">
        <v>0</v>
      </c>
      <c r="AJ19" s="124"/>
      <c r="AK19" s="124"/>
      <c r="AL19" s="124">
        <v>0</v>
      </c>
      <c r="AM19" s="124"/>
      <c r="AN19" s="124"/>
      <c r="AO19" s="124">
        <v>0</v>
      </c>
      <c r="AP19" s="124"/>
      <c r="AQ19" s="124"/>
      <c r="AR19" s="124">
        <v>2</v>
      </c>
      <c r="AS19" s="124"/>
      <c r="AT19" s="124"/>
      <c r="AU19" s="124"/>
      <c r="AV19" s="124"/>
      <c r="AW19" s="124"/>
      <c r="AX19" s="124"/>
      <c r="AY19" s="124">
        <v>0</v>
      </c>
      <c r="AZ19" s="124"/>
      <c r="BA19" s="123">
        <v>2</v>
      </c>
      <c r="BB19" s="124">
        <v>0</v>
      </c>
      <c r="BC19" s="124"/>
      <c r="BD19" s="124"/>
      <c r="BE19" s="123">
        <v>0</v>
      </c>
      <c r="BF19" s="123">
        <v>0</v>
      </c>
      <c r="BG19" s="124">
        <v>0</v>
      </c>
      <c r="BH19" s="124"/>
      <c r="BI19" s="123">
        <v>0</v>
      </c>
      <c r="BJ19" s="123">
        <v>0</v>
      </c>
      <c r="BK19" s="123">
        <v>0</v>
      </c>
      <c r="BL19" s="123">
        <v>0</v>
      </c>
      <c r="BM19" s="123">
        <v>0</v>
      </c>
      <c r="BN19" s="123">
        <v>179</v>
      </c>
      <c r="BO19" s="123">
        <v>68</v>
      </c>
      <c r="BP19" s="125">
        <v>111</v>
      </c>
      <c r="BQ19" s="125"/>
      <c r="BR19" s="125"/>
      <c r="BS19" s="66"/>
    </row>
    <row r="20" spans="1:71" ht="20.100000000000001" customHeight="1">
      <c r="A20" s="66"/>
      <c r="B20" s="120" t="s">
        <v>61</v>
      </c>
      <c r="C20" s="120"/>
      <c r="D20" s="120"/>
      <c r="E20" s="120"/>
      <c r="F20" s="120"/>
      <c r="G20" s="121">
        <v>4</v>
      </c>
      <c r="H20" s="121"/>
      <c r="I20" s="122">
        <v>106</v>
      </c>
      <c r="J20" s="122"/>
      <c r="K20" s="122"/>
      <c r="L20" s="122">
        <v>45</v>
      </c>
      <c r="M20" s="122"/>
      <c r="N20" s="123">
        <v>61</v>
      </c>
      <c r="O20" s="123">
        <v>0</v>
      </c>
      <c r="P20" s="123">
        <v>0</v>
      </c>
      <c r="Q20" s="123">
        <v>0</v>
      </c>
      <c r="R20" s="124">
        <v>0</v>
      </c>
      <c r="S20" s="124"/>
      <c r="T20" s="124"/>
      <c r="U20" s="123">
        <v>0</v>
      </c>
      <c r="V20" s="124">
        <v>0</v>
      </c>
      <c r="W20" s="124"/>
      <c r="X20" s="124"/>
      <c r="Y20" s="124">
        <v>0</v>
      </c>
      <c r="Z20" s="124"/>
      <c r="AA20" s="124">
        <v>0</v>
      </c>
      <c r="AB20" s="124"/>
      <c r="AC20" s="124"/>
      <c r="AD20" s="124"/>
      <c r="AE20" s="124"/>
      <c r="AF20" s="124"/>
      <c r="AG20" s="124"/>
      <c r="AH20" s="123">
        <v>0</v>
      </c>
      <c r="AI20" s="124">
        <v>0</v>
      </c>
      <c r="AJ20" s="124"/>
      <c r="AK20" s="124"/>
      <c r="AL20" s="124">
        <v>0</v>
      </c>
      <c r="AM20" s="124"/>
      <c r="AN20" s="124"/>
      <c r="AO20" s="124">
        <v>0</v>
      </c>
      <c r="AP20" s="124"/>
      <c r="AQ20" s="124"/>
      <c r="AR20" s="124">
        <v>0</v>
      </c>
      <c r="AS20" s="124"/>
      <c r="AT20" s="124"/>
      <c r="AU20" s="124"/>
      <c r="AV20" s="124"/>
      <c r="AW20" s="124"/>
      <c r="AX20" s="124"/>
      <c r="AY20" s="124">
        <v>0</v>
      </c>
      <c r="AZ20" s="124"/>
      <c r="BA20" s="123">
        <v>0</v>
      </c>
      <c r="BB20" s="124">
        <v>0</v>
      </c>
      <c r="BC20" s="124"/>
      <c r="BD20" s="124"/>
      <c r="BE20" s="123">
        <v>0</v>
      </c>
      <c r="BF20" s="123">
        <v>0</v>
      </c>
      <c r="BG20" s="124">
        <v>0</v>
      </c>
      <c r="BH20" s="124"/>
      <c r="BI20" s="123">
        <v>0</v>
      </c>
      <c r="BJ20" s="123">
        <v>0</v>
      </c>
      <c r="BK20" s="123">
        <v>0</v>
      </c>
      <c r="BL20" s="123">
        <v>0</v>
      </c>
      <c r="BM20" s="123">
        <v>0</v>
      </c>
      <c r="BN20" s="123">
        <v>6</v>
      </c>
      <c r="BO20" s="123">
        <v>0</v>
      </c>
      <c r="BP20" s="125">
        <v>6</v>
      </c>
      <c r="BQ20" s="125"/>
      <c r="BR20" s="125"/>
      <c r="BS20" s="66"/>
    </row>
    <row r="21" spans="1:71" ht="24.95" customHeight="1">
      <c r="A21" s="66"/>
      <c r="B21" s="126" t="s">
        <v>128</v>
      </c>
      <c r="C21" s="126"/>
      <c r="D21" s="126"/>
      <c r="E21" s="126"/>
      <c r="F21" s="126"/>
      <c r="G21" s="66"/>
      <c r="H21" s="66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8"/>
      <c r="BQ21" s="128"/>
      <c r="BR21" s="128"/>
      <c r="BS21" s="66"/>
    </row>
    <row r="22" spans="1:71" ht="20.100000000000001" customHeight="1">
      <c r="A22" s="66"/>
      <c r="B22" s="120" t="s">
        <v>58</v>
      </c>
      <c r="C22" s="120"/>
      <c r="D22" s="120"/>
      <c r="E22" s="120"/>
      <c r="F22" s="120"/>
      <c r="G22" s="121">
        <v>5</v>
      </c>
      <c r="H22" s="121"/>
      <c r="I22" s="122">
        <v>2621</v>
      </c>
      <c r="J22" s="122"/>
      <c r="K22" s="122"/>
      <c r="L22" s="122">
        <v>435</v>
      </c>
      <c r="M22" s="122"/>
      <c r="N22" s="123">
        <v>2186</v>
      </c>
      <c r="O22" s="123">
        <v>0</v>
      </c>
      <c r="P22" s="123">
        <v>0</v>
      </c>
      <c r="Q22" s="123">
        <v>0</v>
      </c>
      <c r="R22" s="124">
        <v>0</v>
      </c>
      <c r="S22" s="124"/>
      <c r="T22" s="124"/>
      <c r="U22" s="123">
        <v>0</v>
      </c>
      <c r="V22" s="124">
        <v>0</v>
      </c>
      <c r="W22" s="124"/>
      <c r="X22" s="124"/>
      <c r="Y22" s="124">
        <v>0</v>
      </c>
      <c r="Z22" s="124"/>
      <c r="AA22" s="124">
        <v>0</v>
      </c>
      <c r="AB22" s="124"/>
      <c r="AC22" s="124"/>
      <c r="AD22" s="124"/>
      <c r="AE22" s="124"/>
      <c r="AF22" s="124"/>
      <c r="AG22" s="124"/>
      <c r="AH22" s="123">
        <v>0</v>
      </c>
      <c r="AI22" s="124">
        <v>0</v>
      </c>
      <c r="AJ22" s="124"/>
      <c r="AK22" s="124"/>
      <c r="AL22" s="124">
        <v>0</v>
      </c>
      <c r="AM22" s="124"/>
      <c r="AN22" s="124"/>
      <c r="AO22" s="124">
        <v>0</v>
      </c>
      <c r="AP22" s="124"/>
      <c r="AQ22" s="124"/>
      <c r="AR22" s="124">
        <v>0</v>
      </c>
      <c r="AS22" s="124"/>
      <c r="AT22" s="124"/>
      <c r="AU22" s="124"/>
      <c r="AV22" s="124"/>
      <c r="AW22" s="124"/>
      <c r="AX22" s="124"/>
      <c r="AY22" s="124">
        <v>0</v>
      </c>
      <c r="AZ22" s="124"/>
      <c r="BA22" s="123">
        <v>0</v>
      </c>
      <c r="BB22" s="124">
        <v>0</v>
      </c>
      <c r="BC22" s="124"/>
      <c r="BD22" s="124"/>
      <c r="BE22" s="123">
        <v>0</v>
      </c>
      <c r="BF22" s="123">
        <v>0</v>
      </c>
      <c r="BG22" s="124">
        <v>0</v>
      </c>
      <c r="BH22" s="124"/>
      <c r="BI22" s="123">
        <v>0</v>
      </c>
      <c r="BJ22" s="123">
        <v>0</v>
      </c>
      <c r="BK22" s="123">
        <v>0</v>
      </c>
      <c r="BL22" s="123">
        <v>0</v>
      </c>
      <c r="BM22" s="123">
        <v>0</v>
      </c>
      <c r="BN22" s="123">
        <v>274</v>
      </c>
      <c r="BO22" s="123">
        <v>35</v>
      </c>
      <c r="BP22" s="125">
        <v>239</v>
      </c>
      <c r="BQ22" s="125"/>
      <c r="BR22" s="125"/>
      <c r="BS22" s="66"/>
    </row>
    <row r="23" spans="1:71" ht="20.100000000000001" customHeight="1">
      <c r="A23" s="66"/>
      <c r="B23" s="120" t="s">
        <v>59</v>
      </c>
      <c r="C23" s="120"/>
      <c r="D23" s="120"/>
      <c r="E23" s="120"/>
      <c r="F23" s="120"/>
      <c r="G23" s="121">
        <v>6</v>
      </c>
      <c r="H23" s="121"/>
      <c r="I23" s="122">
        <v>59625</v>
      </c>
      <c r="J23" s="122"/>
      <c r="K23" s="122"/>
      <c r="L23" s="122">
        <v>25548</v>
      </c>
      <c r="M23" s="122"/>
      <c r="N23" s="123">
        <v>34077</v>
      </c>
      <c r="O23" s="123">
        <v>228</v>
      </c>
      <c r="P23" s="123">
        <v>108</v>
      </c>
      <c r="Q23" s="123">
        <v>120</v>
      </c>
      <c r="R23" s="124">
        <v>56</v>
      </c>
      <c r="S23" s="124"/>
      <c r="T23" s="124"/>
      <c r="U23" s="123">
        <v>25</v>
      </c>
      <c r="V23" s="124">
        <v>31</v>
      </c>
      <c r="W23" s="124"/>
      <c r="X23" s="124"/>
      <c r="Y23" s="124">
        <v>21</v>
      </c>
      <c r="Z23" s="124"/>
      <c r="AA23" s="124">
        <v>8</v>
      </c>
      <c r="AB23" s="124"/>
      <c r="AC23" s="124"/>
      <c r="AD23" s="124"/>
      <c r="AE23" s="124"/>
      <c r="AF23" s="124"/>
      <c r="AG23" s="124"/>
      <c r="AH23" s="123">
        <v>13</v>
      </c>
      <c r="AI23" s="124">
        <v>5</v>
      </c>
      <c r="AJ23" s="124"/>
      <c r="AK23" s="124"/>
      <c r="AL23" s="124">
        <v>3</v>
      </c>
      <c r="AM23" s="124"/>
      <c r="AN23" s="124"/>
      <c r="AO23" s="124">
        <v>2</v>
      </c>
      <c r="AP23" s="124"/>
      <c r="AQ23" s="124"/>
      <c r="AR23" s="124">
        <v>130</v>
      </c>
      <c r="AS23" s="124"/>
      <c r="AT23" s="124"/>
      <c r="AU23" s="124"/>
      <c r="AV23" s="124"/>
      <c r="AW23" s="124"/>
      <c r="AX23" s="124"/>
      <c r="AY23" s="124">
        <v>65</v>
      </c>
      <c r="AZ23" s="124"/>
      <c r="BA23" s="123">
        <v>65</v>
      </c>
      <c r="BB23" s="124">
        <v>1</v>
      </c>
      <c r="BC23" s="124"/>
      <c r="BD23" s="124"/>
      <c r="BE23" s="123">
        <v>0</v>
      </c>
      <c r="BF23" s="123">
        <v>1</v>
      </c>
      <c r="BG23" s="124">
        <v>11</v>
      </c>
      <c r="BH23" s="124"/>
      <c r="BI23" s="123">
        <v>4</v>
      </c>
      <c r="BJ23" s="123">
        <v>7</v>
      </c>
      <c r="BK23" s="123">
        <v>4</v>
      </c>
      <c r="BL23" s="123">
        <v>3</v>
      </c>
      <c r="BM23" s="123">
        <v>1</v>
      </c>
      <c r="BN23" s="123">
        <v>16255</v>
      </c>
      <c r="BO23" s="123">
        <v>6312</v>
      </c>
      <c r="BP23" s="125">
        <v>9943</v>
      </c>
      <c r="BQ23" s="125"/>
      <c r="BR23" s="125"/>
      <c r="BS23" s="66"/>
    </row>
    <row r="24" spans="1:71" ht="20.100000000000001" customHeight="1">
      <c r="A24" s="66"/>
      <c r="B24" s="120" t="s">
        <v>60</v>
      </c>
      <c r="C24" s="120"/>
      <c r="D24" s="120"/>
      <c r="E24" s="120"/>
      <c r="F24" s="120"/>
      <c r="G24" s="121">
        <v>7</v>
      </c>
      <c r="H24" s="121"/>
      <c r="I24" s="122">
        <v>14168</v>
      </c>
      <c r="J24" s="122"/>
      <c r="K24" s="122"/>
      <c r="L24" s="122">
        <v>5207</v>
      </c>
      <c r="M24" s="122"/>
      <c r="N24" s="123">
        <v>8961</v>
      </c>
      <c r="O24" s="123">
        <v>24</v>
      </c>
      <c r="P24" s="123">
        <v>8</v>
      </c>
      <c r="Q24" s="123">
        <v>16</v>
      </c>
      <c r="R24" s="124">
        <v>3</v>
      </c>
      <c r="S24" s="124"/>
      <c r="T24" s="124"/>
      <c r="U24" s="123">
        <v>1</v>
      </c>
      <c r="V24" s="124">
        <v>2</v>
      </c>
      <c r="W24" s="124"/>
      <c r="X24" s="124"/>
      <c r="Y24" s="124">
        <v>0</v>
      </c>
      <c r="Z24" s="124"/>
      <c r="AA24" s="124">
        <v>0</v>
      </c>
      <c r="AB24" s="124"/>
      <c r="AC24" s="124"/>
      <c r="AD24" s="124"/>
      <c r="AE24" s="124"/>
      <c r="AF24" s="124"/>
      <c r="AG24" s="124"/>
      <c r="AH24" s="123">
        <v>0</v>
      </c>
      <c r="AI24" s="124">
        <v>2</v>
      </c>
      <c r="AJ24" s="124"/>
      <c r="AK24" s="124"/>
      <c r="AL24" s="124">
        <v>1</v>
      </c>
      <c r="AM24" s="124"/>
      <c r="AN24" s="124"/>
      <c r="AO24" s="124">
        <v>1</v>
      </c>
      <c r="AP24" s="124"/>
      <c r="AQ24" s="124"/>
      <c r="AR24" s="124">
        <v>13</v>
      </c>
      <c r="AS24" s="124"/>
      <c r="AT24" s="124"/>
      <c r="AU24" s="124"/>
      <c r="AV24" s="124"/>
      <c r="AW24" s="124"/>
      <c r="AX24" s="124"/>
      <c r="AY24" s="124">
        <v>4</v>
      </c>
      <c r="AZ24" s="124"/>
      <c r="BA24" s="123">
        <v>9</v>
      </c>
      <c r="BB24" s="124">
        <v>1</v>
      </c>
      <c r="BC24" s="124"/>
      <c r="BD24" s="124"/>
      <c r="BE24" s="123">
        <v>0</v>
      </c>
      <c r="BF24" s="123">
        <v>1</v>
      </c>
      <c r="BG24" s="124">
        <v>3</v>
      </c>
      <c r="BH24" s="124"/>
      <c r="BI24" s="123">
        <v>1</v>
      </c>
      <c r="BJ24" s="123">
        <v>2</v>
      </c>
      <c r="BK24" s="123">
        <v>2</v>
      </c>
      <c r="BL24" s="123">
        <v>1</v>
      </c>
      <c r="BM24" s="123">
        <v>1</v>
      </c>
      <c r="BN24" s="123">
        <v>3085</v>
      </c>
      <c r="BO24" s="123">
        <v>1054</v>
      </c>
      <c r="BP24" s="125">
        <v>2031</v>
      </c>
      <c r="BQ24" s="125"/>
      <c r="BR24" s="125"/>
      <c r="BS24" s="66"/>
    </row>
    <row r="25" spans="1:71" ht="20.100000000000001" customHeight="1">
      <c r="A25" s="66"/>
      <c r="B25" s="120" t="s">
        <v>61</v>
      </c>
      <c r="C25" s="120"/>
      <c r="D25" s="120"/>
      <c r="E25" s="120"/>
      <c r="F25" s="120"/>
      <c r="G25" s="121">
        <v>8</v>
      </c>
      <c r="H25" s="121"/>
      <c r="I25" s="122">
        <v>2680</v>
      </c>
      <c r="J25" s="122"/>
      <c r="K25" s="122"/>
      <c r="L25" s="122">
        <v>1165</v>
      </c>
      <c r="M25" s="122"/>
      <c r="N25" s="123">
        <v>1515</v>
      </c>
      <c r="O25" s="123">
        <v>6</v>
      </c>
      <c r="P25" s="123">
        <v>2</v>
      </c>
      <c r="Q25" s="123">
        <v>4</v>
      </c>
      <c r="R25" s="124">
        <v>2</v>
      </c>
      <c r="S25" s="124"/>
      <c r="T25" s="124"/>
      <c r="U25" s="123">
        <v>1</v>
      </c>
      <c r="V25" s="124">
        <v>1</v>
      </c>
      <c r="W25" s="124"/>
      <c r="X25" s="124"/>
      <c r="Y25" s="124">
        <v>0</v>
      </c>
      <c r="Z25" s="124"/>
      <c r="AA25" s="124">
        <v>0</v>
      </c>
      <c r="AB25" s="124"/>
      <c r="AC25" s="124"/>
      <c r="AD25" s="124"/>
      <c r="AE25" s="124"/>
      <c r="AF25" s="124"/>
      <c r="AG25" s="124"/>
      <c r="AH25" s="123">
        <v>0</v>
      </c>
      <c r="AI25" s="124">
        <v>0</v>
      </c>
      <c r="AJ25" s="124"/>
      <c r="AK25" s="124"/>
      <c r="AL25" s="124">
        <v>0</v>
      </c>
      <c r="AM25" s="124"/>
      <c r="AN25" s="124"/>
      <c r="AO25" s="124">
        <v>0</v>
      </c>
      <c r="AP25" s="124"/>
      <c r="AQ25" s="124"/>
      <c r="AR25" s="124">
        <v>3</v>
      </c>
      <c r="AS25" s="124"/>
      <c r="AT25" s="124"/>
      <c r="AU25" s="124"/>
      <c r="AV25" s="124"/>
      <c r="AW25" s="124"/>
      <c r="AX25" s="124"/>
      <c r="AY25" s="124">
        <v>1</v>
      </c>
      <c r="AZ25" s="124"/>
      <c r="BA25" s="123">
        <v>2</v>
      </c>
      <c r="BB25" s="124">
        <v>1</v>
      </c>
      <c r="BC25" s="124"/>
      <c r="BD25" s="124"/>
      <c r="BE25" s="123">
        <v>0</v>
      </c>
      <c r="BF25" s="123">
        <v>1</v>
      </c>
      <c r="BG25" s="124">
        <v>0</v>
      </c>
      <c r="BH25" s="124"/>
      <c r="BI25" s="123">
        <v>0</v>
      </c>
      <c r="BJ25" s="123">
        <v>0</v>
      </c>
      <c r="BK25" s="123">
        <v>0</v>
      </c>
      <c r="BL25" s="123">
        <v>0</v>
      </c>
      <c r="BM25" s="123">
        <v>0</v>
      </c>
      <c r="BN25" s="123">
        <v>417</v>
      </c>
      <c r="BO25" s="123">
        <v>168</v>
      </c>
      <c r="BP25" s="125">
        <v>249</v>
      </c>
      <c r="BQ25" s="125"/>
      <c r="BR25" s="125"/>
      <c r="BS25" s="66"/>
    </row>
    <row r="26" spans="1:71" ht="24.95" customHeight="1">
      <c r="A26" s="66"/>
      <c r="B26" s="126" t="s">
        <v>129</v>
      </c>
      <c r="C26" s="126"/>
      <c r="D26" s="126"/>
      <c r="E26" s="126"/>
      <c r="F26" s="126"/>
      <c r="G26" s="66"/>
      <c r="H26" s="66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8"/>
      <c r="BQ26" s="128"/>
      <c r="BR26" s="128"/>
      <c r="BS26" s="66"/>
    </row>
    <row r="27" spans="1:71" ht="20.100000000000001" customHeight="1">
      <c r="A27" s="66"/>
      <c r="B27" s="120" t="s">
        <v>59</v>
      </c>
      <c r="C27" s="120"/>
      <c r="D27" s="120"/>
      <c r="E27" s="120"/>
      <c r="F27" s="120"/>
      <c r="G27" s="121">
        <v>9</v>
      </c>
      <c r="H27" s="121"/>
      <c r="I27" s="122">
        <v>900</v>
      </c>
      <c r="J27" s="122"/>
      <c r="K27" s="122"/>
      <c r="L27" s="122">
        <v>535</v>
      </c>
      <c r="M27" s="122"/>
      <c r="N27" s="123">
        <v>365</v>
      </c>
      <c r="O27" s="123">
        <v>1</v>
      </c>
      <c r="P27" s="123">
        <v>1</v>
      </c>
      <c r="Q27" s="123">
        <v>0</v>
      </c>
      <c r="R27" s="124">
        <v>0</v>
      </c>
      <c r="S27" s="124"/>
      <c r="T27" s="124"/>
      <c r="U27" s="123">
        <v>0</v>
      </c>
      <c r="V27" s="124">
        <v>0</v>
      </c>
      <c r="W27" s="124"/>
      <c r="X27" s="124"/>
      <c r="Y27" s="124">
        <v>0</v>
      </c>
      <c r="Z27" s="124"/>
      <c r="AA27" s="124">
        <v>0</v>
      </c>
      <c r="AB27" s="124"/>
      <c r="AC27" s="124"/>
      <c r="AD27" s="124"/>
      <c r="AE27" s="124"/>
      <c r="AF27" s="124"/>
      <c r="AG27" s="124"/>
      <c r="AH27" s="123">
        <v>0</v>
      </c>
      <c r="AI27" s="124">
        <v>0</v>
      </c>
      <c r="AJ27" s="124"/>
      <c r="AK27" s="124"/>
      <c r="AL27" s="124">
        <v>0</v>
      </c>
      <c r="AM27" s="124"/>
      <c r="AN27" s="124"/>
      <c r="AO27" s="124">
        <v>0</v>
      </c>
      <c r="AP27" s="124"/>
      <c r="AQ27" s="124"/>
      <c r="AR27" s="124">
        <v>1</v>
      </c>
      <c r="AS27" s="124"/>
      <c r="AT27" s="124"/>
      <c r="AU27" s="124"/>
      <c r="AV27" s="124"/>
      <c r="AW27" s="124"/>
      <c r="AX27" s="124"/>
      <c r="AY27" s="124">
        <v>1</v>
      </c>
      <c r="AZ27" s="124"/>
      <c r="BA27" s="123">
        <v>0</v>
      </c>
      <c r="BB27" s="124">
        <v>0</v>
      </c>
      <c r="BC27" s="124"/>
      <c r="BD27" s="124"/>
      <c r="BE27" s="123">
        <v>0</v>
      </c>
      <c r="BF27" s="123">
        <v>0</v>
      </c>
      <c r="BG27" s="124">
        <v>0</v>
      </c>
      <c r="BH27" s="124"/>
      <c r="BI27" s="123">
        <v>0</v>
      </c>
      <c r="BJ27" s="123">
        <v>0</v>
      </c>
      <c r="BK27" s="123">
        <v>0</v>
      </c>
      <c r="BL27" s="123">
        <v>0</v>
      </c>
      <c r="BM27" s="123">
        <v>0</v>
      </c>
      <c r="BN27" s="123">
        <v>195</v>
      </c>
      <c r="BO27" s="123">
        <v>117</v>
      </c>
      <c r="BP27" s="125">
        <v>78</v>
      </c>
      <c r="BQ27" s="125"/>
      <c r="BR27" s="125"/>
      <c r="BS27" s="66"/>
    </row>
    <row r="28" spans="1:71" ht="20.100000000000001" customHeight="1">
      <c r="A28" s="66"/>
      <c r="B28" s="120" t="s">
        <v>60</v>
      </c>
      <c r="C28" s="120"/>
      <c r="D28" s="120"/>
      <c r="E28" s="120"/>
      <c r="F28" s="120"/>
      <c r="G28" s="121">
        <v>10</v>
      </c>
      <c r="H28" s="121"/>
      <c r="I28" s="122">
        <v>24</v>
      </c>
      <c r="J28" s="122"/>
      <c r="K28" s="122"/>
      <c r="L28" s="122">
        <v>16</v>
      </c>
      <c r="M28" s="122"/>
      <c r="N28" s="123">
        <v>8</v>
      </c>
      <c r="O28" s="123">
        <v>0</v>
      </c>
      <c r="P28" s="123">
        <v>0</v>
      </c>
      <c r="Q28" s="123">
        <v>0</v>
      </c>
      <c r="R28" s="124">
        <v>0</v>
      </c>
      <c r="S28" s="124"/>
      <c r="T28" s="124"/>
      <c r="U28" s="123">
        <v>0</v>
      </c>
      <c r="V28" s="124">
        <v>0</v>
      </c>
      <c r="W28" s="124"/>
      <c r="X28" s="124"/>
      <c r="Y28" s="124">
        <v>0</v>
      </c>
      <c r="Z28" s="124"/>
      <c r="AA28" s="124">
        <v>0</v>
      </c>
      <c r="AB28" s="124"/>
      <c r="AC28" s="124"/>
      <c r="AD28" s="124"/>
      <c r="AE28" s="124"/>
      <c r="AF28" s="124"/>
      <c r="AG28" s="124"/>
      <c r="AH28" s="123">
        <v>0</v>
      </c>
      <c r="AI28" s="124">
        <v>0</v>
      </c>
      <c r="AJ28" s="124"/>
      <c r="AK28" s="124"/>
      <c r="AL28" s="124">
        <v>0</v>
      </c>
      <c r="AM28" s="124"/>
      <c r="AN28" s="124"/>
      <c r="AO28" s="124">
        <v>0</v>
      </c>
      <c r="AP28" s="124"/>
      <c r="AQ28" s="124"/>
      <c r="AR28" s="124">
        <v>0</v>
      </c>
      <c r="AS28" s="124"/>
      <c r="AT28" s="124"/>
      <c r="AU28" s="124"/>
      <c r="AV28" s="124"/>
      <c r="AW28" s="124"/>
      <c r="AX28" s="124"/>
      <c r="AY28" s="124">
        <v>0</v>
      </c>
      <c r="AZ28" s="124"/>
      <c r="BA28" s="123">
        <v>0</v>
      </c>
      <c r="BB28" s="124">
        <v>0</v>
      </c>
      <c r="BC28" s="124"/>
      <c r="BD28" s="124"/>
      <c r="BE28" s="123">
        <v>0</v>
      </c>
      <c r="BF28" s="123">
        <v>0</v>
      </c>
      <c r="BG28" s="124">
        <v>0</v>
      </c>
      <c r="BH28" s="124"/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3</v>
      </c>
      <c r="BO28" s="123">
        <v>2</v>
      </c>
      <c r="BP28" s="125">
        <v>1</v>
      </c>
      <c r="BQ28" s="125"/>
      <c r="BR28" s="125"/>
      <c r="BS28" s="66"/>
    </row>
    <row r="29" spans="1:71" ht="26.1" customHeight="1">
      <c r="A29" s="66"/>
      <c r="B29" s="126" t="s">
        <v>130</v>
      </c>
      <c r="C29" s="126"/>
      <c r="D29" s="126"/>
      <c r="E29" s="126"/>
      <c r="F29" s="126"/>
      <c r="G29" s="66"/>
      <c r="H29" s="66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8"/>
      <c r="BQ29" s="128"/>
      <c r="BR29" s="128"/>
      <c r="BS29" s="66"/>
    </row>
    <row r="30" spans="1:71" ht="20.100000000000001" customHeight="1">
      <c r="A30" s="66"/>
      <c r="B30" s="120" t="s">
        <v>59</v>
      </c>
      <c r="C30" s="120"/>
      <c r="D30" s="120"/>
      <c r="E30" s="120"/>
      <c r="F30" s="120"/>
      <c r="G30" s="121">
        <v>11</v>
      </c>
      <c r="H30" s="121"/>
      <c r="I30" s="122">
        <v>1602</v>
      </c>
      <c r="J30" s="122"/>
      <c r="K30" s="122"/>
      <c r="L30" s="122">
        <v>518</v>
      </c>
      <c r="M30" s="122"/>
      <c r="N30" s="123">
        <v>1084</v>
      </c>
      <c r="O30" s="123">
        <v>12</v>
      </c>
      <c r="P30" s="123">
        <v>3</v>
      </c>
      <c r="Q30" s="123">
        <v>9</v>
      </c>
      <c r="R30" s="124">
        <v>1</v>
      </c>
      <c r="S30" s="124"/>
      <c r="T30" s="124"/>
      <c r="U30" s="123">
        <v>1</v>
      </c>
      <c r="V30" s="124">
        <v>0</v>
      </c>
      <c r="W30" s="124"/>
      <c r="X30" s="124"/>
      <c r="Y30" s="124">
        <v>1</v>
      </c>
      <c r="Z30" s="124"/>
      <c r="AA30" s="124">
        <v>1</v>
      </c>
      <c r="AB30" s="124"/>
      <c r="AC30" s="124"/>
      <c r="AD30" s="124"/>
      <c r="AE30" s="124"/>
      <c r="AF30" s="124"/>
      <c r="AG30" s="124"/>
      <c r="AH30" s="123">
        <v>0</v>
      </c>
      <c r="AI30" s="124">
        <v>0</v>
      </c>
      <c r="AJ30" s="124"/>
      <c r="AK30" s="124"/>
      <c r="AL30" s="124">
        <v>0</v>
      </c>
      <c r="AM30" s="124"/>
      <c r="AN30" s="124"/>
      <c r="AO30" s="124">
        <v>0</v>
      </c>
      <c r="AP30" s="124"/>
      <c r="AQ30" s="124"/>
      <c r="AR30" s="124">
        <v>6</v>
      </c>
      <c r="AS30" s="124"/>
      <c r="AT30" s="124"/>
      <c r="AU30" s="124"/>
      <c r="AV30" s="124"/>
      <c r="AW30" s="124"/>
      <c r="AX30" s="124"/>
      <c r="AY30" s="124">
        <v>1</v>
      </c>
      <c r="AZ30" s="124"/>
      <c r="BA30" s="123">
        <v>5</v>
      </c>
      <c r="BB30" s="124">
        <v>1</v>
      </c>
      <c r="BC30" s="124"/>
      <c r="BD30" s="124"/>
      <c r="BE30" s="123">
        <v>0</v>
      </c>
      <c r="BF30" s="123">
        <v>1</v>
      </c>
      <c r="BG30" s="124">
        <v>0</v>
      </c>
      <c r="BH30" s="124"/>
      <c r="BI30" s="123">
        <v>0</v>
      </c>
      <c r="BJ30" s="123">
        <v>0</v>
      </c>
      <c r="BK30" s="123">
        <v>3</v>
      </c>
      <c r="BL30" s="123">
        <v>0</v>
      </c>
      <c r="BM30" s="123">
        <v>3</v>
      </c>
      <c r="BN30" s="123">
        <v>425</v>
      </c>
      <c r="BO30" s="123">
        <v>122</v>
      </c>
      <c r="BP30" s="125">
        <v>303</v>
      </c>
      <c r="BQ30" s="125"/>
      <c r="BR30" s="125"/>
      <c r="BS30" s="66"/>
    </row>
    <row r="31" spans="1:71" ht="20.100000000000001" customHeight="1">
      <c r="A31" s="66"/>
      <c r="B31" s="120" t="s">
        <v>60</v>
      </c>
      <c r="C31" s="120"/>
      <c r="D31" s="120"/>
      <c r="E31" s="120"/>
      <c r="F31" s="120"/>
      <c r="G31" s="121">
        <v>12</v>
      </c>
      <c r="H31" s="121"/>
      <c r="I31" s="122">
        <v>418</v>
      </c>
      <c r="J31" s="122"/>
      <c r="K31" s="122"/>
      <c r="L31" s="122">
        <v>107</v>
      </c>
      <c r="M31" s="122"/>
      <c r="N31" s="123">
        <v>311</v>
      </c>
      <c r="O31" s="123">
        <v>0</v>
      </c>
      <c r="P31" s="123">
        <v>0</v>
      </c>
      <c r="Q31" s="123">
        <v>0</v>
      </c>
      <c r="R31" s="124">
        <v>0</v>
      </c>
      <c r="S31" s="124"/>
      <c r="T31" s="124"/>
      <c r="U31" s="123">
        <v>0</v>
      </c>
      <c r="V31" s="124">
        <v>0</v>
      </c>
      <c r="W31" s="124"/>
      <c r="X31" s="124"/>
      <c r="Y31" s="124">
        <v>0</v>
      </c>
      <c r="Z31" s="124"/>
      <c r="AA31" s="124">
        <v>0</v>
      </c>
      <c r="AB31" s="124"/>
      <c r="AC31" s="124"/>
      <c r="AD31" s="124"/>
      <c r="AE31" s="124"/>
      <c r="AF31" s="124"/>
      <c r="AG31" s="124"/>
      <c r="AH31" s="123">
        <v>0</v>
      </c>
      <c r="AI31" s="124">
        <v>0</v>
      </c>
      <c r="AJ31" s="124"/>
      <c r="AK31" s="124"/>
      <c r="AL31" s="124">
        <v>0</v>
      </c>
      <c r="AM31" s="124"/>
      <c r="AN31" s="124"/>
      <c r="AO31" s="124">
        <v>0</v>
      </c>
      <c r="AP31" s="124"/>
      <c r="AQ31" s="124"/>
      <c r="AR31" s="124">
        <v>0</v>
      </c>
      <c r="AS31" s="124"/>
      <c r="AT31" s="124"/>
      <c r="AU31" s="124"/>
      <c r="AV31" s="124"/>
      <c r="AW31" s="124"/>
      <c r="AX31" s="124"/>
      <c r="AY31" s="124">
        <v>0</v>
      </c>
      <c r="AZ31" s="124"/>
      <c r="BA31" s="123">
        <v>0</v>
      </c>
      <c r="BB31" s="124">
        <v>0</v>
      </c>
      <c r="BC31" s="124"/>
      <c r="BD31" s="124"/>
      <c r="BE31" s="123">
        <v>0</v>
      </c>
      <c r="BF31" s="123">
        <v>0</v>
      </c>
      <c r="BG31" s="124">
        <v>0</v>
      </c>
      <c r="BH31" s="124"/>
      <c r="BI31" s="123">
        <v>0</v>
      </c>
      <c r="BJ31" s="123">
        <v>0</v>
      </c>
      <c r="BK31" s="123">
        <v>0</v>
      </c>
      <c r="BL31" s="123">
        <v>0</v>
      </c>
      <c r="BM31" s="123">
        <v>0</v>
      </c>
      <c r="BN31" s="123">
        <v>215</v>
      </c>
      <c r="BO31" s="123">
        <v>44</v>
      </c>
      <c r="BP31" s="125">
        <v>171</v>
      </c>
      <c r="BQ31" s="125"/>
      <c r="BR31" s="125"/>
      <c r="BS31" s="66"/>
    </row>
    <row r="32" spans="1:71" ht="20.100000000000001" customHeight="1">
      <c r="A32" s="66"/>
      <c r="B32" s="120" t="s">
        <v>61</v>
      </c>
      <c r="C32" s="120"/>
      <c r="D32" s="120"/>
      <c r="E32" s="120"/>
      <c r="F32" s="120"/>
      <c r="G32" s="121">
        <v>13</v>
      </c>
      <c r="H32" s="121"/>
      <c r="I32" s="122">
        <v>29</v>
      </c>
      <c r="J32" s="122"/>
      <c r="K32" s="122"/>
      <c r="L32" s="122">
        <v>6</v>
      </c>
      <c r="M32" s="122"/>
      <c r="N32" s="123">
        <v>23</v>
      </c>
      <c r="O32" s="123">
        <v>0</v>
      </c>
      <c r="P32" s="123">
        <v>0</v>
      </c>
      <c r="Q32" s="123">
        <v>0</v>
      </c>
      <c r="R32" s="124">
        <v>0</v>
      </c>
      <c r="S32" s="124"/>
      <c r="T32" s="124"/>
      <c r="U32" s="123">
        <v>0</v>
      </c>
      <c r="V32" s="124">
        <v>0</v>
      </c>
      <c r="W32" s="124"/>
      <c r="X32" s="124"/>
      <c r="Y32" s="124">
        <v>0</v>
      </c>
      <c r="Z32" s="124"/>
      <c r="AA32" s="124">
        <v>0</v>
      </c>
      <c r="AB32" s="124"/>
      <c r="AC32" s="124"/>
      <c r="AD32" s="124"/>
      <c r="AE32" s="124"/>
      <c r="AF32" s="124"/>
      <c r="AG32" s="124"/>
      <c r="AH32" s="123">
        <v>0</v>
      </c>
      <c r="AI32" s="124">
        <v>0</v>
      </c>
      <c r="AJ32" s="124"/>
      <c r="AK32" s="124"/>
      <c r="AL32" s="124">
        <v>0</v>
      </c>
      <c r="AM32" s="124"/>
      <c r="AN32" s="124"/>
      <c r="AO32" s="124">
        <v>0</v>
      </c>
      <c r="AP32" s="124"/>
      <c r="AQ32" s="124"/>
      <c r="AR32" s="124">
        <v>0</v>
      </c>
      <c r="AS32" s="124"/>
      <c r="AT32" s="124"/>
      <c r="AU32" s="124"/>
      <c r="AV32" s="124"/>
      <c r="AW32" s="124"/>
      <c r="AX32" s="124"/>
      <c r="AY32" s="124">
        <v>0</v>
      </c>
      <c r="AZ32" s="124"/>
      <c r="BA32" s="123">
        <v>0</v>
      </c>
      <c r="BB32" s="124">
        <v>0</v>
      </c>
      <c r="BC32" s="124"/>
      <c r="BD32" s="124"/>
      <c r="BE32" s="123">
        <v>0</v>
      </c>
      <c r="BF32" s="123">
        <v>0</v>
      </c>
      <c r="BG32" s="124">
        <v>0</v>
      </c>
      <c r="BH32" s="124"/>
      <c r="BI32" s="123">
        <v>0</v>
      </c>
      <c r="BJ32" s="123">
        <v>0</v>
      </c>
      <c r="BK32" s="123">
        <v>0</v>
      </c>
      <c r="BL32" s="123">
        <v>0</v>
      </c>
      <c r="BM32" s="123">
        <v>0</v>
      </c>
      <c r="BN32" s="123">
        <v>19</v>
      </c>
      <c r="BO32" s="123">
        <v>2</v>
      </c>
      <c r="BP32" s="125">
        <v>17</v>
      </c>
      <c r="BQ32" s="125"/>
      <c r="BR32" s="125"/>
      <c r="BS32" s="66"/>
    </row>
    <row r="33" spans="1:71" ht="24.95" customHeight="1">
      <c r="A33" s="66"/>
      <c r="B33" s="126" t="s">
        <v>131</v>
      </c>
      <c r="C33" s="126"/>
      <c r="D33" s="126"/>
      <c r="E33" s="126"/>
      <c r="F33" s="126"/>
      <c r="G33" s="66"/>
      <c r="H33" s="66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8"/>
      <c r="BQ33" s="128"/>
      <c r="BR33" s="128"/>
      <c r="BS33" s="66"/>
    </row>
    <row r="34" spans="1:71" ht="20.100000000000001" customHeight="1">
      <c r="A34" s="66"/>
      <c r="B34" s="120" t="s">
        <v>58</v>
      </c>
      <c r="C34" s="120"/>
      <c r="D34" s="120"/>
      <c r="E34" s="120"/>
      <c r="F34" s="120"/>
      <c r="G34" s="121">
        <v>14</v>
      </c>
      <c r="H34" s="121"/>
      <c r="I34" s="122">
        <v>534</v>
      </c>
      <c r="J34" s="122"/>
      <c r="K34" s="122"/>
      <c r="L34" s="122">
        <v>201</v>
      </c>
      <c r="M34" s="122"/>
      <c r="N34" s="123">
        <v>333</v>
      </c>
      <c r="O34" s="123">
        <v>0</v>
      </c>
      <c r="P34" s="123">
        <v>0</v>
      </c>
      <c r="Q34" s="123">
        <v>0</v>
      </c>
      <c r="R34" s="124">
        <v>0</v>
      </c>
      <c r="S34" s="124"/>
      <c r="T34" s="124"/>
      <c r="U34" s="123">
        <v>0</v>
      </c>
      <c r="V34" s="124">
        <v>0</v>
      </c>
      <c r="W34" s="124"/>
      <c r="X34" s="124"/>
      <c r="Y34" s="124">
        <v>0</v>
      </c>
      <c r="Z34" s="124"/>
      <c r="AA34" s="124">
        <v>0</v>
      </c>
      <c r="AB34" s="124"/>
      <c r="AC34" s="124"/>
      <c r="AD34" s="124"/>
      <c r="AE34" s="124"/>
      <c r="AF34" s="124"/>
      <c r="AG34" s="124"/>
      <c r="AH34" s="123">
        <v>0</v>
      </c>
      <c r="AI34" s="124">
        <v>0</v>
      </c>
      <c r="AJ34" s="124"/>
      <c r="AK34" s="124"/>
      <c r="AL34" s="124">
        <v>0</v>
      </c>
      <c r="AM34" s="124"/>
      <c r="AN34" s="124"/>
      <c r="AO34" s="124">
        <v>0</v>
      </c>
      <c r="AP34" s="124"/>
      <c r="AQ34" s="124"/>
      <c r="AR34" s="124">
        <v>0</v>
      </c>
      <c r="AS34" s="124"/>
      <c r="AT34" s="124"/>
      <c r="AU34" s="124"/>
      <c r="AV34" s="124"/>
      <c r="AW34" s="124"/>
      <c r="AX34" s="124"/>
      <c r="AY34" s="124">
        <v>0</v>
      </c>
      <c r="AZ34" s="124"/>
      <c r="BA34" s="123">
        <v>0</v>
      </c>
      <c r="BB34" s="124">
        <v>0</v>
      </c>
      <c r="BC34" s="124"/>
      <c r="BD34" s="124"/>
      <c r="BE34" s="123">
        <v>0</v>
      </c>
      <c r="BF34" s="123">
        <v>0</v>
      </c>
      <c r="BG34" s="124">
        <v>0</v>
      </c>
      <c r="BH34" s="124"/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159</v>
      </c>
      <c r="BO34" s="123">
        <v>49</v>
      </c>
      <c r="BP34" s="125">
        <v>110</v>
      </c>
      <c r="BQ34" s="125"/>
      <c r="BR34" s="125"/>
      <c r="BS34" s="66"/>
    </row>
    <row r="35" spans="1:71" ht="20.100000000000001" customHeight="1">
      <c r="A35" s="66"/>
      <c r="B35" s="120" t="s">
        <v>59</v>
      </c>
      <c r="C35" s="120"/>
      <c r="D35" s="120"/>
      <c r="E35" s="120"/>
      <c r="F35" s="120"/>
      <c r="G35" s="121">
        <v>15</v>
      </c>
      <c r="H35" s="121"/>
      <c r="I35" s="122">
        <v>49756</v>
      </c>
      <c r="J35" s="122"/>
      <c r="K35" s="122"/>
      <c r="L35" s="122">
        <v>18657</v>
      </c>
      <c r="M35" s="122"/>
      <c r="N35" s="123">
        <v>31099</v>
      </c>
      <c r="O35" s="123">
        <v>117</v>
      </c>
      <c r="P35" s="123">
        <v>42</v>
      </c>
      <c r="Q35" s="123">
        <v>75</v>
      </c>
      <c r="R35" s="124">
        <v>23</v>
      </c>
      <c r="S35" s="124"/>
      <c r="T35" s="124"/>
      <c r="U35" s="123">
        <v>8</v>
      </c>
      <c r="V35" s="124">
        <v>15</v>
      </c>
      <c r="W35" s="124"/>
      <c r="X35" s="124"/>
      <c r="Y35" s="124">
        <v>12</v>
      </c>
      <c r="Z35" s="124"/>
      <c r="AA35" s="124">
        <v>9</v>
      </c>
      <c r="AB35" s="124"/>
      <c r="AC35" s="124"/>
      <c r="AD35" s="124"/>
      <c r="AE35" s="124"/>
      <c r="AF35" s="124"/>
      <c r="AG35" s="124"/>
      <c r="AH35" s="123">
        <v>3</v>
      </c>
      <c r="AI35" s="124">
        <v>0</v>
      </c>
      <c r="AJ35" s="124"/>
      <c r="AK35" s="124"/>
      <c r="AL35" s="124">
        <v>0</v>
      </c>
      <c r="AM35" s="124"/>
      <c r="AN35" s="124"/>
      <c r="AO35" s="124">
        <v>0</v>
      </c>
      <c r="AP35" s="124"/>
      <c r="AQ35" s="124"/>
      <c r="AR35" s="124">
        <v>73</v>
      </c>
      <c r="AS35" s="124"/>
      <c r="AT35" s="124"/>
      <c r="AU35" s="124"/>
      <c r="AV35" s="124"/>
      <c r="AW35" s="124"/>
      <c r="AX35" s="124"/>
      <c r="AY35" s="124">
        <v>22</v>
      </c>
      <c r="AZ35" s="124"/>
      <c r="BA35" s="123">
        <v>51</v>
      </c>
      <c r="BB35" s="124">
        <v>2</v>
      </c>
      <c r="BC35" s="124"/>
      <c r="BD35" s="124"/>
      <c r="BE35" s="123">
        <v>1</v>
      </c>
      <c r="BF35" s="123">
        <v>1</v>
      </c>
      <c r="BG35" s="124">
        <v>2</v>
      </c>
      <c r="BH35" s="124"/>
      <c r="BI35" s="123">
        <v>0</v>
      </c>
      <c r="BJ35" s="123">
        <v>2</v>
      </c>
      <c r="BK35" s="123">
        <v>5</v>
      </c>
      <c r="BL35" s="123">
        <v>2</v>
      </c>
      <c r="BM35" s="123">
        <v>3</v>
      </c>
      <c r="BN35" s="123">
        <v>12061</v>
      </c>
      <c r="BO35" s="123">
        <v>4749</v>
      </c>
      <c r="BP35" s="125">
        <v>7312</v>
      </c>
      <c r="BQ35" s="125"/>
      <c r="BR35" s="125"/>
      <c r="BS35" s="66"/>
    </row>
    <row r="36" spans="1:71" ht="20.100000000000001" customHeight="1">
      <c r="A36" s="66"/>
      <c r="B36" s="120" t="s">
        <v>60</v>
      </c>
      <c r="C36" s="120"/>
      <c r="D36" s="120"/>
      <c r="E36" s="120"/>
      <c r="F36" s="120"/>
      <c r="G36" s="121">
        <v>16</v>
      </c>
      <c r="H36" s="121"/>
      <c r="I36" s="122">
        <v>8587</v>
      </c>
      <c r="J36" s="122"/>
      <c r="K36" s="122"/>
      <c r="L36" s="122">
        <v>2505</v>
      </c>
      <c r="M36" s="122"/>
      <c r="N36" s="123">
        <v>6082</v>
      </c>
      <c r="O36" s="123">
        <v>2</v>
      </c>
      <c r="P36" s="123">
        <v>1</v>
      </c>
      <c r="Q36" s="123">
        <v>1</v>
      </c>
      <c r="R36" s="124">
        <v>0</v>
      </c>
      <c r="S36" s="124"/>
      <c r="T36" s="124"/>
      <c r="U36" s="123">
        <v>0</v>
      </c>
      <c r="V36" s="124">
        <v>0</v>
      </c>
      <c r="W36" s="124"/>
      <c r="X36" s="124"/>
      <c r="Y36" s="124">
        <v>0</v>
      </c>
      <c r="Z36" s="124"/>
      <c r="AA36" s="124">
        <v>0</v>
      </c>
      <c r="AB36" s="124"/>
      <c r="AC36" s="124"/>
      <c r="AD36" s="124"/>
      <c r="AE36" s="124"/>
      <c r="AF36" s="124"/>
      <c r="AG36" s="124"/>
      <c r="AH36" s="123">
        <v>0</v>
      </c>
      <c r="AI36" s="124">
        <v>0</v>
      </c>
      <c r="AJ36" s="124"/>
      <c r="AK36" s="124"/>
      <c r="AL36" s="124">
        <v>0</v>
      </c>
      <c r="AM36" s="124"/>
      <c r="AN36" s="124"/>
      <c r="AO36" s="124">
        <v>0</v>
      </c>
      <c r="AP36" s="124"/>
      <c r="AQ36" s="124"/>
      <c r="AR36" s="124">
        <v>1</v>
      </c>
      <c r="AS36" s="124"/>
      <c r="AT36" s="124"/>
      <c r="AU36" s="124"/>
      <c r="AV36" s="124"/>
      <c r="AW36" s="124"/>
      <c r="AX36" s="124"/>
      <c r="AY36" s="124">
        <v>1</v>
      </c>
      <c r="AZ36" s="124"/>
      <c r="BA36" s="123">
        <v>0</v>
      </c>
      <c r="BB36" s="124">
        <v>1</v>
      </c>
      <c r="BC36" s="124"/>
      <c r="BD36" s="124"/>
      <c r="BE36" s="123">
        <v>0</v>
      </c>
      <c r="BF36" s="123">
        <v>1</v>
      </c>
      <c r="BG36" s="124">
        <v>0</v>
      </c>
      <c r="BH36" s="124"/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2978</v>
      </c>
      <c r="BO36" s="123">
        <v>974</v>
      </c>
      <c r="BP36" s="125">
        <v>2004</v>
      </c>
      <c r="BQ36" s="125"/>
      <c r="BR36" s="125"/>
      <c r="BS36" s="66"/>
    </row>
    <row r="37" spans="1:71" ht="20.100000000000001" customHeight="1">
      <c r="A37" s="66"/>
      <c r="B37" s="120" t="s">
        <v>61</v>
      </c>
      <c r="C37" s="120"/>
      <c r="D37" s="120"/>
      <c r="E37" s="120"/>
      <c r="F37" s="120"/>
      <c r="G37" s="121">
        <v>17</v>
      </c>
      <c r="H37" s="121"/>
      <c r="I37" s="122">
        <v>647</v>
      </c>
      <c r="J37" s="122"/>
      <c r="K37" s="122"/>
      <c r="L37" s="122">
        <v>251</v>
      </c>
      <c r="M37" s="122"/>
      <c r="N37" s="123">
        <v>396</v>
      </c>
      <c r="O37" s="123">
        <v>0</v>
      </c>
      <c r="P37" s="123">
        <v>0</v>
      </c>
      <c r="Q37" s="123">
        <v>0</v>
      </c>
      <c r="R37" s="124">
        <v>0</v>
      </c>
      <c r="S37" s="124"/>
      <c r="T37" s="124"/>
      <c r="U37" s="123">
        <v>0</v>
      </c>
      <c r="V37" s="124">
        <v>0</v>
      </c>
      <c r="W37" s="124"/>
      <c r="X37" s="124"/>
      <c r="Y37" s="124">
        <v>0</v>
      </c>
      <c r="Z37" s="124"/>
      <c r="AA37" s="124">
        <v>0</v>
      </c>
      <c r="AB37" s="124"/>
      <c r="AC37" s="124"/>
      <c r="AD37" s="124"/>
      <c r="AE37" s="124"/>
      <c r="AF37" s="124"/>
      <c r="AG37" s="124"/>
      <c r="AH37" s="123">
        <v>0</v>
      </c>
      <c r="AI37" s="124">
        <v>0</v>
      </c>
      <c r="AJ37" s="124"/>
      <c r="AK37" s="124"/>
      <c r="AL37" s="124">
        <v>0</v>
      </c>
      <c r="AM37" s="124"/>
      <c r="AN37" s="124"/>
      <c r="AO37" s="124">
        <v>0</v>
      </c>
      <c r="AP37" s="124"/>
      <c r="AQ37" s="124"/>
      <c r="AR37" s="124">
        <v>0</v>
      </c>
      <c r="AS37" s="124"/>
      <c r="AT37" s="124"/>
      <c r="AU37" s="124"/>
      <c r="AV37" s="124"/>
      <c r="AW37" s="124"/>
      <c r="AX37" s="124"/>
      <c r="AY37" s="124">
        <v>0</v>
      </c>
      <c r="AZ37" s="124"/>
      <c r="BA37" s="123">
        <v>0</v>
      </c>
      <c r="BB37" s="124">
        <v>0</v>
      </c>
      <c r="BC37" s="124"/>
      <c r="BD37" s="124"/>
      <c r="BE37" s="123">
        <v>0</v>
      </c>
      <c r="BF37" s="123">
        <v>0</v>
      </c>
      <c r="BG37" s="124">
        <v>0</v>
      </c>
      <c r="BH37" s="124"/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90</v>
      </c>
      <c r="BO37" s="123">
        <v>37</v>
      </c>
      <c r="BP37" s="125">
        <v>53</v>
      </c>
      <c r="BQ37" s="125"/>
      <c r="BR37" s="125"/>
      <c r="BS37" s="66"/>
    </row>
    <row r="38" spans="1:71" ht="24.95" customHeight="1">
      <c r="A38" s="66"/>
      <c r="B38" s="126" t="s">
        <v>132</v>
      </c>
      <c r="C38" s="126"/>
      <c r="D38" s="126"/>
      <c r="E38" s="126"/>
      <c r="F38" s="126"/>
      <c r="G38" s="66"/>
      <c r="H38" s="66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8"/>
      <c r="BQ38" s="128"/>
      <c r="BR38" s="128"/>
      <c r="BS38" s="66"/>
    </row>
    <row r="39" spans="1:71" ht="20.100000000000001" customHeight="1">
      <c r="A39" s="66"/>
      <c r="B39" s="120" t="s">
        <v>59</v>
      </c>
      <c r="C39" s="120"/>
      <c r="D39" s="120"/>
      <c r="E39" s="120"/>
      <c r="F39" s="120"/>
      <c r="G39" s="121">
        <v>18</v>
      </c>
      <c r="H39" s="121"/>
      <c r="I39" s="122">
        <v>83</v>
      </c>
      <c r="J39" s="122"/>
      <c r="K39" s="122"/>
      <c r="L39" s="122">
        <v>73</v>
      </c>
      <c r="M39" s="122"/>
      <c r="N39" s="123">
        <v>10</v>
      </c>
      <c r="O39" s="123">
        <v>0</v>
      </c>
      <c r="P39" s="123">
        <v>0</v>
      </c>
      <c r="Q39" s="123">
        <v>0</v>
      </c>
      <c r="R39" s="124">
        <v>0</v>
      </c>
      <c r="S39" s="124"/>
      <c r="T39" s="124"/>
      <c r="U39" s="123">
        <v>0</v>
      </c>
      <c r="V39" s="124">
        <v>0</v>
      </c>
      <c r="W39" s="124"/>
      <c r="X39" s="124"/>
      <c r="Y39" s="124">
        <v>0</v>
      </c>
      <c r="Z39" s="124"/>
      <c r="AA39" s="124">
        <v>0</v>
      </c>
      <c r="AB39" s="124"/>
      <c r="AC39" s="124"/>
      <c r="AD39" s="124"/>
      <c r="AE39" s="124"/>
      <c r="AF39" s="124"/>
      <c r="AG39" s="124"/>
      <c r="AH39" s="123">
        <v>0</v>
      </c>
      <c r="AI39" s="124">
        <v>0</v>
      </c>
      <c r="AJ39" s="124"/>
      <c r="AK39" s="124"/>
      <c r="AL39" s="124">
        <v>0</v>
      </c>
      <c r="AM39" s="124"/>
      <c r="AN39" s="124"/>
      <c r="AO39" s="124">
        <v>0</v>
      </c>
      <c r="AP39" s="124"/>
      <c r="AQ39" s="124"/>
      <c r="AR39" s="124">
        <v>0</v>
      </c>
      <c r="AS39" s="124"/>
      <c r="AT39" s="124"/>
      <c r="AU39" s="124"/>
      <c r="AV39" s="124"/>
      <c r="AW39" s="124"/>
      <c r="AX39" s="124"/>
      <c r="AY39" s="124">
        <v>0</v>
      </c>
      <c r="AZ39" s="124"/>
      <c r="BA39" s="123">
        <v>0</v>
      </c>
      <c r="BB39" s="124">
        <v>0</v>
      </c>
      <c r="BC39" s="124"/>
      <c r="BD39" s="124"/>
      <c r="BE39" s="123">
        <v>0</v>
      </c>
      <c r="BF39" s="123">
        <v>0</v>
      </c>
      <c r="BG39" s="124">
        <v>0</v>
      </c>
      <c r="BH39" s="124"/>
      <c r="BI39" s="123">
        <v>0</v>
      </c>
      <c r="BJ39" s="123">
        <v>0</v>
      </c>
      <c r="BK39" s="123">
        <v>0</v>
      </c>
      <c r="BL39" s="123">
        <v>0</v>
      </c>
      <c r="BM39" s="123">
        <v>0</v>
      </c>
      <c r="BN39" s="123">
        <v>18</v>
      </c>
      <c r="BO39" s="123">
        <v>16</v>
      </c>
      <c r="BP39" s="125">
        <v>2</v>
      </c>
      <c r="BQ39" s="125"/>
      <c r="BR39" s="125"/>
      <c r="BS39" s="66"/>
    </row>
    <row r="40" spans="1:71" ht="20.100000000000001" customHeight="1">
      <c r="A40" s="66"/>
      <c r="B40" s="120" t="s">
        <v>60</v>
      </c>
      <c r="C40" s="120"/>
      <c r="D40" s="120"/>
      <c r="E40" s="120"/>
      <c r="F40" s="120"/>
      <c r="G40" s="121">
        <v>19</v>
      </c>
      <c r="H40" s="121"/>
      <c r="I40" s="122">
        <v>14</v>
      </c>
      <c r="J40" s="122"/>
      <c r="K40" s="122"/>
      <c r="L40" s="122">
        <v>12</v>
      </c>
      <c r="M40" s="122"/>
      <c r="N40" s="123">
        <v>2</v>
      </c>
      <c r="O40" s="123">
        <v>0</v>
      </c>
      <c r="P40" s="123">
        <v>0</v>
      </c>
      <c r="Q40" s="123">
        <v>0</v>
      </c>
      <c r="R40" s="124">
        <v>0</v>
      </c>
      <c r="S40" s="124"/>
      <c r="T40" s="124"/>
      <c r="U40" s="123">
        <v>0</v>
      </c>
      <c r="V40" s="124">
        <v>0</v>
      </c>
      <c r="W40" s="124"/>
      <c r="X40" s="124"/>
      <c r="Y40" s="124">
        <v>0</v>
      </c>
      <c r="Z40" s="124"/>
      <c r="AA40" s="124">
        <v>0</v>
      </c>
      <c r="AB40" s="124"/>
      <c r="AC40" s="124"/>
      <c r="AD40" s="124"/>
      <c r="AE40" s="124"/>
      <c r="AF40" s="124"/>
      <c r="AG40" s="124"/>
      <c r="AH40" s="123">
        <v>0</v>
      </c>
      <c r="AI40" s="124">
        <v>0</v>
      </c>
      <c r="AJ40" s="124"/>
      <c r="AK40" s="124"/>
      <c r="AL40" s="124">
        <v>0</v>
      </c>
      <c r="AM40" s="124"/>
      <c r="AN40" s="124"/>
      <c r="AO40" s="124">
        <v>0</v>
      </c>
      <c r="AP40" s="124"/>
      <c r="AQ40" s="124"/>
      <c r="AR40" s="124">
        <v>0</v>
      </c>
      <c r="AS40" s="124"/>
      <c r="AT40" s="124"/>
      <c r="AU40" s="124"/>
      <c r="AV40" s="124"/>
      <c r="AW40" s="124"/>
      <c r="AX40" s="124"/>
      <c r="AY40" s="124">
        <v>0</v>
      </c>
      <c r="AZ40" s="124"/>
      <c r="BA40" s="123">
        <v>0</v>
      </c>
      <c r="BB40" s="124">
        <v>0</v>
      </c>
      <c r="BC40" s="124"/>
      <c r="BD40" s="124"/>
      <c r="BE40" s="123">
        <v>0</v>
      </c>
      <c r="BF40" s="123">
        <v>0</v>
      </c>
      <c r="BG40" s="124">
        <v>0</v>
      </c>
      <c r="BH40" s="124"/>
      <c r="BI40" s="123">
        <v>0</v>
      </c>
      <c r="BJ40" s="123">
        <v>0</v>
      </c>
      <c r="BK40" s="123">
        <v>0</v>
      </c>
      <c r="BL40" s="123">
        <v>0</v>
      </c>
      <c r="BM40" s="123">
        <v>0</v>
      </c>
      <c r="BN40" s="123">
        <v>14</v>
      </c>
      <c r="BO40" s="123">
        <v>12</v>
      </c>
      <c r="BP40" s="125">
        <v>2</v>
      </c>
      <c r="BQ40" s="125"/>
      <c r="BR40" s="125"/>
      <c r="BS40" s="66"/>
    </row>
    <row r="41" spans="1:71" ht="15" customHeight="1">
      <c r="A41" s="66"/>
      <c r="B41" s="96" t="s">
        <v>36</v>
      </c>
      <c r="C41" s="96"/>
      <c r="D41" s="96"/>
      <c r="E41" s="96"/>
      <c r="F41" s="66"/>
      <c r="G41" s="66"/>
      <c r="H41" s="96" t="s">
        <v>117</v>
      </c>
      <c r="I41" s="96"/>
      <c r="J41" s="96"/>
      <c r="K41" s="97" t="s">
        <v>133</v>
      </c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</row>
    <row r="42" spans="1:71" ht="3.9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</row>
    <row r="43" spans="1:71" ht="15" customHeight="1">
      <c r="A43" s="66"/>
      <c r="B43" s="66"/>
      <c r="C43" s="66"/>
      <c r="D43" s="66"/>
      <c r="E43" s="66"/>
      <c r="F43" s="66"/>
      <c r="G43" s="66"/>
      <c r="H43" s="96" t="s">
        <v>119</v>
      </c>
      <c r="I43" s="96"/>
      <c r="J43" s="96"/>
      <c r="K43" s="97" t="s">
        <v>134</v>
      </c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</row>
    <row r="44" spans="1:71" ht="36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</row>
    <row r="45" spans="1:71" ht="9.9499999999999993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99"/>
      <c r="Y45" s="99"/>
      <c r="Z45" s="99"/>
      <c r="AA45" s="99"/>
      <c r="AB45" s="99"/>
      <c r="AC45" s="66"/>
      <c r="AD45" s="129"/>
      <c r="AE45" s="129"/>
      <c r="AF45" s="129"/>
      <c r="AG45" s="129"/>
      <c r="AH45" s="129"/>
      <c r="AI45" s="129"/>
      <c r="AJ45" s="129"/>
      <c r="AK45" s="129"/>
      <c r="AL45" s="66"/>
      <c r="AM45" s="66"/>
      <c r="AN45" s="129"/>
      <c r="AO45" s="129"/>
      <c r="AP45" s="129"/>
      <c r="AQ45" s="129"/>
      <c r="AR45" s="129"/>
      <c r="AS45" s="129"/>
      <c r="AT45" s="129"/>
      <c r="AU45" s="66"/>
      <c r="AV45" s="66"/>
      <c r="AW45" s="66"/>
      <c r="AX45" s="129"/>
      <c r="AY45" s="129"/>
      <c r="AZ45" s="129"/>
      <c r="BA45" s="129"/>
      <c r="BB45" s="129"/>
      <c r="BC45" s="129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</row>
    <row r="46" spans="1:71" ht="3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129"/>
      <c r="AE46" s="129"/>
      <c r="AF46" s="129"/>
      <c r="AG46" s="129"/>
      <c r="AH46" s="129"/>
      <c r="AI46" s="129"/>
      <c r="AJ46" s="129"/>
      <c r="AK46" s="129"/>
      <c r="AL46" s="66"/>
      <c r="AM46" s="66"/>
      <c r="AN46" s="129"/>
      <c r="AO46" s="129"/>
      <c r="AP46" s="129"/>
      <c r="AQ46" s="129"/>
      <c r="AR46" s="129"/>
      <c r="AS46" s="129"/>
      <c r="AT46" s="129"/>
      <c r="AU46" s="66"/>
      <c r="AV46" s="66"/>
      <c r="AW46" s="66"/>
      <c r="AX46" s="129"/>
      <c r="AY46" s="129"/>
      <c r="AZ46" s="129"/>
      <c r="BA46" s="129"/>
      <c r="BB46" s="129"/>
      <c r="BC46" s="129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</row>
    <row r="47" spans="1:71" ht="12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99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99"/>
      <c r="AG47" s="99"/>
      <c r="AH47" s="99"/>
      <c r="AI47" s="99"/>
      <c r="AJ47" s="66"/>
      <c r="AK47" s="66"/>
      <c r="AL47" s="66"/>
      <c r="AM47" s="66"/>
      <c r="AN47" s="66"/>
      <c r="AO47" s="66"/>
      <c r="AP47" s="66"/>
      <c r="AQ47" s="99"/>
      <c r="AR47" s="99"/>
      <c r="AS47" s="99"/>
      <c r="AT47" s="66"/>
      <c r="AU47" s="66"/>
      <c r="AV47" s="66"/>
      <c r="AW47" s="66"/>
      <c r="AX47" s="66"/>
      <c r="AY47" s="66"/>
      <c r="AZ47" s="99"/>
      <c r="BA47" s="99"/>
      <c r="BB47" s="99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</row>
    <row r="48" spans="1:71" ht="3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99"/>
      <c r="T48" s="66"/>
      <c r="U48" s="66"/>
      <c r="V48" s="66"/>
      <c r="W48" s="99"/>
      <c r="X48" s="99"/>
      <c r="Y48" s="99"/>
      <c r="Z48" s="99"/>
      <c r="AA48" s="99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</row>
    <row r="49" spans="1:71" ht="12.9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99"/>
      <c r="T49" s="66"/>
      <c r="U49" s="66"/>
      <c r="V49" s="66"/>
      <c r="W49" s="99"/>
      <c r="X49" s="99"/>
      <c r="Y49" s="99"/>
      <c r="Z49" s="99"/>
      <c r="AA49" s="99"/>
      <c r="AB49" s="66"/>
      <c r="AC49" s="66"/>
      <c r="AD49" s="129"/>
      <c r="AE49" s="129"/>
      <c r="AF49" s="129"/>
      <c r="AG49" s="129"/>
      <c r="AH49" s="129"/>
      <c r="AI49" s="129"/>
      <c r="AJ49" s="129"/>
      <c r="AK49" s="129"/>
      <c r="AL49" s="66"/>
      <c r="AM49" s="66"/>
      <c r="AN49" s="129"/>
      <c r="AO49" s="129"/>
      <c r="AP49" s="129"/>
      <c r="AQ49" s="129"/>
      <c r="AR49" s="129"/>
      <c r="AS49" s="129"/>
      <c r="AT49" s="129"/>
      <c r="AU49" s="66"/>
      <c r="AV49" s="66"/>
      <c r="AW49" s="66"/>
      <c r="AX49" s="129"/>
      <c r="AY49" s="129"/>
      <c r="AZ49" s="129"/>
      <c r="BA49" s="129"/>
      <c r="BB49" s="129"/>
      <c r="BC49" s="129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</row>
    <row r="50" spans="1:71" ht="0.9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99"/>
      <c r="T50" s="66"/>
      <c r="U50" s="66"/>
      <c r="V50" s="66"/>
      <c r="W50" s="99"/>
      <c r="X50" s="99"/>
      <c r="Y50" s="99"/>
      <c r="Z50" s="99"/>
      <c r="AA50" s="99"/>
      <c r="AB50" s="66"/>
      <c r="AC50" s="66"/>
      <c r="AD50" s="66"/>
      <c r="AE50" s="66"/>
      <c r="AF50" s="66"/>
      <c r="AG50" s="99"/>
      <c r="AH50" s="99"/>
      <c r="AI50" s="99"/>
      <c r="AJ50" s="99"/>
      <c r="AK50" s="66"/>
      <c r="AL50" s="66"/>
      <c r="AM50" s="66"/>
      <c r="AN50" s="66"/>
      <c r="AO50" s="66"/>
      <c r="AP50" s="99"/>
      <c r="AQ50" s="99"/>
      <c r="AR50" s="99"/>
      <c r="AS50" s="66"/>
      <c r="AT50" s="66"/>
      <c r="AU50" s="66"/>
      <c r="AV50" s="66"/>
      <c r="AW50" s="66"/>
      <c r="AX50" s="66"/>
      <c r="AY50" s="66"/>
      <c r="AZ50" s="99"/>
      <c r="BA50" s="99"/>
      <c r="BB50" s="99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</row>
    <row r="51" spans="1:71" ht="0.9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99"/>
      <c r="X51" s="99"/>
      <c r="Y51" s="99"/>
      <c r="Z51" s="99"/>
      <c r="AA51" s="99"/>
      <c r="AB51" s="66"/>
      <c r="AC51" s="66"/>
      <c r="AD51" s="66"/>
      <c r="AE51" s="66"/>
      <c r="AF51" s="66"/>
      <c r="AG51" s="99"/>
      <c r="AH51" s="99"/>
      <c r="AI51" s="99"/>
      <c r="AJ51" s="99"/>
      <c r="AK51" s="66"/>
      <c r="AL51" s="66"/>
      <c r="AM51" s="66"/>
      <c r="AN51" s="66"/>
      <c r="AO51" s="66"/>
      <c r="AP51" s="99"/>
      <c r="AQ51" s="99"/>
      <c r="AR51" s="99"/>
      <c r="AS51" s="66"/>
      <c r="AT51" s="66"/>
      <c r="AU51" s="66"/>
      <c r="AV51" s="66"/>
      <c r="AW51" s="66"/>
      <c r="AX51" s="66"/>
      <c r="AY51" s="66"/>
      <c r="AZ51" s="99"/>
      <c r="BA51" s="99"/>
      <c r="BB51" s="99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</row>
    <row r="52" spans="1:71" ht="9.9499999999999993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99"/>
      <c r="AH52" s="99"/>
      <c r="AI52" s="99"/>
      <c r="AJ52" s="99"/>
      <c r="AK52" s="66"/>
      <c r="AL52" s="66"/>
      <c r="AM52" s="66"/>
      <c r="AN52" s="66"/>
      <c r="AO52" s="66"/>
      <c r="AP52" s="99"/>
      <c r="AQ52" s="99"/>
      <c r="AR52" s="99"/>
      <c r="AS52" s="66"/>
      <c r="AT52" s="66"/>
      <c r="AU52" s="66"/>
      <c r="AV52" s="66"/>
      <c r="AW52" s="66"/>
      <c r="AX52" s="66"/>
      <c r="AY52" s="66"/>
      <c r="AZ52" s="99"/>
      <c r="BA52" s="99"/>
      <c r="BB52" s="99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</row>
    <row r="53" spans="1:71" ht="0.9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129"/>
      <c r="AF53" s="129"/>
      <c r="AG53" s="129"/>
      <c r="AH53" s="129"/>
      <c r="AI53" s="129"/>
      <c r="AJ53" s="129"/>
      <c r="AK53" s="129"/>
      <c r="AL53" s="129"/>
      <c r="AM53" s="66"/>
      <c r="AN53" s="129"/>
      <c r="AO53" s="129"/>
      <c r="AP53" s="129"/>
      <c r="AQ53" s="129"/>
      <c r="AR53" s="129"/>
      <c r="AS53" s="129"/>
      <c r="AT53" s="129"/>
      <c r="AU53" s="66"/>
      <c r="AV53" s="66"/>
      <c r="AW53" s="66"/>
      <c r="AX53" s="129"/>
      <c r="AY53" s="129"/>
      <c r="AZ53" s="129"/>
      <c r="BA53" s="129"/>
      <c r="BB53" s="129"/>
      <c r="BC53" s="129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</row>
    <row r="54" spans="1:71" ht="9.9499999999999993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99"/>
      <c r="X54" s="99"/>
      <c r="Y54" s="99"/>
      <c r="Z54" s="99"/>
      <c r="AA54" s="99"/>
      <c r="AB54" s="66"/>
      <c r="AC54" s="66"/>
      <c r="AD54" s="66"/>
      <c r="AE54" s="129"/>
      <c r="AF54" s="129"/>
      <c r="AG54" s="129"/>
      <c r="AH54" s="129"/>
      <c r="AI54" s="129"/>
      <c r="AJ54" s="129"/>
      <c r="AK54" s="129"/>
      <c r="AL54" s="129"/>
      <c r="AM54" s="66"/>
      <c r="AN54" s="129"/>
      <c r="AO54" s="129"/>
      <c r="AP54" s="129"/>
      <c r="AQ54" s="129"/>
      <c r="AR54" s="129"/>
      <c r="AS54" s="129"/>
      <c r="AT54" s="129"/>
      <c r="AU54" s="66"/>
      <c r="AV54" s="66"/>
      <c r="AW54" s="66"/>
      <c r="AX54" s="129"/>
      <c r="AY54" s="129"/>
      <c r="AZ54" s="129"/>
      <c r="BA54" s="129"/>
      <c r="BB54" s="129"/>
      <c r="BC54" s="129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</row>
    <row r="55" spans="1:71" ht="2.1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129"/>
      <c r="AF55" s="129"/>
      <c r="AG55" s="129"/>
      <c r="AH55" s="129"/>
      <c r="AI55" s="129"/>
      <c r="AJ55" s="129"/>
      <c r="AK55" s="129"/>
      <c r="AL55" s="129"/>
      <c r="AM55" s="66"/>
      <c r="AN55" s="129"/>
      <c r="AO55" s="129"/>
      <c r="AP55" s="129"/>
      <c r="AQ55" s="129"/>
      <c r="AR55" s="129"/>
      <c r="AS55" s="129"/>
      <c r="AT55" s="129"/>
      <c r="AU55" s="66"/>
      <c r="AV55" s="66"/>
      <c r="AW55" s="66"/>
      <c r="AX55" s="129"/>
      <c r="AY55" s="129"/>
      <c r="AZ55" s="129"/>
      <c r="BA55" s="129"/>
      <c r="BB55" s="129"/>
      <c r="BC55" s="129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</row>
    <row r="56" spans="1:71" ht="12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99"/>
      <c r="AG56" s="99"/>
      <c r="AH56" s="99"/>
      <c r="AI56" s="99"/>
      <c r="AJ56" s="66"/>
      <c r="AK56" s="66"/>
      <c r="AL56" s="66"/>
      <c r="AM56" s="66"/>
      <c r="AN56" s="66"/>
      <c r="AO56" s="66"/>
      <c r="AP56" s="99"/>
      <c r="AQ56" s="99"/>
      <c r="AR56" s="99"/>
      <c r="AS56" s="66"/>
      <c r="AT56" s="66"/>
      <c r="AU56" s="66"/>
      <c r="AV56" s="66"/>
      <c r="AW56" s="66"/>
      <c r="AX56" s="66"/>
      <c r="AY56" s="66"/>
      <c r="AZ56" s="99"/>
      <c r="BA56" s="99"/>
      <c r="BB56" s="99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</row>
    <row r="57" spans="1:71" ht="26.1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</row>
    <row r="58" spans="1:71" ht="14.1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</row>
  </sheetData>
  <mergeCells count="399">
    <mergeCell ref="Z58:AU58"/>
    <mergeCell ref="AZ50:BB52"/>
    <mergeCell ref="AE53:AL55"/>
    <mergeCell ref="AN53:AT55"/>
    <mergeCell ref="AX53:BC55"/>
    <mergeCell ref="W54:AA54"/>
    <mergeCell ref="AF56:AI56"/>
    <mergeCell ref="AP56:AR56"/>
    <mergeCell ref="AZ56:BB56"/>
    <mergeCell ref="S47:S50"/>
    <mergeCell ref="AF47:AI47"/>
    <mergeCell ref="AQ47:AS47"/>
    <mergeCell ref="AZ47:BB47"/>
    <mergeCell ref="W48:AA51"/>
    <mergeCell ref="AD49:AK49"/>
    <mergeCell ref="AN49:AT49"/>
    <mergeCell ref="AX49:BC49"/>
    <mergeCell ref="AG50:AJ52"/>
    <mergeCell ref="AP50:AR52"/>
    <mergeCell ref="H43:J43"/>
    <mergeCell ref="K43:AF43"/>
    <mergeCell ref="X45:AB45"/>
    <mergeCell ref="AD45:AK46"/>
    <mergeCell ref="AN45:AT46"/>
    <mergeCell ref="AX45:BC46"/>
    <mergeCell ref="AY40:AZ40"/>
    <mergeCell ref="BB40:BD40"/>
    <mergeCell ref="BG40:BH40"/>
    <mergeCell ref="BP40:BR40"/>
    <mergeCell ref="B41:E41"/>
    <mergeCell ref="H41:J41"/>
    <mergeCell ref="K41:AV41"/>
    <mergeCell ref="Y40:Z40"/>
    <mergeCell ref="AA40:AG40"/>
    <mergeCell ref="AI40:AK40"/>
    <mergeCell ref="AL40:AN40"/>
    <mergeCell ref="AO40:AQ40"/>
    <mergeCell ref="AR40:AX40"/>
    <mergeCell ref="AY39:AZ39"/>
    <mergeCell ref="BB39:BD39"/>
    <mergeCell ref="BG39:BH39"/>
    <mergeCell ref="BP39:BR39"/>
    <mergeCell ref="B40:F40"/>
    <mergeCell ref="G40:H40"/>
    <mergeCell ref="I40:K40"/>
    <mergeCell ref="L40:M40"/>
    <mergeCell ref="R40:T40"/>
    <mergeCell ref="V40:X40"/>
    <mergeCell ref="Y39:Z39"/>
    <mergeCell ref="AA39:AG39"/>
    <mergeCell ref="AI39:AK39"/>
    <mergeCell ref="AL39:AN39"/>
    <mergeCell ref="AO39:AQ39"/>
    <mergeCell ref="AR39:AX39"/>
    <mergeCell ref="B39:F39"/>
    <mergeCell ref="G39:H39"/>
    <mergeCell ref="I39:K39"/>
    <mergeCell ref="L39:M39"/>
    <mergeCell ref="R39:T39"/>
    <mergeCell ref="V39:X39"/>
    <mergeCell ref="AY37:AZ37"/>
    <mergeCell ref="BB37:BD37"/>
    <mergeCell ref="BG37:BH37"/>
    <mergeCell ref="BP37:BR37"/>
    <mergeCell ref="B38:F38"/>
    <mergeCell ref="BP38:BR38"/>
    <mergeCell ref="Y37:Z37"/>
    <mergeCell ref="AA37:AG37"/>
    <mergeCell ref="AI37:AK37"/>
    <mergeCell ref="AL37:AN37"/>
    <mergeCell ref="AO37:AQ37"/>
    <mergeCell ref="AR37:AX37"/>
    <mergeCell ref="AY36:AZ36"/>
    <mergeCell ref="BB36:BD36"/>
    <mergeCell ref="BG36:BH36"/>
    <mergeCell ref="BP36:BR36"/>
    <mergeCell ref="B37:F37"/>
    <mergeCell ref="G37:H37"/>
    <mergeCell ref="I37:K37"/>
    <mergeCell ref="L37:M37"/>
    <mergeCell ref="R37:T37"/>
    <mergeCell ref="V37:X37"/>
    <mergeCell ref="Y36:Z36"/>
    <mergeCell ref="AA36:AG36"/>
    <mergeCell ref="AI36:AK36"/>
    <mergeCell ref="AL36:AN36"/>
    <mergeCell ref="AO36:AQ36"/>
    <mergeCell ref="AR36:AX36"/>
    <mergeCell ref="AY35:AZ35"/>
    <mergeCell ref="BB35:BD35"/>
    <mergeCell ref="BG35:BH35"/>
    <mergeCell ref="BP35:BR35"/>
    <mergeCell ref="B36:F36"/>
    <mergeCell ref="G36:H36"/>
    <mergeCell ref="I36:K36"/>
    <mergeCell ref="L36:M36"/>
    <mergeCell ref="R36:T36"/>
    <mergeCell ref="V36:X36"/>
    <mergeCell ref="Y35:Z35"/>
    <mergeCell ref="AA35:AG35"/>
    <mergeCell ref="AI35:AK35"/>
    <mergeCell ref="AL35:AN35"/>
    <mergeCell ref="AO35:AQ35"/>
    <mergeCell ref="AR35:AX35"/>
    <mergeCell ref="AY34:AZ34"/>
    <mergeCell ref="BB34:BD34"/>
    <mergeCell ref="BG34:BH34"/>
    <mergeCell ref="BP34:BR34"/>
    <mergeCell ref="B35:F35"/>
    <mergeCell ref="G35:H35"/>
    <mergeCell ref="I35:K35"/>
    <mergeCell ref="L35:M35"/>
    <mergeCell ref="R35:T35"/>
    <mergeCell ref="V35:X35"/>
    <mergeCell ref="Y34:Z34"/>
    <mergeCell ref="AA34:AG34"/>
    <mergeCell ref="AI34:AK34"/>
    <mergeCell ref="AL34:AN34"/>
    <mergeCell ref="AO34:AQ34"/>
    <mergeCell ref="AR34:AX34"/>
    <mergeCell ref="B34:F34"/>
    <mergeCell ref="G34:H34"/>
    <mergeCell ref="I34:K34"/>
    <mergeCell ref="L34:M34"/>
    <mergeCell ref="R34:T34"/>
    <mergeCell ref="V34:X34"/>
    <mergeCell ref="AY32:AZ32"/>
    <mergeCell ref="BB32:BD32"/>
    <mergeCell ref="BG32:BH32"/>
    <mergeCell ref="BP32:BR32"/>
    <mergeCell ref="B33:F33"/>
    <mergeCell ref="BP33:BR33"/>
    <mergeCell ref="Y32:Z32"/>
    <mergeCell ref="AA32:AG32"/>
    <mergeCell ref="AI32:AK32"/>
    <mergeCell ref="AL32:AN32"/>
    <mergeCell ref="AO32:AQ32"/>
    <mergeCell ref="AR32:AX32"/>
    <mergeCell ref="AY31:AZ31"/>
    <mergeCell ref="BB31:BD31"/>
    <mergeCell ref="BG31:BH31"/>
    <mergeCell ref="BP31:BR31"/>
    <mergeCell ref="B32:F32"/>
    <mergeCell ref="G32:H32"/>
    <mergeCell ref="I32:K32"/>
    <mergeCell ref="L32:M32"/>
    <mergeCell ref="R32:T32"/>
    <mergeCell ref="V32:X32"/>
    <mergeCell ref="Y31:Z31"/>
    <mergeCell ref="AA31:AG31"/>
    <mergeCell ref="AI31:AK31"/>
    <mergeCell ref="AL31:AN31"/>
    <mergeCell ref="AO31:AQ31"/>
    <mergeCell ref="AR31:AX31"/>
    <mergeCell ref="AY30:AZ30"/>
    <mergeCell ref="BB30:BD30"/>
    <mergeCell ref="BG30:BH30"/>
    <mergeCell ref="BP30:BR30"/>
    <mergeCell ref="B31:F31"/>
    <mergeCell ref="G31:H31"/>
    <mergeCell ref="I31:K31"/>
    <mergeCell ref="L31:M31"/>
    <mergeCell ref="R31:T31"/>
    <mergeCell ref="V31:X31"/>
    <mergeCell ref="Y30:Z30"/>
    <mergeCell ref="AA30:AG30"/>
    <mergeCell ref="AI30:AK30"/>
    <mergeCell ref="AL30:AN30"/>
    <mergeCell ref="AO30:AQ30"/>
    <mergeCell ref="AR30:AX30"/>
    <mergeCell ref="B30:F30"/>
    <mergeCell ref="G30:H30"/>
    <mergeCell ref="I30:K30"/>
    <mergeCell ref="L30:M30"/>
    <mergeCell ref="R30:T30"/>
    <mergeCell ref="V30:X30"/>
    <mergeCell ref="AY28:AZ28"/>
    <mergeCell ref="BB28:BD28"/>
    <mergeCell ref="BG28:BH28"/>
    <mergeCell ref="BP28:BR28"/>
    <mergeCell ref="B29:F29"/>
    <mergeCell ref="BP29:BR29"/>
    <mergeCell ref="Y28:Z28"/>
    <mergeCell ref="AA28:AG28"/>
    <mergeCell ref="AI28:AK28"/>
    <mergeCell ref="AL28:AN28"/>
    <mergeCell ref="AO28:AQ28"/>
    <mergeCell ref="AR28:AX28"/>
    <mergeCell ref="AY27:AZ27"/>
    <mergeCell ref="BB27:BD27"/>
    <mergeCell ref="BG27:BH27"/>
    <mergeCell ref="BP27:BR27"/>
    <mergeCell ref="B28:F28"/>
    <mergeCell ref="G28:H28"/>
    <mergeCell ref="I28:K28"/>
    <mergeCell ref="L28:M28"/>
    <mergeCell ref="R28:T28"/>
    <mergeCell ref="V28:X28"/>
    <mergeCell ref="Y27:Z27"/>
    <mergeCell ref="AA27:AG27"/>
    <mergeCell ref="AI27:AK27"/>
    <mergeCell ref="AL27:AN27"/>
    <mergeCell ref="AO27:AQ27"/>
    <mergeCell ref="AR27:AX27"/>
    <mergeCell ref="B27:F27"/>
    <mergeCell ref="G27:H27"/>
    <mergeCell ref="I27:K27"/>
    <mergeCell ref="L27:M27"/>
    <mergeCell ref="R27:T27"/>
    <mergeCell ref="V27:X27"/>
    <mergeCell ref="AY25:AZ25"/>
    <mergeCell ref="BB25:BD25"/>
    <mergeCell ref="BG25:BH25"/>
    <mergeCell ref="BP25:BR25"/>
    <mergeCell ref="B26:F26"/>
    <mergeCell ref="BP26:BR26"/>
    <mergeCell ref="Y25:Z25"/>
    <mergeCell ref="AA25:AG25"/>
    <mergeCell ref="AI25:AK25"/>
    <mergeCell ref="AL25:AN25"/>
    <mergeCell ref="AO25:AQ25"/>
    <mergeCell ref="AR25:AX25"/>
    <mergeCell ref="AY24:AZ24"/>
    <mergeCell ref="BB24:BD24"/>
    <mergeCell ref="BG24:BH24"/>
    <mergeCell ref="BP24:BR24"/>
    <mergeCell ref="B25:F25"/>
    <mergeCell ref="G25:H25"/>
    <mergeCell ref="I25:K25"/>
    <mergeCell ref="L25:M25"/>
    <mergeCell ref="R25:T25"/>
    <mergeCell ref="V25:X25"/>
    <mergeCell ref="Y24:Z24"/>
    <mergeCell ref="AA24:AG24"/>
    <mergeCell ref="AI24:AK24"/>
    <mergeCell ref="AL24:AN24"/>
    <mergeCell ref="AO24:AQ24"/>
    <mergeCell ref="AR24:AX24"/>
    <mergeCell ref="AY23:AZ23"/>
    <mergeCell ref="BB23:BD23"/>
    <mergeCell ref="BG23:BH23"/>
    <mergeCell ref="BP23:BR23"/>
    <mergeCell ref="B24:F24"/>
    <mergeCell ref="G24:H24"/>
    <mergeCell ref="I24:K24"/>
    <mergeCell ref="L24:M24"/>
    <mergeCell ref="R24:T24"/>
    <mergeCell ref="V24:X24"/>
    <mergeCell ref="Y23:Z23"/>
    <mergeCell ref="AA23:AG23"/>
    <mergeCell ref="AI23:AK23"/>
    <mergeCell ref="AL23:AN23"/>
    <mergeCell ref="AO23:AQ23"/>
    <mergeCell ref="AR23:AX23"/>
    <mergeCell ref="AY22:AZ22"/>
    <mergeCell ref="BB22:BD22"/>
    <mergeCell ref="BG22:BH22"/>
    <mergeCell ref="BP22:BR22"/>
    <mergeCell ref="B23:F23"/>
    <mergeCell ref="G23:H23"/>
    <mergeCell ref="I23:K23"/>
    <mergeCell ref="L23:M23"/>
    <mergeCell ref="R23:T23"/>
    <mergeCell ref="V23:X23"/>
    <mergeCell ref="Y22:Z22"/>
    <mergeCell ref="AA22:AG22"/>
    <mergeCell ref="AI22:AK22"/>
    <mergeCell ref="AL22:AN22"/>
    <mergeCell ref="AO22:AQ22"/>
    <mergeCell ref="AR22:AX22"/>
    <mergeCell ref="B22:F22"/>
    <mergeCell ref="G22:H22"/>
    <mergeCell ref="I22:K22"/>
    <mergeCell ref="L22:M22"/>
    <mergeCell ref="R22:T22"/>
    <mergeCell ref="V22:X22"/>
    <mergeCell ref="AY20:AZ20"/>
    <mergeCell ref="BB20:BD20"/>
    <mergeCell ref="BG20:BH20"/>
    <mergeCell ref="BP20:BR20"/>
    <mergeCell ref="B21:F21"/>
    <mergeCell ref="BP21:BR21"/>
    <mergeCell ref="Y20:Z20"/>
    <mergeCell ref="AA20:AG20"/>
    <mergeCell ref="AI20:AK20"/>
    <mergeCell ref="AL20:AN20"/>
    <mergeCell ref="AO20:AQ20"/>
    <mergeCell ref="AR20:AX20"/>
    <mergeCell ref="AY19:AZ19"/>
    <mergeCell ref="BB19:BD19"/>
    <mergeCell ref="BG19:BH19"/>
    <mergeCell ref="BP19:BR19"/>
    <mergeCell ref="B20:F20"/>
    <mergeCell ref="G20:H20"/>
    <mergeCell ref="I20:K20"/>
    <mergeCell ref="L20:M20"/>
    <mergeCell ref="R20:T20"/>
    <mergeCell ref="V20:X20"/>
    <mergeCell ref="Y19:Z19"/>
    <mergeCell ref="AA19:AG19"/>
    <mergeCell ref="AI19:AK19"/>
    <mergeCell ref="AL19:AN19"/>
    <mergeCell ref="AO19:AQ19"/>
    <mergeCell ref="AR19:AX19"/>
    <mergeCell ref="AY18:AZ18"/>
    <mergeCell ref="BB18:BD18"/>
    <mergeCell ref="BG18:BH18"/>
    <mergeCell ref="BP18:BR18"/>
    <mergeCell ref="B19:F19"/>
    <mergeCell ref="G19:H19"/>
    <mergeCell ref="I19:K19"/>
    <mergeCell ref="L19:M19"/>
    <mergeCell ref="R19:T19"/>
    <mergeCell ref="V19:X19"/>
    <mergeCell ref="Y18:Z18"/>
    <mergeCell ref="AA18:AG18"/>
    <mergeCell ref="AI18:AK18"/>
    <mergeCell ref="AL18:AN18"/>
    <mergeCell ref="AO18:AQ18"/>
    <mergeCell ref="AR18:AX18"/>
    <mergeCell ref="B18:F18"/>
    <mergeCell ref="G18:H18"/>
    <mergeCell ref="I18:K18"/>
    <mergeCell ref="L18:M18"/>
    <mergeCell ref="R18:T18"/>
    <mergeCell ref="V18:X18"/>
    <mergeCell ref="AY16:AZ16"/>
    <mergeCell ref="BB16:BD16"/>
    <mergeCell ref="BG16:BH16"/>
    <mergeCell ref="BP16:BR16"/>
    <mergeCell ref="B17:F17"/>
    <mergeCell ref="BP17:BR17"/>
    <mergeCell ref="Y16:Z16"/>
    <mergeCell ref="AA16:AG16"/>
    <mergeCell ref="AI16:AK16"/>
    <mergeCell ref="AL16:AN16"/>
    <mergeCell ref="AO16:AQ16"/>
    <mergeCell ref="AR16:AX16"/>
    <mergeCell ref="AY15:AZ15"/>
    <mergeCell ref="BB15:BD15"/>
    <mergeCell ref="BG15:BH15"/>
    <mergeCell ref="BP15:BR15"/>
    <mergeCell ref="B16:F16"/>
    <mergeCell ref="G16:H16"/>
    <mergeCell ref="I16:K16"/>
    <mergeCell ref="L16:M16"/>
    <mergeCell ref="R16:T16"/>
    <mergeCell ref="V16:X16"/>
    <mergeCell ref="Y15:Z15"/>
    <mergeCell ref="AA15:AG15"/>
    <mergeCell ref="AI15:AK15"/>
    <mergeCell ref="AL15:AN15"/>
    <mergeCell ref="AO15:AQ15"/>
    <mergeCell ref="AR15:AX15"/>
    <mergeCell ref="B15:F15"/>
    <mergeCell ref="G15:H15"/>
    <mergeCell ref="I15:K15"/>
    <mergeCell ref="L15:M15"/>
    <mergeCell ref="R15:T15"/>
    <mergeCell ref="V15:X15"/>
    <mergeCell ref="BO13:BO14"/>
    <mergeCell ref="BP13:BR14"/>
    <mergeCell ref="V14:X14"/>
    <mergeCell ref="AA14:AG14"/>
    <mergeCell ref="AL14:AN14"/>
    <mergeCell ref="AO14:AQ14"/>
    <mergeCell ref="AY14:AZ14"/>
    <mergeCell ref="BB13:BD14"/>
    <mergeCell ref="BE13:BF13"/>
    <mergeCell ref="BG13:BH14"/>
    <mergeCell ref="BI13:BJ13"/>
    <mergeCell ref="BK13:BK14"/>
    <mergeCell ref="BL13:BM13"/>
    <mergeCell ref="BO12:BR12"/>
    <mergeCell ref="L13:M14"/>
    <mergeCell ref="N13:N14"/>
    <mergeCell ref="O13:O14"/>
    <mergeCell ref="P13:P14"/>
    <mergeCell ref="Q13:Q14"/>
    <mergeCell ref="R13:T14"/>
    <mergeCell ref="U13:X13"/>
    <mergeCell ref="Y13:Z14"/>
    <mergeCell ref="AA13:AH13"/>
    <mergeCell ref="B12:F14"/>
    <mergeCell ref="G12:H14"/>
    <mergeCell ref="I12:K14"/>
    <mergeCell ref="L12:N12"/>
    <mergeCell ref="O12:BM12"/>
    <mergeCell ref="BN12:BN14"/>
    <mergeCell ref="AI13:AK14"/>
    <mergeCell ref="AL13:AQ13"/>
    <mergeCell ref="AR13:AX14"/>
    <mergeCell ref="AY13:BA13"/>
    <mergeCell ref="B2:I3"/>
    <mergeCell ref="BO2:BQ2"/>
    <mergeCell ref="M5:BG5"/>
    <mergeCell ref="BF6:BN7"/>
    <mergeCell ref="B9:C9"/>
    <mergeCell ref="BO9:BP9"/>
  </mergeCells>
  <pageMargins left="0.54" right="0" top="0" bottom="0" header="0" footer="0"/>
  <pageSetup scale="5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EB5C-1575-4462-96C2-FB1419640132}">
  <dimension ref="A1:W69"/>
  <sheetViews>
    <sheetView view="pageBreakPreview" topLeftCell="A40" zoomScale="130" zoomScaleNormal="100" zoomScaleSheetLayoutView="130" workbookViewId="0">
      <selection activeCell="Z24" sqref="Z24"/>
    </sheetView>
  </sheetViews>
  <sheetFormatPr defaultRowHeight="12.75"/>
  <cols>
    <col min="1" max="1" width="3.42578125" style="68" customWidth="1"/>
    <col min="2" max="2" width="14.28515625" style="68" customWidth="1"/>
    <col min="3" max="3" width="3.140625" style="68" customWidth="1"/>
    <col min="4" max="4" width="0.140625" style="68" customWidth="1"/>
    <col min="5" max="5" width="7.5703125" style="68" customWidth="1"/>
    <col min="6" max="6" width="0.7109375" style="68" customWidth="1"/>
    <col min="7" max="7" width="4.5703125" style="68" customWidth="1"/>
    <col min="8" max="8" width="0.140625" style="68" customWidth="1"/>
    <col min="9" max="12" width="5.5703125" style="68" customWidth="1"/>
    <col min="13" max="13" width="6.85546875" style="68" customWidth="1"/>
    <col min="14" max="15" width="5.5703125" style="68" customWidth="1"/>
    <col min="16" max="16" width="1.5703125" style="68" customWidth="1"/>
    <col min="17" max="17" width="4.85546875" style="68" customWidth="1"/>
    <col min="18" max="19" width="5.5703125" style="68" customWidth="1"/>
    <col min="20" max="22" width="5.28515625" style="68" customWidth="1"/>
    <col min="23" max="23" width="3.42578125" style="68" customWidth="1"/>
    <col min="24" max="256" width="9.140625" style="68"/>
    <col min="257" max="257" width="3.42578125" style="68" customWidth="1"/>
    <col min="258" max="258" width="14.28515625" style="68" customWidth="1"/>
    <col min="259" max="259" width="3.140625" style="68" customWidth="1"/>
    <col min="260" max="260" width="0.140625" style="68" customWidth="1"/>
    <col min="261" max="261" width="7.5703125" style="68" customWidth="1"/>
    <col min="262" max="262" width="0.7109375" style="68" customWidth="1"/>
    <col min="263" max="263" width="4.5703125" style="68" customWidth="1"/>
    <col min="264" max="264" width="0.140625" style="68" customWidth="1"/>
    <col min="265" max="268" width="5.5703125" style="68" customWidth="1"/>
    <col min="269" max="269" width="6.85546875" style="68" customWidth="1"/>
    <col min="270" max="271" width="5.5703125" style="68" customWidth="1"/>
    <col min="272" max="272" width="1.5703125" style="68" customWidth="1"/>
    <col min="273" max="273" width="4.85546875" style="68" customWidth="1"/>
    <col min="274" max="275" width="5.5703125" style="68" customWidth="1"/>
    <col min="276" max="278" width="5.28515625" style="68" customWidth="1"/>
    <col min="279" max="279" width="3.42578125" style="68" customWidth="1"/>
    <col min="280" max="512" width="9.140625" style="68"/>
    <col min="513" max="513" width="3.42578125" style="68" customWidth="1"/>
    <col min="514" max="514" width="14.28515625" style="68" customWidth="1"/>
    <col min="515" max="515" width="3.140625" style="68" customWidth="1"/>
    <col min="516" max="516" width="0.140625" style="68" customWidth="1"/>
    <col min="517" max="517" width="7.5703125" style="68" customWidth="1"/>
    <col min="518" max="518" width="0.7109375" style="68" customWidth="1"/>
    <col min="519" max="519" width="4.5703125" style="68" customWidth="1"/>
    <col min="520" max="520" width="0.140625" style="68" customWidth="1"/>
    <col min="521" max="524" width="5.5703125" style="68" customWidth="1"/>
    <col min="525" max="525" width="6.85546875" style="68" customWidth="1"/>
    <col min="526" max="527" width="5.5703125" style="68" customWidth="1"/>
    <col min="528" max="528" width="1.5703125" style="68" customWidth="1"/>
    <col min="529" max="529" width="4.85546875" style="68" customWidth="1"/>
    <col min="530" max="531" width="5.5703125" style="68" customWidth="1"/>
    <col min="532" max="534" width="5.28515625" style="68" customWidth="1"/>
    <col min="535" max="535" width="3.42578125" style="68" customWidth="1"/>
    <col min="536" max="768" width="9.140625" style="68"/>
    <col min="769" max="769" width="3.42578125" style="68" customWidth="1"/>
    <col min="770" max="770" width="14.28515625" style="68" customWidth="1"/>
    <col min="771" max="771" width="3.140625" style="68" customWidth="1"/>
    <col min="772" max="772" width="0.140625" style="68" customWidth="1"/>
    <col min="773" max="773" width="7.5703125" style="68" customWidth="1"/>
    <col min="774" max="774" width="0.7109375" style="68" customWidth="1"/>
    <col min="775" max="775" width="4.5703125" style="68" customWidth="1"/>
    <col min="776" max="776" width="0.140625" style="68" customWidth="1"/>
    <col min="777" max="780" width="5.5703125" style="68" customWidth="1"/>
    <col min="781" max="781" width="6.85546875" style="68" customWidth="1"/>
    <col min="782" max="783" width="5.5703125" style="68" customWidth="1"/>
    <col min="784" max="784" width="1.5703125" style="68" customWidth="1"/>
    <col min="785" max="785" width="4.85546875" style="68" customWidth="1"/>
    <col min="786" max="787" width="5.5703125" style="68" customWidth="1"/>
    <col min="788" max="790" width="5.28515625" style="68" customWidth="1"/>
    <col min="791" max="791" width="3.42578125" style="68" customWidth="1"/>
    <col min="792" max="1024" width="9.140625" style="68"/>
    <col min="1025" max="1025" width="3.42578125" style="68" customWidth="1"/>
    <col min="1026" max="1026" width="14.28515625" style="68" customWidth="1"/>
    <col min="1027" max="1027" width="3.140625" style="68" customWidth="1"/>
    <col min="1028" max="1028" width="0.140625" style="68" customWidth="1"/>
    <col min="1029" max="1029" width="7.5703125" style="68" customWidth="1"/>
    <col min="1030" max="1030" width="0.7109375" style="68" customWidth="1"/>
    <col min="1031" max="1031" width="4.5703125" style="68" customWidth="1"/>
    <col min="1032" max="1032" width="0.140625" style="68" customWidth="1"/>
    <col min="1033" max="1036" width="5.5703125" style="68" customWidth="1"/>
    <col min="1037" max="1037" width="6.85546875" style="68" customWidth="1"/>
    <col min="1038" max="1039" width="5.5703125" style="68" customWidth="1"/>
    <col min="1040" max="1040" width="1.5703125" style="68" customWidth="1"/>
    <col min="1041" max="1041" width="4.85546875" style="68" customWidth="1"/>
    <col min="1042" max="1043" width="5.5703125" style="68" customWidth="1"/>
    <col min="1044" max="1046" width="5.28515625" style="68" customWidth="1"/>
    <col min="1047" max="1047" width="3.42578125" style="68" customWidth="1"/>
    <col min="1048" max="1280" width="9.140625" style="68"/>
    <col min="1281" max="1281" width="3.42578125" style="68" customWidth="1"/>
    <col min="1282" max="1282" width="14.28515625" style="68" customWidth="1"/>
    <col min="1283" max="1283" width="3.140625" style="68" customWidth="1"/>
    <col min="1284" max="1284" width="0.140625" style="68" customWidth="1"/>
    <col min="1285" max="1285" width="7.5703125" style="68" customWidth="1"/>
    <col min="1286" max="1286" width="0.7109375" style="68" customWidth="1"/>
    <col min="1287" max="1287" width="4.5703125" style="68" customWidth="1"/>
    <col min="1288" max="1288" width="0.140625" style="68" customWidth="1"/>
    <col min="1289" max="1292" width="5.5703125" style="68" customWidth="1"/>
    <col min="1293" max="1293" width="6.85546875" style="68" customWidth="1"/>
    <col min="1294" max="1295" width="5.5703125" style="68" customWidth="1"/>
    <col min="1296" max="1296" width="1.5703125" style="68" customWidth="1"/>
    <col min="1297" max="1297" width="4.85546875" style="68" customWidth="1"/>
    <col min="1298" max="1299" width="5.5703125" style="68" customWidth="1"/>
    <col min="1300" max="1302" width="5.28515625" style="68" customWidth="1"/>
    <col min="1303" max="1303" width="3.42578125" style="68" customWidth="1"/>
    <col min="1304" max="1536" width="9.140625" style="68"/>
    <col min="1537" max="1537" width="3.42578125" style="68" customWidth="1"/>
    <col min="1538" max="1538" width="14.28515625" style="68" customWidth="1"/>
    <col min="1539" max="1539" width="3.140625" style="68" customWidth="1"/>
    <col min="1540" max="1540" width="0.140625" style="68" customWidth="1"/>
    <col min="1541" max="1541" width="7.5703125" style="68" customWidth="1"/>
    <col min="1542" max="1542" width="0.7109375" style="68" customWidth="1"/>
    <col min="1543" max="1543" width="4.5703125" style="68" customWidth="1"/>
    <col min="1544" max="1544" width="0.140625" style="68" customWidth="1"/>
    <col min="1545" max="1548" width="5.5703125" style="68" customWidth="1"/>
    <col min="1549" max="1549" width="6.85546875" style="68" customWidth="1"/>
    <col min="1550" max="1551" width="5.5703125" style="68" customWidth="1"/>
    <col min="1552" max="1552" width="1.5703125" style="68" customWidth="1"/>
    <col min="1553" max="1553" width="4.85546875" style="68" customWidth="1"/>
    <col min="1554" max="1555" width="5.5703125" style="68" customWidth="1"/>
    <col min="1556" max="1558" width="5.28515625" style="68" customWidth="1"/>
    <col min="1559" max="1559" width="3.42578125" style="68" customWidth="1"/>
    <col min="1560" max="1792" width="9.140625" style="68"/>
    <col min="1793" max="1793" width="3.42578125" style="68" customWidth="1"/>
    <col min="1794" max="1794" width="14.28515625" style="68" customWidth="1"/>
    <col min="1795" max="1795" width="3.140625" style="68" customWidth="1"/>
    <col min="1796" max="1796" width="0.140625" style="68" customWidth="1"/>
    <col min="1797" max="1797" width="7.5703125" style="68" customWidth="1"/>
    <col min="1798" max="1798" width="0.7109375" style="68" customWidth="1"/>
    <col min="1799" max="1799" width="4.5703125" style="68" customWidth="1"/>
    <col min="1800" max="1800" width="0.140625" style="68" customWidth="1"/>
    <col min="1801" max="1804" width="5.5703125" style="68" customWidth="1"/>
    <col min="1805" max="1805" width="6.85546875" style="68" customWidth="1"/>
    <col min="1806" max="1807" width="5.5703125" style="68" customWidth="1"/>
    <col min="1808" max="1808" width="1.5703125" style="68" customWidth="1"/>
    <col min="1809" max="1809" width="4.85546875" style="68" customWidth="1"/>
    <col min="1810" max="1811" width="5.5703125" style="68" customWidth="1"/>
    <col min="1812" max="1814" width="5.28515625" style="68" customWidth="1"/>
    <col min="1815" max="1815" width="3.42578125" style="68" customWidth="1"/>
    <col min="1816" max="2048" width="9.140625" style="68"/>
    <col min="2049" max="2049" width="3.42578125" style="68" customWidth="1"/>
    <col min="2050" max="2050" width="14.28515625" style="68" customWidth="1"/>
    <col min="2051" max="2051" width="3.140625" style="68" customWidth="1"/>
    <col min="2052" max="2052" width="0.140625" style="68" customWidth="1"/>
    <col min="2053" max="2053" width="7.5703125" style="68" customWidth="1"/>
    <col min="2054" max="2054" width="0.7109375" style="68" customWidth="1"/>
    <col min="2055" max="2055" width="4.5703125" style="68" customWidth="1"/>
    <col min="2056" max="2056" width="0.140625" style="68" customWidth="1"/>
    <col min="2057" max="2060" width="5.5703125" style="68" customWidth="1"/>
    <col min="2061" max="2061" width="6.85546875" style="68" customWidth="1"/>
    <col min="2062" max="2063" width="5.5703125" style="68" customWidth="1"/>
    <col min="2064" max="2064" width="1.5703125" style="68" customWidth="1"/>
    <col min="2065" max="2065" width="4.85546875" style="68" customWidth="1"/>
    <col min="2066" max="2067" width="5.5703125" style="68" customWidth="1"/>
    <col min="2068" max="2070" width="5.28515625" style="68" customWidth="1"/>
    <col min="2071" max="2071" width="3.42578125" style="68" customWidth="1"/>
    <col min="2072" max="2304" width="9.140625" style="68"/>
    <col min="2305" max="2305" width="3.42578125" style="68" customWidth="1"/>
    <col min="2306" max="2306" width="14.28515625" style="68" customWidth="1"/>
    <col min="2307" max="2307" width="3.140625" style="68" customWidth="1"/>
    <col min="2308" max="2308" width="0.140625" style="68" customWidth="1"/>
    <col min="2309" max="2309" width="7.5703125" style="68" customWidth="1"/>
    <col min="2310" max="2310" width="0.7109375" style="68" customWidth="1"/>
    <col min="2311" max="2311" width="4.5703125" style="68" customWidth="1"/>
    <col min="2312" max="2312" width="0.140625" style="68" customWidth="1"/>
    <col min="2313" max="2316" width="5.5703125" style="68" customWidth="1"/>
    <col min="2317" max="2317" width="6.85546875" style="68" customWidth="1"/>
    <col min="2318" max="2319" width="5.5703125" style="68" customWidth="1"/>
    <col min="2320" max="2320" width="1.5703125" style="68" customWidth="1"/>
    <col min="2321" max="2321" width="4.85546875" style="68" customWidth="1"/>
    <col min="2322" max="2323" width="5.5703125" style="68" customWidth="1"/>
    <col min="2324" max="2326" width="5.28515625" style="68" customWidth="1"/>
    <col min="2327" max="2327" width="3.42578125" style="68" customWidth="1"/>
    <col min="2328" max="2560" width="9.140625" style="68"/>
    <col min="2561" max="2561" width="3.42578125" style="68" customWidth="1"/>
    <col min="2562" max="2562" width="14.28515625" style="68" customWidth="1"/>
    <col min="2563" max="2563" width="3.140625" style="68" customWidth="1"/>
    <col min="2564" max="2564" width="0.140625" style="68" customWidth="1"/>
    <col min="2565" max="2565" width="7.5703125" style="68" customWidth="1"/>
    <col min="2566" max="2566" width="0.7109375" style="68" customWidth="1"/>
    <col min="2567" max="2567" width="4.5703125" style="68" customWidth="1"/>
    <col min="2568" max="2568" width="0.140625" style="68" customWidth="1"/>
    <col min="2569" max="2572" width="5.5703125" style="68" customWidth="1"/>
    <col min="2573" max="2573" width="6.85546875" style="68" customWidth="1"/>
    <col min="2574" max="2575" width="5.5703125" style="68" customWidth="1"/>
    <col min="2576" max="2576" width="1.5703125" style="68" customWidth="1"/>
    <col min="2577" max="2577" width="4.85546875" style="68" customWidth="1"/>
    <col min="2578" max="2579" width="5.5703125" style="68" customWidth="1"/>
    <col min="2580" max="2582" width="5.28515625" style="68" customWidth="1"/>
    <col min="2583" max="2583" width="3.42578125" style="68" customWidth="1"/>
    <col min="2584" max="2816" width="9.140625" style="68"/>
    <col min="2817" max="2817" width="3.42578125" style="68" customWidth="1"/>
    <col min="2818" max="2818" width="14.28515625" style="68" customWidth="1"/>
    <col min="2819" max="2819" width="3.140625" style="68" customWidth="1"/>
    <col min="2820" max="2820" width="0.140625" style="68" customWidth="1"/>
    <col min="2821" max="2821" width="7.5703125" style="68" customWidth="1"/>
    <col min="2822" max="2822" width="0.7109375" style="68" customWidth="1"/>
    <col min="2823" max="2823" width="4.5703125" style="68" customWidth="1"/>
    <col min="2824" max="2824" width="0.140625" style="68" customWidth="1"/>
    <col min="2825" max="2828" width="5.5703125" style="68" customWidth="1"/>
    <col min="2829" max="2829" width="6.85546875" style="68" customWidth="1"/>
    <col min="2830" max="2831" width="5.5703125" style="68" customWidth="1"/>
    <col min="2832" max="2832" width="1.5703125" style="68" customWidth="1"/>
    <col min="2833" max="2833" width="4.85546875" style="68" customWidth="1"/>
    <col min="2834" max="2835" width="5.5703125" style="68" customWidth="1"/>
    <col min="2836" max="2838" width="5.28515625" style="68" customWidth="1"/>
    <col min="2839" max="2839" width="3.42578125" style="68" customWidth="1"/>
    <col min="2840" max="3072" width="9.140625" style="68"/>
    <col min="3073" max="3073" width="3.42578125" style="68" customWidth="1"/>
    <col min="3074" max="3074" width="14.28515625" style="68" customWidth="1"/>
    <col min="3075" max="3075" width="3.140625" style="68" customWidth="1"/>
    <col min="3076" max="3076" width="0.140625" style="68" customWidth="1"/>
    <col min="3077" max="3077" width="7.5703125" style="68" customWidth="1"/>
    <col min="3078" max="3078" width="0.7109375" style="68" customWidth="1"/>
    <col min="3079" max="3079" width="4.5703125" style="68" customWidth="1"/>
    <col min="3080" max="3080" width="0.140625" style="68" customWidth="1"/>
    <col min="3081" max="3084" width="5.5703125" style="68" customWidth="1"/>
    <col min="3085" max="3085" width="6.85546875" style="68" customWidth="1"/>
    <col min="3086" max="3087" width="5.5703125" style="68" customWidth="1"/>
    <col min="3088" max="3088" width="1.5703125" style="68" customWidth="1"/>
    <col min="3089" max="3089" width="4.85546875" style="68" customWidth="1"/>
    <col min="3090" max="3091" width="5.5703125" style="68" customWidth="1"/>
    <col min="3092" max="3094" width="5.28515625" style="68" customWidth="1"/>
    <col min="3095" max="3095" width="3.42578125" style="68" customWidth="1"/>
    <col min="3096" max="3328" width="9.140625" style="68"/>
    <col min="3329" max="3329" width="3.42578125" style="68" customWidth="1"/>
    <col min="3330" max="3330" width="14.28515625" style="68" customWidth="1"/>
    <col min="3331" max="3331" width="3.140625" style="68" customWidth="1"/>
    <col min="3332" max="3332" width="0.140625" style="68" customWidth="1"/>
    <col min="3333" max="3333" width="7.5703125" style="68" customWidth="1"/>
    <col min="3334" max="3334" width="0.7109375" style="68" customWidth="1"/>
    <col min="3335" max="3335" width="4.5703125" style="68" customWidth="1"/>
    <col min="3336" max="3336" width="0.140625" style="68" customWidth="1"/>
    <col min="3337" max="3340" width="5.5703125" style="68" customWidth="1"/>
    <col min="3341" max="3341" width="6.85546875" style="68" customWidth="1"/>
    <col min="3342" max="3343" width="5.5703125" style="68" customWidth="1"/>
    <col min="3344" max="3344" width="1.5703125" style="68" customWidth="1"/>
    <col min="3345" max="3345" width="4.85546875" style="68" customWidth="1"/>
    <col min="3346" max="3347" width="5.5703125" style="68" customWidth="1"/>
    <col min="3348" max="3350" width="5.28515625" style="68" customWidth="1"/>
    <col min="3351" max="3351" width="3.42578125" style="68" customWidth="1"/>
    <col min="3352" max="3584" width="9.140625" style="68"/>
    <col min="3585" max="3585" width="3.42578125" style="68" customWidth="1"/>
    <col min="3586" max="3586" width="14.28515625" style="68" customWidth="1"/>
    <col min="3587" max="3587" width="3.140625" style="68" customWidth="1"/>
    <col min="3588" max="3588" width="0.140625" style="68" customWidth="1"/>
    <col min="3589" max="3589" width="7.5703125" style="68" customWidth="1"/>
    <col min="3590" max="3590" width="0.7109375" style="68" customWidth="1"/>
    <col min="3591" max="3591" width="4.5703125" style="68" customWidth="1"/>
    <col min="3592" max="3592" width="0.140625" style="68" customWidth="1"/>
    <col min="3593" max="3596" width="5.5703125" style="68" customWidth="1"/>
    <col min="3597" max="3597" width="6.85546875" style="68" customWidth="1"/>
    <col min="3598" max="3599" width="5.5703125" style="68" customWidth="1"/>
    <col min="3600" max="3600" width="1.5703125" style="68" customWidth="1"/>
    <col min="3601" max="3601" width="4.85546875" style="68" customWidth="1"/>
    <col min="3602" max="3603" width="5.5703125" style="68" customWidth="1"/>
    <col min="3604" max="3606" width="5.28515625" style="68" customWidth="1"/>
    <col min="3607" max="3607" width="3.42578125" style="68" customWidth="1"/>
    <col min="3608" max="3840" width="9.140625" style="68"/>
    <col min="3841" max="3841" width="3.42578125" style="68" customWidth="1"/>
    <col min="3842" max="3842" width="14.28515625" style="68" customWidth="1"/>
    <col min="3843" max="3843" width="3.140625" style="68" customWidth="1"/>
    <col min="3844" max="3844" width="0.140625" style="68" customWidth="1"/>
    <col min="3845" max="3845" width="7.5703125" style="68" customWidth="1"/>
    <col min="3846" max="3846" width="0.7109375" style="68" customWidth="1"/>
    <col min="3847" max="3847" width="4.5703125" style="68" customWidth="1"/>
    <col min="3848" max="3848" width="0.140625" style="68" customWidth="1"/>
    <col min="3849" max="3852" width="5.5703125" style="68" customWidth="1"/>
    <col min="3853" max="3853" width="6.85546875" style="68" customWidth="1"/>
    <col min="3854" max="3855" width="5.5703125" style="68" customWidth="1"/>
    <col min="3856" max="3856" width="1.5703125" style="68" customWidth="1"/>
    <col min="3857" max="3857" width="4.85546875" style="68" customWidth="1"/>
    <col min="3858" max="3859" width="5.5703125" style="68" customWidth="1"/>
    <col min="3860" max="3862" width="5.28515625" style="68" customWidth="1"/>
    <col min="3863" max="3863" width="3.42578125" style="68" customWidth="1"/>
    <col min="3864" max="4096" width="9.140625" style="68"/>
    <col min="4097" max="4097" width="3.42578125" style="68" customWidth="1"/>
    <col min="4098" max="4098" width="14.28515625" style="68" customWidth="1"/>
    <col min="4099" max="4099" width="3.140625" style="68" customWidth="1"/>
    <col min="4100" max="4100" width="0.140625" style="68" customWidth="1"/>
    <col min="4101" max="4101" width="7.5703125" style="68" customWidth="1"/>
    <col min="4102" max="4102" width="0.7109375" style="68" customWidth="1"/>
    <col min="4103" max="4103" width="4.5703125" style="68" customWidth="1"/>
    <col min="4104" max="4104" width="0.140625" style="68" customWidth="1"/>
    <col min="4105" max="4108" width="5.5703125" style="68" customWidth="1"/>
    <col min="4109" max="4109" width="6.85546875" style="68" customWidth="1"/>
    <col min="4110" max="4111" width="5.5703125" style="68" customWidth="1"/>
    <col min="4112" max="4112" width="1.5703125" style="68" customWidth="1"/>
    <col min="4113" max="4113" width="4.85546875" style="68" customWidth="1"/>
    <col min="4114" max="4115" width="5.5703125" style="68" customWidth="1"/>
    <col min="4116" max="4118" width="5.28515625" style="68" customWidth="1"/>
    <col min="4119" max="4119" width="3.42578125" style="68" customWidth="1"/>
    <col min="4120" max="4352" width="9.140625" style="68"/>
    <col min="4353" max="4353" width="3.42578125" style="68" customWidth="1"/>
    <col min="4354" max="4354" width="14.28515625" style="68" customWidth="1"/>
    <col min="4355" max="4355" width="3.140625" style="68" customWidth="1"/>
    <col min="4356" max="4356" width="0.140625" style="68" customWidth="1"/>
    <col min="4357" max="4357" width="7.5703125" style="68" customWidth="1"/>
    <col min="4358" max="4358" width="0.7109375" style="68" customWidth="1"/>
    <col min="4359" max="4359" width="4.5703125" style="68" customWidth="1"/>
    <col min="4360" max="4360" width="0.140625" style="68" customWidth="1"/>
    <col min="4361" max="4364" width="5.5703125" style="68" customWidth="1"/>
    <col min="4365" max="4365" width="6.85546875" style="68" customWidth="1"/>
    <col min="4366" max="4367" width="5.5703125" style="68" customWidth="1"/>
    <col min="4368" max="4368" width="1.5703125" style="68" customWidth="1"/>
    <col min="4369" max="4369" width="4.85546875" style="68" customWidth="1"/>
    <col min="4370" max="4371" width="5.5703125" style="68" customWidth="1"/>
    <col min="4372" max="4374" width="5.28515625" style="68" customWidth="1"/>
    <col min="4375" max="4375" width="3.42578125" style="68" customWidth="1"/>
    <col min="4376" max="4608" width="9.140625" style="68"/>
    <col min="4609" max="4609" width="3.42578125" style="68" customWidth="1"/>
    <col min="4610" max="4610" width="14.28515625" style="68" customWidth="1"/>
    <col min="4611" max="4611" width="3.140625" style="68" customWidth="1"/>
    <col min="4612" max="4612" width="0.140625" style="68" customWidth="1"/>
    <col min="4613" max="4613" width="7.5703125" style="68" customWidth="1"/>
    <col min="4614" max="4614" width="0.7109375" style="68" customWidth="1"/>
    <col min="4615" max="4615" width="4.5703125" style="68" customWidth="1"/>
    <col min="4616" max="4616" width="0.140625" style="68" customWidth="1"/>
    <col min="4617" max="4620" width="5.5703125" style="68" customWidth="1"/>
    <col min="4621" max="4621" width="6.85546875" style="68" customWidth="1"/>
    <col min="4622" max="4623" width="5.5703125" style="68" customWidth="1"/>
    <col min="4624" max="4624" width="1.5703125" style="68" customWidth="1"/>
    <col min="4625" max="4625" width="4.85546875" style="68" customWidth="1"/>
    <col min="4626" max="4627" width="5.5703125" style="68" customWidth="1"/>
    <col min="4628" max="4630" width="5.28515625" style="68" customWidth="1"/>
    <col min="4631" max="4631" width="3.42578125" style="68" customWidth="1"/>
    <col min="4632" max="4864" width="9.140625" style="68"/>
    <col min="4865" max="4865" width="3.42578125" style="68" customWidth="1"/>
    <col min="4866" max="4866" width="14.28515625" style="68" customWidth="1"/>
    <col min="4867" max="4867" width="3.140625" style="68" customWidth="1"/>
    <col min="4868" max="4868" width="0.140625" style="68" customWidth="1"/>
    <col min="4869" max="4869" width="7.5703125" style="68" customWidth="1"/>
    <col min="4870" max="4870" width="0.7109375" style="68" customWidth="1"/>
    <col min="4871" max="4871" width="4.5703125" style="68" customWidth="1"/>
    <col min="4872" max="4872" width="0.140625" style="68" customWidth="1"/>
    <col min="4873" max="4876" width="5.5703125" style="68" customWidth="1"/>
    <col min="4877" max="4877" width="6.85546875" style="68" customWidth="1"/>
    <col min="4878" max="4879" width="5.5703125" style="68" customWidth="1"/>
    <col min="4880" max="4880" width="1.5703125" style="68" customWidth="1"/>
    <col min="4881" max="4881" width="4.85546875" style="68" customWidth="1"/>
    <col min="4882" max="4883" width="5.5703125" style="68" customWidth="1"/>
    <col min="4884" max="4886" width="5.28515625" style="68" customWidth="1"/>
    <col min="4887" max="4887" width="3.42578125" style="68" customWidth="1"/>
    <col min="4888" max="5120" width="9.140625" style="68"/>
    <col min="5121" max="5121" width="3.42578125" style="68" customWidth="1"/>
    <col min="5122" max="5122" width="14.28515625" style="68" customWidth="1"/>
    <col min="5123" max="5123" width="3.140625" style="68" customWidth="1"/>
    <col min="5124" max="5124" width="0.140625" style="68" customWidth="1"/>
    <col min="5125" max="5125" width="7.5703125" style="68" customWidth="1"/>
    <col min="5126" max="5126" width="0.7109375" style="68" customWidth="1"/>
    <col min="5127" max="5127" width="4.5703125" style="68" customWidth="1"/>
    <col min="5128" max="5128" width="0.140625" style="68" customWidth="1"/>
    <col min="5129" max="5132" width="5.5703125" style="68" customWidth="1"/>
    <col min="5133" max="5133" width="6.85546875" style="68" customWidth="1"/>
    <col min="5134" max="5135" width="5.5703125" style="68" customWidth="1"/>
    <col min="5136" max="5136" width="1.5703125" style="68" customWidth="1"/>
    <col min="5137" max="5137" width="4.85546875" style="68" customWidth="1"/>
    <col min="5138" max="5139" width="5.5703125" style="68" customWidth="1"/>
    <col min="5140" max="5142" width="5.28515625" style="68" customWidth="1"/>
    <col min="5143" max="5143" width="3.42578125" style="68" customWidth="1"/>
    <col min="5144" max="5376" width="9.140625" style="68"/>
    <col min="5377" max="5377" width="3.42578125" style="68" customWidth="1"/>
    <col min="5378" max="5378" width="14.28515625" style="68" customWidth="1"/>
    <col min="5379" max="5379" width="3.140625" style="68" customWidth="1"/>
    <col min="5380" max="5380" width="0.140625" style="68" customWidth="1"/>
    <col min="5381" max="5381" width="7.5703125" style="68" customWidth="1"/>
    <col min="5382" max="5382" width="0.7109375" style="68" customWidth="1"/>
    <col min="5383" max="5383" width="4.5703125" style="68" customWidth="1"/>
    <col min="5384" max="5384" width="0.140625" style="68" customWidth="1"/>
    <col min="5385" max="5388" width="5.5703125" style="68" customWidth="1"/>
    <col min="5389" max="5389" width="6.85546875" style="68" customWidth="1"/>
    <col min="5390" max="5391" width="5.5703125" style="68" customWidth="1"/>
    <col min="5392" max="5392" width="1.5703125" style="68" customWidth="1"/>
    <col min="5393" max="5393" width="4.85546875" style="68" customWidth="1"/>
    <col min="5394" max="5395" width="5.5703125" style="68" customWidth="1"/>
    <col min="5396" max="5398" width="5.28515625" style="68" customWidth="1"/>
    <col min="5399" max="5399" width="3.42578125" style="68" customWidth="1"/>
    <col min="5400" max="5632" width="9.140625" style="68"/>
    <col min="5633" max="5633" width="3.42578125" style="68" customWidth="1"/>
    <col min="5634" max="5634" width="14.28515625" style="68" customWidth="1"/>
    <col min="5635" max="5635" width="3.140625" style="68" customWidth="1"/>
    <col min="5636" max="5636" width="0.140625" style="68" customWidth="1"/>
    <col min="5637" max="5637" width="7.5703125" style="68" customWidth="1"/>
    <col min="5638" max="5638" width="0.7109375" style="68" customWidth="1"/>
    <col min="5639" max="5639" width="4.5703125" style="68" customWidth="1"/>
    <col min="5640" max="5640" width="0.140625" style="68" customWidth="1"/>
    <col min="5641" max="5644" width="5.5703125" style="68" customWidth="1"/>
    <col min="5645" max="5645" width="6.85546875" style="68" customWidth="1"/>
    <col min="5646" max="5647" width="5.5703125" style="68" customWidth="1"/>
    <col min="5648" max="5648" width="1.5703125" style="68" customWidth="1"/>
    <col min="5649" max="5649" width="4.85546875" style="68" customWidth="1"/>
    <col min="5650" max="5651" width="5.5703125" style="68" customWidth="1"/>
    <col min="5652" max="5654" width="5.28515625" style="68" customWidth="1"/>
    <col min="5655" max="5655" width="3.42578125" style="68" customWidth="1"/>
    <col min="5656" max="5888" width="9.140625" style="68"/>
    <col min="5889" max="5889" width="3.42578125" style="68" customWidth="1"/>
    <col min="5890" max="5890" width="14.28515625" style="68" customWidth="1"/>
    <col min="5891" max="5891" width="3.140625" style="68" customWidth="1"/>
    <col min="5892" max="5892" width="0.140625" style="68" customWidth="1"/>
    <col min="5893" max="5893" width="7.5703125" style="68" customWidth="1"/>
    <col min="5894" max="5894" width="0.7109375" style="68" customWidth="1"/>
    <col min="5895" max="5895" width="4.5703125" style="68" customWidth="1"/>
    <col min="5896" max="5896" width="0.140625" style="68" customWidth="1"/>
    <col min="5897" max="5900" width="5.5703125" style="68" customWidth="1"/>
    <col min="5901" max="5901" width="6.85546875" style="68" customWidth="1"/>
    <col min="5902" max="5903" width="5.5703125" style="68" customWidth="1"/>
    <col min="5904" max="5904" width="1.5703125" style="68" customWidth="1"/>
    <col min="5905" max="5905" width="4.85546875" style="68" customWidth="1"/>
    <col min="5906" max="5907" width="5.5703125" style="68" customWidth="1"/>
    <col min="5908" max="5910" width="5.28515625" style="68" customWidth="1"/>
    <col min="5911" max="5911" width="3.42578125" style="68" customWidth="1"/>
    <col min="5912" max="6144" width="9.140625" style="68"/>
    <col min="6145" max="6145" width="3.42578125" style="68" customWidth="1"/>
    <col min="6146" max="6146" width="14.28515625" style="68" customWidth="1"/>
    <col min="6147" max="6147" width="3.140625" style="68" customWidth="1"/>
    <col min="6148" max="6148" width="0.140625" style="68" customWidth="1"/>
    <col min="6149" max="6149" width="7.5703125" style="68" customWidth="1"/>
    <col min="6150" max="6150" width="0.7109375" style="68" customWidth="1"/>
    <col min="6151" max="6151" width="4.5703125" style="68" customWidth="1"/>
    <col min="6152" max="6152" width="0.140625" style="68" customWidth="1"/>
    <col min="6153" max="6156" width="5.5703125" style="68" customWidth="1"/>
    <col min="6157" max="6157" width="6.85546875" style="68" customWidth="1"/>
    <col min="6158" max="6159" width="5.5703125" style="68" customWidth="1"/>
    <col min="6160" max="6160" width="1.5703125" style="68" customWidth="1"/>
    <col min="6161" max="6161" width="4.85546875" style="68" customWidth="1"/>
    <col min="6162" max="6163" width="5.5703125" style="68" customWidth="1"/>
    <col min="6164" max="6166" width="5.28515625" style="68" customWidth="1"/>
    <col min="6167" max="6167" width="3.42578125" style="68" customWidth="1"/>
    <col min="6168" max="6400" width="9.140625" style="68"/>
    <col min="6401" max="6401" width="3.42578125" style="68" customWidth="1"/>
    <col min="6402" max="6402" width="14.28515625" style="68" customWidth="1"/>
    <col min="6403" max="6403" width="3.140625" style="68" customWidth="1"/>
    <col min="6404" max="6404" width="0.140625" style="68" customWidth="1"/>
    <col min="6405" max="6405" width="7.5703125" style="68" customWidth="1"/>
    <col min="6406" max="6406" width="0.7109375" style="68" customWidth="1"/>
    <col min="6407" max="6407" width="4.5703125" style="68" customWidth="1"/>
    <col min="6408" max="6408" width="0.140625" style="68" customWidth="1"/>
    <col min="6409" max="6412" width="5.5703125" style="68" customWidth="1"/>
    <col min="6413" max="6413" width="6.85546875" style="68" customWidth="1"/>
    <col min="6414" max="6415" width="5.5703125" style="68" customWidth="1"/>
    <col min="6416" max="6416" width="1.5703125" style="68" customWidth="1"/>
    <col min="6417" max="6417" width="4.85546875" style="68" customWidth="1"/>
    <col min="6418" max="6419" width="5.5703125" style="68" customWidth="1"/>
    <col min="6420" max="6422" width="5.28515625" style="68" customWidth="1"/>
    <col min="6423" max="6423" width="3.42578125" style="68" customWidth="1"/>
    <col min="6424" max="6656" width="9.140625" style="68"/>
    <col min="6657" max="6657" width="3.42578125" style="68" customWidth="1"/>
    <col min="6658" max="6658" width="14.28515625" style="68" customWidth="1"/>
    <col min="6659" max="6659" width="3.140625" style="68" customWidth="1"/>
    <col min="6660" max="6660" width="0.140625" style="68" customWidth="1"/>
    <col min="6661" max="6661" width="7.5703125" style="68" customWidth="1"/>
    <col min="6662" max="6662" width="0.7109375" style="68" customWidth="1"/>
    <col min="6663" max="6663" width="4.5703125" style="68" customWidth="1"/>
    <col min="6664" max="6664" width="0.140625" style="68" customWidth="1"/>
    <col min="6665" max="6668" width="5.5703125" style="68" customWidth="1"/>
    <col min="6669" max="6669" width="6.85546875" style="68" customWidth="1"/>
    <col min="6670" max="6671" width="5.5703125" style="68" customWidth="1"/>
    <col min="6672" max="6672" width="1.5703125" style="68" customWidth="1"/>
    <col min="6673" max="6673" width="4.85546875" style="68" customWidth="1"/>
    <col min="6674" max="6675" width="5.5703125" style="68" customWidth="1"/>
    <col min="6676" max="6678" width="5.28515625" style="68" customWidth="1"/>
    <col min="6679" max="6679" width="3.42578125" style="68" customWidth="1"/>
    <col min="6680" max="6912" width="9.140625" style="68"/>
    <col min="6913" max="6913" width="3.42578125" style="68" customWidth="1"/>
    <col min="6914" max="6914" width="14.28515625" style="68" customWidth="1"/>
    <col min="6915" max="6915" width="3.140625" style="68" customWidth="1"/>
    <col min="6916" max="6916" width="0.140625" style="68" customWidth="1"/>
    <col min="6917" max="6917" width="7.5703125" style="68" customWidth="1"/>
    <col min="6918" max="6918" width="0.7109375" style="68" customWidth="1"/>
    <col min="6919" max="6919" width="4.5703125" style="68" customWidth="1"/>
    <col min="6920" max="6920" width="0.140625" style="68" customWidth="1"/>
    <col min="6921" max="6924" width="5.5703125" style="68" customWidth="1"/>
    <col min="6925" max="6925" width="6.85546875" style="68" customWidth="1"/>
    <col min="6926" max="6927" width="5.5703125" style="68" customWidth="1"/>
    <col min="6928" max="6928" width="1.5703125" style="68" customWidth="1"/>
    <col min="6929" max="6929" width="4.85546875" style="68" customWidth="1"/>
    <col min="6930" max="6931" width="5.5703125" style="68" customWidth="1"/>
    <col min="6932" max="6934" width="5.28515625" style="68" customWidth="1"/>
    <col min="6935" max="6935" width="3.42578125" style="68" customWidth="1"/>
    <col min="6936" max="7168" width="9.140625" style="68"/>
    <col min="7169" max="7169" width="3.42578125" style="68" customWidth="1"/>
    <col min="7170" max="7170" width="14.28515625" style="68" customWidth="1"/>
    <col min="7171" max="7171" width="3.140625" style="68" customWidth="1"/>
    <col min="7172" max="7172" width="0.140625" style="68" customWidth="1"/>
    <col min="7173" max="7173" width="7.5703125" style="68" customWidth="1"/>
    <col min="7174" max="7174" width="0.7109375" style="68" customWidth="1"/>
    <col min="7175" max="7175" width="4.5703125" style="68" customWidth="1"/>
    <col min="7176" max="7176" width="0.140625" style="68" customWidth="1"/>
    <col min="7177" max="7180" width="5.5703125" style="68" customWidth="1"/>
    <col min="7181" max="7181" width="6.85546875" style="68" customWidth="1"/>
    <col min="7182" max="7183" width="5.5703125" style="68" customWidth="1"/>
    <col min="7184" max="7184" width="1.5703125" style="68" customWidth="1"/>
    <col min="7185" max="7185" width="4.85546875" style="68" customWidth="1"/>
    <col min="7186" max="7187" width="5.5703125" style="68" customWidth="1"/>
    <col min="7188" max="7190" width="5.28515625" style="68" customWidth="1"/>
    <col min="7191" max="7191" width="3.42578125" style="68" customWidth="1"/>
    <col min="7192" max="7424" width="9.140625" style="68"/>
    <col min="7425" max="7425" width="3.42578125" style="68" customWidth="1"/>
    <col min="7426" max="7426" width="14.28515625" style="68" customWidth="1"/>
    <col min="7427" max="7427" width="3.140625" style="68" customWidth="1"/>
    <col min="7428" max="7428" width="0.140625" style="68" customWidth="1"/>
    <col min="7429" max="7429" width="7.5703125" style="68" customWidth="1"/>
    <col min="7430" max="7430" width="0.7109375" style="68" customWidth="1"/>
    <col min="7431" max="7431" width="4.5703125" style="68" customWidth="1"/>
    <col min="7432" max="7432" width="0.140625" style="68" customWidth="1"/>
    <col min="7433" max="7436" width="5.5703125" style="68" customWidth="1"/>
    <col min="7437" max="7437" width="6.85546875" style="68" customWidth="1"/>
    <col min="7438" max="7439" width="5.5703125" style="68" customWidth="1"/>
    <col min="7440" max="7440" width="1.5703125" style="68" customWidth="1"/>
    <col min="7441" max="7441" width="4.85546875" style="68" customWidth="1"/>
    <col min="7442" max="7443" width="5.5703125" style="68" customWidth="1"/>
    <col min="7444" max="7446" width="5.28515625" style="68" customWidth="1"/>
    <col min="7447" max="7447" width="3.42578125" style="68" customWidth="1"/>
    <col min="7448" max="7680" width="9.140625" style="68"/>
    <col min="7681" max="7681" width="3.42578125" style="68" customWidth="1"/>
    <col min="7682" max="7682" width="14.28515625" style="68" customWidth="1"/>
    <col min="7683" max="7683" width="3.140625" style="68" customWidth="1"/>
    <col min="7684" max="7684" width="0.140625" style="68" customWidth="1"/>
    <col min="7685" max="7685" width="7.5703125" style="68" customWidth="1"/>
    <col min="7686" max="7686" width="0.7109375" style="68" customWidth="1"/>
    <col min="7687" max="7687" width="4.5703125" style="68" customWidth="1"/>
    <col min="7688" max="7688" width="0.140625" style="68" customWidth="1"/>
    <col min="7689" max="7692" width="5.5703125" style="68" customWidth="1"/>
    <col min="7693" max="7693" width="6.85546875" style="68" customWidth="1"/>
    <col min="7694" max="7695" width="5.5703125" style="68" customWidth="1"/>
    <col min="7696" max="7696" width="1.5703125" style="68" customWidth="1"/>
    <col min="7697" max="7697" width="4.85546875" style="68" customWidth="1"/>
    <col min="7698" max="7699" width="5.5703125" style="68" customWidth="1"/>
    <col min="7700" max="7702" width="5.28515625" style="68" customWidth="1"/>
    <col min="7703" max="7703" width="3.42578125" style="68" customWidth="1"/>
    <col min="7704" max="7936" width="9.140625" style="68"/>
    <col min="7937" max="7937" width="3.42578125" style="68" customWidth="1"/>
    <col min="7938" max="7938" width="14.28515625" style="68" customWidth="1"/>
    <col min="7939" max="7939" width="3.140625" style="68" customWidth="1"/>
    <col min="7940" max="7940" width="0.140625" style="68" customWidth="1"/>
    <col min="7941" max="7941" width="7.5703125" style="68" customWidth="1"/>
    <col min="7942" max="7942" width="0.7109375" style="68" customWidth="1"/>
    <col min="7943" max="7943" width="4.5703125" style="68" customWidth="1"/>
    <col min="7944" max="7944" width="0.140625" style="68" customWidth="1"/>
    <col min="7945" max="7948" width="5.5703125" style="68" customWidth="1"/>
    <col min="7949" max="7949" width="6.85546875" style="68" customWidth="1"/>
    <col min="7950" max="7951" width="5.5703125" style="68" customWidth="1"/>
    <col min="7952" max="7952" width="1.5703125" style="68" customWidth="1"/>
    <col min="7953" max="7953" width="4.85546875" style="68" customWidth="1"/>
    <col min="7954" max="7955" width="5.5703125" style="68" customWidth="1"/>
    <col min="7956" max="7958" width="5.28515625" style="68" customWidth="1"/>
    <col min="7959" max="7959" width="3.42578125" style="68" customWidth="1"/>
    <col min="7960" max="8192" width="9.140625" style="68"/>
    <col min="8193" max="8193" width="3.42578125" style="68" customWidth="1"/>
    <col min="8194" max="8194" width="14.28515625" style="68" customWidth="1"/>
    <col min="8195" max="8195" width="3.140625" style="68" customWidth="1"/>
    <col min="8196" max="8196" width="0.140625" style="68" customWidth="1"/>
    <col min="8197" max="8197" width="7.5703125" style="68" customWidth="1"/>
    <col min="8198" max="8198" width="0.7109375" style="68" customWidth="1"/>
    <col min="8199" max="8199" width="4.5703125" style="68" customWidth="1"/>
    <col min="8200" max="8200" width="0.140625" style="68" customWidth="1"/>
    <col min="8201" max="8204" width="5.5703125" style="68" customWidth="1"/>
    <col min="8205" max="8205" width="6.85546875" style="68" customWidth="1"/>
    <col min="8206" max="8207" width="5.5703125" style="68" customWidth="1"/>
    <col min="8208" max="8208" width="1.5703125" style="68" customWidth="1"/>
    <col min="8209" max="8209" width="4.85546875" style="68" customWidth="1"/>
    <col min="8210" max="8211" width="5.5703125" style="68" customWidth="1"/>
    <col min="8212" max="8214" width="5.28515625" style="68" customWidth="1"/>
    <col min="8215" max="8215" width="3.42578125" style="68" customWidth="1"/>
    <col min="8216" max="8448" width="9.140625" style="68"/>
    <col min="8449" max="8449" width="3.42578125" style="68" customWidth="1"/>
    <col min="8450" max="8450" width="14.28515625" style="68" customWidth="1"/>
    <col min="8451" max="8451" width="3.140625" style="68" customWidth="1"/>
    <col min="8452" max="8452" width="0.140625" style="68" customWidth="1"/>
    <col min="8453" max="8453" width="7.5703125" style="68" customWidth="1"/>
    <col min="8454" max="8454" width="0.7109375" style="68" customWidth="1"/>
    <col min="8455" max="8455" width="4.5703125" style="68" customWidth="1"/>
    <col min="8456" max="8456" width="0.140625" style="68" customWidth="1"/>
    <col min="8457" max="8460" width="5.5703125" style="68" customWidth="1"/>
    <col min="8461" max="8461" width="6.85546875" style="68" customWidth="1"/>
    <col min="8462" max="8463" width="5.5703125" style="68" customWidth="1"/>
    <col min="8464" max="8464" width="1.5703125" style="68" customWidth="1"/>
    <col min="8465" max="8465" width="4.85546875" style="68" customWidth="1"/>
    <col min="8466" max="8467" width="5.5703125" style="68" customWidth="1"/>
    <col min="8468" max="8470" width="5.28515625" style="68" customWidth="1"/>
    <col min="8471" max="8471" width="3.42578125" style="68" customWidth="1"/>
    <col min="8472" max="8704" width="9.140625" style="68"/>
    <col min="8705" max="8705" width="3.42578125" style="68" customWidth="1"/>
    <col min="8706" max="8706" width="14.28515625" style="68" customWidth="1"/>
    <col min="8707" max="8707" width="3.140625" style="68" customWidth="1"/>
    <col min="8708" max="8708" width="0.140625" style="68" customWidth="1"/>
    <col min="8709" max="8709" width="7.5703125" style="68" customWidth="1"/>
    <col min="8710" max="8710" width="0.7109375" style="68" customWidth="1"/>
    <col min="8711" max="8711" width="4.5703125" style="68" customWidth="1"/>
    <col min="8712" max="8712" width="0.140625" style="68" customWidth="1"/>
    <col min="8713" max="8716" width="5.5703125" style="68" customWidth="1"/>
    <col min="8717" max="8717" width="6.85546875" style="68" customWidth="1"/>
    <col min="8718" max="8719" width="5.5703125" style="68" customWidth="1"/>
    <col min="8720" max="8720" width="1.5703125" style="68" customWidth="1"/>
    <col min="8721" max="8721" width="4.85546875" style="68" customWidth="1"/>
    <col min="8722" max="8723" width="5.5703125" style="68" customWidth="1"/>
    <col min="8724" max="8726" width="5.28515625" style="68" customWidth="1"/>
    <col min="8727" max="8727" width="3.42578125" style="68" customWidth="1"/>
    <col min="8728" max="8960" width="9.140625" style="68"/>
    <col min="8961" max="8961" width="3.42578125" style="68" customWidth="1"/>
    <col min="8962" max="8962" width="14.28515625" style="68" customWidth="1"/>
    <col min="8963" max="8963" width="3.140625" style="68" customWidth="1"/>
    <col min="8964" max="8964" width="0.140625" style="68" customWidth="1"/>
    <col min="8965" max="8965" width="7.5703125" style="68" customWidth="1"/>
    <col min="8966" max="8966" width="0.7109375" style="68" customWidth="1"/>
    <col min="8967" max="8967" width="4.5703125" style="68" customWidth="1"/>
    <col min="8968" max="8968" width="0.140625" style="68" customWidth="1"/>
    <col min="8969" max="8972" width="5.5703125" style="68" customWidth="1"/>
    <col min="8973" max="8973" width="6.85546875" style="68" customWidth="1"/>
    <col min="8974" max="8975" width="5.5703125" style="68" customWidth="1"/>
    <col min="8976" max="8976" width="1.5703125" style="68" customWidth="1"/>
    <col min="8977" max="8977" width="4.85546875" style="68" customWidth="1"/>
    <col min="8978" max="8979" width="5.5703125" style="68" customWidth="1"/>
    <col min="8980" max="8982" width="5.28515625" style="68" customWidth="1"/>
    <col min="8983" max="8983" width="3.42578125" style="68" customWidth="1"/>
    <col min="8984" max="9216" width="9.140625" style="68"/>
    <col min="9217" max="9217" width="3.42578125" style="68" customWidth="1"/>
    <col min="9218" max="9218" width="14.28515625" style="68" customWidth="1"/>
    <col min="9219" max="9219" width="3.140625" style="68" customWidth="1"/>
    <col min="9220" max="9220" width="0.140625" style="68" customWidth="1"/>
    <col min="9221" max="9221" width="7.5703125" style="68" customWidth="1"/>
    <col min="9222" max="9222" width="0.7109375" style="68" customWidth="1"/>
    <col min="9223" max="9223" width="4.5703125" style="68" customWidth="1"/>
    <col min="9224" max="9224" width="0.140625" style="68" customWidth="1"/>
    <col min="9225" max="9228" width="5.5703125" style="68" customWidth="1"/>
    <col min="9229" max="9229" width="6.85546875" style="68" customWidth="1"/>
    <col min="9230" max="9231" width="5.5703125" style="68" customWidth="1"/>
    <col min="9232" max="9232" width="1.5703125" style="68" customWidth="1"/>
    <col min="9233" max="9233" width="4.85546875" style="68" customWidth="1"/>
    <col min="9234" max="9235" width="5.5703125" style="68" customWidth="1"/>
    <col min="9236" max="9238" width="5.28515625" style="68" customWidth="1"/>
    <col min="9239" max="9239" width="3.42578125" style="68" customWidth="1"/>
    <col min="9240" max="9472" width="9.140625" style="68"/>
    <col min="9473" max="9473" width="3.42578125" style="68" customWidth="1"/>
    <col min="9474" max="9474" width="14.28515625" style="68" customWidth="1"/>
    <col min="9475" max="9475" width="3.140625" style="68" customWidth="1"/>
    <col min="9476" max="9476" width="0.140625" style="68" customWidth="1"/>
    <col min="9477" max="9477" width="7.5703125" style="68" customWidth="1"/>
    <col min="9478" max="9478" width="0.7109375" style="68" customWidth="1"/>
    <col min="9479" max="9479" width="4.5703125" style="68" customWidth="1"/>
    <col min="9480" max="9480" width="0.140625" style="68" customWidth="1"/>
    <col min="9481" max="9484" width="5.5703125" style="68" customWidth="1"/>
    <col min="9485" max="9485" width="6.85546875" style="68" customWidth="1"/>
    <col min="9486" max="9487" width="5.5703125" style="68" customWidth="1"/>
    <col min="9488" max="9488" width="1.5703125" style="68" customWidth="1"/>
    <col min="9489" max="9489" width="4.85546875" style="68" customWidth="1"/>
    <col min="9490" max="9491" width="5.5703125" style="68" customWidth="1"/>
    <col min="9492" max="9494" width="5.28515625" style="68" customWidth="1"/>
    <col min="9495" max="9495" width="3.42578125" style="68" customWidth="1"/>
    <col min="9496" max="9728" width="9.140625" style="68"/>
    <col min="9729" max="9729" width="3.42578125" style="68" customWidth="1"/>
    <col min="9730" max="9730" width="14.28515625" style="68" customWidth="1"/>
    <col min="9731" max="9731" width="3.140625" style="68" customWidth="1"/>
    <col min="9732" max="9732" width="0.140625" style="68" customWidth="1"/>
    <col min="9733" max="9733" width="7.5703125" style="68" customWidth="1"/>
    <col min="9734" max="9734" width="0.7109375" style="68" customWidth="1"/>
    <col min="9735" max="9735" width="4.5703125" style="68" customWidth="1"/>
    <col min="9736" max="9736" width="0.140625" style="68" customWidth="1"/>
    <col min="9737" max="9740" width="5.5703125" style="68" customWidth="1"/>
    <col min="9741" max="9741" width="6.85546875" style="68" customWidth="1"/>
    <col min="9742" max="9743" width="5.5703125" style="68" customWidth="1"/>
    <col min="9744" max="9744" width="1.5703125" style="68" customWidth="1"/>
    <col min="9745" max="9745" width="4.85546875" style="68" customWidth="1"/>
    <col min="9746" max="9747" width="5.5703125" style="68" customWidth="1"/>
    <col min="9748" max="9750" width="5.28515625" style="68" customWidth="1"/>
    <col min="9751" max="9751" width="3.42578125" style="68" customWidth="1"/>
    <col min="9752" max="9984" width="9.140625" style="68"/>
    <col min="9985" max="9985" width="3.42578125" style="68" customWidth="1"/>
    <col min="9986" max="9986" width="14.28515625" style="68" customWidth="1"/>
    <col min="9987" max="9987" width="3.140625" style="68" customWidth="1"/>
    <col min="9988" max="9988" width="0.140625" style="68" customWidth="1"/>
    <col min="9989" max="9989" width="7.5703125" style="68" customWidth="1"/>
    <col min="9990" max="9990" width="0.7109375" style="68" customWidth="1"/>
    <col min="9991" max="9991" width="4.5703125" style="68" customWidth="1"/>
    <col min="9992" max="9992" width="0.140625" style="68" customWidth="1"/>
    <col min="9993" max="9996" width="5.5703125" style="68" customWidth="1"/>
    <col min="9997" max="9997" width="6.85546875" style="68" customWidth="1"/>
    <col min="9998" max="9999" width="5.5703125" style="68" customWidth="1"/>
    <col min="10000" max="10000" width="1.5703125" style="68" customWidth="1"/>
    <col min="10001" max="10001" width="4.85546875" style="68" customWidth="1"/>
    <col min="10002" max="10003" width="5.5703125" style="68" customWidth="1"/>
    <col min="10004" max="10006" width="5.28515625" style="68" customWidth="1"/>
    <col min="10007" max="10007" width="3.42578125" style="68" customWidth="1"/>
    <col min="10008" max="10240" width="9.140625" style="68"/>
    <col min="10241" max="10241" width="3.42578125" style="68" customWidth="1"/>
    <col min="10242" max="10242" width="14.28515625" style="68" customWidth="1"/>
    <col min="10243" max="10243" width="3.140625" style="68" customWidth="1"/>
    <col min="10244" max="10244" width="0.140625" style="68" customWidth="1"/>
    <col min="10245" max="10245" width="7.5703125" style="68" customWidth="1"/>
    <col min="10246" max="10246" width="0.7109375" style="68" customWidth="1"/>
    <col min="10247" max="10247" width="4.5703125" style="68" customWidth="1"/>
    <col min="10248" max="10248" width="0.140625" style="68" customWidth="1"/>
    <col min="10249" max="10252" width="5.5703125" style="68" customWidth="1"/>
    <col min="10253" max="10253" width="6.85546875" style="68" customWidth="1"/>
    <col min="10254" max="10255" width="5.5703125" style="68" customWidth="1"/>
    <col min="10256" max="10256" width="1.5703125" style="68" customWidth="1"/>
    <col min="10257" max="10257" width="4.85546875" style="68" customWidth="1"/>
    <col min="10258" max="10259" width="5.5703125" style="68" customWidth="1"/>
    <col min="10260" max="10262" width="5.28515625" style="68" customWidth="1"/>
    <col min="10263" max="10263" width="3.42578125" style="68" customWidth="1"/>
    <col min="10264" max="10496" width="9.140625" style="68"/>
    <col min="10497" max="10497" width="3.42578125" style="68" customWidth="1"/>
    <col min="10498" max="10498" width="14.28515625" style="68" customWidth="1"/>
    <col min="10499" max="10499" width="3.140625" style="68" customWidth="1"/>
    <col min="10500" max="10500" width="0.140625" style="68" customWidth="1"/>
    <col min="10501" max="10501" width="7.5703125" style="68" customWidth="1"/>
    <col min="10502" max="10502" width="0.7109375" style="68" customWidth="1"/>
    <col min="10503" max="10503" width="4.5703125" style="68" customWidth="1"/>
    <col min="10504" max="10504" width="0.140625" style="68" customWidth="1"/>
    <col min="10505" max="10508" width="5.5703125" style="68" customWidth="1"/>
    <col min="10509" max="10509" width="6.85546875" style="68" customWidth="1"/>
    <col min="10510" max="10511" width="5.5703125" style="68" customWidth="1"/>
    <col min="10512" max="10512" width="1.5703125" style="68" customWidth="1"/>
    <col min="10513" max="10513" width="4.85546875" style="68" customWidth="1"/>
    <col min="10514" max="10515" width="5.5703125" style="68" customWidth="1"/>
    <col min="10516" max="10518" width="5.28515625" style="68" customWidth="1"/>
    <col min="10519" max="10519" width="3.42578125" style="68" customWidth="1"/>
    <col min="10520" max="10752" width="9.140625" style="68"/>
    <col min="10753" max="10753" width="3.42578125" style="68" customWidth="1"/>
    <col min="10754" max="10754" width="14.28515625" style="68" customWidth="1"/>
    <col min="10755" max="10755" width="3.140625" style="68" customWidth="1"/>
    <col min="10756" max="10756" width="0.140625" style="68" customWidth="1"/>
    <col min="10757" max="10757" width="7.5703125" style="68" customWidth="1"/>
    <col min="10758" max="10758" width="0.7109375" style="68" customWidth="1"/>
    <col min="10759" max="10759" width="4.5703125" style="68" customWidth="1"/>
    <col min="10760" max="10760" width="0.140625" style="68" customWidth="1"/>
    <col min="10761" max="10764" width="5.5703125" style="68" customWidth="1"/>
    <col min="10765" max="10765" width="6.85546875" style="68" customWidth="1"/>
    <col min="10766" max="10767" width="5.5703125" style="68" customWidth="1"/>
    <col min="10768" max="10768" width="1.5703125" style="68" customWidth="1"/>
    <col min="10769" max="10769" width="4.85546875" style="68" customWidth="1"/>
    <col min="10770" max="10771" width="5.5703125" style="68" customWidth="1"/>
    <col min="10772" max="10774" width="5.28515625" style="68" customWidth="1"/>
    <col min="10775" max="10775" width="3.42578125" style="68" customWidth="1"/>
    <col min="10776" max="11008" width="9.140625" style="68"/>
    <col min="11009" max="11009" width="3.42578125" style="68" customWidth="1"/>
    <col min="11010" max="11010" width="14.28515625" style="68" customWidth="1"/>
    <col min="11011" max="11011" width="3.140625" style="68" customWidth="1"/>
    <col min="11012" max="11012" width="0.140625" style="68" customWidth="1"/>
    <col min="11013" max="11013" width="7.5703125" style="68" customWidth="1"/>
    <col min="11014" max="11014" width="0.7109375" style="68" customWidth="1"/>
    <col min="11015" max="11015" width="4.5703125" style="68" customWidth="1"/>
    <col min="11016" max="11016" width="0.140625" style="68" customWidth="1"/>
    <col min="11017" max="11020" width="5.5703125" style="68" customWidth="1"/>
    <col min="11021" max="11021" width="6.85546875" style="68" customWidth="1"/>
    <col min="11022" max="11023" width="5.5703125" style="68" customWidth="1"/>
    <col min="11024" max="11024" width="1.5703125" style="68" customWidth="1"/>
    <col min="11025" max="11025" width="4.85546875" style="68" customWidth="1"/>
    <col min="11026" max="11027" width="5.5703125" style="68" customWidth="1"/>
    <col min="11028" max="11030" width="5.28515625" style="68" customWidth="1"/>
    <col min="11031" max="11031" width="3.42578125" style="68" customWidth="1"/>
    <col min="11032" max="11264" width="9.140625" style="68"/>
    <col min="11265" max="11265" width="3.42578125" style="68" customWidth="1"/>
    <col min="11266" max="11266" width="14.28515625" style="68" customWidth="1"/>
    <col min="11267" max="11267" width="3.140625" style="68" customWidth="1"/>
    <col min="11268" max="11268" width="0.140625" style="68" customWidth="1"/>
    <col min="11269" max="11269" width="7.5703125" style="68" customWidth="1"/>
    <col min="11270" max="11270" width="0.7109375" style="68" customWidth="1"/>
    <col min="11271" max="11271" width="4.5703125" style="68" customWidth="1"/>
    <col min="11272" max="11272" width="0.140625" style="68" customWidth="1"/>
    <col min="11273" max="11276" width="5.5703125" style="68" customWidth="1"/>
    <col min="11277" max="11277" width="6.85546875" style="68" customWidth="1"/>
    <col min="11278" max="11279" width="5.5703125" style="68" customWidth="1"/>
    <col min="11280" max="11280" width="1.5703125" style="68" customWidth="1"/>
    <col min="11281" max="11281" width="4.85546875" style="68" customWidth="1"/>
    <col min="11282" max="11283" width="5.5703125" style="68" customWidth="1"/>
    <col min="11284" max="11286" width="5.28515625" style="68" customWidth="1"/>
    <col min="11287" max="11287" width="3.42578125" style="68" customWidth="1"/>
    <col min="11288" max="11520" width="9.140625" style="68"/>
    <col min="11521" max="11521" width="3.42578125" style="68" customWidth="1"/>
    <col min="11522" max="11522" width="14.28515625" style="68" customWidth="1"/>
    <col min="11523" max="11523" width="3.140625" style="68" customWidth="1"/>
    <col min="11524" max="11524" width="0.140625" style="68" customWidth="1"/>
    <col min="11525" max="11525" width="7.5703125" style="68" customWidth="1"/>
    <col min="11526" max="11526" width="0.7109375" style="68" customWidth="1"/>
    <col min="11527" max="11527" width="4.5703125" style="68" customWidth="1"/>
    <col min="11528" max="11528" width="0.140625" style="68" customWidth="1"/>
    <col min="11529" max="11532" width="5.5703125" style="68" customWidth="1"/>
    <col min="11533" max="11533" width="6.85546875" style="68" customWidth="1"/>
    <col min="11534" max="11535" width="5.5703125" style="68" customWidth="1"/>
    <col min="11536" max="11536" width="1.5703125" style="68" customWidth="1"/>
    <col min="11537" max="11537" width="4.85546875" style="68" customWidth="1"/>
    <col min="11538" max="11539" width="5.5703125" style="68" customWidth="1"/>
    <col min="11540" max="11542" width="5.28515625" style="68" customWidth="1"/>
    <col min="11543" max="11543" width="3.42578125" style="68" customWidth="1"/>
    <col min="11544" max="11776" width="9.140625" style="68"/>
    <col min="11777" max="11777" width="3.42578125" style="68" customWidth="1"/>
    <col min="11778" max="11778" width="14.28515625" style="68" customWidth="1"/>
    <col min="11779" max="11779" width="3.140625" style="68" customWidth="1"/>
    <col min="11780" max="11780" width="0.140625" style="68" customWidth="1"/>
    <col min="11781" max="11781" width="7.5703125" style="68" customWidth="1"/>
    <col min="11782" max="11782" width="0.7109375" style="68" customWidth="1"/>
    <col min="11783" max="11783" width="4.5703125" style="68" customWidth="1"/>
    <col min="11784" max="11784" width="0.140625" style="68" customWidth="1"/>
    <col min="11785" max="11788" width="5.5703125" style="68" customWidth="1"/>
    <col min="11789" max="11789" width="6.85546875" style="68" customWidth="1"/>
    <col min="11790" max="11791" width="5.5703125" style="68" customWidth="1"/>
    <col min="11792" max="11792" width="1.5703125" style="68" customWidth="1"/>
    <col min="11793" max="11793" width="4.85546875" style="68" customWidth="1"/>
    <col min="11794" max="11795" width="5.5703125" style="68" customWidth="1"/>
    <col min="11796" max="11798" width="5.28515625" style="68" customWidth="1"/>
    <col min="11799" max="11799" width="3.42578125" style="68" customWidth="1"/>
    <col min="11800" max="12032" width="9.140625" style="68"/>
    <col min="12033" max="12033" width="3.42578125" style="68" customWidth="1"/>
    <col min="12034" max="12034" width="14.28515625" style="68" customWidth="1"/>
    <col min="12035" max="12035" width="3.140625" style="68" customWidth="1"/>
    <col min="12036" max="12036" width="0.140625" style="68" customWidth="1"/>
    <col min="12037" max="12037" width="7.5703125" style="68" customWidth="1"/>
    <col min="12038" max="12038" width="0.7109375" style="68" customWidth="1"/>
    <col min="12039" max="12039" width="4.5703125" style="68" customWidth="1"/>
    <col min="12040" max="12040" width="0.140625" style="68" customWidth="1"/>
    <col min="12041" max="12044" width="5.5703125" style="68" customWidth="1"/>
    <col min="12045" max="12045" width="6.85546875" style="68" customWidth="1"/>
    <col min="12046" max="12047" width="5.5703125" style="68" customWidth="1"/>
    <col min="12048" max="12048" width="1.5703125" style="68" customWidth="1"/>
    <col min="12049" max="12049" width="4.85546875" style="68" customWidth="1"/>
    <col min="12050" max="12051" width="5.5703125" style="68" customWidth="1"/>
    <col min="12052" max="12054" width="5.28515625" style="68" customWidth="1"/>
    <col min="12055" max="12055" width="3.42578125" style="68" customWidth="1"/>
    <col min="12056" max="12288" width="9.140625" style="68"/>
    <col min="12289" max="12289" width="3.42578125" style="68" customWidth="1"/>
    <col min="12290" max="12290" width="14.28515625" style="68" customWidth="1"/>
    <col min="12291" max="12291" width="3.140625" style="68" customWidth="1"/>
    <col min="12292" max="12292" width="0.140625" style="68" customWidth="1"/>
    <col min="12293" max="12293" width="7.5703125" style="68" customWidth="1"/>
    <col min="12294" max="12294" width="0.7109375" style="68" customWidth="1"/>
    <col min="12295" max="12295" width="4.5703125" style="68" customWidth="1"/>
    <col min="12296" max="12296" width="0.140625" style="68" customWidth="1"/>
    <col min="12297" max="12300" width="5.5703125" style="68" customWidth="1"/>
    <col min="12301" max="12301" width="6.85546875" style="68" customWidth="1"/>
    <col min="12302" max="12303" width="5.5703125" style="68" customWidth="1"/>
    <col min="12304" max="12304" width="1.5703125" style="68" customWidth="1"/>
    <col min="12305" max="12305" width="4.85546875" style="68" customWidth="1"/>
    <col min="12306" max="12307" width="5.5703125" style="68" customWidth="1"/>
    <col min="12308" max="12310" width="5.28515625" style="68" customWidth="1"/>
    <col min="12311" max="12311" width="3.42578125" style="68" customWidth="1"/>
    <col min="12312" max="12544" width="9.140625" style="68"/>
    <col min="12545" max="12545" width="3.42578125" style="68" customWidth="1"/>
    <col min="12546" max="12546" width="14.28515625" style="68" customWidth="1"/>
    <col min="12547" max="12547" width="3.140625" style="68" customWidth="1"/>
    <col min="12548" max="12548" width="0.140625" style="68" customWidth="1"/>
    <col min="12549" max="12549" width="7.5703125" style="68" customWidth="1"/>
    <col min="12550" max="12550" width="0.7109375" style="68" customWidth="1"/>
    <col min="12551" max="12551" width="4.5703125" style="68" customWidth="1"/>
    <col min="12552" max="12552" width="0.140625" style="68" customWidth="1"/>
    <col min="12553" max="12556" width="5.5703125" style="68" customWidth="1"/>
    <col min="12557" max="12557" width="6.85546875" style="68" customWidth="1"/>
    <col min="12558" max="12559" width="5.5703125" style="68" customWidth="1"/>
    <col min="12560" max="12560" width="1.5703125" style="68" customWidth="1"/>
    <col min="12561" max="12561" width="4.85546875" style="68" customWidth="1"/>
    <col min="12562" max="12563" width="5.5703125" style="68" customWidth="1"/>
    <col min="12564" max="12566" width="5.28515625" style="68" customWidth="1"/>
    <col min="12567" max="12567" width="3.42578125" style="68" customWidth="1"/>
    <col min="12568" max="12800" width="9.140625" style="68"/>
    <col min="12801" max="12801" width="3.42578125" style="68" customWidth="1"/>
    <col min="12802" max="12802" width="14.28515625" style="68" customWidth="1"/>
    <col min="12803" max="12803" width="3.140625" style="68" customWidth="1"/>
    <col min="12804" max="12804" width="0.140625" style="68" customWidth="1"/>
    <col min="12805" max="12805" width="7.5703125" style="68" customWidth="1"/>
    <col min="12806" max="12806" width="0.7109375" style="68" customWidth="1"/>
    <col min="12807" max="12807" width="4.5703125" style="68" customWidth="1"/>
    <col min="12808" max="12808" width="0.140625" style="68" customWidth="1"/>
    <col min="12809" max="12812" width="5.5703125" style="68" customWidth="1"/>
    <col min="12813" max="12813" width="6.85546875" style="68" customWidth="1"/>
    <col min="12814" max="12815" width="5.5703125" style="68" customWidth="1"/>
    <col min="12816" max="12816" width="1.5703125" style="68" customWidth="1"/>
    <col min="12817" max="12817" width="4.85546875" style="68" customWidth="1"/>
    <col min="12818" max="12819" width="5.5703125" style="68" customWidth="1"/>
    <col min="12820" max="12822" width="5.28515625" style="68" customWidth="1"/>
    <col min="12823" max="12823" width="3.42578125" style="68" customWidth="1"/>
    <col min="12824" max="13056" width="9.140625" style="68"/>
    <col min="13057" max="13057" width="3.42578125" style="68" customWidth="1"/>
    <col min="13058" max="13058" width="14.28515625" style="68" customWidth="1"/>
    <col min="13059" max="13059" width="3.140625" style="68" customWidth="1"/>
    <col min="13060" max="13060" width="0.140625" style="68" customWidth="1"/>
    <col min="13061" max="13061" width="7.5703125" style="68" customWidth="1"/>
    <col min="13062" max="13062" width="0.7109375" style="68" customWidth="1"/>
    <col min="13063" max="13063" width="4.5703125" style="68" customWidth="1"/>
    <col min="13064" max="13064" width="0.140625" style="68" customWidth="1"/>
    <col min="13065" max="13068" width="5.5703125" style="68" customWidth="1"/>
    <col min="13069" max="13069" width="6.85546875" style="68" customWidth="1"/>
    <col min="13070" max="13071" width="5.5703125" style="68" customWidth="1"/>
    <col min="13072" max="13072" width="1.5703125" style="68" customWidth="1"/>
    <col min="13073" max="13073" width="4.85546875" style="68" customWidth="1"/>
    <col min="13074" max="13075" width="5.5703125" style="68" customWidth="1"/>
    <col min="13076" max="13078" width="5.28515625" style="68" customWidth="1"/>
    <col min="13079" max="13079" width="3.42578125" style="68" customWidth="1"/>
    <col min="13080" max="13312" width="9.140625" style="68"/>
    <col min="13313" max="13313" width="3.42578125" style="68" customWidth="1"/>
    <col min="13314" max="13314" width="14.28515625" style="68" customWidth="1"/>
    <col min="13315" max="13315" width="3.140625" style="68" customWidth="1"/>
    <col min="13316" max="13316" width="0.140625" style="68" customWidth="1"/>
    <col min="13317" max="13317" width="7.5703125" style="68" customWidth="1"/>
    <col min="13318" max="13318" width="0.7109375" style="68" customWidth="1"/>
    <col min="13319" max="13319" width="4.5703125" style="68" customWidth="1"/>
    <col min="13320" max="13320" width="0.140625" style="68" customWidth="1"/>
    <col min="13321" max="13324" width="5.5703125" style="68" customWidth="1"/>
    <col min="13325" max="13325" width="6.85546875" style="68" customWidth="1"/>
    <col min="13326" max="13327" width="5.5703125" style="68" customWidth="1"/>
    <col min="13328" max="13328" width="1.5703125" style="68" customWidth="1"/>
    <col min="13329" max="13329" width="4.85546875" style="68" customWidth="1"/>
    <col min="13330" max="13331" width="5.5703125" style="68" customWidth="1"/>
    <col min="13332" max="13334" width="5.28515625" style="68" customWidth="1"/>
    <col min="13335" max="13335" width="3.42578125" style="68" customWidth="1"/>
    <col min="13336" max="13568" width="9.140625" style="68"/>
    <col min="13569" max="13569" width="3.42578125" style="68" customWidth="1"/>
    <col min="13570" max="13570" width="14.28515625" style="68" customWidth="1"/>
    <col min="13571" max="13571" width="3.140625" style="68" customWidth="1"/>
    <col min="13572" max="13572" width="0.140625" style="68" customWidth="1"/>
    <col min="13573" max="13573" width="7.5703125" style="68" customWidth="1"/>
    <col min="13574" max="13574" width="0.7109375" style="68" customWidth="1"/>
    <col min="13575" max="13575" width="4.5703125" style="68" customWidth="1"/>
    <col min="13576" max="13576" width="0.140625" style="68" customWidth="1"/>
    <col min="13577" max="13580" width="5.5703125" style="68" customWidth="1"/>
    <col min="13581" max="13581" width="6.85546875" style="68" customWidth="1"/>
    <col min="13582" max="13583" width="5.5703125" style="68" customWidth="1"/>
    <col min="13584" max="13584" width="1.5703125" style="68" customWidth="1"/>
    <col min="13585" max="13585" width="4.85546875" style="68" customWidth="1"/>
    <col min="13586" max="13587" width="5.5703125" style="68" customWidth="1"/>
    <col min="13588" max="13590" width="5.28515625" style="68" customWidth="1"/>
    <col min="13591" max="13591" width="3.42578125" style="68" customWidth="1"/>
    <col min="13592" max="13824" width="9.140625" style="68"/>
    <col min="13825" max="13825" width="3.42578125" style="68" customWidth="1"/>
    <col min="13826" max="13826" width="14.28515625" style="68" customWidth="1"/>
    <col min="13827" max="13827" width="3.140625" style="68" customWidth="1"/>
    <col min="13828" max="13828" width="0.140625" style="68" customWidth="1"/>
    <col min="13829" max="13829" width="7.5703125" style="68" customWidth="1"/>
    <col min="13830" max="13830" width="0.7109375" style="68" customWidth="1"/>
    <col min="13831" max="13831" width="4.5703125" style="68" customWidth="1"/>
    <col min="13832" max="13832" width="0.140625" style="68" customWidth="1"/>
    <col min="13833" max="13836" width="5.5703125" style="68" customWidth="1"/>
    <col min="13837" max="13837" width="6.85546875" style="68" customWidth="1"/>
    <col min="13838" max="13839" width="5.5703125" style="68" customWidth="1"/>
    <col min="13840" max="13840" width="1.5703125" style="68" customWidth="1"/>
    <col min="13841" max="13841" width="4.85546875" style="68" customWidth="1"/>
    <col min="13842" max="13843" width="5.5703125" style="68" customWidth="1"/>
    <col min="13844" max="13846" width="5.28515625" style="68" customWidth="1"/>
    <col min="13847" max="13847" width="3.42578125" style="68" customWidth="1"/>
    <col min="13848" max="14080" width="9.140625" style="68"/>
    <col min="14081" max="14081" width="3.42578125" style="68" customWidth="1"/>
    <col min="14082" max="14082" width="14.28515625" style="68" customWidth="1"/>
    <col min="14083" max="14083" width="3.140625" style="68" customWidth="1"/>
    <col min="14084" max="14084" width="0.140625" style="68" customWidth="1"/>
    <col min="14085" max="14085" width="7.5703125" style="68" customWidth="1"/>
    <col min="14086" max="14086" width="0.7109375" style="68" customWidth="1"/>
    <col min="14087" max="14087" width="4.5703125" style="68" customWidth="1"/>
    <col min="14088" max="14088" width="0.140625" style="68" customWidth="1"/>
    <col min="14089" max="14092" width="5.5703125" style="68" customWidth="1"/>
    <col min="14093" max="14093" width="6.85546875" style="68" customWidth="1"/>
    <col min="14094" max="14095" width="5.5703125" style="68" customWidth="1"/>
    <col min="14096" max="14096" width="1.5703125" style="68" customWidth="1"/>
    <col min="14097" max="14097" width="4.85546875" style="68" customWidth="1"/>
    <col min="14098" max="14099" width="5.5703125" style="68" customWidth="1"/>
    <col min="14100" max="14102" width="5.28515625" style="68" customWidth="1"/>
    <col min="14103" max="14103" width="3.42578125" style="68" customWidth="1"/>
    <col min="14104" max="14336" width="9.140625" style="68"/>
    <col min="14337" max="14337" width="3.42578125" style="68" customWidth="1"/>
    <col min="14338" max="14338" width="14.28515625" style="68" customWidth="1"/>
    <col min="14339" max="14339" width="3.140625" style="68" customWidth="1"/>
    <col min="14340" max="14340" width="0.140625" style="68" customWidth="1"/>
    <col min="14341" max="14341" width="7.5703125" style="68" customWidth="1"/>
    <col min="14342" max="14342" width="0.7109375" style="68" customWidth="1"/>
    <col min="14343" max="14343" width="4.5703125" style="68" customWidth="1"/>
    <col min="14344" max="14344" width="0.140625" style="68" customWidth="1"/>
    <col min="14345" max="14348" width="5.5703125" style="68" customWidth="1"/>
    <col min="14349" max="14349" width="6.85546875" style="68" customWidth="1"/>
    <col min="14350" max="14351" width="5.5703125" style="68" customWidth="1"/>
    <col min="14352" max="14352" width="1.5703125" style="68" customWidth="1"/>
    <col min="14353" max="14353" width="4.85546875" style="68" customWidth="1"/>
    <col min="14354" max="14355" width="5.5703125" style="68" customWidth="1"/>
    <col min="14356" max="14358" width="5.28515625" style="68" customWidth="1"/>
    <col min="14359" max="14359" width="3.42578125" style="68" customWidth="1"/>
    <col min="14360" max="14592" width="9.140625" style="68"/>
    <col min="14593" max="14593" width="3.42578125" style="68" customWidth="1"/>
    <col min="14594" max="14594" width="14.28515625" style="68" customWidth="1"/>
    <col min="14595" max="14595" width="3.140625" style="68" customWidth="1"/>
    <col min="14596" max="14596" width="0.140625" style="68" customWidth="1"/>
    <col min="14597" max="14597" width="7.5703125" style="68" customWidth="1"/>
    <col min="14598" max="14598" width="0.7109375" style="68" customWidth="1"/>
    <col min="14599" max="14599" width="4.5703125" style="68" customWidth="1"/>
    <col min="14600" max="14600" width="0.140625" style="68" customWidth="1"/>
    <col min="14601" max="14604" width="5.5703125" style="68" customWidth="1"/>
    <col min="14605" max="14605" width="6.85546875" style="68" customWidth="1"/>
    <col min="14606" max="14607" width="5.5703125" style="68" customWidth="1"/>
    <col min="14608" max="14608" width="1.5703125" style="68" customWidth="1"/>
    <col min="14609" max="14609" width="4.85546875" style="68" customWidth="1"/>
    <col min="14610" max="14611" width="5.5703125" style="68" customWidth="1"/>
    <col min="14612" max="14614" width="5.28515625" style="68" customWidth="1"/>
    <col min="14615" max="14615" width="3.42578125" style="68" customWidth="1"/>
    <col min="14616" max="14848" width="9.140625" style="68"/>
    <col min="14849" max="14849" width="3.42578125" style="68" customWidth="1"/>
    <col min="14850" max="14850" width="14.28515625" style="68" customWidth="1"/>
    <col min="14851" max="14851" width="3.140625" style="68" customWidth="1"/>
    <col min="14852" max="14852" width="0.140625" style="68" customWidth="1"/>
    <col min="14853" max="14853" width="7.5703125" style="68" customWidth="1"/>
    <col min="14854" max="14854" width="0.7109375" style="68" customWidth="1"/>
    <col min="14855" max="14855" width="4.5703125" style="68" customWidth="1"/>
    <col min="14856" max="14856" width="0.140625" style="68" customWidth="1"/>
    <col min="14857" max="14860" width="5.5703125" style="68" customWidth="1"/>
    <col min="14861" max="14861" width="6.85546875" style="68" customWidth="1"/>
    <col min="14862" max="14863" width="5.5703125" style="68" customWidth="1"/>
    <col min="14864" max="14864" width="1.5703125" style="68" customWidth="1"/>
    <col min="14865" max="14865" width="4.85546875" style="68" customWidth="1"/>
    <col min="14866" max="14867" width="5.5703125" style="68" customWidth="1"/>
    <col min="14868" max="14870" width="5.28515625" style="68" customWidth="1"/>
    <col min="14871" max="14871" width="3.42578125" style="68" customWidth="1"/>
    <col min="14872" max="15104" width="9.140625" style="68"/>
    <col min="15105" max="15105" width="3.42578125" style="68" customWidth="1"/>
    <col min="15106" max="15106" width="14.28515625" style="68" customWidth="1"/>
    <col min="15107" max="15107" width="3.140625" style="68" customWidth="1"/>
    <col min="15108" max="15108" width="0.140625" style="68" customWidth="1"/>
    <col min="15109" max="15109" width="7.5703125" style="68" customWidth="1"/>
    <col min="15110" max="15110" width="0.7109375" style="68" customWidth="1"/>
    <col min="15111" max="15111" width="4.5703125" style="68" customWidth="1"/>
    <col min="15112" max="15112" width="0.140625" style="68" customWidth="1"/>
    <col min="15113" max="15116" width="5.5703125" style="68" customWidth="1"/>
    <col min="15117" max="15117" width="6.85546875" style="68" customWidth="1"/>
    <col min="15118" max="15119" width="5.5703125" style="68" customWidth="1"/>
    <col min="15120" max="15120" width="1.5703125" style="68" customWidth="1"/>
    <col min="15121" max="15121" width="4.85546875" style="68" customWidth="1"/>
    <col min="15122" max="15123" width="5.5703125" style="68" customWidth="1"/>
    <col min="15124" max="15126" width="5.28515625" style="68" customWidth="1"/>
    <col min="15127" max="15127" width="3.42578125" style="68" customWidth="1"/>
    <col min="15128" max="15360" width="9.140625" style="68"/>
    <col min="15361" max="15361" width="3.42578125" style="68" customWidth="1"/>
    <col min="15362" max="15362" width="14.28515625" style="68" customWidth="1"/>
    <col min="15363" max="15363" width="3.140625" style="68" customWidth="1"/>
    <col min="15364" max="15364" width="0.140625" style="68" customWidth="1"/>
    <col min="15365" max="15365" width="7.5703125" style="68" customWidth="1"/>
    <col min="15366" max="15366" width="0.7109375" style="68" customWidth="1"/>
    <col min="15367" max="15367" width="4.5703125" style="68" customWidth="1"/>
    <col min="15368" max="15368" width="0.140625" style="68" customWidth="1"/>
    <col min="15369" max="15372" width="5.5703125" style="68" customWidth="1"/>
    <col min="15373" max="15373" width="6.85546875" style="68" customWidth="1"/>
    <col min="15374" max="15375" width="5.5703125" style="68" customWidth="1"/>
    <col min="15376" max="15376" width="1.5703125" style="68" customWidth="1"/>
    <col min="15377" max="15377" width="4.85546875" style="68" customWidth="1"/>
    <col min="15378" max="15379" width="5.5703125" style="68" customWidth="1"/>
    <col min="15380" max="15382" width="5.28515625" style="68" customWidth="1"/>
    <col min="15383" max="15383" width="3.42578125" style="68" customWidth="1"/>
    <col min="15384" max="15616" width="9.140625" style="68"/>
    <col min="15617" max="15617" width="3.42578125" style="68" customWidth="1"/>
    <col min="15618" max="15618" width="14.28515625" style="68" customWidth="1"/>
    <col min="15619" max="15619" width="3.140625" style="68" customWidth="1"/>
    <col min="15620" max="15620" width="0.140625" style="68" customWidth="1"/>
    <col min="15621" max="15621" width="7.5703125" style="68" customWidth="1"/>
    <col min="15622" max="15622" width="0.7109375" style="68" customWidth="1"/>
    <col min="15623" max="15623" width="4.5703125" style="68" customWidth="1"/>
    <col min="15624" max="15624" width="0.140625" style="68" customWidth="1"/>
    <col min="15625" max="15628" width="5.5703125" style="68" customWidth="1"/>
    <col min="15629" max="15629" width="6.85546875" style="68" customWidth="1"/>
    <col min="15630" max="15631" width="5.5703125" style="68" customWidth="1"/>
    <col min="15632" max="15632" width="1.5703125" style="68" customWidth="1"/>
    <col min="15633" max="15633" width="4.85546875" style="68" customWidth="1"/>
    <col min="15634" max="15635" width="5.5703125" style="68" customWidth="1"/>
    <col min="15636" max="15638" width="5.28515625" style="68" customWidth="1"/>
    <col min="15639" max="15639" width="3.42578125" style="68" customWidth="1"/>
    <col min="15640" max="15872" width="9.140625" style="68"/>
    <col min="15873" max="15873" width="3.42578125" style="68" customWidth="1"/>
    <col min="15874" max="15874" width="14.28515625" style="68" customWidth="1"/>
    <col min="15875" max="15875" width="3.140625" style="68" customWidth="1"/>
    <col min="15876" max="15876" width="0.140625" style="68" customWidth="1"/>
    <col min="15877" max="15877" width="7.5703125" style="68" customWidth="1"/>
    <col min="15878" max="15878" width="0.7109375" style="68" customWidth="1"/>
    <col min="15879" max="15879" width="4.5703125" style="68" customWidth="1"/>
    <col min="15880" max="15880" width="0.140625" style="68" customWidth="1"/>
    <col min="15881" max="15884" width="5.5703125" style="68" customWidth="1"/>
    <col min="15885" max="15885" width="6.85546875" style="68" customWidth="1"/>
    <col min="15886" max="15887" width="5.5703125" style="68" customWidth="1"/>
    <col min="15888" max="15888" width="1.5703125" style="68" customWidth="1"/>
    <col min="15889" max="15889" width="4.85546875" style="68" customWidth="1"/>
    <col min="15890" max="15891" width="5.5703125" style="68" customWidth="1"/>
    <col min="15892" max="15894" width="5.28515625" style="68" customWidth="1"/>
    <col min="15895" max="15895" width="3.42578125" style="68" customWidth="1"/>
    <col min="15896" max="16128" width="9.140625" style="68"/>
    <col min="16129" max="16129" width="3.42578125" style="68" customWidth="1"/>
    <col min="16130" max="16130" width="14.28515625" style="68" customWidth="1"/>
    <col min="16131" max="16131" width="3.140625" style="68" customWidth="1"/>
    <col min="16132" max="16132" width="0.140625" style="68" customWidth="1"/>
    <col min="16133" max="16133" width="7.5703125" style="68" customWidth="1"/>
    <col min="16134" max="16134" width="0.7109375" style="68" customWidth="1"/>
    <col min="16135" max="16135" width="4.5703125" style="68" customWidth="1"/>
    <col min="16136" max="16136" width="0.140625" style="68" customWidth="1"/>
    <col min="16137" max="16140" width="5.5703125" style="68" customWidth="1"/>
    <col min="16141" max="16141" width="6.85546875" style="68" customWidth="1"/>
    <col min="16142" max="16143" width="5.5703125" style="68" customWidth="1"/>
    <col min="16144" max="16144" width="1.5703125" style="68" customWidth="1"/>
    <col min="16145" max="16145" width="4.85546875" style="68" customWidth="1"/>
    <col min="16146" max="16147" width="5.5703125" style="68" customWidth="1"/>
    <col min="16148" max="16150" width="5.28515625" style="68" customWidth="1"/>
    <col min="16151" max="16151" width="3.42578125" style="68" customWidth="1"/>
    <col min="16152" max="16384" width="9.140625" style="68"/>
  </cols>
  <sheetData>
    <row r="1" spans="1:23" ht="11.1" customHeight="1">
      <c r="A1" s="66"/>
      <c r="B1" s="69" t="s">
        <v>47</v>
      </c>
      <c r="C1" s="69"/>
      <c r="D1" s="69"/>
      <c r="E1" s="69"/>
      <c r="F1" s="69"/>
      <c r="G1" s="69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71" t="s">
        <v>135</v>
      </c>
      <c r="V1" s="71"/>
      <c r="W1" s="66"/>
    </row>
    <row r="2" spans="1:23" ht="39" customHeight="1">
      <c r="A2" s="66"/>
      <c r="B2" s="69"/>
      <c r="C2" s="69"/>
      <c r="D2" s="69"/>
      <c r="E2" s="69"/>
      <c r="F2" s="69"/>
      <c r="G2" s="69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23" ht="30.6" customHeight="1">
      <c r="A3" s="66"/>
      <c r="B3" s="72" t="s">
        <v>136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66"/>
      <c r="W3" s="66"/>
    </row>
    <row r="4" spans="1:23" ht="9.9499999999999993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23" ht="42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130" t="s">
        <v>124</v>
      </c>
      <c r="P5" s="130"/>
      <c r="Q5" s="130"/>
      <c r="R5" s="130"/>
      <c r="S5" s="130"/>
      <c r="T5" s="130"/>
      <c r="U5" s="130"/>
      <c r="V5" s="130"/>
      <c r="W5" s="66"/>
    </row>
    <row r="6" spans="1:23" ht="8.1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23" ht="11.1" customHeight="1">
      <c r="A7" s="66"/>
      <c r="B7" s="108" t="s">
        <v>1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109" t="s">
        <v>2</v>
      </c>
      <c r="W7" s="66"/>
    </row>
    <row r="8" spans="1:23" ht="20.100000000000001" customHeight="1">
      <c r="A8" s="66"/>
      <c r="B8" s="131" t="s">
        <v>3</v>
      </c>
      <c r="C8" s="131" t="s">
        <v>4</v>
      </c>
      <c r="D8" s="131"/>
      <c r="E8" s="132" t="s">
        <v>54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66"/>
    </row>
    <row r="9" spans="1:23" ht="20.100000000000001" customHeight="1">
      <c r="A9" s="66"/>
      <c r="B9" s="131"/>
      <c r="C9" s="131"/>
      <c r="D9" s="131"/>
      <c r="E9" s="132"/>
      <c r="F9" s="132" t="s">
        <v>56</v>
      </c>
      <c r="G9" s="132"/>
      <c r="H9" s="132"/>
      <c r="I9" s="132" t="s">
        <v>57</v>
      </c>
      <c r="J9" s="132" t="s">
        <v>58</v>
      </c>
      <c r="K9" s="134"/>
      <c r="L9" s="134"/>
      <c r="M9" s="132" t="s">
        <v>59</v>
      </c>
      <c r="N9" s="134"/>
      <c r="O9" s="134"/>
      <c r="P9" s="132" t="s">
        <v>60</v>
      </c>
      <c r="Q9" s="132"/>
      <c r="R9" s="134"/>
      <c r="S9" s="134"/>
      <c r="T9" s="132" t="s">
        <v>61</v>
      </c>
      <c r="U9" s="135"/>
      <c r="V9" s="135"/>
      <c r="W9" s="66"/>
    </row>
    <row r="10" spans="1:23" ht="50.1" customHeight="1">
      <c r="A10" s="66"/>
      <c r="B10" s="131"/>
      <c r="C10" s="131"/>
      <c r="D10" s="131"/>
      <c r="E10" s="132"/>
      <c r="F10" s="132"/>
      <c r="G10" s="132"/>
      <c r="H10" s="132"/>
      <c r="I10" s="132"/>
      <c r="J10" s="132"/>
      <c r="K10" s="136" t="s">
        <v>56</v>
      </c>
      <c r="L10" s="136" t="s">
        <v>57</v>
      </c>
      <c r="M10" s="132"/>
      <c r="N10" s="136" t="s">
        <v>56</v>
      </c>
      <c r="O10" s="136" t="s">
        <v>57</v>
      </c>
      <c r="P10" s="132"/>
      <c r="Q10" s="132"/>
      <c r="R10" s="136" t="s">
        <v>56</v>
      </c>
      <c r="S10" s="136" t="s">
        <v>57</v>
      </c>
      <c r="T10" s="132"/>
      <c r="U10" s="136" t="s">
        <v>56</v>
      </c>
      <c r="V10" s="137" t="s">
        <v>57</v>
      </c>
      <c r="W10" s="66"/>
    </row>
    <row r="11" spans="1:23" ht="15" customHeight="1">
      <c r="A11" s="66"/>
      <c r="B11" s="138" t="s">
        <v>23</v>
      </c>
      <c r="C11" s="139" t="s">
        <v>24</v>
      </c>
      <c r="D11" s="139"/>
      <c r="E11" s="138" t="s">
        <v>70</v>
      </c>
      <c r="F11" s="139" t="s">
        <v>71</v>
      </c>
      <c r="G11" s="139"/>
      <c r="H11" s="139"/>
      <c r="I11" s="138" t="s">
        <v>72</v>
      </c>
      <c r="J11" s="138" t="s">
        <v>73</v>
      </c>
      <c r="K11" s="138" t="s">
        <v>74</v>
      </c>
      <c r="L11" s="138" t="s">
        <v>75</v>
      </c>
      <c r="M11" s="138" t="s">
        <v>76</v>
      </c>
      <c r="N11" s="138" t="s">
        <v>77</v>
      </c>
      <c r="O11" s="138" t="s">
        <v>78</v>
      </c>
      <c r="P11" s="139" t="s">
        <v>79</v>
      </c>
      <c r="Q11" s="139"/>
      <c r="R11" s="138" t="s">
        <v>80</v>
      </c>
      <c r="S11" s="138" t="s">
        <v>81</v>
      </c>
      <c r="T11" s="138" t="s">
        <v>82</v>
      </c>
      <c r="U11" s="138" t="s">
        <v>83</v>
      </c>
      <c r="V11" s="140" t="s">
        <v>84</v>
      </c>
      <c r="W11" s="66"/>
    </row>
    <row r="12" spans="1:23" ht="20.100000000000001" customHeight="1">
      <c r="A12" s="66"/>
      <c r="B12" s="141" t="s">
        <v>40</v>
      </c>
      <c r="C12" s="142">
        <v>1</v>
      </c>
      <c r="D12" s="142"/>
      <c r="E12" s="143">
        <v>148954</v>
      </c>
      <c r="F12" s="144">
        <v>57920</v>
      </c>
      <c r="G12" s="144"/>
      <c r="H12" s="144"/>
      <c r="I12" s="143">
        <v>91034</v>
      </c>
      <c r="J12" s="143">
        <v>3155</v>
      </c>
      <c r="K12" s="143">
        <v>636</v>
      </c>
      <c r="L12" s="143">
        <v>2519</v>
      </c>
      <c r="M12" s="143">
        <v>117037</v>
      </c>
      <c r="N12" s="143">
        <v>47234</v>
      </c>
      <c r="O12" s="143">
        <v>69803</v>
      </c>
      <c r="P12" s="144">
        <v>25300</v>
      </c>
      <c r="Q12" s="144"/>
      <c r="R12" s="143">
        <v>8583</v>
      </c>
      <c r="S12" s="143">
        <v>16717</v>
      </c>
      <c r="T12" s="143">
        <v>3462</v>
      </c>
      <c r="U12" s="143">
        <v>1467</v>
      </c>
      <c r="V12" s="145">
        <v>1995</v>
      </c>
      <c r="W12" s="66"/>
    </row>
    <row r="13" spans="1:23" ht="20.100000000000001" customHeight="1">
      <c r="A13" s="66"/>
      <c r="B13" s="141" t="s">
        <v>137</v>
      </c>
      <c r="C13" s="146"/>
      <c r="D13" s="146"/>
      <c r="E13" s="147"/>
      <c r="F13" s="146"/>
      <c r="G13" s="146"/>
      <c r="H13" s="146"/>
      <c r="I13" s="147"/>
      <c r="J13" s="147"/>
      <c r="K13" s="147"/>
      <c r="L13" s="147"/>
      <c r="M13" s="147"/>
      <c r="N13" s="147"/>
      <c r="O13" s="147"/>
      <c r="P13" s="146"/>
      <c r="Q13" s="146"/>
      <c r="R13" s="147"/>
      <c r="S13" s="147"/>
      <c r="T13" s="147"/>
      <c r="U13" s="147"/>
      <c r="V13" s="148"/>
      <c r="W13" s="66"/>
    </row>
    <row r="14" spans="1:23" ht="20.100000000000001" customHeight="1">
      <c r="A14" s="66"/>
      <c r="B14" s="141" t="s">
        <v>138</v>
      </c>
      <c r="C14" s="142">
        <v>2</v>
      </c>
      <c r="D14" s="142"/>
      <c r="E14" s="143">
        <v>3155</v>
      </c>
      <c r="F14" s="144">
        <v>1198</v>
      </c>
      <c r="G14" s="144"/>
      <c r="H14" s="144"/>
      <c r="I14" s="143">
        <v>1957</v>
      </c>
      <c r="J14" s="143">
        <v>246</v>
      </c>
      <c r="K14" s="143">
        <v>31</v>
      </c>
      <c r="L14" s="143">
        <v>215</v>
      </c>
      <c r="M14" s="143">
        <v>2682</v>
      </c>
      <c r="N14" s="143">
        <v>1070</v>
      </c>
      <c r="O14" s="143">
        <v>1612</v>
      </c>
      <c r="P14" s="144">
        <v>223</v>
      </c>
      <c r="Q14" s="144"/>
      <c r="R14" s="143">
        <v>94</v>
      </c>
      <c r="S14" s="143">
        <v>129</v>
      </c>
      <c r="T14" s="143">
        <v>4</v>
      </c>
      <c r="U14" s="143">
        <v>3</v>
      </c>
      <c r="V14" s="145">
        <v>1</v>
      </c>
      <c r="W14" s="66"/>
    </row>
    <row r="15" spans="1:23" ht="20.100000000000001" customHeight="1">
      <c r="A15" s="66"/>
      <c r="B15" s="141" t="s">
        <v>139</v>
      </c>
      <c r="C15" s="142">
        <v>3</v>
      </c>
      <c r="D15" s="142"/>
      <c r="E15" s="143">
        <v>2732</v>
      </c>
      <c r="F15" s="144">
        <v>1010</v>
      </c>
      <c r="G15" s="144"/>
      <c r="H15" s="144"/>
      <c r="I15" s="143">
        <v>1722</v>
      </c>
      <c r="J15" s="143">
        <v>145</v>
      </c>
      <c r="K15" s="143">
        <v>33</v>
      </c>
      <c r="L15" s="143">
        <v>112</v>
      </c>
      <c r="M15" s="143">
        <v>2318</v>
      </c>
      <c r="N15" s="143">
        <v>917</v>
      </c>
      <c r="O15" s="143">
        <v>1401</v>
      </c>
      <c r="P15" s="144">
        <v>260</v>
      </c>
      <c r="Q15" s="144"/>
      <c r="R15" s="143">
        <v>58</v>
      </c>
      <c r="S15" s="143">
        <v>202</v>
      </c>
      <c r="T15" s="143">
        <v>9</v>
      </c>
      <c r="U15" s="143">
        <v>2</v>
      </c>
      <c r="V15" s="145">
        <v>7</v>
      </c>
      <c r="W15" s="66"/>
    </row>
    <row r="16" spans="1:23" ht="20.100000000000001" customHeight="1">
      <c r="A16" s="66"/>
      <c r="B16" s="141" t="s">
        <v>140</v>
      </c>
      <c r="C16" s="142">
        <v>4</v>
      </c>
      <c r="D16" s="142"/>
      <c r="E16" s="143">
        <v>4091</v>
      </c>
      <c r="F16" s="144">
        <v>1526</v>
      </c>
      <c r="G16" s="144"/>
      <c r="H16" s="144"/>
      <c r="I16" s="143">
        <v>2565</v>
      </c>
      <c r="J16" s="143">
        <v>114</v>
      </c>
      <c r="K16" s="143">
        <v>23</v>
      </c>
      <c r="L16" s="143">
        <v>91</v>
      </c>
      <c r="M16" s="143">
        <v>3301</v>
      </c>
      <c r="N16" s="143">
        <v>1307</v>
      </c>
      <c r="O16" s="143">
        <v>1994</v>
      </c>
      <c r="P16" s="144">
        <v>657</v>
      </c>
      <c r="Q16" s="144"/>
      <c r="R16" s="143">
        <v>189</v>
      </c>
      <c r="S16" s="143">
        <v>468</v>
      </c>
      <c r="T16" s="143">
        <v>19</v>
      </c>
      <c r="U16" s="143">
        <v>7</v>
      </c>
      <c r="V16" s="145">
        <v>12</v>
      </c>
      <c r="W16" s="66"/>
    </row>
    <row r="17" spans="1:23" ht="20.100000000000001" customHeight="1">
      <c r="A17" s="66"/>
      <c r="B17" s="141" t="s">
        <v>141</v>
      </c>
      <c r="C17" s="142">
        <v>5</v>
      </c>
      <c r="D17" s="142"/>
      <c r="E17" s="143">
        <v>4165</v>
      </c>
      <c r="F17" s="144">
        <v>1583</v>
      </c>
      <c r="G17" s="144"/>
      <c r="H17" s="144"/>
      <c r="I17" s="143">
        <v>2582</v>
      </c>
      <c r="J17" s="143">
        <v>112</v>
      </c>
      <c r="K17" s="143">
        <v>10</v>
      </c>
      <c r="L17" s="143">
        <v>102</v>
      </c>
      <c r="M17" s="143">
        <v>3646</v>
      </c>
      <c r="N17" s="143">
        <v>1428</v>
      </c>
      <c r="O17" s="143">
        <v>2218</v>
      </c>
      <c r="P17" s="144">
        <v>396</v>
      </c>
      <c r="Q17" s="144"/>
      <c r="R17" s="143">
        <v>141</v>
      </c>
      <c r="S17" s="143">
        <v>255</v>
      </c>
      <c r="T17" s="143">
        <v>11</v>
      </c>
      <c r="U17" s="143">
        <v>4</v>
      </c>
      <c r="V17" s="145">
        <v>7</v>
      </c>
      <c r="W17" s="66"/>
    </row>
    <row r="18" spans="1:23" ht="20.100000000000001" customHeight="1">
      <c r="A18" s="66"/>
      <c r="B18" s="141" t="s">
        <v>26</v>
      </c>
      <c r="C18" s="142">
        <v>6</v>
      </c>
      <c r="D18" s="142"/>
      <c r="E18" s="143">
        <v>4465</v>
      </c>
      <c r="F18" s="144">
        <v>1682</v>
      </c>
      <c r="G18" s="144"/>
      <c r="H18" s="144"/>
      <c r="I18" s="143">
        <v>2783</v>
      </c>
      <c r="J18" s="143">
        <v>150</v>
      </c>
      <c r="K18" s="143">
        <v>27</v>
      </c>
      <c r="L18" s="143">
        <v>123</v>
      </c>
      <c r="M18" s="143">
        <v>3747</v>
      </c>
      <c r="N18" s="143">
        <v>1448</v>
      </c>
      <c r="O18" s="143">
        <v>2299</v>
      </c>
      <c r="P18" s="144">
        <v>533</v>
      </c>
      <c r="Q18" s="144"/>
      <c r="R18" s="143">
        <v>192</v>
      </c>
      <c r="S18" s="143">
        <v>341</v>
      </c>
      <c r="T18" s="143">
        <v>35</v>
      </c>
      <c r="U18" s="143">
        <v>15</v>
      </c>
      <c r="V18" s="145">
        <v>20</v>
      </c>
      <c r="W18" s="66"/>
    </row>
    <row r="19" spans="1:23" ht="20.100000000000001" customHeight="1">
      <c r="A19" s="66"/>
      <c r="B19" s="141" t="s">
        <v>142</v>
      </c>
      <c r="C19" s="146"/>
      <c r="D19" s="146"/>
      <c r="E19" s="147"/>
      <c r="F19" s="146"/>
      <c r="G19" s="146"/>
      <c r="H19" s="146"/>
      <c r="I19" s="147"/>
      <c r="J19" s="147"/>
      <c r="K19" s="147"/>
      <c r="L19" s="147"/>
      <c r="M19" s="147"/>
      <c r="N19" s="147"/>
      <c r="O19" s="147"/>
      <c r="P19" s="146"/>
      <c r="Q19" s="146"/>
      <c r="R19" s="147"/>
      <c r="S19" s="147"/>
      <c r="T19" s="147"/>
      <c r="U19" s="147"/>
      <c r="V19" s="148"/>
      <c r="W19" s="66"/>
    </row>
    <row r="20" spans="1:23" ht="20.100000000000001" customHeight="1">
      <c r="A20" s="66"/>
      <c r="B20" s="141" t="s">
        <v>143</v>
      </c>
      <c r="C20" s="142">
        <v>7</v>
      </c>
      <c r="D20" s="142"/>
      <c r="E20" s="143">
        <v>4540</v>
      </c>
      <c r="F20" s="144">
        <v>1575</v>
      </c>
      <c r="G20" s="144"/>
      <c r="H20" s="144"/>
      <c r="I20" s="143">
        <v>2965</v>
      </c>
      <c r="J20" s="143">
        <v>101</v>
      </c>
      <c r="K20" s="143">
        <v>20</v>
      </c>
      <c r="L20" s="143">
        <v>81</v>
      </c>
      <c r="M20" s="143">
        <v>3855</v>
      </c>
      <c r="N20" s="143">
        <v>1368</v>
      </c>
      <c r="O20" s="143">
        <v>2487</v>
      </c>
      <c r="P20" s="144">
        <v>565</v>
      </c>
      <c r="Q20" s="144"/>
      <c r="R20" s="143">
        <v>178</v>
      </c>
      <c r="S20" s="143">
        <v>387</v>
      </c>
      <c r="T20" s="143">
        <v>19</v>
      </c>
      <c r="U20" s="143">
        <v>9</v>
      </c>
      <c r="V20" s="145">
        <v>10</v>
      </c>
      <c r="W20" s="66"/>
    </row>
    <row r="21" spans="1:23" ht="20.100000000000001" customHeight="1">
      <c r="A21" s="66"/>
      <c r="B21" s="141" t="s">
        <v>144</v>
      </c>
      <c r="C21" s="142">
        <v>8</v>
      </c>
      <c r="D21" s="142"/>
      <c r="E21" s="143">
        <v>3312</v>
      </c>
      <c r="F21" s="144">
        <v>1050</v>
      </c>
      <c r="G21" s="144"/>
      <c r="H21" s="144"/>
      <c r="I21" s="143">
        <v>2262</v>
      </c>
      <c r="J21" s="143">
        <v>100</v>
      </c>
      <c r="K21" s="143">
        <v>20</v>
      </c>
      <c r="L21" s="143">
        <v>80</v>
      </c>
      <c r="M21" s="143">
        <v>2815</v>
      </c>
      <c r="N21" s="143">
        <v>915</v>
      </c>
      <c r="O21" s="143">
        <v>1900</v>
      </c>
      <c r="P21" s="144">
        <v>386</v>
      </c>
      <c r="Q21" s="144"/>
      <c r="R21" s="143">
        <v>112</v>
      </c>
      <c r="S21" s="143">
        <v>274</v>
      </c>
      <c r="T21" s="143">
        <v>11</v>
      </c>
      <c r="U21" s="143">
        <v>3</v>
      </c>
      <c r="V21" s="145">
        <v>8</v>
      </c>
      <c r="W21" s="66"/>
    </row>
    <row r="22" spans="1:23" ht="20.100000000000001" customHeight="1">
      <c r="A22" s="66"/>
      <c r="B22" s="141" t="s">
        <v>145</v>
      </c>
      <c r="C22" s="142">
        <v>9</v>
      </c>
      <c r="D22" s="142"/>
      <c r="E22" s="143">
        <v>2732</v>
      </c>
      <c r="F22" s="144">
        <v>957</v>
      </c>
      <c r="G22" s="144"/>
      <c r="H22" s="144"/>
      <c r="I22" s="143">
        <v>1775</v>
      </c>
      <c r="J22" s="143">
        <v>58</v>
      </c>
      <c r="K22" s="143">
        <v>12</v>
      </c>
      <c r="L22" s="143">
        <v>46</v>
      </c>
      <c r="M22" s="143">
        <v>2298</v>
      </c>
      <c r="N22" s="143">
        <v>848</v>
      </c>
      <c r="O22" s="143">
        <v>1450</v>
      </c>
      <c r="P22" s="144">
        <v>371</v>
      </c>
      <c r="Q22" s="144"/>
      <c r="R22" s="143">
        <v>96</v>
      </c>
      <c r="S22" s="143">
        <v>275</v>
      </c>
      <c r="T22" s="143">
        <v>5</v>
      </c>
      <c r="U22" s="143">
        <v>1</v>
      </c>
      <c r="V22" s="145">
        <v>4</v>
      </c>
      <c r="W22" s="66"/>
    </row>
    <row r="23" spans="1:23" ht="20.100000000000001" customHeight="1">
      <c r="A23" s="66"/>
      <c r="B23" s="141" t="s">
        <v>28</v>
      </c>
      <c r="C23" s="142">
        <v>10</v>
      </c>
      <c r="D23" s="142"/>
      <c r="E23" s="143">
        <v>4975</v>
      </c>
      <c r="F23" s="144">
        <v>2077</v>
      </c>
      <c r="G23" s="144"/>
      <c r="H23" s="144"/>
      <c r="I23" s="143">
        <v>2898</v>
      </c>
      <c r="J23" s="143">
        <v>80</v>
      </c>
      <c r="K23" s="143">
        <v>12</v>
      </c>
      <c r="L23" s="143">
        <v>68</v>
      </c>
      <c r="M23" s="143">
        <v>4013</v>
      </c>
      <c r="N23" s="143">
        <v>1751</v>
      </c>
      <c r="O23" s="143">
        <v>2262</v>
      </c>
      <c r="P23" s="144">
        <v>824</v>
      </c>
      <c r="Q23" s="144"/>
      <c r="R23" s="143">
        <v>292</v>
      </c>
      <c r="S23" s="143">
        <v>532</v>
      </c>
      <c r="T23" s="143">
        <v>58</v>
      </c>
      <c r="U23" s="143">
        <v>22</v>
      </c>
      <c r="V23" s="145">
        <v>36</v>
      </c>
      <c r="W23" s="66"/>
    </row>
    <row r="24" spans="1:23" ht="20.100000000000001" customHeight="1">
      <c r="A24" s="66"/>
      <c r="B24" s="141" t="s">
        <v>29</v>
      </c>
      <c r="C24" s="142">
        <v>11</v>
      </c>
      <c r="D24" s="142"/>
      <c r="E24" s="143">
        <v>5464</v>
      </c>
      <c r="F24" s="144">
        <v>1913</v>
      </c>
      <c r="G24" s="144"/>
      <c r="H24" s="144"/>
      <c r="I24" s="143">
        <v>3551</v>
      </c>
      <c r="J24" s="143">
        <v>190</v>
      </c>
      <c r="K24" s="143">
        <v>52</v>
      </c>
      <c r="L24" s="143">
        <v>138</v>
      </c>
      <c r="M24" s="143">
        <v>4699</v>
      </c>
      <c r="N24" s="143">
        <v>1698</v>
      </c>
      <c r="O24" s="143">
        <v>3001</v>
      </c>
      <c r="P24" s="144">
        <v>557</v>
      </c>
      <c r="Q24" s="144"/>
      <c r="R24" s="143">
        <v>153</v>
      </c>
      <c r="S24" s="143">
        <v>404</v>
      </c>
      <c r="T24" s="143">
        <v>18</v>
      </c>
      <c r="U24" s="143">
        <v>10</v>
      </c>
      <c r="V24" s="145">
        <v>8</v>
      </c>
      <c r="W24" s="66"/>
    </row>
    <row r="25" spans="1:23" ht="20.100000000000001" customHeight="1">
      <c r="A25" s="66"/>
      <c r="B25" s="141" t="s">
        <v>146</v>
      </c>
      <c r="C25" s="142">
        <v>12</v>
      </c>
      <c r="D25" s="142"/>
      <c r="E25" s="143">
        <v>5094</v>
      </c>
      <c r="F25" s="144">
        <v>1820</v>
      </c>
      <c r="G25" s="144"/>
      <c r="H25" s="144"/>
      <c r="I25" s="143">
        <v>3274</v>
      </c>
      <c r="J25" s="143">
        <v>110</v>
      </c>
      <c r="K25" s="143">
        <v>15</v>
      </c>
      <c r="L25" s="143">
        <v>95</v>
      </c>
      <c r="M25" s="143">
        <v>4443</v>
      </c>
      <c r="N25" s="143">
        <v>1651</v>
      </c>
      <c r="O25" s="143">
        <v>2792</v>
      </c>
      <c r="P25" s="144">
        <v>526</v>
      </c>
      <c r="Q25" s="144"/>
      <c r="R25" s="143">
        <v>149</v>
      </c>
      <c r="S25" s="143">
        <v>377</v>
      </c>
      <c r="T25" s="143">
        <v>15</v>
      </c>
      <c r="U25" s="143">
        <v>5</v>
      </c>
      <c r="V25" s="145">
        <v>10</v>
      </c>
      <c r="W25" s="66"/>
    </row>
    <row r="26" spans="1:23" ht="20.100000000000001" customHeight="1">
      <c r="A26" s="66"/>
      <c r="B26" s="141" t="s">
        <v>147</v>
      </c>
      <c r="C26" s="146"/>
      <c r="D26" s="146"/>
      <c r="E26" s="147"/>
      <c r="F26" s="146"/>
      <c r="G26" s="146"/>
      <c r="H26" s="146"/>
      <c r="I26" s="147"/>
      <c r="J26" s="147"/>
      <c r="K26" s="147"/>
      <c r="L26" s="147"/>
      <c r="M26" s="147"/>
      <c r="N26" s="147"/>
      <c r="O26" s="147"/>
      <c r="P26" s="146"/>
      <c r="Q26" s="146"/>
      <c r="R26" s="147"/>
      <c r="S26" s="147"/>
      <c r="T26" s="147"/>
      <c r="U26" s="147"/>
      <c r="V26" s="148"/>
      <c r="W26" s="66"/>
    </row>
    <row r="27" spans="1:23" ht="20.100000000000001" customHeight="1">
      <c r="A27" s="66"/>
      <c r="B27" s="141" t="s">
        <v>148</v>
      </c>
      <c r="C27" s="142">
        <v>13</v>
      </c>
      <c r="D27" s="142"/>
      <c r="E27" s="143">
        <v>800</v>
      </c>
      <c r="F27" s="144">
        <v>260</v>
      </c>
      <c r="G27" s="144"/>
      <c r="H27" s="144"/>
      <c r="I27" s="143">
        <v>540</v>
      </c>
      <c r="J27" s="143">
        <v>38</v>
      </c>
      <c r="K27" s="143">
        <v>4</v>
      </c>
      <c r="L27" s="143">
        <v>34</v>
      </c>
      <c r="M27" s="143">
        <v>648</v>
      </c>
      <c r="N27" s="143">
        <v>227</v>
      </c>
      <c r="O27" s="143">
        <v>421</v>
      </c>
      <c r="P27" s="144">
        <v>109</v>
      </c>
      <c r="Q27" s="144"/>
      <c r="R27" s="143">
        <v>27</v>
      </c>
      <c r="S27" s="143">
        <v>82</v>
      </c>
      <c r="T27" s="143">
        <v>5</v>
      </c>
      <c r="U27" s="143">
        <v>2</v>
      </c>
      <c r="V27" s="145">
        <v>3</v>
      </c>
      <c r="W27" s="66"/>
    </row>
    <row r="28" spans="1:23" ht="20.100000000000001" customHeight="1">
      <c r="A28" s="66"/>
      <c r="B28" s="141" t="s">
        <v>31</v>
      </c>
      <c r="C28" s="142">
        <v>14</v>
      </c>
      <c r="D28" s="142"/>
      <c r="E28" s="143">
        <v>4844</v>
      </c>
      <c r="F28" s="144">
        <v>1920</v>
      </c>
      <c r="G28" s="144"/>
      <c r="H28" s="144"/>
      <c r="I28" s="143">
        <v>2924</v>
      </c>
      <c r="J28" s="143">
        <v>141</v>
      </c>
      <c r="K28" s="143">
        <v>21</v>
      </c>
      <c r="L28" s="143">
        <v>120</v>
      </c>
      <c r="M28" s="143">
        <v>4035</v>
      </c>
      <c r="N28" s="143">
        <v>1653</v>
      </c>
      <c r="O28" s="143">
        <v>2382</v>
      </c>
      <c r="P28" s="144">
        <v>604</v>
      </c>
      <c r="Q28" s="144"/>
      <c r="R28" s="143">
        <v>226</v>
      </c>
      <c r="S28" s="143">
        <v>378</v>
      </c>
      <c r="T28" s="143">
        <v>64</v>
      </c>
      <c r="U28" s="143">
        <v>20</v>
      </c>
      <c r="V28" s="145">
        <v>44</v>
      </c>
      <c r="W28" s="66"/>
    </row>
    <row r="29" spans="1:23" ht="20.100000000000001" customHeight="1">
      <c r="A29" s="66"/>
      <c r="B29" s="141" t="s">
        <v>149</v>
      </c>
      <c r="C29" s="142">
        <v>15</v>
      </c>
      <c r="D29" s="142"/>
      <c r="E29" s="143">
        <v>2485</v>
      </c>
      <c r="F29" s="144">
        <v>836</v>
      </c>
      <c r="G29" s="144"/>
      <c r="H29" s="144"/>
      <c r="I29" s="143">
        <v>1649</v>
      </c>
      <c r="J29" s="143">
        <v>95</v>
      </c>
      <c r="K29" s="143">
        <v>6</v>
      </c>
      <c r="L29" s="143">
        <v>89</v>
      </c>
      <c r="M29" s="143">
        <v>2023</v>
      </c>
      <c r="N29" s="143">
        <v>736</v>
      </c>
      <c r="O29" s="143">
        <v>1287</v>
      </c>
      <c r="P29" s="144">
        <v>347</v>
      </c>
      <c r="Q29" s="144"/>
      <c r="R29" s="143">
        <v>85</v>
      </c>
      <c r="S29" s="143">
        <v>262</v>
      </c>
      <c r="T29" s="143">
        <v>20</v>
      </c>
      <c r="U29" s="143">
        <v>9</v>
      </c>
      <c r="V29" s="145">
        <v>11</v>
      </c>
      <c r="W29" s="66"/>
    </row>
    <row r="30" spans="1:23" ht="20.100000000000001" customHeight="1">
      <c r="A30" s="66"/>
      <c r="B30" s="141" t="s">
        <v>150</v>
      </c>
      <c r="C30" s="142">
        <v>16</v>
      </c>
      <c r="D30" s="142"/>
      <c r="E30" s="143">
        <v>2032</v>
      </c>
      <c r="F30" s="144">
        <v>761</v>
      </c>
      <c r="G30" s="144"/>
      <c r="H30" s="144"/>
      <c r="I30" s="143">
        <v>1271</v>
      </c>
      <c r="J30" s="143">
        <v>48</v>
      </c>
      <c r="K30" s="143">
        <v>10</v>
      </c>
      <c r="L30" s="143">
        <v>38</v>
      </c>
      <c r="M30" s="143">
        <v>1742</v>
      </c>
      <c r="N30" s="143">
        <v>657</v>
      </c>
      <c r="O30" s="143">
        <v>1085</v>
      </c>
      <c r="P30" s="144">
        <v>237</v>
      </c>
      <c r="Q30" s="144"/>
      <c r="R30" s="143">
        <v>92</v>
      </c>
      <c r="S30" s="143">
        <v>145</v>
      </c>
      <c r="T30" s="143">
        <v>5</v>
      </c>
      <c r="U30" s="143">
        <v>2</v>
      </c>
      <c r="V30" s="145">
        <v>3</v>
      </c>
      <c r="W30" s="66"/>
    </row>
    <row r="31" spans="1:23" ht="20.100000000000001" customHeight="1">
      <c r="A31" s="66"/>
      <c r="B31" s="141" t="s">
        <v>151</v>
      </c>
      <c r="C31" s="142">
        <v>17</v>
      </c>
      <c r="D31" s="142"/>
      <c r="E31" s="143">
        <v>4885</v>
      </c>
      <c r="F31" s="144">
        <v>1786</v>
      </c>
      <c r="G31" s="144"/>
      <c r="H31" s="144"/>
      <c r="I31" s="143">
        <v>3099</v>
      </c>
      <c r="J31" s="143">
        <v>113</v>
      </c>
      <c r="K31" s="143">
        <v>12</v>
      </c>
      <c r="L31" s="143">
        <v>101</v>
      </c>
      <c r="M31" s="143">
        <v>4138</v>
      </c>
      <c r="N31" s="143">
        <v>1586</v>
      </c>
      <c r="O31" s="143">
        <v>2552</v>
      </c>
      <c r="P31" s="144">
        <v>612</v>
      </c>
      <c r="Q31" s="144"/>
      <c r="R31" s="143">
        <v>177</v>
      </c>
      <c r="S31" s="143">
        <v>435</v>
      </c>
      <c r="T31" s="143">
        <v>22</v>
      </c>
      <c r="U31" s="143">
        <v>11</v>
      </c>
      <c r="V31" s="145">
        <v>11</v>
      </c>
      <c r="W31" s="66"/>
    </row>
    <row r="32" spans="1:23" ht="20.100000000000001" customHeight="1">
      <c r="A32" s="66"/>
      <c r="B32" s="141" t="s">
        <v>152</v>
      </c>
      <c r="C32" s="142">
        <v>18</v>
      </c>
      <c r="D32" s="142"/>
      <c r="E32" s="143">
        <v>3918</v>
      </c>
      <c r="F32" s="144">
        <v>1401</v>
      </c>
      <c r="G32" s="144"/>
      <c r="H32" s="144"/>
      <c r="I32" s="143">
        <v>2517</v>
      </c>
      <c r="J32" s="143">
        <v>61</v>
      </c>
      <c r="K32" s="143">
        <v>11</v>
      </c>
      <c r="L32" s="143">
        <v>50</v>
      </c>
      <c r="M32" s="143">
        <v>3287</v>
      </c>
      <c r="N32" s="143">
        <v>1205</v>
      </c>
      <c r="O32" s="143">
        <v>2082</v>
      </c>
      <c r="P32" s="144">
        <v>548</v>
      </c>
      <c r="Q32" s="144"/>
      <c r="R32" s="143">
        <v>173</v>
      </c>
      <c r="S32" s="143">
        <v>375</v>
      </c>
      <c r="T32" s="143">
        <v>22</v>
      </c>
      <c r="U32" s="143">
        <v>12</v>
      </c>
      <c r="V32" s="145">
        <v>10</v>
      </c>
      <c r="W32" s="66"/>
    </row>
    <row r="33" spans="1:23" ht="20.100000000000001" customHeight="1">
      <c r="A33" s="66"/>
      <c r="B33" s="141" t="s">
        <v>153</v>
      </c>
      <c r="C33" s="142">
        <v>19</v>
      </c>
      <c r="D33" s="142"/>
      <c r="E33" s="143">
        <v>2943</v>
      </c>
      <c r="F33" s="144">
        <v>993</v>
      </c>
      <c r="G33" s="144"/>
      <c r="H33" s="144"/>
      <c r="I33" s="143">
        <v>1950</v>
      </c>
      <c r="J33" s="143">
        <v>41</v>
      </c>
      <c r="K33" s="143">
        <v>1</v>
      </c>
      <c r="L33" s="143">
        <v>40</v>
      </c>
      <c r="M33" s="143">
        <v>2344</v>
      </c>
      <c r="N33" s="143">
        <v>835</v>
      </c>
      <c r="O33" s="143">
        <v>1509</v>
      </c>
      <c r="P33" s="144">
        <v>531</v>
      </c>
      <c r="Q33" s="144"/>
      <c r="R33" s="143">
        <v>149</v>
      </c>
      <c r="S33" s="143">
        <v>382</v>
      </c>
      <c r="T33" s="143">
        <v>27</v>
      </c>
      <c r="U33" s="143">
        <v>8</v>
      </c>
      <c r="V33" s="145">
        <v>19</v>
      </c>
      <c r="W33" s="66"/>
    </row>
    <row r="34" spans="1:23" ht="20.100000000000001" customHeight="1">
      <c r="A34" s="66"/>
      <c r="B34" s="141" t="s">
        <v>154</v>
      </c>
      <c r="C34" s="146"/>
      <c r="D34" s="146"/>
      <c r="E34" s="147"/>
      <c r="F34" s="146"/>
      <c r="G34" s="146"/>
      <c r="H34" s="146"/>
      <c r="I34" s="147"/>
      <c r="J34" s="147"/>
      <c r="K34" s="147"/>
      <c r="L34" s="147"/>
      <c r="M34" s="147"/>
      <c r="N34" s="147"/>
      <c r="O34" s="147"/>
      <c r="P34" s="146"/>
      <c r="Q34" s="146"/>
      <c r="R34" s="147"/>
      <c r="S34" s="147"/>
      <c r="T34" s="147"/>
      <c r="U34" s="147"/>
      <c r="V34" s="148"/>
      <c r="W34" s="66"/>
    </row>
    <row r="35" spans="1:23" ht="20.100000000000001" customHeight="1">
      <c r="A35" s="66"/>
      <c r="B35" s="141" t="s">
        <v>33</v>
      </c>
      <c r="C35" s="142">
        <v>20</v>
      </c>
      <c r="D35" s="142"/>
      <c r="E35" s="143">
        <v>3139</v>
      </c>
      <c r="F35" s="144">
        <v>1109</v>
      </c>
      <c r="G35" s="144"/>
      <c r="H35" s="144"/>
      <c r="I35" s="143">
        <v>2030</v>
      </c>
      <c r="J35" s="143">
        <v>124</v>
      </c>
      <c r="K35" s="143">
        <v>15</v>
      </c>
      <c r="L35" s="143">
        <v>109</v>
      </c>
      <c r="M35" s="143">
        <v>2553</v>
      </c>
      <c r="N35" s="143">
        <v>964</v>
      </c>
      <c r="O35" s="143">
        <v>1589</v>
      </c>
      <c r="P35" s="144">
        <v>432</v>
      </c>
      <c r="Q35" s="144"/>
      <c r="R35" s="143">
        <v>118</v>
      </c>
      <c r="S35" s="143">
        <v>314</v>
      </c>
      <c r="T35" s="143">
        <v>30</v>
      </c>
      <c r="U35" s="143">
        <v>12</v>
      </c>
      <c r="V35" s="145">
        <v>18</v>
      </c>
      <c r="W35" s="66"/>
    </row>
    <row r="36" spans="1:23" ht="20.100000000000001" customHeight="1">
      <c r="A36" s="66"/>
      <c r="B36" s="141" t="s">
        <v>34</v>
      </c>
      <c r="C36" s="142">
        <v>21</v>
      </c>
      <c r="D36" s="142"/>
      <c r="E36" s="143">
        <v>2356</v>
      </c>
      <c r="F36" s="144">
        <v>801</v>
      </c>
      <c r="G36" s="144"/>
      <c r="H36" s="144"/>
      <c r="I36" s="143">
        <v>1555</v>
      </c>
      <c r="J36" s="143">
        <v>59</v>
      </c>
      <c r="K36" s="143">
        <v>11</v>
      </c>
      <c r="L36" s="143">
        <v>48</v>
      </c>
      <c r="M36" s="143">
        <v>2073</v>
      </c>
      <c r="N36" s="143">
        <v>725</v>
      </c>
      <c r="O36" s="143">
        <v>1348</v>
      </c>
      <c r="P36" s="144">
        <v>215</v>
      </c>
      <c r="Q36" s="144"/>
      <c r="R36" s="143">
        <v>60</v>
      </c>
      <c r="S36" s="143">
        <v>155</v>
      </c>
      <c r="T36" s="143">
        <v>9</v>
      </c>
      <c r="U36" s="143">
        <v>5</v>
      </c>
      <c r="V36" s="145">
        <v>4</v>
      </c>
      <c r="W36" s="66"/>
    </row>
    <row r="37" spans="1:23" ht="20.100000000000001" customHeight="1">
      <c r="A37" s="66"/>
      <c r="B37" s="141" t="s">
        <v>155</v>
      </c>
      <c r="C37" s="142">
        <v>22</v>
      </c>
      <c r="D37" s="142"/>
      <c r="E37" s="143">
        <v>3440</v>
      </c>
      <c r="F37" s="144">
        <v>1299</v>
      </c>
      <c r="G37" s="144"/>
      <c r="H37" s="144"/>
      <c r="I37" s="143">
        <v>2141</v>
      </c>
      <c r="J37" s="143">
        <v>83</v>
      </c>
      <c r="K37" s="143">
        <v>15</v>
      </c>
      <c r="L37" s="143">
        <v>68</v>
      </c>
      <c r="M37" s="143">
        <v>2966</v>
      </c>
      <c r="N37" s="143">
        <v>1155</v>
      </c>
      <c r="O37" s="143">
        <v>1811</v>
      </c>
      <c r="P37" s="144">
        <v>378</v>
      </c>
      <c r="Q37" s="144"/>
      <c r="R37" s="143">
        <v>124</v>
      </c>
      <c r="S37" s="143">
        <v>254</v>
      </c>
      <c r="T37" s="143">
        <v>13</v>
      </c>
      <c r="U37" s="143">
        <v>5</v>
      </c>
      <c r="V37" s="145">
        <v>8</v>
      </c>
      <c r="W37" s="66"/>
    </row>
    <row r="38" spans="1:23" ht="20.100000000000001" customHeight="1">
      <c r="A38" s="66"/>
      <c r="B38" s="141" t="s">
        <v>156</v>
      </c>
      <c r="C38" s="146"/>
      <c r="D38" s="146"/>
      <c r="E38" s="147"/>
      <c r="F38" s="146"/>
      <c r="G38" s="146"/>
      <c r="H38" s="146"/>
      <c r="I38" s="147"/>
      <c r="J38" s="147"/>
      <c r="K38" s="147"/>
      <c r="L38" s="147"/>
      <c r="M38" s="147"/>
      <c r="N38" s="147"/>
      <c r="O38" s="147"/>
      <c r="P38" s="146"/>
      <c r="Q38" s="146"/>
      <c r="R38" s="147"/>
      <c r="S38" s="147"/>
      <c r="T38" s="147"/>
      <c r="U38" s="147"/>
      <c r="V38" s="148"/>
      <c r="W38" s="66"/>
    </row>
    <row r="39" spans="1:23" ht="20.100000000000001" customHeight="1">
      <c r="A39" s="66"/>
      <c r="B39" s="141" t="s">
        <v>157</v>
      </c>
      <c r="C39" s="142">
        <v>23</v>
      </c>
      <c r="D39" s="142"/>
      <c r="E39" s="143">
        <v>1560</v>
      </c>
      <c r="F39" s="144">
        <v>657</v>
      </c>
      <c r="G39" s="144"/>
      <c r="H39" s="144"/>
      <c r="I39" s="143">
        <v>903</v>
      </c>
      <c r="J39" s="143">
        <v>17</v>
      </c>
      <c r="K39" s="143">
        <v>4</v>
      </c>
      <c r="L39" s="143">
        <v>13</v>
      </c>
      <c r="M39" s="143">
        <v>1302</v>
      </c>
      <c r="N39" s="143">
        <v>577</v>
      </c>
      <c r="O39" s="143">
        <v>725</v>
      </c>
      <c r="P39" s="144">
        <v>222</v>
      </c>
      <c r="Q39" s="144"/>
      <c r="R39" s="143">
        <v>70</v>
      </c>
      <c r="S39" s="143">
        <v>152</v>
      </c>
      <c r="T39" s="143">
        <v>19</v>
      </c>
      <c r="U39" s="143">
        <v>6</v>
      </c>
      <c r="V39" s="145">
        <v>13</v>
      </c>
      <c r="W39" s="66"/>
    </row>
    <row r="40" spans="1:23" ht="20.100000000000001" customHeight="1">
      <c r="A40" s="66"/>
      <c r="B40" s="141" t="s">
        <v>158</v>
      </c>
      <c r="C40" s="142">
        <v>24</v>
      </c>
      <c r="D40" s="142"/>
      <c r="E40" s="143">
        <v>187</v>
      </c>
      <c r="F40" s="144">
        <v>74</v>
      </c>
      <c r="G40" s="144"/>
      <c r="H40" s="144"/>
      <c r="I40" s="143">
        <v>113</v>
      </c>
      <c r="J40" s="143">
        <v>4</v>
      </c>
      <c r="K40" s="143">
        <v>0</v>
      </c>
      <c r="L40" s="143">
        <v>4</v>
      </c>
      <c r="M40" s="143">
        <v>157</v>
      </c>
      <c r="N40" s="143">
        <v>65</v>
      </c>
      <c r="O40" s="143">
        <v>92</v>
      </c>
      <c r="P40" s="144">
        <v>25</v>
      </c>
      <c r="Q40" s="144"/>
      <c r="R40" s="143">
        <v>8</v>
      </c>
      <c r="S40" s="143">
        <v>17</v>
      </c>
      <c r="T40" s="143">
        <v>1</v>
      </c>
      <c r="U40" s="143">
        <v>1</v>
      </c>
      <c r="V40" s="145">
        <v>0</v>
      </c>
      <c r="W40" s="66"/>
    </row>
    <row r="41" spans="1:23" ht="20.100000000000001" customHeight="1">
      <c r="A41" s="66"/>
      <c r="B41" s="141" t="s">
        <v>41</v>
      </c>
      <c r="C41" s="142">
        <v>25</v>
      </c>
      <c r="D41" s="142"/>
      <c r="E41" s="143">
        <v>12401</v>
      </c>
      <c r="F41" s="144">
        <v>5235</v>
      </c>
      <c r="G41" s="144"/>
      <c r="H41" s="144"/>
      <c r="I41" s="143">
        <v>7166</v>
      </c>
      <c r="J41" s="143">
        <v>114</v>
      </c>
      <c r="K41" s="143">
        <v>32</v>
      </c>
      <c r="L41" s="143">
        <v>82</v>
      </c>
      <c r="M41" s="143">
        <v>8827</v>
      </c>
      <c r="N41" s="143">
        <v>3966</v>
      </c>
      <c r="O41" s="143">
        <v>4861</v>
      </c>
      <c r="P41" s="144">
        <v>2986</v>
      </c>
      <c r="Q41" s="144"/>
      <c r="R41" s="143">
        <v>1050</v>
      </c>
      <c r="S41" s="143">
        <v>1936</v>
      </c>
      <c r="T41" s="143">
        <v>474</v>
      </c>
      <c r="U41" s="143">
        <v>187</v>
      </c>
      <c r="V41" s="145">
        <v>287</v>
      </c>
      <c r="W41" s="66"/>
    </row>
    <row r="42" spans="1:23" ht="20.100000000000001" customHeight="1">
      <c r="A42" s="66"/>
      <c r="B42" s="141" t="s">
        <v>42</v>
      </c>
      <c r="C42" s="142">
        <v>26</v>
      </c>
      <c r="D42" s="142"/>
      <c r="E42" s="143">
        <v>18878</v>
      </c>
      <c r="F42" s="144">
        <v>7822</v>
      </c>
      <c r="G42" s="144"/>
      <c r="H42" s="144"/>
      <c r="I42" s="143">
        <v>11056</v>
      </c>
      <c r="J42" s="143">
        <v>248</v>
      </c>
      <c r="K42" s="143">
        <v>83</v>
      </c>
      <c r="L42" s="143">
        <v>165</v>
      </c>
      <c r="M42" s="143">
        <v>13526</v>
      </c>
      <c r="N42" s="143">
        <v>5841</v>
      </c>
      <c r="O42" s="143">
        <v>7685</v>
      </c>
      <c r="P42" s="144">
        <v>4251</v>
      </c>
      <c r="Q42" s="144"/>
      <c r="R42" s="143">
        <v>1511</v>
      </c>
      <c r="S42" s="143">
        <v>2740</v>
      </c>
      <c r="T42" s="143">
        <v>853</v>
      </c>
      <c r="U42" s="143">
        <v>387</v>
      </c>
      <c r="V42" s="145">
        <v>466</v>
      </c>
      <c r="W42" s="66"/>
    </row>
    <row r="43" spans="1:23" ht="20.100000000000001" customHeight="1">
      <c r="A43" s="66"/>
      <c r="B43" s="141" t="s">
        <v>43</v>
      </c>
      <c r="C43" s="142">
        <v>27</v>
      </c>
      <c r="D43" s="142"/>
      <c r="E43" s="143">
        <v>1544</v>
      </c>
      <c r="F43" s="144">
        <v>570</v>
      </c>
      <c r="G43" s="144"/>
      <c r="H43" s="144"/>
      <c r="I43" s="143">
        <v>974</v>
      </c>
      <c r="J43" s="143">
        <v>37</v>
      </c>
      <c r="K43" s="143">
        <v>7</v>
      </c>
      <c r="L43" s="143">
        <v>30</v>
      </c>
      <c r="M43" s="143">
        <v>1215</v>
      </c>
      <c r="N43" s="143">
        <v>479</v>
      </c>
      <c r="O43" s="143">
        <v>736</v>
      </c>
      <c r="P43" s="144">
        <v>273</v>
      </c>
      <c r="Q43" s="144"/>
      <c r="R43" s="143">
        <v>74</v>
      </c>
      <c r="S43" s="143">
        <v>199</v>
      </c>
      <c r="T43" s="143">
        <v>19</v>
      </c>
      <c r="U43" s="143">
        <v>10</v>
      </c>
      <c r="V43" s="145">
        <v>9</v>
      </c>
      <c r="W43" s="66"/>
    </row>
    <row r="44" spans="1:23" ht="23.1" customHeight="1">
      <c r="A44" s="66"/>
      <c r="B44" s="141" t="s">
        <v>44</v>
      </c>
      <c r="C44" s="142">
        <v>28</v>
      </c>
      <c r="D44" s="142"/>
      <c r="E44" s="143">
        <v>13035</v>
      </c>
      <c r="F44" s="144">
        <v>5292</v>
      </c>
      <c r="G44" s="144"/>
      <c r="H44" s="144"/>
      <c r="I44" s="143">
        <v>7743</v>
      </c>
      <c r="J44" s="143">
        <v>189</v>
      </c>
      <c r="K44" s="143">
        <v>54</v>
      </c>
      <c r="L44" s="143">
        <v>135</v>
      </c>
      <c r="M44" s="143">
        <v>10425</v>
      </c>
      <c r="N44" s="143">
        <v>4373</v>
      </c>
      <c r="O44" s="143">
        <v>6052</v>
      </c>
      <c r="P44" s="144">
        <v>2166</v>
      </c>
      <c r="Q44" s="144"/>
      <c r="R44" s="143">
        <v>755</v>
      </c>
      <c r="S44" s="143">
        <v>1411</v>
      </c>
      <c r="T44" s="143">
        <v>255</v>
      </c>
      <c r="U44" s="143">
        <v>110</v>
      </c>
      <c r="V44" s="145">
        <v>145</v>
      </c>
      <c r="W44" s="66"/>
    </row>
    <row r="45" spans="1:23" ht="20.100000000000001" customHeight="1">
      <c r="A45" s="66"/>
      <c r="B45" s="141" t="s">
        <v>34</v>
      </c>
      <c r="C45" s="142">
        <v>29</v>
      </c>
      <c r="D45" s="142"/>
      <c r="E45" s="143">
        <v>7244</v>
      </c>
      <c r="F45" s="144">
        <v>3047</v>
      </c>
      <c r="G45" s="144"/>
      <c r="H45" s="144"/>
      <c r="I45" s="143">
        <v>4197</v>
      </c>
      <c r="J45" s="143">
        <v>95</v>
      </c>
      <c r="K45" s="143">
        <v>31</v>
      </c>
      <c r="L45" s="143">
        <v>64</v>
      </c>
      <c r="M45" s="143">
        <v>5183</v>
      </c>
      <c r="N45" s="143">
        <v>2262</v>
      </c>
      <c r="O45" s="143">
        <v>2921</v>
      </c>
      <c r="P45" s="144">
        <v>1615</v>
      </c>
      <c r="Q45" s="144"/>
      <c r="R45" s="143">
        <v>606</v>
      </c>
      <c r="S45" s="143">
        <v>1009</v>
      </c>
      <c r="T45" s="143">
        <v>351</v>
      </c>
      <c r="U45" s="143">
        <v>148</v>
      </c>
      <c r="V45" s="145">
        <v>203</v>
      </c>
      <c r="W45" s="66"/>
    </row>
    <row r="46" spans="1:23" ht="20.100000000000001" customHeight="1">
      <c r="A46" s="66"/>
      <c r="B46" s="141" t="s">
        <v>45</v>
      </c>
      <c r="C46" s="142">
        <v>31</v>
      </c>
      <c r="D46" s="142"/>
      <c r="E46" s="143">
        <v>10002</v>
      </c>
      <c r="F46" s="144">
        <v>4097</v>
      </c>
      <c r="G46" s="144"/>
      <c r="H46" s="144"/>
      <c r="I46" s="143">
        <v>5905</v>
      </c>
      <c r="J46" s="143">
        <v>114</v>
      </c>
      <c r="K46" s="143">
        <v>37</v>
      </c>
      <c r="L46" s="143">
        <v>77</v>
      </c>
      <c r="M46" s="143">
        <v>6890</v>
      </c>
      <c r="N46" s="143">
        <v>2984</v>
      </c>
      <c r="O46" s="143">
        <v>3906</v>
      </c>
      <c r="P46" s="144">
        <v>2504</v>
      </c>
      <c r="Q46" s="144"/>
      <c r="R46" s="143">
        <v>862</v>
      </c>
      <c r="S46" s="143">
        <v>1642</v>
      </c>
      <c r="T46" s="143">
        <v>494</v>
      </c>
      <c r="U46" s="143">
        <v>214</v>
      </c>
      <c r="V46" s="145">
        <v>280</v>
      </c>
      <c r="W46" s="66"/>
    </row>
    <row r="47" spans="1:23" ht="20.100000000000001" customHeight="1">
      <c r="A47" s="66"/>
      <c r="B47" s="141" t="s">
        <v>46</v>
      </c>
      <c r="C47" s="142">
        <v>32</v>
      </c>
      <c r="D47" s="142"/>
      <c r="E47" s="143">
        <v>6989</v>
      </c>
      <c r="F47" s="144">
        <v>2891</v>
      </c>
      <c r="G47" s="144"/>
      <c r="H47" s="144"/>
      <c r="I47" s="143">
        <v>4098</v>
      </c>
      <c r="J47" s="143">
        <v>127</v>
      </c>
      <c r="K47" s="143">
        <v>27</v>
      </c>
      <c r="L47" s="143">
        <v>100</v>
      </c>
      <c r="M47" s="143">
        <v>5408</v>
      </c>
      <c r="N47" s="143">
        <v>2326</v>
      </c>
      <c r="O47" s="143">
        <v>3082</v>
      </c>
      <c r="P47" s="144">
        <v>1264</v>
      </c>
      <c r="Q47" s="144"/>
      <c r="R47" s="143">
        <v>465</v>
      </c>
      <c r="S47" s="143">
        <v>799</v>
      </c>
      <c r="T47" s="143">
        <v>190</v>
      </c>
      <c r="U47" s="143">
        <v>73</v>
      </c>
      <c r="V47" s="145">
        <v>117</v>
      </c>
      <c r="W47" s="66"/>
    </row>
    <row r="48" spans="1:23" ht="20.100000000000001" customHeight="1">
      <c r="A48" s="66"/>
      <c r="B48" s="141" t="s">
        <v>159</v>
      </c>
      <c r="C48" s="142">
        <v>33</v>
      </c>
      <c r="D48" s="142"/>
      <c r="E48" s="143">
        <v>1547</v>
      </c>
      <c r="F48" s="149">
        <v>678</v>
      </c>
      <c r="G48" s="150"/>
      <c r="H48" s="151"/>
      <c r="I48" s="143">
        <v>869</v>
      </c>
      <c r="J48" s="143">
        <v>1</v>
      </c>
      <c r="K48" s="143">
        <v>0</v>
      </c>
      <c r="L48" s="143">
        <v>1</v>
      </c>
      <c r="M48" s="143">
        <v>478</v>
      </c>
      <c r="N48" s="143">
        <v>217</v>
      </c>
      <c r="O48" s="143">
        <v>261</v>
      </c>
      <c r="P48" s="149">
        <v>683</v>
      </c>
      <c r="Q48" s="151"/>
      <c r="R48" s="143">
        <v>297</v>
      </c>
      <c r="S48" s="143">
        <v>386</v>
      </c>
      <c r="T48" s="143">
        <v>385</v>
      </c>
      <c r="U48" s="143">
        <v>164</v>
      </c>
      <c r="V48" s="145">
        <v>221</v>
      </c>
      <c r="W48" s="66"/>
    </row>
    <row r="49" spans="1:23" ht="20.100000000000001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</row>
    <row r="50" spans="1:23" ht="15" customHeight="1">
      <c r="A50" s="66"/>
      <c r="B50" s="66"/>
      <c r="C50" s="96"/>
      <c r="D50" s="96"/>
      <c r="E50" s="96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66"/>
      <c r="T50" s="66"/>
      <c r="U50" s="66"/>
      <c r="V50" s="66"/>
      <c r="W50" s="66"/>
    </row>
    <row r="51" spans="1:23" ht="15" customHeight="1">
      <c r="A51" s="66"/>
      <c r="B51" s="66"/>
      <c r="C51" s="96"/>
      <c r="D51" s="96"/>
      <c r="E51" s="96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66"/>
      <c r="T51" s="66"/>
      <c r="U51" s="66"/>
      <c r="V51" s="66"/>
      <c r="W51" s="66"/>
    </row>
    <row r="52" spans="1:23" ht="36.950000000000003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</row>
    <row r="53" spans="1:23" ht="0.95" customHeight="1">
      <c r="A53" s="66"/>
      <c r="B53" s="66"/>
      <c r="C53" s="66"/>
      <c r="D53" s="66"/>
      <c r="E53" s="66"/>
      <c r="F53" s="66"/>
      <c r="G53" s="66"/>
      <c r="H53" s="66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66"/>
      <c r="U53" s="66"/>
      <c r="V53" s="66"/>
      <c r="W53" s="66"/>
    </row>
    <row r="54" spans="1:23" ht="9.9499999999999993" customHeight="1">
      <c r="A54" s="66"/>
      <c r="B54" s="66"/>
      <c r="C54" s="99"/>
      <c r="D54" s="99"/>
      <c r="E54" s="99"/>
      <c r="F54" s="99"/>
      <c r="G54" s="99"/>
      <c r="H54" s="99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66"/>
      <c r="U54" s="66"/>
      <c r="V54" s="66"/>
      <c r="W54" s="66"/>
    </row>
    <row r="55" spans="1:23" ht="2.1" customHeight="1">
      <c r="A55" s="66"/>
      <c r="B55" s="66"/>
      <c r="C55" s="66"/>
      <c r="D55" s="66"/>
      <c r="E55" s="66"/>
      <c r="F55" s="66"/>
      <c r="G55" s="66"/>
      <c r="H55" s="66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66"/>
      <c r="U55" s="66"/>
      <c r="V55" s="66"/>
      <c r="W55" s="66"/>
    </row>
    <row r="56" spans="1:23" ht="6.95" customHeight="1">
      <c r="A56" s="66"/>
      <c r="B56" s="66"/>
      <c r="C56" s="66"/>
      <c r="D56" s="66"/>
      <c r="E56" s="66"/>
      <c r="F56" s="66"/>
      <c r="G56" s="66"/>
      <c r="H56" s="66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66"/>
      <c r="U56" s="66"/>
      <c r="V56" s="66"/>
      <c r="W56" s="66"/>
    </row>
    <row r="57" spans="1:23" ht="5.0999999999999996" customHeight="1">
      <c r="A57" s="66"/>
      <c r="B57" s="100"/>
      <c r="C57" s="66"/>
      <c r="D57" s="66"/>
      <c r="E57" s="66"/>
      <c r="F57" s="66"/>
      <c r="G57" s="66"/>
      <c r="H57" s="66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66"/>
      <c r="U57" s="66"/>
      <c r="V57" s="66"/>
      <c r="W57" s="66"/>
    </row>
    <row r="58" spans="1:23" ht="12.95" customHeight="1">
      <c r="A58" s="66"/>
      <c r="B58" s="100"/>
      <c r="C58" s="99"/>
      <c r="D58" s="99"/>
      <c r="E58" s="99"/>
      <c r="F58" s="99"/>
      <c r="G58" s="99"/>
      <c r="H58" s="99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66"/>
      <c r="U58" s="66"/>
      <c r="V58" s="66"/>
      <c r="W58" s="66"/>
    </row>
    <row r="59" spans="1:23" ht="5.0999999999999996" customHeight="1">
      <c r="A59" s="66"/>
      <c r="B59" s="100"/>
      <c r="C59" s="99"/>
      <c r="D59" s="99"/>
      <c r="E59" s="99"/>
      <c r="F59" s="99"/>
      <c r="G59" s="99"/>
      <c r="H59" s="99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66"/>
      <c r="U59" s="66"/>
      <c r="V59" s="66"/>
      <c r="W59" s="66"/>
    </row>
    <row r="60" spans="1:23" ht="6" customHeight="1">
      <c r="A60" s="66"/>
      <c r="B60" s="100"/>
      <c r="C60" s="66"/>
      <c r="D60" s="66"/>
      <c r="E60" s="66"/>
      <c r="F60" s="66"/>
      <c r="G60" s="66"/>
      <c r="H60" s="66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66"/>
      <c r="U60" s="66"/>
      <c r="V60" s="66"/>
      <c r="W60" s="66"/>
    </row>
    <row r="61" spans="1:23" ht="0.95" customHeight="1">
      <c r="A61" s="66"/>
      <c r="B61" s="66"/>
      <c r="C61" s="66"/>
      <c r="D61" s="66"/>
      <c r="E61" s="66"/>
      <c r="F61" s="66"/>
      <c r="G61" s="66"/>
      <c r="H61" s="66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66"/>
      <c r="U61" s="66"/>
      <c r="V61" s="66"/>
      <c r="W61" s="66"/>
    </row>
    <row r="62" spans="1:23" ht="9.9499999999999993" customHeight="1">
      <c r="A62" s="66"/>
      <c r="B62" s="66"/>
      <c r="C62" s="99"/>
      <c r="D62" s="99"/>
      <c r="E62" s="99"/>
      <c r="F62" s="99"/>
      <c r="G62" s="99"/>
      <c r="H62" s="99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66"/>
      <c r="U62" s="66"/>
      <c r="V62" s="66"/>
      <c r="W62" s="66"/>
    </row>
    <row r="63" spans="1:23" ht="3" customHeight="1">
      <c r="A63" s="66"/>
      <c r="B63" s="66"/>
      <c r="C63" s="66"/>
      <c r="D63" s="66"/>
      <c r="E63" s="66"/>
      <c r="F63" s="66"/>
      <c r="G63" s="66"/>
      <c r="H63" s="66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66"/>
      <c r="U63" s="66"/>
      <c r="V63" s="66"/>
      <c r="W63" s="66"/>
    </row>
    <row r="64" spans="1:23" ht="12" customHeight="1">
      <c r="A64" s="66"/>
      <c r="B64" s="66"/>
      <c r="C64" s="66"/>
      <c r="D64" s="66"/>
      <c r="E64" s="66"/>
      <c r="F64" s="66"/>
      <c r="G64" s="66"/>
      <c r="H64" s="66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66"/>
      <c r="U64" s="66"/>
      <c r="V64" s="66"/>
      <c r="W64" s="66"/>
    </row>
    <row r="65" spans="1:23" ht="2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</row>
    <row r="66" spans="1:23" ht="14.1" customHeight="1">
      <c r="A66" s="66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66"/>
    </row>
    <row r="67" spans="1:23" ht="9.9499999999999993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</row>
    <row r="68" spans="1:23" ht="20.100000000000001" customHeight="1">
      <c r="A68" s="66"/>
      <c r="B68" s="152"/>
      <c r="C68" s="152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</row>
    <row r="69" spans="1:23" ht="30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</row>
  </sheetData>
  <mergeCells count="160">
    <mergeCell ref="B66:V66"/>
    <mergeCell ref="B68:C68"/>
    <mergeCell ref="P59:S61"/>
    <mergeCell ref="C62:H62"/>
    <mergeCell ref="I62:L63"/>
    <mergeCell ref="M62:O63"/>
    <mergeCell ref="P62:S63"/>
    <mergeCell ref="I64:L64"/>
    <mergeCell ref="M64:O64"/>
    <mergeCell ref="P64:S64"/>
    <mergeCell ref="I56:L57"/>
    <mergeCell ref="M56:O57"/>
    <mergeCell ref="P56:S57"/>
    <mergeCell ref="B57:B60"/>
    <mergeCell ref="C58:H59"/>
    <mergeCell ref="I58:L58"/>
    <mergeCell ref="M58:O58"/>
    <mergeCell ref="P58:S58"/>
    <mergeCell ref="I59:L61"/>
    <mergeCell ref="M59:O61"/>
    <mergeCell ref="C50:E50"/>
    <mergeCell ref="F50:R50"/>
    <mergeCell ref="C51:E51"/>
    <mergeCell ref="F51:R51"/>
    <mergeCell ref="I53:L55"/>
    <mergeCell ref="M53:O55"/>
    <mergeCell ref="P53:S55"/>
    <mergeCell ref="C54:H54"/>
    <mergeCell ref="C47:D47"/>
    <mergeCell ref="F47:H47"/>
    <mergeCell ref="P47:Q47"/>
    <mergeCell ref="C48:D48"/>
    <mergeCell ref="F48:H48"/>
    <mergeCell ref="P48:Q48"/>
    <mergeCell ref="C45:D45"/>
    <mergeCell ref="F45:H45"/>
    <mergeCell ref="P45:Q45"/>
    <mergeCell ref="C46:D46"/>
    <mergeCell ref="F46:H46"/>
    <mergeCell ref="P46:Q46"/>
    <mergeCell ref="C43:D43"/>
    <mergeCell ref="F43:H43"/>
    <mergeCell ref="P43:Q43"/>
    <mergeCell ref="C44:D44"/>
    <mergeCell ref="F44:H44"/>
    <mergeCell ref="P44:Q44"/>
    <mergeCell ref="C41:D41"/>
    <mergeCell ref="F41:H41"/>
    <mergeCell ref="P41:Q41"/>
    <mergeCell ref="C42:D42"/>
    <mergeCell ref="F42:H42"/>
    <mergeCell ref="P42:Q42"/>
    <mergeCell ref="C39:D39"/>
    <mergeCell ref="F39:H39"/>
    <mergeCell ref="P39:Q39"/>
    <mergeCell ref="C40:D40"/>
    <mergeCell ref="F40:H40"/>
    <mergeCell ref="P40:Q40"/>
    <mergeCell ref="C37:D37"/>
    <mergeCell ref="F37:H37"/>
    <mergeCell ref="P37:Q37"/>
    <mergeCell ref="C38:D38"/>
    <mergeCell ref="F38:H38"/>
    <mergeCell ref="P38:Q38"/>
    <mergeCell ref="C35:D35"/>
    <mergeCell ref="F35:H35"/>
    <mergeCell ref="P35:Q35"/>
    <mergeCell ref="C36:D36"/>
    <mergeCell ref="F36:H36"/>
    <mergeCell ref="P36:Q36"/>
    <mergeCell ref="C33:D33"/>
    <mergeCell ref="F33:H33"/>
    <mergeCell ref="P33:Q33"/>
    <mergeCell ref="C34:D34"/>
    <mergeCell ref="F34:H34"/>
    <mergeCell ref="P34:Q34"/>
    <mergeCell ref="C31:D31"/>
    <mergeCell ref="F31:H31"/>
    <mergeCell ref="P31:Q31"/>
    <mergeCell ref="C32:D32"/>
    <mergeCell ref="F32:H32"/>
    <mergeCell ref="P32:Q32"/>
    <mergeCell ref="C29:D29"/>
    <mergeCell ref="F29:H29"/>
    <mergeCell ref="P29:Q29"/>
    <mergeCell ref="C30:D30"/>
    <mergeCell ref="F30:H30"/>
    <mergeCell ref="P30:Q30"/>
    <mergeCell ref="C27:D27"/>
    <mergeCell ref="F27:H27"/>
    <mergeCell ref="P27:Q27"/>
    <mergeCell ref="C28:D28"/>
    <mergeCell ref="F28:H28"/>
    <mergeCell ref="P28:Q28"/>
    <mergeCell ref="C25:D25"/>
    <mergeCell ref="F25:H25"/>
    <mergeCell ref="P25:Q25"/>
    <mergeCell ref="C26:D26"/>
    <mergeCell ref="F26:H26"/>
    <mergeCell ref="P26:Q26"/>
    <mergeCell ref="C23:D23"/>
    <mergeCell ref="F23:H23"/>
    <mergeCell ref="P23:Q23"/>
    <mergeCell ref="C24:D24"/>
    <mergeCell ref="F24:H24"/>
    <mergeCell ref="P24:Q24"/>
    <mergeCell ref="C21:D21"/>
    <mergeCell ref="F21:H21"/>
    <mergeCell ref="P21:Q21"/>
    <mergeCell ref="C22:D22"/>
    <mergeCell ref="F22:H22"/>
    <mergeCell ref="P22:Q22"/>
    <mergeCell ref="C19:D19"/>
    <mergeCell ref="F19:H19"/>
    <mergeCell ref="P19:Q19"/>
    <mergeCell ref="C20:D20"/>
    <mergeCell ref="F20:H20"/>
    <mergeCell ref="P20:Q20"/>
    <mergeCell ref="C17:D17"/>
    <mergeCell ref="F17:H17"/>
    <mergeCell ref="P17:Q17"/>
    <mergeCell ref="C18:D18"/>
    <mergeCell ref="F18:H18"/>
    <mergeCell ref="P18:Q18"/>
    <mergeCell ref="C15:D15"/>
    <mergeCell ref="F15:H15"/>
    <mergeCell ref="P15:Q15"/>
    <mergeCell ref="C16:D16"/>
    <mergeCell ref="F16:H16"/>
    <mergeCell ref="P16:Q16"/>
    <mergeCell ref="C13:D13"/>
    <mergeCell ref="F13:H13"/>
    <mergeCell ref="P13:Q13"/>
    <mergeCell ref="C14:D14"/>
    <mergeCell ref="F14:H14"/>
    <mergeCell ref="P14:Q14"/>
    <mergeCell ref="T9:T10"/>
    <mergeCell ref="U9:V9"/>
    <mergeCell ref="C11:D11"/>
    <mergeCell ref="F11:H11"/>
    <mergeCell ref="P11:Q11"/>
    <mergeCell ref="C12:D12"/>
    <mergeCell ref="F12:H12"/>
    <mergeCell ref="P12:Q12"/>
    <mergeCell ref="J9:J10"/>
    <mergeCell ref="K9:L9"/>
    <mergeCell ref="M9:M10"/>
    <mergeCell ref="N9:O9"/>
    <mergeCell ref="P9:Q10"/>
    <mergeCell ref="R9:S9"/>
    <mergeCell ref="B1:G2"/>
    <mergeCell ref="U1:V1"/>
    <mergeCell ref="B3:U3"/>
    <mergeCell ref="O5:V5"/>
    <mergeCell ref="B8:B10"/>
    <mergeCell ref="C8:D10"/>
    <mergeCell ref="E8:E10"/>
    <mergeCell ref="F8:V8"/>
    <mergeCell ref="F9:H10"/>
    <mergeCell ref="I9:I10"/>
  </mergeCells>
  <pageMargins left="0.93" right="0" top="0" bottom="0" header="0" footer="0"/>
  <pageSetup scale="66" orientation="portrait" horizontalDpi="300" verticalDpi="300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A490-EC04-4FCD-B89C-6D61A5869F15}">
  <dimension ref="A1:AW67"/>
  <sheetViews>
    <sheetView view="pageBreakPreview" topLeftCell="A22" zoomScaleNormal="100" zoomScaleSheetLayoutView="100" workbookViewId="0">
      <selection activeCell="D43" sqref="D43:F43"/>
    </sheetView>
  </sheetViews>
  <sheetFormatPr defaultRowHeight="12.75"/>
  <cols>
    <col min="1" max="1" width="3.42578125" style="68" customWidth="1"/>
    <col min="2" max="2" width="23.140625" style="68" customWidth="1"/>
    <col min="3" max="3" width="5.85546875" style="68" customWidth="1"/>
    <col min="4" max="4" width="1.28515625" style="68" customWidth="1"/>
    <col min="5" max="5" width="6" style="68" customWidth="1"/>
    <col min="6" max="6" width="7.140625" style="68" customWidth="1"/>
    <col min="7" max="8" width="4.140625" style="68" customWidth="1"/>
    <col min="9" max="11" width="5.85546875" style="68" customWidth="1"/>
    <col min="12" max="14" width="8.85546875" style="68" customWidth="1"/>
    <col min="15" max="15" width="6.85546875" style="68" customWidth="1"/>
    <col min="16" max="16" width="5.85546875" style="68" customWidth="1"/>
    <col min="17" max="17" width="7.5703125" style="68" customWidth="1"/>
    <col min="18" max="18" width="1.28515625" style="68" customWidth="1"/>
    <col min="19" max="19" width="4.5703125" style="68" customWidth="1"/>
    <col min="20" max="21" width="5.85546875" style="68" customWidth="1"/>
    <col min="22" max="22" width="7.5703125" style="68" customWidth="1"/>
    <col min="23" max="23" width="5.85546875" style="68" customWidth="1"/>
    <col min="24" max="24" width="0.5703125" style="68" customWidth="1"/>
    <col min="25" max="25" width="4.140625" style="68" customWidth="1"/>
    <col min="26" max="26" width="14.42578125" style="68" customWidth="1"/>
    <col min="27" max="27" width="4" style="68" customWidth="1"/>
    <col min="28" max="48" width="5.7109375" style="68" customWidth="1"/>
    <col min="49" max="49" width="3.42578125" style="68" customWidth="1"/>
    <col min="50" max="256" width="9.140625" style="68"/>
    <col min="257" max="257" width="3.42578125" style="68" customWidth="1"/>
    <col min="258" max="258" width="23.140625" style="68" customWidth="1"/>
    <col min="259" max="259" width="5.85546875" style="68" customWidth="1"/>
    <col min="260" max="260" width="1.28515625" style="68" customWidth="1"/>
    <col min="261" max="261" width="6" style="68" customWidth="1"/>
    <col min="262" max="262" width="7.140625" style="68" customWidth="1"/>
    <col min="263" max="264" width="4.140625" style="68" customWidth="1"/>
    <col min="265" max="267" width="5.85546875" style="68" customWidth="1"/>
    <col min="268" max="270" width="8.85546875" style="68" customWidth="1"/>
    <col min="271" max="271" width="6.85546875" style="68" customWidth="1"/>
    <col min="272" max="272" width="5.85546875" style="68" customWidth="1"/>
    <col min="273" max="273" width="7.5703125" style="68" customWidth="1"/>
    <col min="274" max="274" width="1.28515625" style="68" customWidth="1"/>
    <col min="275" max="275" width="4.5703125" style="68" customWidth="1"/>
    <col min="276" max="277" width="5.85546875" style="68" customWidth="1"/>
    <col min="278" max="278" width="7.5703125" style="68" customWidth="1"/>
    <col min="279" max="279" width="5.85546875" style="68" customWidth="1"/>
    <col min="280" max="280" width="0.5703125" style="68" customWidth="1"/>
    <col min="281" max="281" width="4.140625" style="68" customWidth="1"/>
    <col min="282" max="282" width="14.42578125" style="68" customWidth="1"/>
    <col min="283" max="283" width="4" style="68" customWidth="1"/>
    <col min="284" max="304" width="5.7109375" style="68" customWidth="1"/>
    <col min="305" max="305" width="3.42578125" style="68" customWidth="1"/>
    <col min="306" max="512" width="9.140625" style="68"/>
    <col min="513" max="513" width="3.42578125" style="68" customWidth="1"/>
    <col min="514" max="514" width="23.140625" style="68" customWidth="1"/>
    <col min="515" max="515" width="5.85546875" style="68" customWidth="1"/>
    <col min="516" max="516" width="1.28515625" style="68" customWidth="1"/>
    <col min="517" max="517" width="6" style="68" customWidth="1"/>
    <col min="518" max="518" width="7.140625" style="68" customWidth="1"/>
    <col min="519" max="520" width="4.140625" style="68" customWidth="1"/>
    <col min="521" max="523" width="5.85546875" style="68" customWidth="1"/>
    <col min="524" max="526" width="8.85546875" style="68" customWidth="1"/>
    <col min="527" max="527" width="6.85546875" style="68" customWidth="1"/>
    <col min="528" max="528" width="5.85546875" style="68" customWidth="1"/>
    <col min="529" max="529" width="7.5703125" style="68" customWidth="1"/>
    <col min="530" max="530" width="1.28515625" style="68" customWidth="1"/>
    <col min="531" max="531" width="4.5703125" style="68" customWidth="1"/>
    <col min="532" max="533" width="5.85546875" style="68" customWidth="1"/>
    <col min="534" max="534" width="7.5703125" style="68" customWidth="1"/>
    <col min="535" max="535" width="5.85546875" style="68" customWidth="1"/>
    <col min="536" max="536" width="0.5703125" style="68" customWidth="1"/>
    <col min="537" max="537" width="4.140625" style="68" customWidth="1"/>
    <col min="538" max="538" width="14.42578125" style="68" customWidth="1"/>
    <col min="539" max="539" width="4" style="68" customWidth="1"/>
    <col min="540" max="560" width="5.7109375" style="68" customWidth="1"/>
    <col min="561" max="561" width="3.42578125" style="68" customWidth="1"/>
    <col min="562" max="768" width="9.140625" style="68"/>
    <col min="769" max="769" width="3.42578125" style="68" customWidth="1"/>
    <col min="770" max="770" width="23.140625" style="68" customWidth="1"/>
    <col min="771" max="771" width="5.85546875" style="68" customWidth="1"/>
    <col min="772" max="772" width="1.28515625" style="68" customWidth="1"/>
    <col min="773" max="773" width="6" style="68" customWidth="1"/>
    <col min="774" max="774" width="7.140625" style="68" customWidth="1"/>
    <col min="775" max="776" width="4.140625" style="68" customWidth="1"/>
    <col min="777" max="779" width="5.85546875" style="68" customWidth="1"/>
    <col min="780" max="782" width="8.85546875" style="68" customWidth="1"/>
    <col min="783" max="783" width="6.85546875" style="68" customWidth="1"/>
    <col min="784" max="784" width="5.85546875" style="68" customWidth="1"/>
    <col min="785" max="785" width="7.5703125" style="68" customWidth="1"/>
    <col min="786" max="786" width="1.28515625" style="68" customWidth="1"/>
    <col min="787" max="787" width="4.5703125" style="68" customWidth="1"/>
    <col min="788" max="789" width="5.85546875" style="68" customWidth="1"/>
    <col min="790" max="790" width="7.5703125" style="68" customWidth="1"/>
    <col min="791" max="791" width="5.85546875" style="68" customWidth="1"/>
    <col min="792" max="792" width="0.5703125" style="68" customWidth="1"/>
    <col min="793" max="793" width="4.140625" style="68" customWidth="1"/>
    <col min="794" max="794" width="14.42578125" style="68" customWidth="1"/>
    <col min="795" max="795" width="4" style="68" customWidth="1"/>
    <col min="796" max="816" width="5.7109375" style="68" customWidth="1"/>
    <col min="817" max="817" width="3.42578125" style="68" customWidth="1"/>
    <col min="818" max="1024" width="9.140625" style="68"/>
    <col min="1025" max="1025" width="3.42578125" style="68" customWidth="1"/>
    <col min="1026" max="1026" width="23.140625" style="68" customWidth="1"/>
    <col min="1027" max="1027" width="5.85546875" style="68" customWidth="1"/>
    <col min="1028" max="1028" width="1.28515625" style="68" customWidth="1"/>
    <col min="1029" max="1029" width="6" style="68" customWidth="1"/>
    <col min="1030" max="1030" width="7.140625" style="68" customWidth="1"/>
    <col min="1031" max="1032" width="4.140625" style="68" customWidth="1"/>
    <col min="1033" max="1035" width="5.85546875" style="68" customWidth="1"/>
    <col min="1036" max="1038" width="8.85546875" style="68" customWidth="1"/>
    <col min="1039" max="1039" width="6.85546875" style="68" customWidth="1"/>
    <col min="1040" max="1040" width="5.85546875" style="68" customWidth="1"/>
    <col min="1041" max="1041" width="7.5703125" style="68" customWidth="1"/>
    <col min="1042" max="1042" width="1.28515625" style="68" customWidth="1"/>
    <col min="1043" max="1043" width="4.5703125" style="68" customWidth="1"/>
    <col min="1044" max="1045" width="5.85546875" style="68" customWidth="1"/>
    <col min="1046" max="1046" width="7.5703125" style="68" customWidth="1"/>
    <col min="1047" max="1047" width="5.85546875" style="68" customWidth="1"/>
    <col min="1048" max="1048" width="0.5703125" style="68" customWidth="1"/>
    <col min="1049" max="1049" width="4.140625" style="68" customWidth="1"/>
    <col min="1050" max="1050" width="14.42578125" style="68" customWidth="1"/>
    <col min="1051" max="1051" width="4" style="68" customWidth="1"/>
    <col min="1052" max="1072" width="5.7109375" style="68" customWidth="1"/>
    <col min="1073" max="1073" width="3.42578125" style="68" customWidth="1"/>
    <col min="1074" max="1280" width="9.140625" style="68"/>
    <col min="1281" max="1281" width="3.42578125" style="68" customWidth="1"/>
    <col min="1282" max="1282" width="23.140625" style="68" customWidth="1"/>
    <col min="1283" max="1283" width="5.85546875" style="68" customWidth="1"/>
    <col min="1284" max="1284" width="1.28515625" style="68" customWidth="1"/>
    <col min="1285" max="1285" width="6" style="68" customWidth="1"/>
    <col min="1286" max="1286" width="7.140625" style="68" customWidth="1"/>
    <col min="1287" max="1288" width="4.140625" style="68" customWidth="1"/>
    <col min="1289" max="1291" width="5.85546875" style="68" customWidth="1"/>
    <col min="1292" max="1294" width="8.85546875" style="68" customWidth="1"/>
    <col min="1295" max="1295" width="6.85546875" style="68" customWidth="1"/>
    <col min="1296" max="1296" width="5.85546875" style="68" customWidth="1"/>
    <col min="1297" max="1297" width="7.5703125" style="68" customWidth="1"/>
    <col min="1298" max="1298" width="1.28515625" style="68" customWidth="1"/>
    <col min="1299" max="1299" width="4.5703125" style="68" customWidth="1"/>
    <col min="1300" max="1301" width="5.85546875" style="68" customWidth="1"/>
    <col min="1302" max="1302" width="7.5703125" style="68" customWidth="1"/>
    <col min="1303" max="1303" width="5.85546875" style="68" customWidth="1"/>
    <col min="1304" max="1304" width="0.5703125" style="68" customWidth="1"/>
    <col min="1305" max="1305" width="4.140625" style="68" customWidth="1"/>
    <col min="1306" max="1306" width="14.42578125" style="68" customWidth="1"/>
    <col min="1307" max="1307" width="4" style="68" customWidth="1"/>
    <col min="1308" max="1328" width="5.7109375" style="68" customWidth="1"/>
    <col min="1329" max="1329" width="3.42578125" style="68" customWidth="1"/>
    <col min="1330" max="1536" width="9.140625" style="68"/>
    <col min="1537" max="1537" width="3.42578125" style="68" customWidth="1"/>
    <col min="1538" max="1538" width="23.140625" style="68" customWidth="1"/>
    <col min="1539" max="1539" width="5.85546875" style="68" customWidth="1"/>
    <col min="1540" max="1540" width="1.28515625" style="68" customWidth="1"/>
    <col min="1541" max="1541" width="6" style="68" customWidth="1"/>
    <col min="1542" max="1542" width="7.140625" style="68" customWidth="1"/>
    <col min="1543" max="1544" width="4.140625" style="68" customWidth="1"/>
    <col min="1545" max="1547" width="5.85546875" style="68" customWidth="1"/>
    <col min="1548" max="1550" width="8.85546875" style="68" customWidth="1"/>
    <col min="1551" max="1551" width="6.85546875" style="68" customWidth="1"/>
    <col min="1552" max="1552" width="5.85546875" style="68" customWidth="1"/>
    <col min="1553" max="1553" width="7.5703125" style="68" customWidth="1"/>
    <col min="1554" max="1554" width="1.28515625" style="68" customWidth="1"/>
    <col min="1555" max="1555" width="4.5703125" style="68" customWidth="1"/>
    <col min="1556" max="1557" width="5.85546875" style="68" customWidth="1"/>
    <col min="1558" max="1558" width="7.5703125" style="68" customWidth="1"/>
    <col min="1559" max="1559" width="5.85546875" style="68" customWidth="1"/>
    <col min="1560" max="1560" width="0.5703125" style="68" customWidth="1"/>
    <col min="1561" max="1561" width="4.140625" style="68" customWidth="1"/>
    <col min="1562" max="1562" width="14.42578125" style="68" customWidth="1"/>
    <col min="1563" max="1563" width="4" style="68" customWidth="1"/>
    <col min="1564" max="1584" width="5.7109375" style="68" customWidth="1"/>
    <col min="1585" max="1585" width="3.42578125" style="68" customWidth="1"/>
    <col min="1586" max="1792" width="9.140625" style="68"/>
    <col min="1793" max="1793" width="3.42578125" style="68" customWidth="1"/>
    <col min="1794" max="1794" width="23.140625" style="68" customWidth="1"/>
    <col min="1795" max="1795" width="5.85546875" style="68" customWidth="1"/>
    <col min="1796" max="1796" width="1.28515625" style="68" customWidth="1"/>
    <col min="1797" max="1797" width="6" style="68" customWidth="1"/>
    <col min="1798" max="1798" width="7.140625" style="68" customWidth="1"/>
    <col min="1799" max="1800" width="4.140625" style="68" customWidth="1"/>
    <col min="1801" max="1803" width="5.85546875" style="68" customWidth="1"/>
    <col min="1804" max="1806" width="8.85546875" style="68" customWidth="1"/>
    <col min="1807" max="1807" width="6.85546875" style="68" customWidth="1"/>
    <col min="1808" max="1808" width="5.85546875" style="68" customWidth="1"/>
    <col min="1809" max="1809" width="7.5703125" style="68" customWidth="1"/>
    <col min="1810" max="1810" width="1.28515625" style="68" customWidth="1"/>
    <col min="1811" max="1811" width="4.5703125" style="68" customWidth="1"/>
    <col min="1812" max="1813" width="5.85546875" style="68" customWidth="1"/>
    <col min="1814" max="1814" width="7.5703125" style="68" customWidth="1"/>
    <col min="1815" max="1815" width="5.85546875" style="68" customWidth="1"/>
    <col min="1816" max="1816" width="0.5703125" style="68" customWidth="1"/>
    <col min="1817" max="1817" width="4.140625" style="68" customWidth="1"/>
    <col min="1818" max="1818" width="14.42578125" style="68" customWidth="1"/>
    <col min="1819" max="1819" width="4" style="68" customWidth="1"/>
    <col min="1820" max="1840" width="5.7109375" style="68" customWidth="1"/>
    <col min="1841" max="1841" width="3.42578125" style="68" customWidth="1"/>
    <col min="1842" max="2048" width="9.140625" style="68"/>
    <col min="2049" max="2049" width="3.42578125" style="68" customWidth="1"/>
    <col min="2050" max="2050" width="23.140625" style="68" customWidth="1"/>
    <col min="2051" max="2051" width="5.85546875" style="68" customWidth="1"/>
    <col min="2052" max="2052" width="1.28515625" style="68" customWidth="1"/>
    <col min="2053" max="2053" width="6" style="68" customWidth="1"/>
    <col min="2054" max="2054" width="7.140625" style="68" customWidth="1"/>
    <col min="2055" max="2056" width="4.140625" style="68" customWidth="1"/>
    <col min="2057" max="2059" width="5.85546875" style="68" customWidth="1"/>
    <col min="2060" max="2062" width="8.85546875" style="68" customWidth="1"/>
    <col min="2063" max="2063" width="6.85546875" style="68" customWidth="1"/>
    <col min="2064" max="2064" width="5.85546875" style="68" customWidth="1"/>
    <col min="2065" max="2065" width="7.5703125" style="68" customWidth="1"/>
    <col min="2066" max="2066" width="1.28515625" style="68" customWidth="1"/>
    <col min="2067" max="2067" width="4.5703125" style="68" customWidth="1"/>
    <col min="2068" max="2069" width="5.85546875" style="68" customWidth="1"/>
    <col min="2070" max="2070" width="7.5703125" style="68" customWidth="1"/>
    <col min="2071" max="2071" width="5.85546875" style="68" customWidth="1"/>
    <col min="2072" max="2072" width="0.5703125" style="68" customWidth="1"/>
    <col min="2073" max="2073" width="4.140625" style="68" customWidth="1"/>
    <col min="2074" max="2074" width="14.42578125" style="68" customWidth="1"/>
    <col min="2075" max="2075" width="4" style="68" customWidth="1"/>
    <col min="2076" max="2096" width="5.7109375" style="68" customWidth="1"/>
    <col min="2097" max="2097" width="3.42578125" style="68" customWidth="1"/>
    <col min="2098" max="2304" width="9.140625" style="68"/>
    <col min="2305" max="2305" width="3.42578125" style="68" customWidth="1"/>
    <col min="2306" max="2306" width="23.140625" style="68" customWidth="1"/>
    <col min="2307" max="2307" width="5.85546875" style="68" customWidth="1"/>
    <col min="2308" max="2308" width="1.28515625" style="68" customWidth="1"/>
    <col min="2309" max="2309" width="6" style="68" customWidth="1"/>
    <col min="2310" max="2310" width="7.140625" style="68" customWidth="1"/>
    <col min="2311" max="2312" width="4.140625" style="68" customWidth="1"/>
    <col min="2313" max="2315" width="5.85546875" style="68" customWidth="1"/>
    <col min="2316" max="2318" width="8.85546875" style="68" customWidth="1"/>
    <col min="2319" max="2319" width="6.85546875" style="68" customWidth="1"/>
    <col min="2320" max="2320" width="5.85546875" style="68" customWidth="1"/>
    <col min="2321" max="2321" width="7.5703125" style="68" customWidth="1"/>
    <col min="2322" max="2322" width="1.28515625" style="68" customWidth="1"/>
    <col min="2323" max="2323" width="4.5703125" style="68" customWidth="1"/>
    <col min="2324" max="2325" width="5.85546875" style="68" customWidth="1"/>
    <col min="2326" max="2326" width="7.5703125" style="68" customWidth="1"/>
    <col min="2327" max="2327" width="5.85546875" style="68" customWidth="1"/>
    <col min="2328" max="2328" width="0.5703125" style="68" customWidth="1"/>
    <col min="2329" max="2329" width="4.140625" style="68" customWidth="1"/>
    <col min="2330" max="2330" width="14.42578125" style="68" customWidth="1"/>
    <col min="2331" max="2331" width="4" style="68" customWidth="1"/>
    <col min="2332" max="2352" width="5.7109375" style="68" customWidth="1"/>
    <col min="2353" max="2353" width="3.42578125" style="68" customWidth="1"/>
    <col min="2354" max="2560" width="9.140625" style="68"/>
    <col min="2561" max="2561" width="3.42578125" style="68" customWidth="1"/>
    <col min="2562" max="2562" width="23.140625" style="68" customWidth="1"/>
    <col min="2563" max="2563" width="5.85546875" style="68" customWidth="1"/>
    <col min="2564" max="2564" width="1.28515625" style="68" customWidth="1"/>
    <col min="2565" max="2565" width="6" style="68" customWidth="1"/>
    <col min="2566" max="2566" width="7.140625" style="68" customWidth="1"/>
    <col min="2567" max="2568" width="4.140625" style="68" customWidth="1"/>
    <col min="2569" max="2571" width="5.85546875" style="68" customWidth="1"/>
    <col min="2572" max="2574" width="8.85546875" style="68" customWidth="1"/>
    <col min="2575" max="2575" width="6.85546875" style="68" customWidth="1"/>
    <col min="2576" max="2576" width="5.85546875" style="68" customWidth="1"/>
    <col min="2577" max="2577" width="7.5703125" style="68" customWidth="1"/>
    <col min="2578" max="2578" width="1.28515625" style="68" customWidth="1"/>
    <col min="2579" max="2579" width="4.5703125" style="68" customWidth="1"/>
    <col min="2580" max="2581" width="5.85546875" style="68" customWidth="1"/>
    <col min="2582" max="2582" width="7.5703125" style="68" customWidth="1"/>
    <col min="2583" max="2583" width="5.85546875" style="68" customWidth="1"/>
    <col min="2584" max="2584" width="0.5703125" style="68" customWidth="1"/>
    <col min="2585" max="2585" width="4.140625" style="68" customWidth="1"/>
    <col min="2586" max="2586" width="14.42578125" style="68" customWidth="1"/>
    <col min="2587" max="2587" width="4" style="68" customWidth="1"/>
    <col min="2588" max="2608" width="5.7109375" style="68" customWidth="1"/>
    <col min="2609" max="2609" width="3.42578125" style="68" customWidth="1"/>
    <col min="2610" max="2816" width="9.140625" style="68"/>
    <col min="2817" max="2817" width="3.42578125" style="68" customWidth="1"/>
    <col min="2818" max="2818" width="23.140625" style="68" customWidth="1"/>
    <col min="2819" max="2819" width="5.85546875" style="68" customWidth="1"/>
    <col min="2820" max="2820" width="1.28515625" style="68" customWidth="1"/>
    <col min="2821" max="2821" width="6" style="68" customWidth="1"/>
    <col min="2822" max="2822" width="7.140625" style="68" customWidth="1"/>
    <col min="2823" max="2824" width="4.140625" style="68" customWidth="1"/>
    <col min="2825" max="2827" width="5.85546875" style="68" customWidth="1"/>
    <col min="2828" max="2830" width="8.85546875" style="68" customWidth="1"/>
    <col min="2831" max="2831" width="6.85546875" style="68" customWidth="1"/>
    <col min="2832" max="2832" width="5.85546875" style="68" customWidth="1"/>
    <col min="2833" max="2833" width="7.5703125" style="68" customWidth="1"/>
    <col min="2834" max="2834" width="1.28515625" style="68" customWidth="1"/>
    <col min="2835" max="2835" width="4.5703125" style="68" customWidth="1"/>
    <col min="2836" max="2837" width="5.85546875" style="68" customWidth="1"/>
    <col min="2838" max="2838" width="7.5703125" style="68" customWidth="1"/>
    <col min="2839" max="2839" width="5.85546875" style="68" customWidth="1"/>
    <col min="2840" max="2840" width="0.5703125" style="68" customWidth="1"/>
    <col min="2841" max="2841" width="4.140625" style="68" customWidth="1"/>
    <col min="2842" max="2842" width="14.42578125" style="68" customWidth="1"/>
    <col min="2843" max="2843" width="4" style="68" customWidth="1"/>
    <col min="2844" max="2864" width="5.7109375" style="68" customWidth="1"/>
    <col min="2865" max="2865" width="3.42578125" style="68" customWidth="1"/>
    <col min="2866" max="3072" width="9.140625" style="68"/>
    <col min="3073" max="3073" width="3.42578125" style="68" customWidth="1"/>
    <col min="3074" max="3074" width="23.140625" style="68" customWidth="1"/>
    <col min="3075" max="3075" width="5.85546875" style="68" customWidth="1"/>
    <col min="3076" max="3076" width="1.28515625" style="68" customWidth="1"/>
    <col min="3077" max="3077" width="6" style="68" customWidth="1"/>
    <col min="3078" max="3078" width="7.140625" style="68" customWidth="1"/>
    <col min="3079" max="3080" width="4.140625" style="68" customWidth="1"/>
    <col min="3081" max="3083" width="5.85546875" style="68" customWidth="1"/>
    <col min="3084" max="3086" width="8.85546875" style="68" customWidth="1"/>
    <col min="3087" max="3087" width="6.85546875" style="68" customWidth="1"/>
    <col min="3088" max="3088" width="5.85546875" style="68" customWidth="1"/>
    <col min="3089" max="3089" width="7.5703125" style="68" customWidth="1"/>
    <col min="3090" max="3090" width="1.28515625" style="68" customWidth="1"/>
    <col min="3091" max="3091" width="4.5703125" style="68" customWidth="1"/>
    <col min="3092" max="3093" width="5.85546875" style="68" customWidth="1"/>
    <col min="3094" max="3094" width="7.5703125" style="68" customWidth="1"/>
    <col min="3095" max="3095" width="5.85546875" style="68" customWidth="1"/>
    <col min="3096" max="3096" width="0.5703125" style="68" customWidth="1"/>
    <col min="3097" max="3097" width="4.140625" style="68" customWidth="1"/>
    <col min="3098" max="3098" width="14.42578125" style="68" customWidth="1"/>
    <col min="3099" max="3099" width="4" style="68" customWidth="1"/>
    <col min="3100" max="3120" width="5.7109375" style="68" customWidth="1"/>
    <col min="3121" max="3121" width="3.42578125" style="68" customWidth="1"/>
    <col min="3122" max="3328" width="9.140625" style="68"/>
    <col min="3329" max="3329" width="3.42578125" style="68" customWidth="1"/>
    <col min="3330" max="3330" width="23.140625" style="68" customWidth="1"/>
    <col min="3331" max="3331" width="5.85546875" style="68" customWidth="1"/>
    <col min="3332" max="3332" width="1.28515625" style="68" customWidth="1"/>
    <col min="3333" max="3333" width="6" style="68" customWidth="1"/>
    <col min="3334" max="3334" width="7.140625" style="68" customWidth="1"/>
    <col min="3335" max="3336" width="4.140625" style="68" customWidth="1"/>
    <col min="3337" max="3339" width="5.85546875" style="68" customWidth="1"/>
    <col min="3340" max="3342" width="8.85546875" style="68" customWidth="1"/>
    <col min="3343" max="3343" width="6.85546875" style="68" customWidth="1"/>
    <col min="3344" max="3344" width="5.85546875" style="68" customWidth="1"/>
    <col min="3345" max="3345" width="7.5703125" style="68" customWidth="1"/>
    <col min="3346" max="3346" width="1.28515625" style="68" customWidth="1"/>
    <col min="3347" max="3347" width="4.5703125" style="68" customWidth="1"/>
    <col min="3348" max="3349" width="5.85546875" style="68" customWidth="1"/>
    <col min="3350" max="3350" width="7.5703125" style="68" customWidth="1"/>
    <col min="3351" max="3351" width="5.85546875" style="68" customWidth="1"/>
    <col min="3352" max="3352" width="0.5703125" style="68" customWidth="1"/>
    <col min="3353" max="3353" width="4.140625" style="68" customWidth="1"/>
    <col min="3354" max="3354" width="14.42578125" style="68" customWidth="1"/>
    <col min="3355" max="3355" width="4" style="68" customWidth="1"/>
    <col min="3356" max="3376" width="5.7109375" style="68" customWidth="1"/>
    <col min="3377" max="3377" width="3.42578125" style="68" customWidth="1"/>
    <col min="3378" max="3584" width="9.140625" style="68"/>
    <col min="3585" max="3585" width="3.42578125" style="68" customWidth="1"/>
    <col min="3586" max="3586" width="23.140625" style="68" customWidth="1"/>
    <col min="3587" max="3587" width="5.85546875" style="68" customWidth="1"/>
    <col min="3588" max="3588" width="1.28515625" style="68" customWidth="1"/>
    <col min="3589" max="3589" width="6" style="68" customWidth="1"/>
    <col min="3590" max="3590" width="7.140625" style="68" customWidth="1"/>
    <col min="3591" max="3592" width="4.140625" style="68" customWidth="1"/>
    <col min="3593" max="3595" width="5.85546875" style="68" customWidth="1"/>
    <col min="3596" max="3598" width="8.85546875" style="68" customWidth="1"/>
    <col min="3599" max="3599" width="6.85546875" style="68" customWidth="1"/>
    <col min="3600" max="3600" width="5.85546875" style="68" customWidth="1"/>
    <col min="3601" max="3601" width="7.5703125" style="68" customWidth="1"/>
    <col min="3602" max="3602" width="1.28515625" style="68" customWidth="1"/>
    <col min="3603" max="3603" width="4.5703125" style="68" customWidth="1"/>
    <col min="3604" max="3605" width="5.85546875" style="68" customWidth="1"/>
    <col min="3606" max="3606" width="7.5703125" style="68" customWidth="1"/>
    <col min="3607" max="3607" width="5.85546875" style="68" customWidth="1"/>
    <col min="3608" max="3608" width="0.5703125" style="68" customWidth="1"/>
    <col min="3609" max="3609" width="4.140625" style="68" customWidth="1"/>
    <col min="3610" max="3610" width="14.42578125" style="68" customWidth="1"/>
    <col min="3611" max="3611" width="4" style="68" customWidth="1"/>
    <col min="3612" max="3632" width="5.7109375" style="68" customWidth="1"/>
    <col min="3633" max="3633" width="3.42578125" style="68" customWidth="1"/>
    <col min="3634" max="3840" width="9.140625" style="68"/>
    <col min="3841" max="3841" width="3.42578125" style="68" customWidth="1"/>
    <col min="3842" max="3842" width="23.140625" style="68" customWidth="1"/>
    <col min="3843" max="3843" width="5.85546875" style="68" customWidth="1"/>
    <col min="3844" max="3844" width="1.28515625" style="68" customWidth="1"/>
    <col min="3845" max="3845" width="6" style="68" customWidth="1"/>
    <col min="3846" max="3846" width="7.140625" style="68" customWidth="1"/>
    <col min="3847" max="3848" width="4.140625" style="68" customWidth="1"/>
    <col min="3849" max="3851" width="5.85546875" style="68" customWidth="1"/>
    <col min="3852" max="3854" width="8.85546875" style="68" customWidth="1"/>
    <col min="3855" max="3855" width="6.85546875" style="68" customWidth="1"/>
    <col min="3856" max="3856" width="5.85546875" style="68" customWidth="1"/>
    <col min="3857" max="3857" width="7.5703125" style="68" customWidth="1"/>
    <col min="3858" max="3858" width="1.28515625" style="68" customWidth="1"/>
    <col min="3859" max="3859" width="4.5703125" style="68" customWidth="1"/>
    <col min="3860" max="3861" width="5.85546875" style="68" customWidth="1"/>
    <col min="3862" max="3862" width="7.5703125" style="68" customWidth="1"/>
    <col min="3863" max="3863" width="5.85546875" style="68" customWidth="1"/>
    <col min="3864" max="3864" width="0.5703125" style="68" customWidth="1"/>
    <col min="3865" max="3865" width="4.140625" style="68" customWidth="1"/>
    <col min="3866" max="3866" width="14.42578125" style="68" customWidth="1"/>
    <col min="3867" max="3867" width="4" style="68" customWidth="1"/>
    <col min="3868" max="3888" width="5.7109375" style="68" customWidth="1"/>
    <col min="3889" max="3889" width="3.42578125" style="68" customWidth="1"/>
    <col min="3890" max="4096" width="9.140625" style="68"/>
    <col min="4097" max="4097" width="3.42578125" style="68" customWidth="1"/>
    <col min="4098" max="4098" width="23.140625" style="68" customWidth="1"/>
    <col min="4099" max="4099" width="5.85546875" style="68" customWidth="1"/>
    <col min="4100" max="4100" width="1.28515625" style="68" customWidth="1"/>
    <col min="4101" max="4101" width="6" style="68" customWidth="1"/>
    <col min="4102" max="4102" width="7.140625" style="68" customWidth="1"/>
    <col min="4103" max="4104" width="4.140625" style="68" customWidth="1"/>
    <col min="4105" max="4107" width="5.85546875" style="68" customWidth="1"/>
    <col min="4108" max="4110" width="8.85546875" style="68" customWidth="1"/>
    <col min="4111" max="4111" width="6.85546875" style="68" customWidth="1"/>
    <col min="4112" max="4112" width="5.85546875" style="68" customWidth="1"/>
    <col min="4113" max="4113" width="7.5703125" style="68" customWidth="1"/>
    <col min="4114" max="4114" width="1.28515625" style="68" customWidth="1"/>
    <col min="4115" max="4115" width="4.5703125" style="68" customWidth="1"/>
    <col min="4116" max="4117" width="5.85546875" style="68" customWidth="1"/>
    <col min="4118" max="4118" width="7.5703125" style="68" customWidth="1"/>
    <col min="4119" max="4119" width="5.85546875" style="68" customWidth="1"/>
    <col min="4120" max="4120" width="0.5703125" style="68" customWidth="1"/>
    <col min="4121" max="4121" width="4.140625" style="68" customWidth="1"/>
    <col min="4122" max="4122" width="14.42578125" style="68" customWidth="1"/>
    <col min="4123" max="4123" width="4" style="68" customWidth="1"/>
    <col min="4124" max="4144" width="5.7109375" style="68" customWidth="1"/>
    <col min="4145" max="4145" width="3.42578125" style="68" customWidth="1"/>
    <col min="4146" max="4352" width="9.140625" style="68"/>
    <col min="4353" max="4353" width="3.42578125" style="68" customWidth="1"/>
    <col min="4354" max="4354" width="23.140625" style="68" customWidth="1"/>
    <col min="4355" max="4355" width="5.85546875" style="68" customWidth="1"/>
    <col min="4356" max="4356" width="1.28515625" style="68" customWidth="1"/>
    <col min="4357" max="4357" width="6" style="68" customWidth="1"/>
    <col min="4358" max="4358" width="7.140625" style="68" customWidth="1"/>
    <col min="4359" max="4360" width="4.140625" style="68" customWidth="1"/>
    <col min="4361" max="4363" width="5.85546875" style="68" customWidth="1"/>
    <col min="4364" max="4366" width="8.85546875" style="68" customWidth="1"/>
    <col min="4367" max="4367" width="6.85546875" style="68" customWidth="1"/>
    <col min="4368" max="4368" width="5.85546875" style="68" customWidth="1"/>
    <col min="4369" max="4369" width="7.5703125" style="68" customWidth="1"/>
    <col min="4370" max="4370" width="1.28515625" style="68" customWidth="1"/>
    <col min="4371" max="4371" width="4.5703125" style="68" customWidth="1"/>
    <col min="4372" max="4373" width="5.85546875" style="68" customWidth="1"/>
    <col min="4374" max="4374" width="7.5703125" style="68" customWidth="1"/>
    <col min="4375" max="4375" width="5.85546875" style="68" customWidth="1"/>
    <col min="4376" max="4376" width="0.5703125" style="68" customWidth="1"/>
    <col min="4377" max="4377" width="4.140625" style="68" customWidth="1"/>
    <col min="4378" max="4378" width="14.42578125" style="68" customWidth="1"/>
    <col min="4379" max="4379" width="4" style="68" customWidth="1"/>
    <col min="4380" max="4400" width="5.7109375" style="68" customWidth="1"/>
    <col min="4401" max="4401" width="3.42578125" style="68" customWidth="1"/>
    <col min="4402" max="4608" width="9.140625" style="68"/>
    <col min="4609" max="4609" width="3.42578125" style="68" customWidth="1"/>
    <col min="4610" max="4610" width="23.140625" style="68" customWidth="1"/>
    <col min="4611" max="4611" width="5.85546875" style="68" customWidth="1"/>
    <col min="4612" max="4612" width="1.28515625" style="68" customWidth="1"/>
    <col min="4613" max="4613" width="6" style="68" customWidth="1"/>
    <col min="4614" max="4614" width="7.140625" style="68" customWidth="1"/>
    <col min="4615" max="4616" width="4.140625" style="68" customWidth="1"/>
    <col min="4617" max="4619" width="5.85546875" style="68" customWidth="1"/>
    <col min="4620" max="4622" width="8.85546875" style="68" customWidth="1"/>
    <col min="4623" max="4623" width="6.85546875" style="68" customWidth="1"/>
    <col min="4624" max="4624" width="5.85546875" style="68" customWidth="1"/>
    <col min="4625" max="4625" width="7.5703125" style="68" customWidth="1"/>
    <col min="4626" max="4626" width="1.28515625" style="68" customWidth="1"/>
    <col min="4627" max="4627" width="4.5703125" style="68" customWidth="1"/>
    <col min="4628" max="4629" width="5.85546875" style="68" customWidth="1"/>
    <col min="4630" max="4630" width="7.5703125" style="68" customWidth="1"/>
    <col min="4631" max="4631" width="5.85546875" style="68" customWidth="1"/>
    <col min="4632" max="4632" width="0.5703125" style="68" customWidth="1"/>
    <col min="4633" max="4633" width="4.140625" style="68" customWidth="1"/>
    <col min="4634" max="4634" width="14.42578125" style="68" customWidth="1"/>
    <col min="4635" max="4635" width="4" style="68" customWidth="1"/>
    <col min="4636" max="4656" width="5.7109375" style="68" customWidth="1"/>
    <col min="4657" max="4657" width="3.42578125" style="68" customWidth="1"/>
    <col min="4658" max="4864" width="9.140625" style="68"/>
    <col min="4865" max="4865" width="3.42578125" style="68" customWidth="1"/>
    <col min="4866" max="4866" width="23.140625" style="68" customWidth="1"/>
    <col min="4867" max="4867" width="5.85546875" style="68" customWidth="1"/>
    <col min="4868" max="4868" width="1.28515625" style="68" customWidth="1"/>
    <col min="4869" max="4869" width="6" style="68" customWidth="1"/>
    <col min="4870" max="4870" width="7.140625" style="68" customWidth="1"/>
    <col min="4871" max="4872" width="4.140625" style="68" customWidth="1"/>
    <col min="4873" max="4875" width="5.85546875" style="68" customWidth="1"/>
    <col min="4876" max="4878" width="8.85546875" style="68" customWidth="1"/>
    <col min="4879" max="4879" width="6.85546875" style="68" customWidth="1"/>
    <col min="4880" max="4880" width="5.85546875" style="68" customWidth="1"/>
    <col min="4881" max="4881" width="7.5703125" style="68" customWidth="1"/>
    <col min="4882" max="4882" width="1.28515625" style="68" customWidth="1"/>
    <col min="4883" max="4883" width="4.5703125" style="68" customWidth="1"/>
    <col min="4884" max="4885" width="5.85546875" style="68" customWidth="1"/>
    <col min="4886" max="4886" width="7.5703125" style="68" customWidth="1"/>
    <col min="4887" max="4887" width="5.85546875" style="68" customWidth="1"/>
    <col min="4888" max="4888" width="0.5703125" style="68" customWidth="1"/>
    <col min="4889" max="4889" width="4.140625" style="68" customWidth="1"/>
    <col min="4890" max="4890" width="14.42578125" style="68" customWidth="1"/>
    <col min="4891" max="4891" width="4" style="68" customWidth="1"/>
    <col min="4892" max="4912" width="5.7109375" style="68" customWidth="1"/>
    <col min="4913" max="4913" width="3.42578125" style="68" customWidth="1"/>
    <col min="4914" max="5120" width="9.140625" style="68"/>
    <col min="5121" max="5121" width="3.42578125" style="68" customWidth="1"/>
    <col min="5122" max="5122" width="23.140625" style="68" customWidth="1"/>
    <col min="5123" max="5123" width="5.85546875" style="68" customWidth="1"/>
    <col min="5124" max="5124" width="1.28515625" style="68" customWidth="1"/>
    <col min="5125" max="5125" width="6" style="68" customWidth="1"/>
    <col min="5126" max="5126" width="7.140625" style="68" customWidth="1"/>
    <col min="5127" max="5128" width="4.140625" style="68" customWidth="1"/>
    <col min="5129" max="5131" width="5.85546875" style="68" customWidth="1"/>
    <col min="5132" max="5134" width="8.85546875" style="68" customWidth="1"/>
    <col min="5135" max="5135" width="6.85546875" style="68" customWidth="1"/>
    <col min="5136" max="5136" width="5.85546875" style="68" customWidth="1"/>
    <col min="5137" max="5137" width="7.5703125" style="68" customWidth="1"/>
    <col min="5138" max="5138" width="1.28515625" style="68" customWidth="1"/>
    <col min="5139" max="5139" width="4.5703125" style="68" customWidth="1"/>
    <col min="5140" max="5141" width="5.85546875" style="68" customWidth="1"/>
    <col min="5142" max="5142" width="7.5703125" style="68" customWidth="1"/>
    <col min="5143" max="5143" width="5.85546875" style="68" customWidth="1"/>
    <col min="5144" max="5144" width="0.5703125" style="68" customWidth="1"/>
    <col min="5145" max="5145" width="4.140625" style="68" customWidth="1"/>
    <col min="5146" max="5146" width="14.42578125" style="68" customWidth="1"/>
    <col min="5147" max="5147" width="4" style="68" customWidth="1"/>
    <col min="5148" max="5168" width="5.7109375" style="68" customWidth="1"/>
    <col min="5169" max="5169" width="3.42578125" style="68" customWidth="1"/>
    <col min="5170" max="5376" width="9.140625" style="68"/>
    <col min="5377" max="5377" width="3.42578125" style="68" customWidth="1"/>
    <col min="5378" max="5378" width="23.140625" style="68" customWidth="1"/>
    <col min="5379" max="5379" width="5.85546875" style="68" customWidth="1"/>
    <col min="5380" max="5380" width="1.28515625" style="68" customWidth="1"/>
    <col min="5381" max="5381" width="6" style="68" customWidth="1"/>
    <col min="5382" max="5382" width="7.140625" style="68" customWidth="1"/>
    <col min="5383" max="5384" width="4.140625" style="68" customWidth="1"/>
    <col min="5385" max="5387" width="5.85546875" style="68" customWidth="1"/>
    <col min="5388" max="5390" width="8.85546875" style="68" customWidth="1"/>
    <col min="5391" max="5391" width="6.85546875" style="68" customWidth="1"/>
    <col min="5392" max="5392" width="5.85546875" style="68" customWidth="1"/>
    <col min="5393" max="5393" width="7.5703125" style="68" customWidth="1"/>
    <col min="5394" max="5394" width="1.28515625" style="68" customWidth="1"/>
    <col min="5395" max="5395" width="4.5703125" style="68" customWidth="1"/>
    <col min="5396" max="5397" width="5.85546875" style="68" customWidth="1"/>
    <col min="5398" max="5398" width="7.5703125" style="68" customWidth="1"/>
    <col min="5399" max="5399" width="5.85546875" style="68" customWidth="1"/>
    <col min="5400" max="5400" width="0.5703125" style="68" customWidth="1"/>
    <col min="5401" max="5401" width="4.140625" style="68" customWidth="1"/>
    <col min="5402" max="5402" width="14.42578125" style="68" customWidth="1"/>
    <col min="5403" max="5403" width="4" style="68" customWidth="1"/>
    <col min="5404" max="5424" width="5.7109375" style="68" customWidth="1"/>
    <col min="5425" max="5425" width="3.42578125" style="68" customWidth="1"/>
    <col min="5426" max="5632" width="9.140625" style="68"/>
    <col min="5633" max="5633" width="3.42578125" style="68" customWidth="1"/>
    <col min="5634" max="5634" width="23.140625" style="68" customWidth="1"/>
    <col min="5635" max="5635" width="5.85546875" style="68" customWidth="1"/>
    <col min="5636" max="5636" width="1.28515625" style="68" customWidth="1"/>
    <col min="5637" max="5637" width="6" style="68" customWidth="1"/>
    <col min="5638" max="5638" width="7.140625" style="68" customWidth="1"/>
    <col min="5639" max="5640" width="4.140625" style="68" customWidth="1"/>
    <col min="5641" max="5643" width="5.85546875" style="68" customWidth="1"/>
    <col min="5644" max="5646" width="8.85546875" style="68" customWidth="1"/>
    <col min="5647" max="5647" width="6.85546875" style="68" customWidth="1"/>
    <col min="5648" max="5648" width="5.85546875" style="68" customWidth="1"/>
    <col min="5649" max="5649" width="7.5703125" style="68" customWidth="1"/>
    <col min="5650" max="5650" width="1.28515625" style="68" customWidth="1"/>
    <col min="5651" max="5651" width="4.5703125" style="68" customWidth="1"/>
    <col min="5652" max="5653" width="5.85546875" style="68" customWidth="1"/>
    <col min="5654" max="5654" width="7.5703125" style="68" customWidth="1"/>
    <col min="5655" max="5655" width="5.85546875" style="68" customWidth="1"/>
    <col min="5656" max="5656" width="0.5703125" style="68" customWidth="1"/>
    <col min="5657" max="5657" width="4.140625" style="68" customWidth="1"/>
    <col min="5658" max="5658" width="14.42578125" style="68" customWidth="1"/>
    <col min="5659" max="5659" width="4" style="68" customWidth="1"/>
    <col min="5660" max="5680" width="5.7109375" style="68" customWidth="1"/>
    <col min="5681" max="5681" width="3.42578125" style="68" customWidth="1"/>
    <col min="5682" max="5888" width="9.140625" style="68"/>
    <col min="5889" max="5889" width="3.42578125" style="68" customWidth="1"/>
    <col min="5890" max="5890" width="23.140625" style="68" customWidth="1"/>
    <col min="5891" max="5891" width="5.85546875" style="68" customWidth="1"/>
    <col min="5892" max="5892" width="1.28515625" style="68" customWidth="1"/>
    <col min="5893" max="5893" width="6" style="68" customWidth="1"/>
    <col min="5894" max="5894" width="7.140625" style="68" customWidth="1"/>
    <col min="5895" max="5896" width="4.140625" style="68" customWidth="1"/>
    <col min="5897" max="5899" width="5.85546875" style="68" customWidth="1"/>
    <col min="5900" max="5902" width="8.85546875" style="68" customWidth="1"/>
    <col min="5903" max="5903" width="6.85546875" style="68" customWidth="1"/>
    <col min="5904" max="5904" width="5.85546875" style="68" customWidth="1"/>
    <col min="5905" max="5905" width="7.5703125" style="68" customWidth="1"/>
    <col min="5906" max="5906" width="1.28515625" style="68" customWidth="1"/>
    <col min="5907" max="5907" width="4.5703125" style="68" customWidth="1"/>
    <col min="5908" max="5909" width="5.85546875" style="68" customWidth="1"/>
    <col min="5910" max="5910" width="7.5703125" style="68" customWidth="1"/>
    <col min="5911" max="5911" width="5.85546875" style="68" customWidth="1"/>
    <col min="5912" max="5912" width="0.5703125" style="68" customWidth="1"/>
    <col min="5913" max="5913" width="4.140625" style="68" customWidth="1"/>
    <col min="5914" max="5914" width="14.42578125" style="68" customWidth="1"/>
    <col min="5915" max="5915" width="4" style="68" customWidth="1"/>
    <col min="5916" max="5936" width="5.7109375" style="68" customWidth="1"/>
    <col min="5937" max="5937" width="3.42578125" style="68" customWidth="1"/>
    <col min="5938" max="6144" width="9.140625" style="68"/>
    <col min="6145" max="6145" width="3.42578125" style="68" customWidth="1"/>
    <col min="6146" max="6146" width="23.140625" style="68" customWidth="1"/>
    <col min="6147" max="6147" width="5.85546875" style="68" customWidth="1"/>
    <col min="6148" max="6148" width="1.28515625" style="68" customWidth="1"/>
    <col min="6149" max="6149" width="6" style="68" customWidth="1"/>
    <col min="6150" max="6150" width="7.140625" style="68" customWidth="1"/>
    <col min="6151" max="6152" width="4.140625" style="68" customWidth="1"/>
    <col min="6153" max="6155" width="5.85546875" style="68" customWidth="1"/>
    <col min="6156" max="6158" width="8.85546875" style="68" customWidth="1"/>
    <col min="6159" max="6159" width="6.85546875" style="68" customWidth="1"/>
    <col min="6160" max="6160" width="5.85546875" style="68" customWidth="1"/>
    <col min="6161" max="6161" width="7.5703125" style="68" customWidth="1"/>
    <col min="6162" max="6162" width="1.28515625" style="68" customWidth="1"/>
    <col min="6163" max="6163" width="4.5703125" style="68" customWidth="1"/>
    <col min="6164" max="6165" width="5.85546875" style="68" customWidth="1"/>
    <col min="6166" max="6166" width="7.5703125" style="68" customWidth="1"/>
    <col min="6167" max="6167" width="5.85546875" style="68" customWidth="1"/>
    <col min="6168" max="6168" width="0.5703125" style="68" customWidth="1"/>
    <col min="6169" max="6169" width="4.140625" style="68" customWidth="1"/>
    <col min="6170" max="6170" width="14.42578125" style="68" customWidth="1"/>
    <col min="6171" max="6171" width="4" style="68" customWidth="1"/>
    <col min="6172" max="6192" width="5.7109375" style="68" customWidth="1"/>
    <col min="6193" max="6193" width="3.42578125" style="68" customWidth="1"/>
    <col min="6194" max="6400" width="9.140625" style="68"/>
    <col min="6401" max="6401" width="3.42578125" style="68" customWidth="1"/>
    <col min="6402" max="6402" width="23.140625" style="68" customWidth="1"/>
    <col min="6403" max="6403" width="5.85546875" style="68" customWidth="1"/>
    <col min="6404" max="6404" width="1.28515625" style="68" customWidth="1"/>
    <col min="6405" max="6405" width="6" style="68" customWidth="1"/>
    <col min="6406" max="6406" width="7.140625" style="68" customWidth="1"/>
    <col min="6407" max="6408" width="4.140625" style="68" customWidth="1"/>
    <col min="6409" max="6411" width="5.85546875" style="68" customWidth="1"/>
    <col min="6412" max="6414" width="8.85546875" style="68" customWidth="1"/>
    <col min="6415" max="6415" width="6.85546875" style="68" customWidth="1"/>
    <col min="6416" max="6416" width="5.85546875" style="68" customWidth="1"/>
    <col min="6417" max="6417" width="7.5703125" style="68" customWidth="1"/>
    <col min="6418" max="6418" width="1.28515625" style="68" customWidth="1"/>
    <col min="6419" max="6419" width="4.5703125" style="68" customWidth="1"/>
    <col min="6420" max="6421" width="5.85546875" style="68" customWidth="1"/>
    <col min="6422" max="6422" width="7.5703125" style="68" customWidth="1"/>
    <col min="6423" max="6423" width="5.85546875" style="68" customWidth="1"/>
    <col min="6424" max="6424" width="0.5703125" style="68" customWidth="1"/>
    <col min="6425" max="6425" width="4.140625" style="68" customWidth="1"/>
    <col min="6426" max="6426" width="14.42578125" style="68" customWidth="1"/>
    <col min="6427" max="6427" width="4" style="68" customWidth="1"/>
    <col min="6428" max="6448" width="5.7109375" style="68" customWidth="1"/>
    <col min="6449" max="6449" width="3.42578125" style="68" customWidth="1"/>
    <col min="6450" max="6656" width="9.140625" style="68"/>
    <col min="6657" max="6657" width="3.42578125" style="68" customWidth="1"/>
    <col min="6658" max="6658" width="23.140625" style="68" customWidth="1"/>
    <col min="6659" max="6659" width="5.85546875" style="68" customWidth="1"/>
    <col min="6660" max="6660" width="1.28515625" style="68" customWidth="1"/>
    <col min="6661" max="6661" width="6" style="68" customWidth="1"/>
    <col min="6662" max="6662" width="7.140625" style="68" customWidth="1"/>
    <col min="6663" max="6664" width="4.140625" style="68" customWidth="1"/>
    <col min="6665" max="6667" width="5.85546875" style="68" customWidth="1"/>
    <col min="6668" max="6670" width="8.85546875" style="68" customWidth="1"/>
    <col min="6671" max="6671" width="6.85546875" style="68" customWidth="1"/>
    <col min="6672" max="6672" width="5.85546875" style="68" customWidth="1"/>
    <col min="6673" max="6673" width="7.5703125" style="68" customWidth="1"/>
    <col min="6674" max="6674" width="1.28515625" style="68" customWidth="1"/>
    <col min="6675" max="6675" width="4.5703125" style="68" customWidth="1"/>
    <col min="6676" max="6677" width="5.85546875" style="68" customWidth="1"/>
    <col min="6678" max="6678" width="7.5703125" style="68" customWidth="1"/>
    <col min="6679" max="6679" width="5.85546875" style="68" customWidth="1"/>
    <col min="6680" max="6680" width="0.5703125" style="68" customWidth="1"/>
    <col min="6681" max="6681" width="4.140625" style="68" customWidth="1"/>
    <col min="6682" max="6682" width="14.42578125" style="68" customWidth="1"/>
    <col min="6683" max="6683" width="4" style="68" customWidth="1"/>
    <col min="6684" max="6704" width="5.7109375" style="68" customWidth="1"/>
    <col min="6705" max="6705" width="3.42578125" style="68" customWidth="1"/>
    <col min="6706" max="6912" width="9.140625" style="68"/>
    <col min="6913" max="6913" width="3.42578125" style="68" customWidth="1"/>
    <col min="6914" max="6914" width="23.140625" style="68" customWidth="1"/>
    <col min="6915" max="6915" width="5.85546875" style="68" customWidth="1"/>
    <col min="6916" max="6916" width="1.28515625" style="68" customWidth="1"/>
    <col min="6917" max="6917" width="6" style="68" customWidth="1"/>
    <col min="6918" max="6918" width="7.140625" style="68" customWidth="1"/>
    <col min="6919" max="6920" width="4.140625" style="68" customWidth="1"/>
    <col min="6921" max="6923" width="5.85546875" style="68" customWidth="1"/>
    <col min="6924" max="6926" width="8.85546875" style="68" customWidth="1"/>
    <col min="6927" max="6927" width="6.85546875" style="68" customWidth="1"/>
    <col min="6928" max="6928" width="5.85546875" style="68" customWidth="1"/>
    <col min="6929" max="6929" width="7.5703125" style="68" customWidth="1"/>
    <col min="6930" max="6930" width="1.28515625" style="68" customWidth="1"/>
    <col min="6931" max="6931" width="4.5703125" style="68" customWidth="1"/>
    <col min="6932" max="6933" width="5.85546875" style="68" customWidth="1"/>
    <col min="6934" max="6934" width="7.5703125" style="68" customWidth="1"/>
    <col min="6935" max="6935" width="5.85546875" style="68" customWidth="1"/>
    <col min="6936" max="6936" width="0.5703125" style="68" customWidth="1"/>
    <col min="6937" max="6937" width="4.140625" style="68" customWidth="1"/>
    <col min="6938" max="6938" width="14.42578125" style="68" customWidth="1"/>
    <col min="6939" max="6939" width="4" style="68" customWidth="1"/>
    <col min="6940" max="6960" width="5.7109375" style="68" customWidth="1"/>
    <col min="6961" max="6961" width="3.42578125" style="68" customWidth="1"/>
    <col min="6962" max="7168" width="9.140625" style="68"/>
    <col min="7169" max="7169" width="3.42578125" style="68" customWidth="1"/>
    <col min="7170" max="7170" width="23.140625" style="68" customWidth="1"/>
    <col min="7171" max="7171" width="5.85546875" style="68" customWidth="1"/>
    <col min="7172" max="7172" width="1.28515625" style="68" customWidth="1"/>
    <col min="7173" max="7173" width="6" style="68" customWidth="1"/>
    <col min="7174" max="7174" width="7.140625" style="68" customWidth="1"/>
    <col min="7175" max="7176" width="4.140625" style="68" customWidth="1"/>
    <col min="7177" max="7179" width="5.85546875" style="68" customWidth="1"/>
    <col min="7180" max="7182" width="8.85546875" style="68" customWidth="1"/>
    <col min="7183" max="7183" width="6.85546875" style="68" customWidth="1"/>
    <col min="7184" max="7184" width="5.85546875" style="68" customWidth="1"/>
    <col min="7185" max="7185" width="7.5703125" style="68" customWidth="1"/>
    <col min="7186" max="7186" width="1.28515625" style="68" customWidth="1"/>
    <col min="7187" max="7187" width="4.5703125" style="68" customWidth="1"/>
    <col min="7188" max="7189" width="5.85546875" style="68" customWidth="1"/>
    <col min="7190" max="7190" width="7.5703125" style="68" customWidth="1"/>
    <col min="7191" max="7191" width="5.85546875" style="68" customWidth="1"/>
    <col min="7192" max="7192" width="0.5703125" style="68" customWidth="1"/>
    <col min="7193" max="7193" width="4.140625" style="68" customWidth="1"/>
    <col min="7194" max="7194" width="14.42578125" style="68" customWidth="1"/>
    <col min="7195" max="7195" width="4" style="68" customWidth="1"/>
    <col min="7196" max="7216" width="5.7109375" style="68" customWidth="1"/>
    <col min="7217" max="7217" width="3.42578125" style="68" customWidth="1"/>
    <col min="7218" max="7424" width="9.140625" style="68"/>
    <col min="7425" max="7425" width="3.42578125" style="68" customWidth="1"/>
    <col min="7426" max="7426" width="23.140625" style="68" customWidth="1"/>
    <col min="7427" max="7427" width="5.85546875" style="68" customWidth="1"/>
    <col min="7428" max="7428" width="1.28515625" style="68" customWidth="1"/>
    <col min="7429" max="7429" width="6" style="68" customWidth="1"/>
    <col min="7430" max="7430" width="7.140625" style="68" customWidth="1"/>
    <col min="7431" max="7432" width="4.140625" style="68" customWidth="1"/>
    <col min="7433" max="7435" width="5.85546875" style="68" customWidth="1"/>
    <col min="7436" max="7438" width="8.85546875" style="68" customWidth="1"/>
    <col min="7439" max="7439" width="6.85546875" style="68" customWidth="1"/>
    <col min="7440" max="7440" width="5.85546875" style="68" customWidth="1"/>
    <col min="7441" max="7441" width="7.5703125" style="68" customWidth="1"/>
    <col min="7442" max="7442" width="1.28515625" style="68" customWidth="1"/>
    <col min="7443" max="7443" width="4.5703125" style="68" customWidth="1"/>
    <col min="7444" max="7445" width="5.85546875" style="68" customWidth="1"/>
    <col min="7446" max="7446" width="7.5703125" style="68" customWidth="1"/>
    <col min="7447" max="7447" width="5.85546875" style="68" customWidth="1"/>
    <col min="7448" max="7448" width="0.5703125" style="68" customWidth="1"/>
    <col min="7449" max="7449" width="4.140625" style="68" customWidth="1"/>
    <col min="7450" max="7450" width="14.42578125" style="68" customWidth="1"/>
    <col min="7451" max="7451" width="4" style="68" customWidth="1"/>
    <col min="7452" max="7472" width="5.7109375" style="68" customWidth="1"/>
    <col min="7473" max="7473" width="3.42578125" style="68" customWidth="1"/>
    <col min="7474" max="7680" width="9.140625" style="68"/>
    <col min="7681" max="7681" width="3.42578125" style="68" customWidth="1"/>
    <col min="7682" max="7682" width="23.140625" style="68" customWidth="1"/>
    <col min="7683" max="7683" width="5.85546875" style="68" customWidth="1"/>
    <col min="7684" max="7684" width="1.28515625" style="68" customWidth="1"/>
    <col min="7685" max="7685" width="6" style="68" customWidth="1"/>
    <col min="7686" max="7686" width="7.140625" style="68" customWidth="1"/>
    <col min="7687" max="7688" width="4.140625" style="68" customWidth="1"/>
    <col min="7689" max="7691" width="5.85546875" style="68" customWidth="1"/>
    <col min="7692" max="7694" width="8.85546875" style="68" customWidth="1"/>
    <col min="7695" max="7695" width="6.85546875" style="68" customWidth="1"/>
    <col min="7696" max="7696" width="5.85546875" style="68" customWidth="1"/>
    <col min="7697" max="7697" width="7.5703125" style="68" customWidth="1"/>
    <col min="7698" max="7698" width="1.28515625" style="68" customWidth="1"/>
    <col min="7699" max="7699" width="4.5703125" style="68" customWidth="1"/>
    <col min="7700" max="7701" width="5.85546875" style="68" customWidth="1"/>
    <col min="7702" max="7702" width="7.5703125" style="68" customWidth="1"/>
    <col min="7703" max="7703" width="5.85546875" style="68" customWidth="1"/>
    <col min="7704" max="7704" width="0.5703125" style="68" customWidth="1"/>
    <col min="7705" max="7705" width="4.140625" style="68" customWidth="1"/>
    <col min="7706" max="7706" width="14.42578125" style="68" customWidth="1"/>
    <col min="7707" max="7707" width="4" style="68" customWidth="1"/>
    <col min="7708" max="7728" width="5.7109375" style="68" customWidth="1"/>
    <col min="7729" max="7729" width="3.42578125" style="68" customWidth="1"/>
    <col min="7730" max="7936" width="9.140625" style="68"/>
    <col min="7937" max="7937" width="3.42578125" style="68" customWidth="1"/>
    <col min="7938" max="7938" width="23.140625" style="68" customWidth="1"/>
    <col min="7939" max="7939" width="5.85546875" style="68" customWidth="1"/>
    <col min="7940" max="7940" width="1.28515625" style="68" customWidth="1"/>
    <col min="7941" max="7941" width="6" style="68" customWidth="1"/>
    <col min="7942" max="7942" width="7.140625" style="68" customWidth="1"/>
    <col min="7943" max="7944" width="4.140625" style="68" customWidth="1"/>
    <col min="7945" max="7947" width="5.85546875" style="68" customWidth="1"/>
    <col min="7948" max="7950" width="8.85546875" style="68" customWidth="1"/>
    <col min="7951" max="7951" width="6.85546875" style="68" customWidth="1"/>
    <col min="7952" max="7952" width="5.85546875" style="68" customWidth="1"/>
    <col min="7953" max="7953" width="7.5703125" style="68" customWidth="1"/>
    <col min="7954" max="7954" width="1.28515625" style="68" customWidth="1"/>
    <col min="7955" max="7955" width="4.5703125" style="68" customWidth="1"/>
    <col min="7956" max="7957" width="5.85546875" style="68" customWidth="1"/>
    <col min="7958" max="7958" width="7.5703125" style="68" customWidth="1"/>
    <col min="7959" max="7959" width="5.85546875" style="68" customWidth="1"/>
    <col min="7960" max="7960" width="0.5703125" style="68" customWidth="1"/>
    <col min="7961" max="7961" width="4.140625" style="68" customWidth="1"/>
    <col min="7962" max="7962" width="14.42578125" style="68" customWidth="1"/>
    <col min="7963" max="7963" width="4" style="68" customWidth="1"/>
    <col min="7964" max="7984" width="5.7109375" style="68" customWidth="1"/>
    <col min="7985" max="7985" width="3.42578125" style="68" customWidth="1"/>
    <col min="7986" max="8192" width="9.140625" style="68"/>
    <col min="8193" max="8193" width="3.42578125" style="68" customWidth="1"/>
    <col min="8194" max="8194" width="23.140625" style="68" customWidth="1"/>
    <col min="8195" max="8195" width="5.85546875" style="68" customWidth="1"/>
    <col min="8196" max="8196" width="1.28515625" style="68" customWidth="1"/>
    <col min="8197" max="8197" width="6" style="68" customWidth="1"/>
    <col min="8198" max="8198" width="7.140625" style="68" customWidth="1"/>
    <col min="8199" max="8200" width="4.140625" style="68" customWidth="1"/>
    <col min="8201" max="8203" width="5.85546875" style="68" customWidth="1"/>
    <col min="8204" max="8206" width="8.85546875" style="68" customWidth="1"/>
    <col min="8207" max="8207" width="6.85546875" style="68" customWidth="1"/>
    <col min="8208" max="8208" width="5.85546875" style="68" customWidth="1"/>
    <col min="8209" max="8209" width="7.5703125" style="68" customWidth="1"/>
    <col min="8210" max="8210" width="1.28515625" style="68" customWidth="1"/>
    <col min="8211" max="8211" width="4.5703125" style="68" customWidth="1"/>
    <col min="8212" max="8213" width="5.85546875" style="68" customWidth="1"/>
    <col min="8214" max="8214" width="7.5703125" style="68" customWidth="1"/>
    <col min="8215" max="8215" width="5.85546875" style="68" customWidth="1"/>
    <col min="8216" max="8216" width="0.5703125" style="68" customWidth="1"/>
    <col min="8217" max="8217" width="4.140625" style="68" customWidth="1"/>
    <col min="8218" max="8218" width="14.42578125" style="68" customWidth="1"/>
    <col min="8219" max="8219" width="4" style="68" customWidth="1"/>
    <col min="8220" max="8240" width="5.7109375" style="68" customWidth="1"/>
    <col min="8241" max="8241" width="3.42578125" style="68" customWidth="1"/>
    <col min="8242" max="8448" width="9.140625" style="68"/>
    <col min="8449" max="8449" width="3.42578125" style="68" customWidth="1"/>
    <col min="8450" max="8450" width="23.140625" style="68" customWidth="1"/>
    <col min="8451" max="8451" width="5.85546875" style="68" customWidth="1"/>
    <col min="8452" max="8452" width="1.28515625" style="68" customWidth="1"/>
    <col min="8453" max="8453" width="6" style="68" customWidth="1"/>
    <col min="8454" max="8454" width="7.140625" style="68" customWidth="1"/>
    <col min="8455" max="8456" width="4.140625" style="68" customWidth="1"/>
    <col min="8457" max="8459" width="5.85546875" style="68" customWidth="1"/>
    <col min="8460" max="8462" width="8.85546875" style="68" customWidth="1"/>
    <col min="8463" max="8463" width="6.85546875" style="68" customWidth="1"/>
    <col min="8464" max="8464" width="5.85546875" style="68" customWidth="1"/>
    <col min="8465" max="8465" width="7.5703125" style="68" customWidth="1"/>
    <col min="8466" max="8466" width="1.28515625" style="68" customWidth="1"/>
    <col min="8467" max="8467" width="4.5703125" style="68" customWidth="1"/>
    <col min="8468" max="8469" width="5.85546875" style="68" customWidth="1"/>
    <col min="8470" max="8470" width="7.5703125" style="68" customWidth="1"/>
    <col min="8471" max="8471" width="5.85546875" style="68" customWidth="1"/>
    <col min="8472" max="8472" width="0.5703125" style="68" customWidth="1"/>
    <col min="8473" max="8473" width="4.140625" style="68" customWidth="1"/>
    <col min="8474" max="8474" width="14.42578125" style="68" customWidth="1"/>
    <col min="8475" max="8475" width="4" style="68" customWidth="1"/>
    <col min="8476" max="8496" width="5.7109375" style="68" customWidth="1"/>
    <col min="8497" max="8497" width="3.42578125" style="68" customWidth="1"/>
    <col min="8498" max="8704" width="9.140625" style="68"/>
    <col min="8705" max="8705" width="3.42578125" style="68" customWidth="1"/>
    <col min="8706" max="8706" width="23.140625" style="68" customWidth="1"/>
    <col min="8707" max="8707" width="5.85546875" style="68" customWidth="1"/>
    <col min="8708" max="8708" width="1.28515625" style="68" customWidth="1"/>
    <col min="8709" max="8709" width="6" style="68" customWidth="1"/>
    <col min="8710" max="8710" width="7.140625" style="68" customWidth="1"/>
    <col min="8711" max="8712" width="4.140625" style="68" customWidth="1"/>
    <col min="8713" max="8715" width="5.85546875" style="68" customWidth="1"/>
    <col min="8716" max="8718" width="8.85546875" style="68" customWidth="1"/>
    <col min="8719" max="8719" width="6.85546875" style="68" customWidth="1"/>
    <col min="8720" max="8720" width="5.85546875" style="68" customWidth="1"/>
    <col min="8721" max="8721" width="7.5703125" style="68" customWidth="1"/>
    <col min="8722" max="8722" width="1.28515625" style="68" customWidth="1"/>
    <col min="8723" max="8723" width="4.5703125" style="68" customWidth="1"/>
    <col min="8724" max="8725" width="5.85546875" style="68" customWidth="1"/>
    <col min="8726" max="8726" width="7.5703125" style="68" customWidth="1"/>
    <col min="8727" max="8727" width="5.85546875" style="68" customWidth="1"/>
    <col min="8728" max="8728" width="0.5703125" style="68" customWidth="1"/>
    <col min="8729" max="8729" width="4.140625" style="68" customWidth="1"/>
    <col min="8730" max="8730" width="14.42578125" style="68" customWidth="1"/>
    <col min="8731" max="8731" width="4" style="68" customWidth="1"/>
    <col min="8732" max="8752" width="5.7109375" style="68" customWidth="1"/>
    <col min="8753" max="8753" width="3.42578125" style="68" customWidth="1"/>
    <col min="8754" max="8960" width="9.140625" style="68"/>
    <col min="8961" max="8961" width="3.42578125" style="68" customWidth="1"/>
    <col min="8962" max="8962" width="23.140625" style="68" customWidth="1"/>
    <col min="8963" max="8963" width="5.85546875" style="68" customWidth="1"/>
    <col min="8964" max="8964" width="1.28515625" style="68" customWidth="1"/>
    <col min="8965" max="8965" width="6" style="68" customWidth="1"/>
    <col min="8966" max="8966" width="7.140625" style="68" customWidth="1"/>
    <col min="8967" max="8968" width="4.140625" style="68" customWidth="1"/>
    <col min="8969" max="8971" width="5.85546875" style="68" customWidth="1"/>
    <col min="8972" max="8974" width="8.85546875" style="68" customWidth="1"/>
    <col min="8975" max="8975" width="6.85546875" style="68" customWidth="1"/>
    <col min="8976" max="8976" width="5.85546875" style="68" customWidth="1"/>
    <col min="8977" max="8977" width="7.5703125" style="68" customWidth="1"/>
    <col min="8978" max="8978" width="1.28515625" style="68" customWidth="1"/>
    <col min="8979" max="8979" width="4.5703125" style="68" customWidth="1"/>
    <col min="8980" max="8981" width="5.85546875" style="68" customWidth="1"/>
    <col min="8982" max="8982" width="7.5703125" style="68" customWidth="1"/>
    <col min="8983" max="8983" width="5.85546875" style="68" customWidth="1"/>
    <col min="8984" max="8984" width="0.5703125" style="68" customWidth="1"/>
    <col min="8985" max="8985" width="4.140625" style="68" customWidth="1"/>
    <col min="8986" max="8986" width="14.42578125" style="68" customWidth="1"/>
    <col min="8987" max="8987" width="4" style="68" customWidth="1"/>
    <col min="8988" max="9008" width="5.7109375" style="68" customWidth="1"/>
    <col min="9009" max="9009" width="3.42578125" style="68" customWidth="1"/>
    <col min="9010" max="9216" width="9.140625" style="68"/>
    <col min="9217" max="9217" width="3.42578125" style="68" customWidth="1"/>
    <col min="9218" max="9218" width="23.140625" style="68" customWidth="1"/>
    <col min="9219" max="9219" width="5.85546875" style="68" customWidth="1"/>
    <col min="9220" max="9220" width="1.28515625" style="68" customWidth="1"/>
    <col min="9221" max="9221" width="6" style="68" customWidth="1"/>
    <col min="9222" max="9222" width="7.140625" style="68" customWidth="1"/>
    <col min="9223" max="9224" width="4.140625" style="68" customWidth="1"/>
    <col min="9225" max="9227" width="5.85546875" style="68" customWidth="1"/>
    <col min="9228" max="9230" width="8.85546875" style="68" customWidth="1"/>
    <col min="9231" max="9231" width="6.85546875" style="68" customWidth="1"/>
    <col min="9232" max="9232" width="5.85546875" style="68" customWidth="1"/>
    <col min="9233" max="9233" width="7.5703125" style="68" customWidth="1"/>
    <col min="9234" max="9234" width="1.28515625" style="68" customWidth="1"/>
    <col min="9235" max="9235" width="4.5703125" style="68" customWidth="1"/>
    <col min="9236" max="9237" width="5.85546875" style="68" customWidth="1"/>
    <col min="9238" max="9238" width="7.5703125" style="68" customWidth="1"/>
    <col min="9239" max="9239" width="5.85546875" style="68" customWidth="1"/>
    <col min="9240" max="9240" width="0.5703125" style="68" customWidth="1"/>
    <col min="9241" max="9241" width="4.140625" style="68" customWidth="1"/>
    <col min="9242" max="9242" width="14.42578125" style="68" customWidth="1"/>
    <col min="9243" max="9243" width="4" style="68" customWidth="1"/>
    <col min="9244" max="9264" width="5.7109375" style="68" customWidth="1"/>
    <col min="9265" max="9265" width="3.42578125" style="68" customWidth="1"/>
    <col min="9266" max="9472" width="9.140625" style="68"/>
    <col min="9473" max="9473" width="3.42578125" style="68" customWidth="1"/>
    <col min="9474" max="9474" width="23.140625" style="68" customWidth="1"/>
    <col min="9475" max="9475" width="5.85546875" style="68" customWidth="1"/>
    <col min="9476" max="9476" width="1.28515625" style="68" customWidth="1"/>
    <col min="9477" max="9477" width="6" style="68" customWidth="1"/>
    <col min="9478" max="9478" width="7.140625" style="68" customWidth="1"/>
    <col min="9479" max="9480" width="4.140625" style="68" customWidth="1"/>
    <col min="9481" max="9483" width="5.85546875" style="68" customWidth="1"/>
    <col min="9484" max="9486" width="8.85546875" style="68" customWidth="1"/>
    <col min="9487" max="9487" width="6.85546875" style="68" customWidth="1"/>
    <col min="9488" max="9488" width="5.85546875" style="68" customWidth="1"/>
    <col min="9489" max="9489" width="7.5703125" style="68" customWidth="1"/>
    <col min="9490" max="9490" width="1.28515625" style="68" customWidth="1"/>
    <col min="9491" max="9491" width="4.5703125" style="68" customWidth="1"/>
    <col min="9492" max="9493" width="5.85546875" style="68" customWidth="1"/>
    <col min="9494" max="9494" width="7.5703125" style="68" customWidth="1"/>
    <col min="9495" max="9495" width="5.85546875" style="68" customWidth="1"/>
    <col min="9496" max="9496" width="0.5703125" style="68" customWidth="1"/>
    <col min="9497" max="9497" width="4.140625" style="68" customWidth="1"/>
    <col min="9498" max="9498" width="14.42578125" style="68" customWidth="1"/>
    <col min="9499" max="9499" width="4" style="68" customWidth="1"/>
    <col min="9500" max="9520" width="5.7109375" style="68" customWidth="1"/>
    <col min="9521" max="9521" width="3.42578125" style="68" customWidth="1"/>
    <col min="9522" max="9728" width="9.140625" style="68"/>
    <col min="9729" max="9729" width="3.42578125" style="68" customWidth="1"/>
    <col min="9730" max="9730" width="23.140625" style="68" customWidth="1"/>
    <col min="9731" max="9731" width="5.85546875" style="68" customWidth="1"/>
    <col min="9732" max="9732" width="1.28515625" style="68" customWidth="1"/>
    <col min="9733" max="9733" width="6" style="68" customWidth="1"/>
    <col min="9734" max="9734" width="7.140625" style="68" customWidth="1"/>
    <col min="9735" max="9736" width="4.140625" style="68" customWidth="1"/>
    <col min="9737" max="9739" width="5.85546875" style="68" customWidth="1"/>
    <col min="9740" max="9742" width="8.85546875" style="68" customWidth="1"/>
    <col min="9743" max="9743" width="6.85546875" style="68" customWidth="1"/>
    <col min="9744" max="9744" width="5.85546875" style="68" customWidth="1"/>
    <col min="9745" max="9745" width="7.5703125" style="68" customWidth="1"/>
    <col min="9746" max="9746" width="1.28515625" style="68" customWidth="1"/>
    <col min="9747" max="9747" width="4.5703125" style="68" customWidth="1"/>
    <col min="9748" max="9749" width="5.85546875" style="68" customWidth="1"/>
    <col min="9750" max="9750" width="7.5703125" style="68" customWidth="1"/>
    <col min="9751" max="9751" width="5.85546875" style="68" customWidth="1"/>
    <col min="9752" max="9752" width="0.5703125" style="68" customWidth="1"/>
    <col min="9753" max="9753" width="4.140625" style="68" customWidth="1"/>
    <col min="9754" max="9754" width="14.42578125" style="68" customWidth="1"/>
    <col min="9755" max="9755" width="4" style="68" customWidth="1"/>
    <col min="9756" max="9776" width="5.7109375" style="68" customWidth="1"/>
    <col min="9777" max="9777" width="3.42578125" style="68" customWidth="1"/>
    <col min="9778" max="9984" width="9.140625" style="68"/>
    <col min="9985" max="9985" width="3.42578125" style="68" customWidth="1"/>
    <col min="9986" max="9986" width="23.140625" style="68" customWidth="1"/>
    <col min="9987" max="9987" width="5.85546875" style="68" customWidth="1"/>
    <col min="9988" max="9988" width="1.28515625" style="68" customWidth="1"/>
    <col min="9989" max="9989" width="6" style="68" customWidth="1"/>
    <col min="9990" max="9990" width="7.140625" style="68" customWidth="1"/>
    <col min="9991" max="9992" width="4.140625" style="68" customWidth="1"/>
    <col min="9993" max="9995" width="5.85546875" style="68" customWidth="1"/>
    <col min="9996" max="9998" width="8.85546875" style="68" customWidth="1"/>
    <col min="9999" max="9999" width="6.85546875" style="68" customWidth="1"/>
    <col min="10000" max="10000" width="5.85546875" style="68" customWidth="1"/>
    <col min="10001" max="10001" width="7.5703125" style="68" customWidth="1"/>
    <col min="10002" max="10002" width="1.28515625" style="68" customWidth="1"/>
    <col min="10003" max="10003" width="4.5703125" style="68" customWidth="1"/>
    <col min="10004" max="10005" width="5.85546875" style="68" customWidth="1"/>
    <col min="10006" max="10006" width="7.5703125" style="68" customWidth="1"/>
    <col min="10007" max="10007" width="5.85546875" style="68" customWidth="1"/>
    <col min="10008" max="10008" width="0.5703125" style="68" customWidth="1"/>
    <col min="10009" max="10009" width="4.140625" style="68" customWidth="1"/>
    <col min="10010" max="10010" width="14.42578125" style="68" customWidth="1"/>
    <col min="10011" max="10011" width="4" style="68" customWidth="1"/>
    <col min="10012" max="10032" width="5.7109375" style="68" customWidth="1"/>
    <col min="10033" max="10033" width="3.42578125" style="68" customWidth="1"/>
    <col min="10034" max="10240" width="9.140625" style="68"/>
    <col min="10241" max="10241" width="3.42578125" style="68" customWidth="1"/>
    <col min="10242" max="10242" width="23.140625" style="68" customWidth="1"/>
    <col min="10243" max="10243" width="5.85546875" style="68" customWidth="1"/>
    <col min="10244" max="10244" width="1.28515625" style="68" customWidth="1"/>
    <col min="10245" max="10245" width="6" style="68" customWidth="1"/>
    <col min="10246" max="10246" width="7.140625" style="68" customWidth="1"/>
    <col min="10247" max="10248" width="4.140625" style="68" customWidth="1"/>
    <col min="10249" max="10251" width="5.85546875" style="68" customWidth="1"/>
    <col min="10252" max="10254" width="8.85546875" style="68" customWidth="1"/>
    <col min="10255" max="10255" width="6.85546875" style="68" customWidth="1"/>
    <col min="10256" max="10256" width="5.85546875" style="68" customWidth="1"/>
    <col min="10257" max="10257" width="7.5703125" style="68" customWidth="1"/>
    <col min="10258" max="10258" width="1.28515625" style="68" customWidth="1"/>
    <col min="10259" max="10259" width="4.5703125" style="68" customWidth="1"/>
    <col min="10260" max="10261" width="5.85546875" style="68" customWidth="1"/>
    <col min="10262" max="10262" width="7.5703125" style="68" customWidth="1"/>
    <col min="10263" max="10263" width="5.85546875" style="68" customWidth="1"/>
    <col min="10264" max="10264" width="0.5703125" style="68" customWidth="1"/>
    <col min="10265" max="10265" width="4.140625" style="68" customWidth="1"/>
    <col min="10266" max="10266" width="14.42578125" style="68" customWidth="1"/>
    <col min="10267" max="10267" width="4" style="68" customWidth="1"/>
    <col min="10268" max="10288" width="5.7109375" style="68" customWidth="1"/>
    <col min="10289" max="10289" width="3.42578125" style="68" customWidth="1"/>
    <col min="10290" max="10496" width="9.140625" style="68"/>
    <col min="10497" max="10497" width="3.42578125" style="68" customWidth="1"/>
    <col min="10498" max="10498" width="23.140625" style="68" customWidth="1"/>
    <col min="10499" max="10499" width="5.85546875" style="68" customWidth="1"/>
    <col min="10500" max="10500" width="1.28515625" style="68" customWidth="1"/>
    <col min="10501" max="10501" width="6" style="68" customWidth="1"/>
    <col min="10502" max="10502" width="7.140625" style="68" customWidth="1"/>
    <col min="10503" max="10504" width="4.140625" style="68" customWidth="1"/>
    <col min="10505" max="10507" width="5.85546875" style="68" customWidth="1"/>
    <col min="10508" max="10510" width="8.85546875" style="68" customWidth="1"/>
    <col min="10511" max="10511" width="6.85546875" style="68" customWidth="1"/>
    <col min="10512" max="10512" width="5.85546875" style="68" customWidth="1"/>
    <col min="10513" max="10513" width="7.5703125" style="68" customWidth="1"/>
    <col min="10514" max="10514" width="1.28515625" style="68" customWidth="1"/>
    <col min="10515" max="10515" width="4.5703125" style="68" customWidth="1"/>
    <col min="10516" max="10517" width="5.85546875" style="68" customWidth="1"/>
    <col min="10518" max="10518" width="7.5703125" style="68" customWidth="1"/>
    <col min="10519" max="10519" width="5.85546875" style="68" customWidth="1"/>
    <col min="10520" max="10520" width="0.5703125" style="68" customWidth="1"/>
    <col min="10521" max="10521" width="4.140625" style="68" customWidth="1"/>
    <col min="10522" max="10522" width="14.42578125" style="68" customWidth="1"/>
    <col min="10523" max="10523" width="4" style="68" customWidth="1"/>
    <col min="10524" max="10544" width="5.7109375" style="68" customWidth="1"/>
    <col min="10545" max="10545" width="3.42578125" style="68" customWidth="1"/>
    <col min="10546" max="10752" width="9.140625" style="68"/>
    <col min="10753" max="10753" width="3.42578125" style="68" customWidth="1"/>
    <col min="10754" max="10754" width="23.140625" style="68" customWidth="1"/>
    <col min="10755" max="10755" width="5.85546875" style="68" customWidth="1"/>
    <col min="10756" max="10756" width="1.28515625" style="68" customWidth="1"/>
    <col min="10757" max="10757" width="6" style="68" customWidth="1"/>
    <col min="10758" max="10758" width="7.140625" style="68" customWidth="1"/>
    <col min="10759" max="10760" width="4.140625" style="68" customWidth="1"/>
    <col min="10761" max="10763" width="5.85546875" style="68" customWidth="1"/>
    <col min="10764" max="10766" width="8.85546875" style="68" customWidth="1"/>
    <col min="10767" max="10767" width="6.85546875" style="68" customWidth="1"/>
    <col min="10768" max="10768" width="5.85546875" style="68" customWidth="1"/>
    <col min="10769" max="10769" width="7.5703125" style="68" customWidth="1"/>
    <col min="10770" max="10770" width="1.28515625" style="68" customWidth="1"/>
    <col min="10771" max="10771" width="4.5703125" style="68" customWidth="1"/>
    <col min="10772" max="10773" width="5.85546875" style="68" customWidth="1"/>
    <col min="10774" max="10774" width="7.5703125" style="68" customWidth="1"/>
    <col min="10775" max="10775" width="5.85546875" style="68" customWidth="1"/>
    <col min="10776" max="10776" width="0.5703125" style="68" customWidth="1"/>
    <col min="10777" max="10777" width="4.140625" style="68" customWidth="1"/>
    <col min="10778" max="10778" width="14.42578125" style="68" customWidth="1"/>
    <col min="10779" max="10779" width="4" style="68" customWidth="1"/>
    <col min="10780" max="10800" width="5.7109375" style="68" customWidth="1"/>
    <col min="10801" max="10801" width="3.42578125" style="68" customWidth="1"/>
    <col min="10802" max="11008" width="9.140625" style="68"/>
    <col min="11009" max="11009" width="3.42578125" style="68" customWidth="1"/>
    <col min="11010" max="11010" width="23.140625" style="68" customWidth="1"/>
    <col min="11011" max="11011" width="5.85546875" style="68" customWidth="1"/>
    <col min="11012" max="11012" width="1.28515625" style="68" customWidth="1"/>
    <col min="11013" max="11013" width="6" style="68" customWidth="1"/>
    <col min="11014" max="11014" width="7.140625" style="68" customWidth="1"/>
    <col min="11015" max="11016" width="4.140625" style="68" customWidth="1"/>
    <col min="11017" max="11019" width="5.85546875" style="68" customWidth="1"/>
    <col min="11020" max="11022" width="8.85546875" style="68" customWidth="1"/>
    <col min="11023" max="11023" width="6.85546875" style="68" customWidth="1"/>
    <col min="11024" max="11024" width="5.85546875" style="68" customWidth="1"/>
    <col min="11025" max="11025" width="7.5703125" style="68" customWidth="1"/>
    <col min="11026" max="11026" width="1.28515625" style="68" customWidth="1"/>
    <col min="11027" max="11027" width="4.5703125" style="68" customWidth="1"/>
    <col min="11028" max="11029" width="5.85546875" style="68" customWidth="1"/>
    <col min="11030" max="11030" width="7.5703125" style="68" customWidth="1"/>
    <col min="11031" max="11031" width="5.85546875" style="68" customWidth="1"/>
    <col min="11032" max="11032" width="0.5703125" style="68" customWidth="1"/>
    <col min="11033" max="11033" width="4.140625" style="68" customWidth="1"/>
    <col min="11034" max="11034" width="14.42578125" style="68" customWidth="1"/>
    <col min="11035" max="11035" width="4" style="68" customWidth="1"/>
    <col min="11036" max="11056" width="5.7109375" style="68" customWidth="1"/>
    <col min="11057" max="11057" width="3.42578125" style="68" customWidth="1"/>
    <col min="11058" max="11264" width="9.140625" style="68"/>
    <col min="11265" max="11265" width="3.42578125" style="68" customWidth="1"/>
    <col min="11266" max="11266" width="23.140625" style="68" customWidth="1"/>
    <col min="11267" max="11267" width="5.85546875" style="68" customWidth="1"/>
    <col min="11268" max="11268" width="1.28515625" style="68" customWidth="1"/>
    <col min="11269" max="11269" width="6" style="68" customWidth="1"/>
    <col min="11270" max="11270" width="7.140625" style="68" customWidth="1"/>
    <col min="11271" max="11272" width="4.140625" style="68" customWidth="1"/>
    <col min="11273" max="11275" width="5.85546875" style="68" customWidth="1"/>
    <col min="11276" max="11278" width="8.85546875" style="68" customWidth="1"/>
    <col min="11279" max="11279" width="6.85546875" style="68" customWidth="1"/>
    <col min="11280" max="11280" width="5.85546875" style="68" customWidth="1"/>
    <col min="11281" max="11281" width="7.5703125" style="68" customWidth="1"/>
    <col min="11282" max="11282" width="1.28515625" style="68" customWidth="1"/>
    <col min="11283" max="11283" width="4.5703125" style="68" customWidth="1"/>
    <col min="11284" max="11285" width="5.85546875" style="68" customWidth="1"/>
    <col min="11286" max="11286" width="7.5703125" style="68" customWidth="1"/>
    <col min="11287" max="11287" width="5.85546875" style="68" customWidth="1"/>
    <col min="11288" max="11288" width="0.5703125" style="68" customWidth="1"/>
    <col min="11289" max="11289" width="4.140625" style="68" customWidth="1"/>
    <col min="11290" max="11290" width="14.42578125" style="68" customWidth="1"/>
    <col min="11291" max="11291" width="4" style="68" customWidth="1"/>
    <col min="11292" max="11312" width="5.7109375" style="68" customWidth="1"/>
    <col min="11313" max="11313" width="3.42578125" style="68" customWidth="1"/>
    <col min="11314" max="11520" width="9.140625" style="68"/>
    <col min="11521" max="11521" width="3.42578125" style="68" customWidth="1"/>
    <col min="11522" max="11522" width="23.140625" style="68" customWidth="1"/>
    <col min="11523" max="11523" width="5.85546875" style="68" customWidth="1"/>
    <col min="11524" max="11524" width="1.28515625" style="68" customWidth="1"/>
    <col min="11525" max="11525" width="6" style="68" customWidth="1"/>
    <col min="11526" max="11526" width="7.140625" style="68" customWidth="1"/>
    <col min="11527" max="11528" width="4.140625" style="68" customWidth="1"/>
    <col min="11529" max="11531" width="5.85546875" style="68" customWidth="1"/>
    <col min="11532" max="11534" width="8.85546875" style="68" customWidth="1"/>
    <col min="11535" max="11535" width="6.85546875" style="68" customWidth="1"/>
    <col min="11536" max="11536" width="5.85546875" style="68" customWidth="1"/>
    <col min="11537" max="11537" width="7.5703125" style="68" customWidth="1"/>
    <col min="11538" max="11538" width="1.28515625" style="68" customWidth="1"/>
    <col min="11539" max="11539" width="4.5703125" style="68" customWidth="1"/>
    <col min="11540" max="11541" width="5.85546875" style="68" customWidth="1"/>
    <col min="11542" max="11542" width="7.5703125" style="68" customWidth="1"/>
    <col min="11543" max="11543" width="5.85546875" style="68" customWidth="1"/>
    <col min="11544" max="11544" width="0.5703125" style="68" customWidth="1"/>
    <col min="11545" max="11545" width="4.140625" style="68" customWidth="1"/>
    <col min="11546" max="11546" width="14.42578125" style="68" customWidth="1"/>
    <col min="11547" max="11547" width="4" style="68" customWidth="1"/>
    <col min="11548" max="11568" width="5.7109375" style="68" customWidth="1"/>
    <col min="11569" max="11569" width="3.42578125" style="68" customWidth="1"/>
    <col min="11570" max="11776" width="9.140625" style="68"/>
    <col min="11777" max="11777" width="3.42578125" style="68" customWidth="1"/>
    <col min="11778" max="11778" width="23.140625" style="68" customWidth="1"/>
    <col min="11779" max="11779" width="5.85546875" style="68" customWidth="1"/>
    <col min="11780" max="11780" width="1.28515625" style="68" customWidth="1"/>
    <col min="11781" max="11781" width="6" style="68" customWidth="1"/>
    <col min="11782" max="11782" width="7.140625" style="68" customWidth="1"/>
    <col min="11783" max="11784" width="4.140625" style="68" customWidth="1"/>
    <col min="11785" max="11787" width="5.85546875" style="68" customWidth="1"/>
    <col min="11788" max="11790" width="8.85546875" style="68" customWidth="1"/>
    <col min="11791" max="11791" width="6.85546875" style="68" customWidth="1"/>
    <col min="11792" max="11792" width="5.85546875" style="68" customWidth="1"/>
    <col min="11793" max="11793" width="7.5703125" style="68" customWidth="1"/>
    <col min="11794" max="11794" width="1.28515625" style="68" customWidth="1"/>
    <col min="11795" max="11795" width="4.5703125" style="68" customWidth="1"/>
    <col min="11796" max="11797" width="5.85546875" style="68" customWidth="1"/>
    <col min="11798" max="11798" width="7.5703125" style="68" customWidth="1"/>
    <col min="11799" max="11799" width="5.85546875" style="68" customWidth="1"/>
    <col min="11800" max="11800" width="0.5703125" style="68" customWidth="1"/>
    <col min="11801" max="11801" width="4.140625" style="68" customWidth="1"/>
    <col min="11802" max="11802" width="14.42578125" style="68" customWidth="1"/>
    <col min="11803" max="11803" width="4" style="68" customWidth="1"/>
    <col min="11804" max="11824" width="5.7109375" style="68" customWidth="1"/>
    <col min="11825" max="11825" width="3.42578125" style="68" customWidth="1"/>
    <col min="11826" max="12032" width="9.140625" style="68"/>
    <col min="12033" max="12033" width="3.42578125" style="68" customWidth="1"/>
    <col min="12034" max="12034" width="23.140625" style="68" customWidth="1"/>
    <col min="12035" max="12035" width="5.85546875" style="68" customWidth="1"/>
    <col min="12036" max="12036" width="1.28515625" style="68" customWidth="1"/>
    <col min="12037" max="12037" width="6" style="68" customWidth="1"/>
    <col min="12038" max="12038" width="7.140625" style="68" customWidth="1"/>
    <col min="12039" max="12040" width="4.140625" style="68" customWidth="1"/>
    <col min="12041" max="12043" width="5.85546875" style="68" customWidth="1"/>
    <col min="12044" max="12046" width="8.85546875" style="68" customWidth="1"/>
    <col min="12047" max="12047" width="6.85546875" style="68" customWidth="1"/>
    <col min="12048" max="12048" width="5.85546875" style="68" customWidth="1"/>
    <col min="12049" max="12049" width="7.5703125" style="68" customWidth="1"/>
    <col min="12050" max="12050" width="1.28515625" style="68" customWidth="1"/>
    <col min="12051" max="12051" width="4.5703125" style="68" customWidth="1"/>
    <col min="12052" max="12053" width="5.85546875" style="68" customWidth="1"/>
    <col min="12054" max="12054" width="7.5703125" style="68" customWidth="1"/>
    <col min="12055" max="12055" width="5.85546875" style="68" customWidth="1"/>
    <col min="12056" max="12056" width="0.5703125" style="68" customWidth="1"/>
    <col min="12057" max="12057" width="4.140625" style="68" customWidth="1"/>
    <col min="12058" max="12058" width="14.42578125" style="68" customWidth="1"/>
    <col min="12059" max="12059" width="4" style="68" customWidth="1"/>
    <col min="12060" max="12080" width="5.7109375" style="68" customWidth="1"/>
    <col min="12081" max="12081" width="3.42578125" style="68" customWidth="1"/>
    <col min="12082" max="12288" width="9.140625" style="68"/>
    <col min="12289" max="12289" width="3.42578125" style="68" customWidth="1"/>
    <col min="12290" max="12290" width="23.140625" style="68" customWidth="1"/>
    <col min="12291" max="12291" width="5.85546875" style="68" customWidth="1"/>
    <col min="12292" max="12292" width="1.28515625" style="68" customWidth="1"/>
    <col min="12293" max="12293" width="6" style="68" customWidth="1"/>
    <col min="12294" max="12294" width="7.140625" style="68" customWidth="1"/>
    <col min="12295" max="12296" width="4.140625" style="68" customWidth="1"/>
    <col min="12297" max="12299" width="5.85546875" style="68" customWidth="1"/>
    <col min="12300" max="12302" width="8.85546875" style="68" customWidth="1"/>
    <col min="12303" max="12303" width="6.85546875" style="68" customWidth="1"/>
    <col min="12304" max="12304" width="5.85546875" style="68" customWidth="1"/>
    <col min="12305" max="12305" width="7.5703125" style="68" customWidth="1"/>
    <col min="12306" max="12306" width="1.28515625" style="68" customWidth="1"/>
    <col min="12307" max="12307" width="4.5703125" style="68" customWidth="1"/>
    <col min="12308" max="12309" width="5.85546875" style="68" customWidth="1"/>
    <col min="12310" max="12310" width="7.5703125" style="68" customWidth="1"/>
    <col min="12311" max="12311" width="5.85546875" style="68" customWidth="1"/>
    <col min="12312" max="12312" width="0.5703125" style="68" customWidth="1"/>
    <col min="12313" max="12313" width="4.140625" style="68" customWidth="1"/>
    <col min="12314" max="12314" width="14.42578125" style="68" customWidth="1"/>
    <col min="12315" max="12315" width="4" style="68" customWidth="1"/>
    <col min="12316" max="12336" width="5.7109375" style="68" customWidth="1"/>
    <col min="12337" max="12337" width="3.42578125" style="68" customWidth="1"/>
    <col min="12338" max="12544" width="9.140625" style="68"/>
    <col min="12545" max="12545" width="3.42578125" style="68" customWidth="1"/>
    <col min="12546" max="12546" width="23.140625" style="68" customWidth="1"/>
    <col min="12547" max="12547" width="5.85546875" style="68" customWidth="1"/>
    <col min="12548" max="12548" width="1.28515625" style="68" customWidth="1"/>
    <col min="12549" max="12549" width="6" style="68" customWidth="1"/>
    <col min="12550" max="12550" width="7.140625" style="68" customWidth="1"/>
    <col min="12551" max="12552" width="4.140625" style="68" customWidth="1"/>
    <col min="12553" max="12555" width="5.85546875" style="68" customWidth="1"/>
    <col min="12556" max="12558" width="8.85546875" style="68" customWidth="1"/>
    <col min="12559" max="12559" width="6.85546875" style="68" customWidth="1"/>
    <col min="12560" max="12560" width="5.85546875" style="68" customWidth="1"/>
    <col min="12561" max="12561" width="7.5703125" style="68" customWidth="1"/>
    <col min="12562" max="12562" width="1.28515625" style="68" customWidth="1"/>
    <col min="12563" max="12563" width="4.5703125" style="68" customWidth="1"/>
    <col min="12564" max="12565" width="5.85546875" style="68" customWidth="1"/>
    <col min="12566" max="12566" width="7.5703125" style="68" customWidth="1"/>
    <col min="12567" max="12567" width="5.85546875" style="68" customWidth="1"/>
    <col min="12568" max="12568" width="0.5703125" style="68" customWidth="1"/>
    <col min="12569" max="12569" width="4.140625" style="68" customWidth="1"/>
    <col min="12570" max="12570" width="14.42578125" style="68" customWidth="1"/>
    <col min="12571" max="12571" width="4" style="68" customWidth="1"/>
    <col min="12572" max="12592" width="5.7109375" style="68" customWidth="1"/>
    <col min="12593" max="12593" width="3.42578125" style="68" customWidth="1"/>
    <col min="12594" max="12800" width="9.140625" style="68"/>
    <col min="12801" max="12801" width="3.42578125" style="68" customWidth="1"/>
    <col min="12802" max="12802" width="23.140625" style="68" customWidth="1"/>
    <col min="12803" max="12803" width="5.85546875" style="68" customWidth="1"/>
    <col min="12804" max="12804" width="1.28515625" style="68" customWidth="1"/>
    <col min="12805" max="12805" width="6" style="68" customWidth="1"/>
    <col min="12806" max="12806" width="7.140625" style="68" customWidth="1"/>
    <col min="12807" max="12808" width="4.140625" style="68" customWidth="1"/>
    <col min="12809" max="12811" width="5.85546875" style="68" customWidth="1"/>
    <col min="12812" max="12814" width="8.85546875" style="68" customWidth="1"/>
    <col min="12815" max="12815" width="6.85546875" style="68" customWidth="1"/>
    <col min="12816" max="12816" width="5.85546875" style="68" customWidth="1"/>
    <col min="12817" max="12817" width="7.5703125" style="68" customWidth="1"/>
    <col min="12818" max="12818" width="1.28515625" style="68" customWidth="1"/>
    <col min="12819" max="12819" width="4.5703125" style="68" customWidth="1"/>
    <col min="12820" max="12821" width="5.85546875" style="68" customWidth="1"/>
    <col min="12822" max="12822" width="7.5703125" style="68" customWidth="1"/>
    <col min="12823" max="12823" width="5.85546875" style="68" customWidth="1"/>
    <col min="12824" max="12824" width="0.5703125" style="68" customWidth="1"/>
    <col min="12825" max="12825" width="4.140625" style="68" customWidth="1"/>
    <col min="12826" max="12826" width="14.42578125" style="68" customWidth="1"/>
    <col min="12827" max="12827" width="4" style="68" customWidth="1"/>
    <col min="12828" max="12848" width="5.7109375" style="68" customWidth="1"/>
    <col min="12849" max="12849" width="3.42578125" style="68" customWidth="1"/>
    <col min="12850" max="13056" width="9.140625" style="68"/>
    <col min="13057" max="13057" width="3.42578125" style="68" customWidth="1"/>
    <col min="13058" max="13058" width="23.140625" style="68" customWidth="1"/>
    <col min="13059" max="13059" width="5.85546875" style="68" customWidth="1"/>
    <col min="13060" max="13060" width="1.28515625" style="68" customWidth="1"/>
    <col min="13061" max="13061" width="6" style="68" customWidth="1"/>
    <col min="13062" max="13062" width="7.140625" style="68" customWidth="1"/>
    <col min="13063" max="13064" width="4.140625" style="68" customWidth="1"/>
    <col min="13065" max="13067" width="5.85546875" style="68" customWidth="1"/>
    <col min="13068" max="13070" width="8.85546875" style="68" customWidth="1"/>
    <col min="13071" max="13071" width="6.85546875" style="68" customWidth="1"/>
    <col min="13072" max="13072" width="5.85546875" style="68" customWidth="1"/>
    <col min="13073" max="13073" width="7.5703125" style="68" customWidth="1"/>
    <col min="13074" max="13074" width="1.28515625" style="68" customWidth="1"/>
    <col min="13075" max="13075" width="4.5703125" style="68" customWidth="1"/>
    <col min="13076" max="13077" width="5.85546875" style="68" customWidth="1"/>
    <col min="13078" max="13078" width="7.5703125" style="68" customWidth="1"/>
    <col min="13079" max="13079" width="5.85546875" style="68" customWidth="1"/>
    <col min="13080" max="13080" width="0.5703125" style="68" customWidth="1"/>
    <col min="13081" max="13081" width="4.140625" style="68" customWidth="1"/>
    <col min="13082" max="13082" width="14.42578125" style="68" customWidth="1"/>
    <col min="13083" max="13083" width="4" style="68" customWidth="1"/>
    <col min="13084" max="13104" width="5.7109375" style="68" customWidth="1"/>
    <col min="13105" max="13105" width="3.42578125" style="68" customWidth="1"/>
    <col min="13106" max="13312" width="9.140625" style="68"/>
    <col min="13313" max="13313" width="3.42578125" style="68" customWidth="1"/>
    <col min="13314" max="13314" width="23.140625" style="68" customWidth="1"/>
    <col min="13315" max="13315" width="5.85546875" style="68" customWidth="1"/>
    <col min="13316" max="13316" width="1.28515625" style="68" customWidth="1"/>
    <col min="13317" max="13317" width="6" style="68" customWidth="1"/>
    <col min="13318" max="13318" width="7.140625" style="68" customWidth="1"/>
    <col min="13319" max="13320" width="4.140625" style="68" customWidth="1"/>
    <col min="13321" max="13323" width="5.85546875" style="68" customWidth="1"/>
    <col min="13324" max="13326" width="8.85546875" style="68" customWidth="1"/>
    <col min="13327" max="13327" width="6.85546875" style="68" customWidth="1"/>
    <col min="13328" max="13328" width="5.85546875" style="68" customWidth="1"/>
    <col min="13329" max="13329" width="7.5703125" style="68" customWidth="1"/>
    <col min="13330" max="13330" width="1.28515625" style="68" customWidth="1"/>
    <col min="13331" max="13331" width="4.5703125" style="68" customWidth="1"/>
    <col min="13332" max="13333" width="5.85546875" style="68" customWidth="1"/>
    <col min="13334" max="13334" width="7.5703125" style="68" customWidth="1"/>
    <col min="13335" max="13335" width="5.85546875" style="68" customWidth="1"/>
    <col min="13336" max="13336" width="0.5703125" style="68" customWidth="1"/>
    <col min="13337" max="13337" width="4.140625" style="68" customWidth="1"/>
    <col min="13338" max="13338" width="14.42578125" style="68" customWidth="1"/>
    <col min="13339" max="13339" width="4" style="68" customWidth="1"/>
    <col min="13340" max="13360" width="5.7109375" style="68" customWidth="1"/>
    <col min="13361" max="13361" width="3.42578125" style="68" customWidth="1"/>
    <col min="13362" max="13568" width="9.140625" style="68"/>
    <col min="13569" max="13569" width="3.42578125" style="68" customWidth="1"/>
    <col min="13570" max="13570" width="23.140625" style="68" customWidth="1"/>
    <col min="13571" max="13571" width="5.85546875" style="68" customWidth="1"/>
    <col min="13572" max="13572" width="1.28515625" style="68" customWidth="1"/>
    <col min="13573" max="13573" width="6" style="68" customWidth="1"/>
    <col min="13574" max="13574" width="7.140625" style="68" customWidth="1"/>
    <col min="13575" max="13576" width="4.140625" style="68" customWidth="1"/>
    <col min="13577" max="13579" width="5.85546875" style="68" customWidth="1"/>
    <col min="13580" max="13582" width="8.85546875" style="68" customWidth="1"/>
    <col min="13583" max="13583" width="6.85546875" style="68" customWidth="1"/>
    <col min="13584" max="13584" width="5.85546875" style="68" customWidth="1"/>
    <col min="13585" max="13585" width="7.5703125" style="68" customWidth="1"/>
    <col min="13586" max="13586" width="1.28515625" style="68" customWidth="1"/>
    <col min="13587" max="13587" width="4.5703125" style="68" customWidth="1"/>
    <col min="13588" max="13589" width="5.85546875" style="68" customWidth="1"/>
    <col min="13590" max="13590" width="7.5703125" style="68" customWidth="1"/>
    <col min="13591" max="13591" width="5.85546875" style="68" customWidth="1"/>
    <col min="13592" max="13592" width="0.5703125" style="68" customWidth="1"/>
    <col min="13593" max="13593" width="4.140625" style="68" customWidth="1"/>
    <col min="13594" max="13594" width="14.42578125" style="68" customWidth="1"/>
    <col min="13595" max="13595" width="4" style="68" customWidth="1"/>
    <col min="13596" max="13616" width="5.7109375" style="68" customWidth="1"/>
    <col min="13617" max="13617" width="3.42578125" style="68" customWidth="1"/>
    <col min="13618" max="13824" width="9.140625" style="68"/>
    <col min="13825" max="13825" width="3.42578125" style="68" customWidth="1"/>
    <col min="13826" max="13826" width="23.140625" style="68" customWidth="1"/>
    <col min="13827" max="13827" width="5.85546875" style="68" customWidth="1"/>
    <col min="13828" max="13828" width="1.28515625" style="68" customWidth="1"/>
    <col min="13829" max="13829" width="6" style="68" customWidth="1"/>
    <col min="13830" max="13830" width="7.140625" style="68" customWidth="1"/>
    <col min="13831" max="13832" width="4.140625" style="68" customWidth="1"/>
    <col min="13833" max="13835" width="5.85546875" style="68" customWidth="1"/>
    <col min="13836" max="13838" width="8.85546875" style="68" customWidth="1"/>
    <col min="13839" max="13839" width="6.85546875" style="68" customWidth="1"/>
    <col min="13840" max="13840" width="5.85546875" style="68" customWidth="1"/>
    <col min="13841" max="13841" width="7.5703125" style="68" customWidth="1"/>
    <col min="13842" max="13842" width="1.28515625" style="68" customWidth="1"/>
    <col min="13843" max="13843" width="4.5703125" style="68" customWidth="1"/>
    <col min="13844" max="13845" width="5.85546875" style="68" customWidth="1"/>
    <col min="13846" max="13846" width="7.5703125" style="68" customWidth="1"/>
    <col min="13847" max="13847" width="5.85546875" style="68" customWidth="1"/>
    <col min="13848" max="13848" width="0.5703125" style="68" customWidth="1"/>
    <col min="13849" max="13849" width="4.140625" style="68" customWidth="1"/>
    <col min="13850" max="13850" width="14.42578125" style="68" customWidth="1"/>
    <col min="13851" max="13851" width="4" style="68" customWidth="1"/>
    <col min="13852" max="13872" width="5.7109375" style="68" customWidth="1"/>
    <col min="13873" max="13873" width="3.42578125" style="68" customWidth="1"/>
    <col min="13874" max="14080" width="9.140625" style="68"/>
    <col min="14081" max="14081" width="3.42578125" style="68" customWidth="1"/>
    <col min="14082" max="14082" width="23.140625" style="68" customWidth="1"/>
    <col min="14083" max="14083" width="5.85546875" style="68" customWidth="1"/>
    <col min="14084" max="14084" width="1.28515625" style="68" customWidth="1"/>
    <col min="14085" max="14085" width="6" style="68" customWidth="1"/>
    <col min="14086" max="14086" width="7.140625" style="68" customWidth="1"/>
    <col min="14087" max="14088" width="4.140625" style="68" customWidth="1"/>
    <col min="14089" max="14091" width="5.85546875" style="68" customWidth="1"/>
    <col min="14092" max="14094" width="8.85546875" style="68" customWidth="1"/>
    <col min="14095" max="14095" width="6.85546875" style="68" customWidth="1"/>
    <col min="14096" max="14096" width="5.85546875" style="68" customWidth="1"/>
    <col min="14097" max="14097" width="7.5703125" style="68" customWidth="1"/>
    <col min="14098" max="14098" width="1.28515625" style="68" customWidth="1"/>
    <col min="14099" max="14099" width="4.5703125" style="68" customWidth="1"/>
    <col min="14100" max="14101" width="5.85546875" style="68" customWidth="1"/>
    <col min="14102" max="14102" width="7.5703125" style="68" customWidth="1"/>
    <col min="14103" max="14103" width="5.85546875" style="68" customWidth="1"/>
    <col min="14104" max="14104" width="0.5703125" style="68" customWidth="1"/>
    <col min="14105" max="14105" width="4.140625" style="68" customWidth="1"/>
    <col min="14106" max="14106" width="14.42578125" style="68" customWidth="1"/>
    <col min="14107" max="14107" width="4" style="68" customWidth="1"/>
    <col min="14108" max="14128" width="5.7109375" style="68" customWidth="1"/>
    <col min="14129" max="14129" width="3.42578125" style="68" customWidth="1"/>
    <col min="14130" max="14336" width="9.140625" style="68"/>
    <col min="14337" max="14337" width="3.42578125" style="68" customWidth="1"/>
    <col min="14338" max="14338" width="23.140625" style="68" customWidth="1"/>
    <col min="14339" max="14339" width="5.85546875" style="68" customWidth="1"/>
    <col min="14340" max="14340" width="1.28515625" style="68" customWidth="1"/>
    <col min="14341" max="14341" width="6" style="68" customWidth="1"/>
    <col min="14342" max="14342" width="7.140625" style="68" customWidth="1"/>
    <col min="14343" max="14344" width="4.140625" style="68" customWidth="1"/>
    <col min="14345" max="14347" width="5.85546875" style="68" customWidth="1"/>
    <col min="14348" max="14350" width="8.85546875" style="68" customWidth="1"/>
    <col min="14351" max="14351" width="6.85546875" style="68" customWidth="1"/>
    <col min="14352" max="14352" width="5.85546875" style="68" customWidth="1"/>
    <col min="14353" max="14353" width="7.5703125" style="68" customWidth="1"/>
    <col min="14354" max="14354" width="1.28515625" style="68" customWidth="1"/>
    <col min="14355" max="14355" width="4.5703125" style="68" customWidth="1"/>
    <col min="14356" max="14357" width="5.85546875" style="68" customWidth="1"/>
    <col min="14358" max="14358" width="7.5703125" style="68" customWidth="1"/>
    <col min="14359" max="14359" width="5.85546875" style="68" customWidth="1"/>
    <col min="14360" max="14360" width="0.5703125" style="68" customWidth="1"/>
    <col min="14361" max="14361" width="4.140625" style="68" customWidth="1"/>
    <col min="14362" max="14362" width="14.42578125" style="68" customWidth="1"/>
    <col min="14363" max="14363" width="4" style="68" customWidth="1"/>
    <col min="14364" max="14384" width="5.7109375" style="68" customWidth="1"/>
    <col min="14385" max="14385" width="3.42578125" style="68" customWidth="1"/>
    <col min="14386" max="14592" width="9.140625" style="68"/>
    <col min="14593" max="14593" width="3.42578125" style="68" customWidth="1"/>
    <col min="14594" max="14594" width="23.140625" style="68" customWidth="1"/>
    <col min="14595" max="14595" width="5.85546875" style="68" customWidth="1"/>
    <col min="14596" max="14596" width="1.28515625" style="68" customWidth="1"/>
    <col min="14597" max="14597" width="6" style="68" customWidth="1"/>
    <col min="14598" max="14598" width="7.140625" style="68" customWidth="1"/>
    <col min="14599" max="14600" width="4.140625" style="68" customWidth="1"/>
    <col min="14601" max="14603" width="5.85546875" style="68" customWidth="1"/>
    <col min="14604" max="14606" width="8.85546875" style="68" customWidth="1"/>
    <col min="14607" max="14607" width="6.85546875" style="68" customWidth="1"/>
    <col min="14608" max="14608" width="5.85546875" style="68" customWidth="1"/>
    <col min="14609" max="14609" width="7.5703125" style="68" customWidth="1"/>
    <col min="14610" max="14610" width="1.28515625" style="68" customWidth="1"/>
    <col min="14611" max="14611" width="4.5703125" style="68" customWidth="1"/>
    <col min="14612" max="14613" width="5.85546875" style="68" customWidth="1"/>
    <col min="14614" max="14614" width="7.5703125" style="68" customWidth="1"/>
    <col min="14615" max="14615" width="5.85546875" style="68" customWidth="1"/>
    <col min="14616" max="14616" width="0.5703125" style="68" customWidth="1"/>
    <col min="14617" max="14617" width="4.140625" style="68" customWidth="1"/>
    <col min="14618" max="14618" width="14.42578125" style="68" customWidth="1"/>
    <col min="14619" max="14619" width="4" style="68" customWidth="1"/>
    <col min="14620" max="14640" width="5.7109375" style="68" customWidth="1"/>
    <col min="14641" max="14641" width="3.42578125" style="68" customWidth="1"/>
    <col min="14642" max="14848" width="9.140625" style="68"/>
    <col min="14849" max="14849" width="3.42578125" style="68" customWidth="1"/>
    <col min="14850" max="14850" width="23.140625" style="68" customWidth="1"/>
    <col min="14851" max="14851" width="5.85546875" style="68" customWidth="1"/>
    <col min="14852" max="14852" width="1.28515625" style="68" customWidth="1"/>
    <col min="14853" max="14853" width="6" style="68" customWidth="1"/>
    <col min="14854" max="14854" width="7.140625" style="68" customWidth="1"/>
    <col min="14855" max="14856" width="4.140625" style="68" customWidth="1"/>
    <col min="14857" max="14859" width="5.85546875" style="68" customWidth="1"/>
    <col min="14860" max="14862" width="8.85546875" style="68" customWidth="1"/>
    <col min="14863" max="14863" width="6.85546875" style="68" customWidth="1"/>
    <col min="14864" max="14864" width="5.85546875" style="68" customWidth="1"/>
    <col min="14865" max="14865" width="7.5703125" style="68" customWidth="1"/>
    <col min="14866" max="14866" width="1.28515625" style="68" customWidth="1"/>
    <col min="14867" max="14867" width="4.5703125" style="68" customWidth="1"/>
    <col min="14868" max="14869" width="5.85546875" style="68" customWidth="1"/>
    <col min="14870" max="14870" width="7.5703125" style="68" customWidth="1"/>
    <col min="14871" max="14871" width="5.85546875" style="68" customWidth="1"/>
    <col min="14872" max="14872" width="0.5703125" style="68" customWidth="1"/>
    <col min="14873" max="14873" width="4.140625" style="68" customWidth="1"/>
    <col min="14874" max="14874" width="14.42578125" style="68" customWidth="1"/>
    <col min="14875" max="14875" width="4" style="68" customWidth="1"/>
    <col min="14876" max="14896" width="5.7109375" style="68" customWidth="1"/>
    <col min="14897" max="14897" width="3.42578125" style="68" customWidth="1"/>
    <col min="14898" max="15104" width="9.140625" style="68"/>
    <col min="15105" max="15105" width="3.42578125" style="68" customWidth="1"/>
    <col min="15106" max="15106" width="23.140625" style="68" customWidth="1"/>
    <col min="15107" max="15107" width="5.85546875" style="68" customWidth="1"/>
    <col min="15108" max="15108" width="1.28515625" style="68" customWidth="1"/>
    <col min="15109" max="15109" width="6" style="68" customWidth="1"/>
    <col min="15110" max="15110" width="7.140625" style="68" customWidth="1"/>
    <col min="15111" max="15112" width="4.140625" style="68" customWidth="1"/>
    <col min="15113" max="15115" width="5.85546875" style="68" customWidth="1"/>
    <col min="15116" max="15118" width="8.85546875" style="68" customWidth="1"/>
    <col min="15119" max="15119" width="6.85546875" style="68" customWidth="1"/>
    <col min="15120" max="15120" width="5.85546875" style="68" customWidth="1"/>
    <col min="15121" max="15121" width="7.5703125" style="68" customWidth="1"/>
    <col min="15122" max="15122" width="1.28515625" style="68" customWidth="1"/>
    <col min="15123" max="15123" width="4.5703125" style="68" customWidth="1"/>
    <col min="15124" max="15125" width="5.85546875" style="68" customWidth="1"/>
    <col min="15126" max="15126" width="7.5703125" style="68" customWidth="1"/>
    <col min="15127" max="15127" width="5.85546875" style="68" customWidth="1"/>
    <col min="15128" max="15128" width="0.5703125" style="68" customWidth="1"/>
    <col min="15129" max="15129" width="4.140625" style="68" customWidth="1"/>
    <col min="15130" max="15130" width="14.42578125" style="68" customWidth="1"/>
    <col min="15131" max="15131" width="4" style="68" customWidth="1"/>
    <col min="15132" max="15152" width="5.7109375" style="68" customWidth="1"/>
    <col min="15153" max="15153" width="3.42578125" style="68" customWidth="1"/>
    <col min="15154" max="15360" width="9.140625" style="68"/>
    <col min="15361" max="15361" width="3.42578125" style="68" customWidth="1"/>
    <col min="15362" max="15362" width="23.140625" style="68" customWidth="1"/>
    <col min="15363" max="15363" width="5.85546875" style="68" customWidth="1"/>
    <col min="15364" max="15364" width="1.28515625" style="68" customWidth="1"/>
    <col min="15365" max="15365" width="6" style="68" customWidth="1"/>
    <col min="15366" max="15366" width="7.140625" style="68" customWidth="1"/>
    <col min="15367" max="15368" width="4.140625" style="68" customWidth="1"/>
    <col min="15369" max="15371" width="5.85546875" style="68" customWidth="1"/>
    <col min="15372" max="15374" width="8.85546875" style="68" customWidth="1"/>
    <col min="15375" max="15375" width="6.85546875" style="68" customWidth="1"/>
    <col min="15376" max="15376" width="5.85546875" style="68" customWidth="1"/>
    <col min="15377" max="15377" width="7.5703125" style="68" customWidth="1"/>
    <col min="15378" max="15378" width="1.28515625" style="68" customWidth="1"/>
    <col min="15379" max="15379" width="4.5703125" style="68" customWidth="1"/>
    <col min="15380" max="15381" width="5.85546875" style="68" customWidth="1"/>
    <col min="15382" max="15382" width="7.5703125" style="68" customWidth="1"/>
    <col min="15383" max="15383" width="5.85546875" style="68" customWidth="1"/>
    <col min="15384" max="15384" width="0.5703125" style="68" customWidth="1"/>
    <col min="15385" max="15385" width="4.140625" style="68" customWidth="1"/>
    <col min="15386" max="15386" width="14.42578125" style="68" customWidth="1"/>
    <col min="15387" max="15387" width="4" style="68" customWidth="1"/>
    <col min="15388" max="15408" width="5.7109375" style="68" customWidth="1"/>
    <col min="15409" max="15409" width="3.42578125" style="68" customWidth="1"/>
    <col min="15410" max="15616" width="9.140625" style="68"/>
    <col min="15617" max="15617" width="3.42578125" style="68" customWidth="1"/>
    <col min="15618" max="15618" width="23.140625" style="68" customWidth="1"/>
    <col min="15619" max="15619" width="5.85546875" style="68" customWidth="1"/>
    <col min="15620" max="15620" width="1.28515625" style="68" customWidth="1"/>
    <col min="15621" max="15621" width="6" style="68" customWidth="1"/>
    <col min="15622" max="15622" width="7.140625" style="68" customWidth="1"/>
    <col min="15623" max="15624" width="4.140625" style="68" customWidth="1"/>
    <col min="15625" max="15627" width="5.85546875" style="68" customWidth="1"/>
    <col min="15628" max="15630" width="8.85546875" style="68" customWidth="1"/>
    <col min="15631" max="15631" width="6.85546875" style="68" customWidth="1"/>
    <col min="15632" max="15632" width="5.85546875" style="68" customWidth="1"/>
    <col min="15633" max="15633" width="7.5703125" style="68" customWidth="1"/>
    <col min="15634" max="15634" width="1.28515625" style="68" customWidth="1"/>
    <col min="15635" max="15635" width="4.5703125" style="68" customWidth="1"/>
    <col min="15636" max="15637" width="5.85546875" style="68" customWidth="1"/>
    <col min="15638" max="15638" width="7.5703125" style="68" customWidth="1"/>
    <col min="15639" max="15639" width="5.85546875" style="68" customWidth="1"/>
    <col min="15640" max="15640" width="0.5703125" style="68" customWidth="1"/>
    <col min="15641" max="15641" width="4.140625" style="68" customWidth="1"/>
    <col min="15642" max="15642" width="14.42578125" style="68" customWidth="1"/>
    <col min="15643" max="15643" width="4" style="68" customWidth="1"/>
    <col min="15644" max="15664" width="5.7109375" style="68" customWidth="1"/>
    <col min="15665" max="15665" width="3.42578125" style="68" customWidth="1"/>
    <col min="15666" max="15872" width="9.140625" style="68"/>
    <col min="15873" max="15873" width="3.42578125" style="68" customWidth="1"/>
    <col min="15874" max="15874" width="23.140625" style="68" customWidth="1"/>
    <col min="15875" max="15875" width="5.85546875" style="68" customWidth="1"/>
    <col min="15876" max="15876" width="1.28515625" style="68" customWidth="1"/>
    <col min="15877" max="15877" width="6" style="68" customWidth="1"/>
    <col min="15878" max="15878" width="7.140625" style="68" customWidth="1"/>
    <col min="15879" max="15880" width="4.140625" style="68" customWidth="1"/>
    <col min="15881" max="15883" width="5.85546875" style="68" customWidth="1"/>
    <col min="15884" max="15886" width="8.85546875" style="68" customWidth="1"/>
    <col min="15887" max="15887" width="6.85546875" style="68" customWidth="1"/>
    <col min="15888" max="15888" width="5.85546875" style="68" customWidth="1"/>
    <col min="15889" max="15889" width="7.5703125" style="68" customWidth="1"/>
    <col min="15890" max="15890" width="1.28515625" style="68" customWidth="1"/>
    <col min="15891" max="15891" width="4.5703125" style="68" customWidth="1"/>
    <col min="15892" max="15893" width="5.85546875" style="68" customWidth="1"/>
    <col min="15894" max="15894" width="7.5703125" style="68" customWidth="1"/>
    <col min="15895" max="15895" width="5.85546875" style="68" customWidth="1"/>
    <col min="15896" max="15896" width="0.5703125" style="68" customWidth="1"/>
    <col min="15897" max="15897" width="4.140625" style="68" customWidth="1"/>
    <col min="15898" max="15898" width="14.42578125" style="68" customWidth="1"/>
    <col min="15899" max="15899" width="4" style="68" customWidth="1"/>
    <col min="15900" max="15920" width="5.7109375" style="68" customWidth="1"/>
    <col min="15921" max="15921" width="3.42578125" style="68" customWidth="1"/>
    <col min="15922" max="16128" width="9.140625" style="68"/>
    <col min="16129" max="16129" width="3.42578125" style="68" customWidth="1"/>
    <col min="16130" max="16130" width="23.140625" style="68" customWidth="1"/>
    <col min="16131" max="16131" width="5.85546875" style="68" customWidth="1"/>
    <col min="16132" max="16132" width="1.28515625" style="68" customWidth="1"/>
    <col min="16133" max="16133" width="6" style="68" customWidth="1"/>
    <col min="16134" max="16134" width="7.140625" style="68" customWidth="1"/>
    <col min="16135" max="16136" width="4.140625" style="68" customWidth="1"/>
    <col min="16137" max="16139" width="5.85546875" style="68" customWidth="1"/>
    <col min="16140" max="16142" width="8.85546875" style="68" customWidth="1"/>
    <col min="16143" max="16143" width="6.85546875" style="68" customWidth="1"/>
    <col min="16144" max="16144" width="5.85546875" style="68" customWidth="1"/>
    <col min="16145" max="16145" width="7.5703125" style="68" customWidth="1"/>
    <col min="16146" max="16146" width="1.28515625" style="68" customWidth="1"/>
    <col min="16147" max="16147" width="4.5703125" style="68" customWidth="1"/>
    <col min="16148" max="16149" width="5.85546875" style="68" customWidth="1"/>
    <col min="16150" max="16150" width="7.5703125" style="68" customWidth="1"/>
    <col min="16151" max="16151" width="5.85546875" style="68" customWidth="1"/>
    <col min="16152" max="16152" width="0.5703125" style="68" customWidth="1"/>
    <col min="16153" max="16153" width="4.140625" style="68" customWidth="1"/>
    <col min="16154" max="16154" width="14.42578125" style="68" customWidth="1"/>
    <col min="16155" max="16155" width="4" style="68" customWidth="1"/>
    <col min="16156" max="16176" width="5.7109375" style="68" customWidth="1"/>
    <col min="16177" max="16177" width="3.42578125" style="68" customWidth="1"/>
    <col min="16178" max="16384" width="9.140625" style="68"/>
  </cols>
  <sheetData>
    <row r="1" spans="1:49" ht="11.1" customHeight="1">
      <c r="A1" s="66"/>
      <c r="B1" s="100" t="s">
        <v>47</v>
      </c>
      <c r="C1" s="100"/>
      <c r="D1" s="100"/>
      <c r="E1" s="100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153" t="s">
        <v>160</v>
      </c>
      <c r="X1" s="153"/>
      <c r="Y1" s="153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</row>
    <row r="2" spans="1:49" ht="12.95" customHeight="1">
      <c r="A2" s="66"/>
      <c r="B2" s="100"/>
      <c r="C2" s="100"/>
      <c r="D2" s="100"/>
      <c r="E2" s="100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153"/>
      <c r="X2" s="153"/>
      <c r="Y2" s="153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</row>
    <row r="3" spans="1:49" ht="26.1" customHeight="1">
      <c r="A3" s="66"/>
      <c r="B3" s="100"/>
      <c r="C3" s="100"/>
      <c r="D3" s="100"/>
      <c r="E3" s="100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</row>
    <row r="4" spans="1:49" ht="27" customHeight="1">
      <c r="A4" s="66"/>
      <c r="B4" s="66"/>
      <c r="C4" s="66"/>
      <c r="D4" s="66"/>
      <c r="E4" s="72" t="s">
        <v>161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</row>
    <row r="5" spans="1:49" ht="3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</row>
    <row r="6" spans="1:49" ht="20.100000000000001" customHeight="1">
      <c r="A6" s="66"/>
      <c r="B6" s="66"/>
      <c r="C6" s="66"/>
      <c r="D6" s="66"/>
      <c r="E6" s="66"/>
      <c r="F6" s="66"/>
      <c r="G6" s="66"/>
      <c r="H6" s="155"/>
      <c r="I6" s="155"/>
      <c r="J6" s="155"/>
      <c r="K6" s="155"/>
      <c r="L6" s="155"/>
      <c r="M6" s="155"/>
      <c r="N6" s="155"/>
      <c r="O6" s="155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</row>
    <row r="7" spans="1:49" ht="9.9499999999999993" customHeight="1">
      <c r="A7" s="66"/>
      <c r="B7" s="66"/>
      <c r="C7" s="66"/>
      <c r="D7" s="66"/>
      <c r="E7" s="66"/>
      <c r="F7" s="66"/>
      <c r="G7" s="66"/>
      <c r="H7" s="155"/>
      <c r="I7" s="155"/>
      <c r="J7" s="155"/>
      <c r="K7" s="155"/>
      <c r="L7" s="155"/>
      <c r="M7" s="155"/>
      <c r="N7" s="155"/>
      <c r="O7" s="155"/>
      <c r="P7" s="66"/>
      <c r="Q7" s="69" t="s">
        <v>124</v>
      </c>
      <c r="R7" s="69"/>
      <c r="S7" s="69"/>
      <c r="T7" s="69"/>
      <c r="U7" s="69"/>
      <c r="V7" s="69"/>
      <c r="W7" s="69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</row>
    <row r="8" spans="1:49" ht="32.1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9"/>
      <c r="R8" s="69"/>
      <c r="S8" s="69"/>
      <c r="T8" s="69"/>
      <c r="U8" s="69"/>
      <c r="V8" s="69"/>
      <c r="W8" s="69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</row>
    <row r="9" spans="1:49" ht="11.1" customHeight="1">
      <c r="A9" s="66"/>
      <c r="B9" s="108" t="s">
        <v>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107" t="s">
        <v>2</v>
      </c>
      <c r="Y9" s="107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</row>
    <row r="10" spans="1:49" ht="20.100000000000001" customHeight="1">
      <c r="A10" s="66"/>
      <c r="B10" s="156" t="s">
        <v>162</v>
      </c>
      <c r="C10" s="156" t="s">
        <v>4</v>
      </c>
      <c r="D10" s="157" t="s">
        <v>54</v>
      </c>
      <c r="E10" s="157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7" t="s">
        <v>62</v>
      </c>
      <c r="W10" s="158"/>
      <c r="X10" s="158"/>
      <c r="Y10" s="158"/>
      <c r="Z10" s="156" t="s">
        <v>53</v>
      </c>
      <c r="AA10" s="156" t="s">
        <v>4</v>
      </c>
      <c r="AB10" s="159" t="s">
        <v>55</v>
      </c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66"/>
    </row>
    <row r="11" spans="1:49" ht="20.100000000000001" customHeight="1">
      <c r="A11" s="66"/>
      <c r="B11" s="156"/>
      <c r="C11" s="156"/>
      <c r="D11" s="157"/>
      <c r="E11" s="157"/>
      <c r="F11" s="157" t="s">
        <v>56</v>
      </c>
      <c r="G11" s="157" t="s">
        <v>57</v>
      </c>
      <c r="H11" s="157"/>
      <c r="I11" s="157" t="s">
        <v>58</v>
      </c>
      <c r="J11" s="158"/>
      <c r="K11" s="158"/>
      <c r="L11" s="157" t="s">
        <v>59</v>
      </c>
      <c r="M11" s="158"/>
      <c r="N11" s="158"/>
      <c r="O11" s="157" t="s">
        <v>60</v>
      </c>
      <c r="P11" s="158"/>
      <c r="Q11" s="158"/>
      <c r="R11" s="157" t="s">
        <v>61</v>
      </c>
      <c r="S11" s="157"/>
      <c r="T11" s="158"/>
      <c r="U11" s="158"/>
      <c r="V11" s="157"/>
      <c r="W11" s="157" t="s">
        <v>56</v>
      </c>
      <c r="X11" s="157" t="s">
        <v>57</v>
      </c>
      <c r="Y11" s="157"/>
      <c r="Z11" s="156"/>
      <c r="AA11" s="156"/>
      <c r="AB11" s="157" t="s">
        <v>63</v>
      </c>
      <c r="AC11" s="158"/>
      <c r="AD11" s="158"/>
      <c r="AE11" s="157" t="s">
        <v>64</v>
      </c>
      <c r="AF11" s="158"/>
      <c r="AG11" s="158"/>
      <c r="AH11" s="157" t="s">
        <v>65</v>
      </c>
      <c r="AI11" s="158"/>
      <c r="AJ11" s="158"/>
      <c r="AK11" s="157" t="s">
        <v>66</v>
      </c>
      <c r="AL11" s="158"/>
      <c r="AM11" s="158"/>
      <c r="AN11" s="157" t="s">
        <v>67</v>
      </c>
      <c r="AO11" s="158"/>
      <c r="AP11" s="158"/>
      <c r="AQ11" s="157" t="s">
        <v>68</v>
      </c>
      <c r="AR11" s="158"/>
      <c r="AS11" s="158"/>
      <c r="AT11" s="157" t="s">
        <v>69</v>
      </c>
      <c r="AU11" s="160"/>
      <c r="AV11" s="160"/>
      <c r="AW11" s="66"/>
    </row>
    <row r="12" spans="1:49" ht="60" customHeight="1">
      <c r="A12" s="66"/>
      <c r="B12" s="161"/>
      <c r="C12" s="161"/>
      <c r="D12" s="162"/>
      <c r="E12" s="162"/>
      <c r="F12" s="162"/>
      <c r="G12" s="162"/>
      <c r="H12" s="162"/>
      <c r="I12" s="162"/>
      <c r="J12" s="163" t="s">
        <v>56</v>
      </c>
      <c r="K12" s="163" t="s">
        <v>57</v>
      </c>
      <c r="L12" s="162"/>
      <c r="M12" s="163" t="s">
        <v>56</v>
      </c>
      <c r="N12" s="163" t="s">
        <v>57</v>
      </c>
      <c r="O12" s="162"/>
      <c r="P12" s="163" t="s">
        <v>56</v>
      </c>
      <c r="Q12" s="163" t="s">
        <v>57</v>
      </c>
      <c r="R12" s="162"/>
      <c r="S12" s="162"/>
      <c r="T12" s="163" t="s">
        <v>56</v>
      </c>
      <c r="U12" s="163" t="s">
        <v>57</v>
      </c>
      <c r="V12" s="162"/>
      <c r="W12" s="162"/>
      <c r="X12" s="162"/>
      <c r="Y12" s="162"/>
      <c r="Z12" s="161"/>
      <c r="AA12" s="161"/>
      <c r="AB12" s="162"/>
      <c r="AC12" s="163" t="s">
        <v>56</v>
      </c>
      <c r="AD12" s="163" t="s">
        <v>57</v>
      </c>
      <c r="AE12" s="162"/>
      <c r="AF12" s="163" t="s">
        <v>56</v>
      </c>
      <c r="AG12" s="163" t="s">
        <v>57</v>
      </c>
      <c r="AH12" s="162"/>
      <c r="AI12" s="163" t="s">
        <v>56</v>
      </c>
      <c r="AJ12" s="163" t="s">
        <v>57</v>
      </c>
      <c r="AK12" s="162"/>
      <c r="AL12" s="163" t="s">
        <v>56</v>
      </c>
      <c r="AM12" s="163" t="s">
        <v>57</v>
      </c>
      <c r="AN12" s="162"/>
      <c r="AO12" s="163" t="s">
        <v>56</v>
      </c>
      <c r="AP12" s="163" t="s">
        <v>57</v>
      </c>
      <c r="AQ12" s="162"/>
      <c r="AR12" s="163" t="s">
        <v>56</v>
      </c>
      <c r="AS12" s="163" t="s">
        <v>57</v>
      </c>
      <c r="AT12" s="162"/>
      <c r="AU12" s="163" t="s">
        <v>56</v>
      </c>
      <c r="AV12" s="164" t="s">
        <v>57</v>
      </c>
      <c r="AW12" s="66"/>
    </row>
    <row r="13" spans="1:49" ht="15" customHeight="1">
      <c r="A13" s="66"/>
      <c r="B13" s="165" t="s">
        <v>23</v>
      </c>
      <c r="C13" s="165" t="s">
        <v>24</v>
      </c>
      <c r="D13" s="166" t="s">
        <v>70</v>
      </c>
      <c r="E13" s="166"/>
      <c r="F13" s="165" t="s">
        <v>71</v>
      </c>
      <c r="G13" s="166" t="s">
        <v>72</v>
      </c>
      <c r="H13" s="166"/>
      <c r="I13" s="165" t="s">
        <v>73</v>
      </c>
      <c r="J13" s="165" t="s">
        <v>74</v>
      </c>
      <c r="K13" s="165" t="s">
        <v>75</v>
      </c>
      <c r="L13" s="165" t="s">
        <v>76</v>
      </c>
      <c r="M13" s="165" t="s">
        <v>77</v>
      </c>
      <c r="N13" s="165" t="s">
        <v>78</v>
      </c>
      <c r="O13" s="165" t="s">
        <v>79</v>
      </c>
      <c r="P13" s="165" t="s">
        <v>80</v>
      </c>
      <c r="Q13" s="165" t="s">
        <v>81</v>
      </c>
      <c r="R13" s="166" t="s">
        <v>82</v>
      </c>
      <c r="S13" s="166"/>
      <c r="T13" s="165" t="s">
        <v>83</v>
      </c>
      <c r="U13" s="165" t="s">
        <v>84</v>
      </c>
      <c r="V13" s="165" t="s">
        <v>85</v>
      </c>
      <c r="W13" s="165" t="s">
        <v>86</v>
      </c>
      <c r="X13" s="166" t="s">
        <v>126</v>
      </c>
      <c r="Y13" s="166"/>
      <c r="Z13" s="165" t="s">
        <v>23</v>
      </c>
      <c r="AA13" s="165" t="s">
        <v>24</v>
      </c>
      <c r="AB13" s="165" t="s">
        <v>87</v>
      </c>
      <c r="AC13" s="165" t="s">
        <v>88</v>
      </c>
      <c r="AD13" s="165" t="s">
        <v>89</v>
      </c>
      <c r="AE13" s="165" t="s">
        <v>90</v>
      </c>
      <c r="AF13" s="165" t="s">
        <v>91</v>
      </c>
      <c r="AG13" s="165" t="s">
        <v>92</v>
      </c>
      <c r="AH13" s="165" t="s">
        <v>93</v>
      </c>
      <c r="AI13" s="165" t="s">
        <v>94</v>
      </c>
      <c r="AJ13" s="165" t="s">
        <v>95</v>
      </c>
      <c r="AK13" s="165" t="s">
        <v>96</v>
      </c>
      <c r="AL13" s="165" t="s">
        <v>97</v>
      </c>
      <c r="AM13" s="165" t="s">
        <v>98</v>
      </c>
      <c r="AN13" s="165" t="s">
        <v>99</v>
      </c>
      <c r="AO13" s="165" t="s">
        <v>100</v>
      </c>
      <c r="AP13" s="165" t="s">
        <v>101</v>
      </c>
      <c r="AQ13" s="165" t="s">
        <v>102</v>
      </c>
      <c r="AR13" s="165" t="s">
        <v>103</v>
      </c>
      <c r="AS13" s="165" t="s">
        <v>104</v>
      </c>
      <c r="AT13" s="165" t="s">
        <v>105</v>
      </c>
      <c r="AU13" s="165" t="s">
        <v>106</v>
      </c>
      <c r="AV13" s="167" t="s">
        <v>107</v>
      </c>
      <c r="AW13" s="66"/>
    </row>
    <row r="14" spans="1:49" ht="20.100000000000001" customHeight="1">
      <c r="A14" s="66"/>
      <c r="B14" s="168" t="s">
        <v>40</v>
      </c>
      <c r="C14" s="169">
        <v>1</v>
      </c>
      <c r="D14" s="170">
        <v>148954</v>
      </c>
      <c r="E14" s="170"/>
      <c r="F14" s="171">
        <v>57920</v>
      </c>
      <c r="G14" s="170">
        <v>91034</v>
      </c>
      <c r="H14" s="170"/>
      <c r="I14" s="171">
        <v>3155</v>
      </c>
      <c r="J14" s="171">
        <v>636</v>
      </c>
      <c r="K14" s="171">
        <v>2519</v>
      </c>
      <c r="L14" s="171">
        <v>117037</v>
      </c>
      <c r="M14" s="171">
        <v>47234</v>
      </c>
      <c r="N14" s="171">
        <v>69803</v>
      </c>
      <c r="O14" s="171">
        <v>25300</v>
      </c>
      <c r="P14" s="171">
        <v>8583</v>
      </c>
      <c r="Q14" s="171">
        <v>16717</v>
      </c>
      <c r="R14" s="170">
        <v>3462</v>
      </c>
      <c r="S14" s="170"/>
      <c r="T14" s="171">
        <v>1467</v>
      </c>
      <c r="U14" s="171">
        <v>1995</v>
      </c>
      <c r="V14" s="171">
        <v>405</v>
      </c>
      <c r="W14" s="171">
        <v>170</v>
      </c>
      <c r="X14" s="170">
        <v>235</v>
      </c>
      <c r="Y14" s="170"/>
      <c r="Z14" s="168" t="s">
        <v>40</v>
      </c>
      <c r="AA14" s="172">
        <v>1</v>
      </c>
      <c r="AB14" s="171">
        <v>85</v>
      </c>
      <c r="AC14" s="171">
        <v>36</v>
      </c>
      <c r="AD14" s="171">
        <v>49</v>
      </c>
      <c r="AE14" s="171">
        <v>36</v>
      </c>
      <c r="AF14" s="171">
        <v>19</v>
      </c>
      <c r="AG14" s="171">
        <v>17</v>
      </c>
      <c r="AH14" s="171">
        <v>8</v>
      </c>
      <c r="AI14" s="171">
        <v>4</v>
      </c>
      <c r="AJ14" s="171">
        <v>4</v>
      </c>
      <c r="AK14" s="171">
        <v>238</v>
      </c>
      <c r="AL14" s="171">
        <v>98</v>
      </c>
      <c r="AM14" s="171">
        <v>140</v>
      </c>
      <c r="AN14" s="171">
        <v>7</v>
      </c>
      <c r="AO14" s="171">
        <v>1</v>
      </c>
      <c r="AP14" s="171">
        <v>6</v>
      </c>
      <c r="AQ14" s="171">
        <v>17</v>
      </c>
      <c r="AR14" s="171">
        <v>6</v>
      </c>
      <c r="AS14" s="171">
        <v>11</v>
      </c>
      <c r="AT14" s="171">
        <v>14</v>
      </c>
      <c r="AU14" s="171">
        <v>6</v>
      </c>
      <c r="AV14" s="173">
        <v>8</v>
      </c>
      <c r="AW14" s="66"/>
    </row>
    <row r="15" spans="1:49" ht="20.100000000000001" customHeight="1">
      <c r="A15" s="66"/>
      <c r="B15" s="168" t="s">
        <v>163</v>
      </c>
      <c r="C15" s="169">
        <v>2</v>
      </c>
      <c r="D15" s="170">
        <v>2</v>
      </c>
      <c r="E15" s="170"/>
      <c r="F15" s="171">
        <v>0</v>
      </c>
      <c r="G15" s="170">
        <v>2</v>
      </c>
      <c r="H15" s="170"/>
      <c r="I15" s="171">
        <v>0</v>
      </c>
      <c r="J15" s="171">
        <v>0</v>
      </c>
      <c r="K15" s="171">
        <v>0</v>
      </c>
      <c r="L15" s="171">
        <v>2</v>
      </c>
      <c r="M15" s="171">
        <v>0</v>
      </c>
      <c r="N15" s="171">
        <v>2</v>
      </c>
      <c r="O15" s="171">
        <v>0</v>
      </c>
      <c r="P15" s="171">
        <v>0</v>
      </c>
      <c r="Q15" s="171">
        <v>0</v>
      </c>
      <c r="R15" s="170">
        <v>0</v>
      </c>
      <c r="S15" s="170"/>
      <c r="T15" s="171">
        <v>0</v>
      </c>
      <c r="U15" s="171">
        <v>0</v>
      </c>
      <c r="V15" s="171">
        <v>0</v>
      </c>
      <c r="W15" s="171">
        <v>0</v>
      </c>
      <c r="X15" s="170">
        <v>0</v>
      </c>
      <c r="Y15" s="170"/>
      <c r="Z15" s="168" t="s">
        <v>163</v>
      </c>
      <c r="AA15" s="172">
        <v>2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  <c r="AO15" s="171">
        <v>0</v>
      </c>
      <c r="AP15" s="171">
        <v>0</v>
      </c>
      <c r="AQ15" s="171">
        <v>0</v>
      </c>
      <c r="AR15" s="171">
        <v>0</v>
      </c>
      <c r="AS15" s="171">
        <v>0</v>
      </c>
      <c r="AT15" s="171">
        <v>0</v>
      </c>
      <c r="AU15" s="171">
        <v>0</v>
      </c>
      <c r="AV15" s="173">
        <v>0</v>
      </c>
      <c r="AW15" s="66"/>
    </row>
    <row r="16" spans="1:49" ht="20.100000000000001" customHeight="1">
      <c r="A16" s="66"/>
      <c r="B16" s="168" t="s">
        <v>164</v>
      </c>
      <c r="C16" s="169">
        <v>3</v>
      </c>
      <c r="D16" s="170">
        <v>66</v>
      </c>
      <c r="E16" s="170"/>
      <c r="F16" s="171">
        <v>23</v>
      </c>
      <c r="G16" s="170">
        <v>43</v>
      </c>
      <c r="H16" s="170"/>
      <c r="I16" s="171">
        <v>2</v>
      </c>
      <c r="J16" s="171">
        <v>0</v>
      </c>
      <c r="K16" s="171">
        <v>2</v>
      </c>
      <c r="L16" s="171">
        <v>64</v>
      </c>
      <c r="M16" s="171">
        <v>23</v>
      </c>
      <c r="N16" s="171">
        <v>41</v>
      </c>
      <c r="O16" s="171">
        <v>0</v>
      </c>
      <c r="P16" s="171">
        <v>0</v>
      </c>
      <c r="Q16" s="171">
        <v>0</v>
      </c>
      <c r="R16" s="170">
        <v>0</v>
      </c>
      <c r="S16" s="170"/>
      <c r="T16" s="171">
        <v>0</v>
      </c>
      <c r="U16" s="171">
        <v>0</v>
      </c>
      <c r="V16" s="171">
        <v>0</v>
      </c>
      <c r="W16" s="171">
        <v>0</v>
      </c>
      <c r="X16" s="170">
        <v>0</v>
      </c>
      <c r="Y16" s="170"/>
      <c r="Z16" s="168" t="s">
        <v>164</v>
      </c>
      <c r="AA16" s="172">
        <v>3</v>
      </c>
      <c r="AB16" s="171">
        <v>0</v>
      </c>
      <c r="AC16" s="171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  <c r="AO16" s="171">
        <v>0</v>
      </c>
      <c r="AP16" s="171">
        <v>0</v>
      </c>
      <c r="AQ16" s="171">
        <v>0</v>
      </c>
      <c r="AR16" s="171">
        <v>0</v>
      </c>
      <c r="AS16" s="171">
        <v>0</v>
      </c>
      <c r="AT16" s="171">
        <v>0</v>
      </c>
      <c r="AU16" s="171">
        <v>0</v>
      </c>
      <c r="AV16" s="173">
        <v>0</v>
      </c>
      <c r="AW16" s="66"/>
    </row>
    <row r="17" spans="1:49" ht="20.100000000000001" customHeight="1">
      <c r="A17" s="66"/>
      <c r="B17" s="168" t="s">
        <v>165</v>
      </c>
      <c r="C17" s="169">
        <v>4</v>
      </c>
      <c r="D17" s="170">
        <v>3584</v>
      </c>
      <c r="E17" s="170"/>
      <c r="F17" s="171">
        <v>1336</v>
      </c>
      <c r="G17" s="170">
        <v>2248</v>
      </c>
      <c r="H17" s="170"/>
      <c r="I17" s="171">
        <v>97</v>
      </c>
      <c r="J17" s="171">
        <v>25</v>
      </c>
      <c r="K17" s="171">
        <v>72</v>
      </c>
      <c r="L17" s="171">
        <v>3478</v>
      </c>
      <c r="M17" s="171">
        <v>1309</v>
      </c>
      <c r="N17" s="171">
        <v>2169</v>
      </c>
      <c r="O17" s="171">
        <v>4</v>
      </c>
      <c r="P17" s="171">
        <v>1</v>
      </c>
      <c r="Q17" s="171">
        <v>3</v>
      </c>
      <c r="R17" s="170">
        <v>5</v>
      </c>
      <c r="S17" s="170"/>
      <c r="T17" s="171">
        <v>1</v>
      </c>
      <c r="U17" s="171">
        <v>4</v>
      </c>
      <c r="V17" s="171">
        <v>3</v>
      </c>
      <c r="W17" s="171">
        <v>1</v>
      </c>
      <c r="X17" s="170">
        <v>2</v>
      </c>
      <c r="Y17" s="170"/>
      <c r="Z17" s="168" t="s">
        <v>165</v>
      </c>
      <c r="AA17" s="172">
        <v>4</v>
      </c>
      <c r="AB17" s="171">
        <v>1</v>
      </c>
      <c r="AC17" s="171">
        <v>1</v>
      </c>
      <c r="AD17" s="171">
        <v>0</v>
      </c>
      <c r="AE17" s="171">
        <v>1</v>
      </c>
      <c r="AF17" s="171">
        <v>0</v>
      </c>
      <c r="AG17" s="171">
        <v>1</v>
      </c>
      <c r="AH17" s="171">
        <v>0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1</v>
      </c>
      <c r="AO17" s="171">
        <v>0</v>
      </c>
      <c r="AP17" s="171">
        <v>1</v>
      </c>
      <c r="AQ17" s="171">
        <v>0</v>
      </c>
      <c r="AR17" s="171">
        <v>0</v>
      </c>
      <c r="AS17" s="171">
        <v>0</v>
      </c>
      <c r="AT17" s="171">
        <v>0</v>
      </c>
      <c r="AU17" s="171">
        <v>0</v>
      </c>
      <c r="AV17" s="173">
        <v>0</v>
      </c>
      <c r="AW17" s="66"/>
    </row>
    <row r="18" spans="1:49" ht="20.100000000000001" customHeight="1">
      <c r="A18" s="66"/>
      <c r="B18" s="168" t="s">
        <v>166</v>
      </c>
      <c r="C18" s="169">
        <v>5</v>
      </c>
      <c r="D18" s="170">
        <v>19241</v>
      </c>
      <c r="E18" s="170"/>
      <c r="F18" s="171">
        <v>7572</v>
      </c>
      <c r="G18" s="170">
        <v>11669</v>
      </c>
      <c r="H18" s="170"/>
      <c r="I18" s="171">
        <v>591</v>
      </c>
      <c r="J18" s="171">
        <v>158</v>
      </c>
      <c r="K18" s="171">
        <v>433</v>
      </c>
      <c r="L18" s="171">
        <v>18650</v>
      </c>
      <c r="M18" s="171">
        <v>7414</v>
      </c>
      <c r="N18" s="171">
        <v>11236</v>
      </c>
      <c r="O18" s="171">
        <v>0</v>
      </c>
      <c r="P18" s="171">
        <v>0</v>
      </c>
      <c r="Q18" s="171">
        <v>0</v>
      </c>
      <c r="R18" s="170">
        <v>0</v>
      </c>
      <c r="S18" s="170"/>
      <c r="T18" s="171">
        <v>0</v>
      </c>
      <c r="U18" s="171">
        <v>0</v>
      </c>
      <c r="V18" s="171">
        <v>17</v>
      </c>
      <c r="W18" s="171">
        <v>5</v>
      </c>
      <c r="X18" s="170">
        <v>12</v>
      </c>
      <c r="Y18" s="170"/>
      <c r="Z18" s="168" t="s">
        <v>166</v>
      </c>
      <c r="AA18" s="172">
        <v>5</v>
      </c>
      <c r="AB18" s="171">
        <v>5</v>
      </c>
      <c r="AC18" s="171">
        <v>0</v>
      </c>
      <c r="AD18" s="171">
        <v>5</v>
      </c>
      <c r="AE18" s="171">
        <v>2</v>
      </c>
      <c r="AF18" s="171">
        <v>1</v>
      </c>
      <c r="AG18" s="171">
        <v>1</v>
      </c>
      <c r="AH18" s="171">
        <v>0</v>
      </c>
      <c r="AI18" s="171">
        <v>0</v>
      </c>
      <c r="AJ18" s="171">
        <v>0</v>
      </c>
      <c r="AK18" s="171">
        <v>9</v>
      </c>
      <c r="AL18" s="171">
        <v>3</v>
      </c>
      <c r="AM18" s="171">
        <v>6</v>
      </c>
      <c r="AN18" s="171">
        <v>0</v>
      </c>
      <c r="AO18" s="171">
        <v>0</v>
      </c>
      <c r="AP18" s="171">
        <v>0</v>
      </c>
      <c r="AQ18" s="171">
        <v>1</v>
      </c>
      <c r="AR18" s="171">
        <v>1</v>
      </c>
      <c r="AS18" s="171">
        <v>0</v>
      </c>
      <c r="AT18" s="171">
        <v>0</v>
      </c>
      <c r="AU18" s="171">
        <v>0</v>
      </c>
      <c r="AV18" s="173">
        <v>0</v>
      </c>
      <c r="AW18" s="66"/>
    </row>
    <row r="19" spans="1:49" ht="20.100000000000001" customHeight="1">
      <c r="A19" s="66"/>
      <c r="B19" s="168" t="s">
        <v>167</v>
      </c>
      <c r="C19" s="169">
        <v>6</v>
      </c>
      <c r="D19" s="170">
        <v>20036</v>
      </c>
      <c r="E19" s="170"/>
      <c r="F19" s="171">
        <v>7787</v>
      </c>
      <c r="G19" s="170">
        <v>12249</v>
      </c>
      <c r="H19" s="170"/>
      <c r="I19" s="171">
        <v>783</v>
      </c>
      <c r="J19" s="171">
        <v>190</v>
      </c>
      <c r="K19" s="171">
        <v>593</v>
      </c>
      <c r="L19" s="171">
        <v>19248</v>
      </c>
      <c r="M19" s="171">
        <v>7595</v>
      </c>
      <c r="N19" s="171">
        <v>11653</v>
      </c>
      <c r="O19" s="171">
        <v>4</v>
      </c>
      <c r="P19" s="171">
        <v>2</v>
      </c>
      <c r="Q19" s="171">
        <v>2</v>
      </c>
      <c r="R19" s="170">
        <v>1</v>
      </c>
      <c r="S19" s="170"/>
      <c r="T19" s="171">
        <v>0</v>
      </c>
      <c r="U19" s="171">
        <v>1</v>
      </c>
      <c r="V19" s="171">
        <v>59</v>
      </c>
      <c r="W19" s="171">
        <v>23</v>
      </c>
      <c r="X19" s="170">
        <v>36</v>
      </c>
      <c r="Y19" s="170"/>
      <c r="Z19" s="168" t="s">
        <v>167</v>
      </c>
      <c r="AA19" s="172">
        <v>6</v>
      </c>
      <c r="AB19" s="171">
        <v>15</v>
      </c>
      <c r="AC19" s="171">
        <v>5</v>
      </c>
      <c r="AD19" s="171">
        <v>10</v>
      </c>
      <c r="AE19" s="171">
        <v>3</v>
      </c>
      <c r="AF19" s="171">
        <v>1</v>
      </c>
      <c r="AG19" s="171">
        <v>2</v>
      </c>
      <c r="AH19" s="171">
        <v>2</v>
      </c>
      <c r="AI19" s="171">
        <v>2</v>
      </c>
      <c r="AJ19" s="171">
        <v>0</v>
      </c>
      <c r="AK19" s="171">
        <v>35</v>
      </c>
      <c r="AL19" s="171">
        <v>13</v>
      </c>
      <c r="AM19" s="171">
        <v>22</v>
      </c>
      <c r="AN19" s="171">
        <v>0</v>
      </c>
      <c r="AO19" s="171">
        <v>0</v>
      </c>
      <c r="AP19" s="171">
        <v>0</v>
      </c>
      <c r="AQ19" s="171">
        <v>3</v>
      </c>
      <c r="AR19" s="171">
        <v>1</v>
      </c>
      <c r="AS19" s="171">
        <v>2</v>
      </c>
      <c r="AT19" s="171">
        <v>1</v>
      </c>
      <c r="AU19" s="171">
        <v>1</v>
      </c>
      <c r="AV19" s="173">
        <v>0</v>
      </c>
      <c r="AW19" s="66"/>
    </row>
    <row r="20" spans="1:49" ht="20.100000000000001" customHeight="1">
      <c r="A20" s="66"/>
      <c r="B20" s="168" t="s">
        <v>168</v>
      </c>
      <c r="C20" s="169">
        <v>7</v>
      </c>
      <c r="D20" s="170">
        <v>20234</v>
      </c>
      <c r="E20" s="170"/>
      <c r="F20" s="171">
        <v>7674</v>
      </c>
      <c r="G20" s="170">
        <v>12560</v>
      </c>
      <c r="H20" s="170"/>
      <c r="I20" s="171">
        <v>462</v>
      </c>
      <c r="J20" s="171">
        <v>96</v>
      </c>
      <c r="K20" s="171">
        <v>366</v>
      </c>
      <c r="L20" s="171">
        <v>19748</v>
      </c>
      <c r="M20" s="171">
        <v>7570</v>
      </c>
      <c r="N20" s="171">
        <v>12178</v>
      </c>
      <c r="O20" s="171">
        <v>24</v>
      </c>
      <c r="P20" s="171">
        <v>8</v>
      </c>
      <c r="Q20" s="171">
        <v>16</v>
      </c>
      <c r="R20" s="170">
        <v>0</v>
      </c>
      <c r="S20" s="170"/>
      <c r="T20" s="171">
        <v>0</v>
      </c>
      <c r="U20" s="171">
        <v>0</v>
      </c>
      <c r="V20" s="171">
        <v>90</v>
      </c>
      <c r="W20" s="171">
        <v>39</v>
      </c>
      <c r="X20" s="170">
        <v>51</v>
      </c>
      <c r="Y20" s="170"/>
      <c r="Z20" s="168" t="s">
        <v>168</v>
      </c>
      <c r="AA20" s="172">
        <v>7</v>
      </c>
      <c r="AB20" s="171">
        <v>18</v>
      </c>
      <c r="AC20" s="171">
        <v>7</v>
      </c>
      <c r="AD20" s="171">
        <v>11</v>
      </c>
      <c r="AE20" s="171">
        <v>10</v>
      </c>
      <c r="AF20" s="171">
        <v>6</v>
      </c>
      <c r="AG20" s="171">
        <v>4</v>
      </c>
      <c r="AH20" s="171">
        <v>0</v>
      </c>
      <c r="AI20" s="171">
        <v>0</v>
      </c>
      <c r="AJ20" s="171">
        <v>0</v>
      </c>
      <c r="AK20" s="171">
        <v>58</v>
      </c>
      <c r="AL20" s="171">
        <v>25</v>
      </c>
      <c r="AM20" s="171">
        <v>33</v>
      </c>
      <c r="AN20" s="171">
        <v>0</v>
      </c>
      <c r="AO20" s="171">
        <v>0</v>
      </c>
      <c r="AP20" s="171">
        <v>0</v>
      </c>
      <c r="AQ20" s="171">
        <v>2</v>
      </c>
      <c r="AR20" s="171">
        <v>1</v>
      </c>
      <c r="AS20" s="171">
        <v>1</v>
      </c>
      <c r="AT20" s="171">
        <v>2</v>
      </c>
      <c r="AU20" s="171">
        <v>0</v>
      </c>
      <c r="AV20" s="173">
        <v>2</v>
      </c>
      <c r="AW20" s="66"/>
    </row>
    <row r="21" spans="1:49" ht="20.100000000000001" customHeight="1">
      <c r="A21" s="66"/>
      <c r="B21" s="168" t="s">
        <v>169</v>
      </c>
      <c r="C21" s="169">
        <v>8</v>
      </c>
      <c r="D21" s="170">
        <v>16707</v>
      </c>
      <c r="E21" s="170"/>
      <c r="F21" s="171">
        <v>6749</v>
      </c>
      <c r="G21" s="170">
        <v>9958</v>
      </c>
      <c r="H21" s="170"/>
      <c r="I21" s="171">
        <v>223</v>
      </c>
      <c r="J21" s="171">
        <v>50</v>
      </c>
      <c r="K21" s="171">
        <v>173</v>
      </c>
      <c r="L21" s="171">
        <v>16295</v>
      </c>
      <c r="M21" s="171">
        <v>6646</v>
      </c>
      <c r="N21" s="171">
        <v>9649</v>
      </c>
      <c r="O21" s="171">
        <v>189</v>
      </c>
      <c r="P21" s="171">
        <v>53</v>
      </c>
      <c r="Q21" s="171">
        <v>136</v>
      </c>
      <c r="R21" s="170">
        <v>0</v>
      </c>
      <c r="S21" s="170"/>
      <c r="T21" s="171">
        <v>0</v>
      </c>
      <c r="U21" s="171">
        <v>0</v>
      </c>
      <c r="V21" s="171">
        <v>73</v>
      </c>
      <c r="W21" s="171">
        <v>28</v>
      </c>
      <c r="X21" s="170">
        <v>45</v>
      </c>
      <c r="Y21" s="170"/>
      <c r="Z21" s="168" t="s">
        <v>169</v>
      </c>
      <c r="AA21" s="172">
        <v>8</v>
      </c>
      <c r="AB21" s="171">
        <v>17</v>
      </c>
      <c r="AC21" s="171">
        <v>7</v>
      </c>
      <c r="AD21" s="171">
        <v>10</v>
      </c>
      <c r="AE21" s="171">
        <v>3</v>
      </c>
      <c r="AF21" s="171">
        <v>1</v>
      </c>
      <c r="AG21" s="171">
        <v>2</v>
      </c>
      <c r="AH21" s="171">
        <v>3</v>
      </c>
      <c r="AI21" s="171">
        <v>1</v>
      </c>
      <c r="AJ21" s="171">
        <v>2</v>
      </c>
      <c r="AK21" s="171">
        <v>40</v>
      </c>
      <c r="AL21" s="171">
        <v>15</v>
      </c>
      <c r="AM21" s="171">
        <v>25</v>
      </c>
      <c r="AN21" s="171">
        <v>1</v>
      </c>
      <c r="AO21" s="171">
        <v>1</v>
      </c>
      <c r="AP21" s="171">
        <v>0</v>
      </c>
      <c r="AQ21" s="171">
        <v>6</v>
      </c>
      <c r="AR21" s="171">
        <v>2</v>
      </c>
      <c r="AS21" s="171">
        <v>4</v>
      </c>
      <c r="AT21" s="171">
        <v>3</v>
      </c>
      <c r="AU21" s="171">
        <v>1</v>
      </c>
      <c r="AV21" s="173">
        <v>2</v>
      </c>
      <c r="AW21" s="66"/>
    </row>
    <row r="22" spans="1:49" ht="20.100000000000001" customHeight="1">
      <c r="A22" s="66"/>
      <c r="B22" s="168" t="s">
        <v>170</v>
      </c>
      <c r="C22" s="169">
        <v>9</v>
      </c>
      <c r="D22" s="170">
        <v>10035</v>
      </c>
      <c r="E22" s="170"/>
      <c r="F22" s="171">
        <v>4163</v>
      </c>
      <c r="G22" s="170">
        <v>5872</v>
      </c>
      <c r="H22" s="170"/>
      <c r="I22" s="171">
        <v>135</v>
      </c>
      <c r="J22" s="171">
        <v>32</v>
      </c>
      <c r="K22" s="171">
        <v>103</v>
      </c>
      <c r="L22" s="171">
        <v>9422</v>
      </c>
      <c r="M22" s="171">
        <v>3989</v>
      </c>
      <c r="N22" s="171">
        <v>5433</v>
      </c>
      <c r="O22" s="171">
        <v>477</v>
      </c>
      <c r="P22" s="171">
        <v>142</v>
      </c>
      <c r="Q22" s="171">
        <v>335</v>
      </c>
      <c r="R22" s="170">
        <v>1</v>
      </c>
      <c r="S22" s="170"/>
      <c r="T22" s="171">
        <v>0</v>
      </c>
      <c r="U22" s="171">
        <v>1</v>
      </c>
      <c r="V22" s="171">
        <v>44</v>
      </c>
      <c r="W22" s="171">
        <v>21</v>
      </c>
      <c r="X22" s="170">
        <v>23</v>
      </c>
      <c r="Y22" s="170"/>
      <c r="Z22" s="168" t="s">
        <v>170</v>
      </c>
      <c r="AA22" s="172">
        <v>9</v>
      </c>
      <c r="AB22" s="171">
        <v>8</v>
      </c>
      <c r="AC22" s="171">
        <v>6</v>
      </c>
      <c r="AD22" s="171">
        <v>2</v>
      </c>
      <c r="AE22" s="171">
        <v>7</v>
      </c>
      <c r="AF22" s="171">
        <v>3</v>
      </c>
      <c r="AG22" s="171">
        <v>4</v>
      </c>
      <c r="AH22" s="171">
        <v>0</v>
      </c>
      <c r="AI22" s="171">
        <v>0</v>
      </c>
      <c r="AJ22" s="171">
        <v>0</v>
      </c>
      <c r="AK22" s="171">
        <v>25</v>
      </c>
      <c r="AL22" s="171">
        <v>11</v>
      </c>
      <c r="AM22" s="171">
        <v>14</v>
      </c>
      <c r="AN22" s="171">
        <v>0</v>
      </c>
      <c r="AO22" s="171">
        <v>0</v>
      </c>
      <c r="AP22" s="171">
        <v>0</v>
      </c>
      <c r="AQ22" s="171">
        <v>2</v>
      </c>
      <c r="AR22" s="171">
        <v>0</v>
      </c>
      <c r="AS22" s="171">
        <v>2</v>
      </c>
      <c r="AT22" s="171">
        <v>2</v>
      </c>
      <c r="AU22" s="171">
        <v>1</v>
      </c>
      <c r="AV22" s="173">
        <v>1</v>
      </c>
      <c r="AW22" s="66"/>
    </row>
    <row r="23" spans="1:49" ht="20.100000000000001" customHeight="1">
      <c r="A23" s="66"/>
      <c r="B23" s="168" t="s">
        <v>171</v>
      </c>
      <c r="C23" s="169">
        <v>10</v>
      </c>
      <c r="D23" s="170">
        <v>6667</v>
      </c>
      <c r="E23" s="170"/>
      <c r="F23" s="171">
        <v>2826</v>
      </c>
      <c r="G23" s="170">
        <v>3841</v>
      </c>
      <c r="H23" s="170"/>
      <c r="I23" s="171">
        <v>92</v>
      </c>
      <c r="J23" s="171">
        <v>17</v>
      </c>
      <c r="K23" s="171">
        <v>75</v>
      </c>
      <c r="L23" s="171">
        <v>5642</v>
      </c>
      <c r="M23" s="171">
        <v>2524</v>
      </c>
      <c r="N23" s="171">
        <v>3118</v>
      </c>
      <c r="O23" s="171">
        <v>931</v>
      </c>
      <c r="P23" s="171">
        <v>285</v>
      </c>
      <c r="Q23" s="171">
        <v>646</v>
      </c>
      <c r="R23" s="170">
        <v>2</v>
      </c>
      <c r="S23" s="170"/>
      <c r="T23" s="171">
        <v>0</v>
      </c>
      <c r="U23" s="171">
        <v>2</v>
      </c>
      <c r="V23" s="171">
        <v>28</v>
      </c>
      <c r="W23" s="171">
        <v>18</v>
      </c>
      <c r="X23" s="170">
        <v>10</v>
      </c>
      <c r="Y23" s="170"/>
      <c r="Z23" s="168" t="s">
        <v>171</v>
      </c>
      <c r="AA23" s="172">
        <v>10</v>
      </c>
      <c r="AB23" s="171">
        <v>3</v>
      </c>
      <c r="AC23" s="171">
        <v>1</v>
      </c>
      <c r="AD23" s="171">
        <v>2</v>
      </c>
      <c r="AE23" s="171">
        <v>2</v>
      </c>
      <c r="AF23" s="171">
        <v>2</v>
      </c>
      <c r="AG23" s="171">
        <v>0</v>
      </c>
      <c r="AH23" s="171">
        <v>1</v>
      </c>
      <c r="AI23" s="171">
        <v>0</v>
      </c>
      <c r="AJ23" s="171">
        <v>1</v>
      </c>
      <c r="AK23" s="171">
        <v>20</v>
      </c>
      <c r="AL23" s="171">
        <v>13</v>
      </c>
      <c r="AM23" s="171">
        <v>7</v>
      </c>
      <c r="AN23" s="171">
        <v>0</v>
      </c>
      <c r="AO23" s="171">
        <v>0</v>
      </c>
      <c r="AP23" s="171">
        <v>0</v>
      </c>
      <c r="AQ23" s="171">
        <v>0</v>
      </c>
      <c r="AR23" s="171">
        <v>0</v>
      </c>
      <c r="AS23" s="171">
        <v>0</v>
      </c>
      <c r="AT23" s="171">
        <v>2</v>
      </c>
      <c r="AU23" s="171">
        <v>2</v>
      </c>
      <c r="AV23" s="173">
        <v>0</v>
      </c>
      <c r="AW23" s="66"/>
    </row>
    <row r="24" spans="1:49" ht="20.100000000000001" customHeight="1">
      <c r="A24" s="66"/>
      <c r="B24" s="168" t="s">
        <v>172</v>
      </c>
      <c r="C24" s="169">
        <v>11</v>
      </c>
      <c r="D24" s="170">
        <v>4679</v>
      </c>
      <c r="E24" s="170"/>
      <c r="F24" s="171">
        <v>2017</v>
      </c>
      <c r="G24" s="170">
        <v>2662</v>
      </c>
      <c r="H24" s="170"/>
      <c r="I24" s="171">
        <v>64</v>
      </c>
      <c r="J24" s="171">
        <v>2</v>
      </c>
      <c r="K24" s="171">
        <v>62</v>
      </c>
      <c r="L24" s="171">
        <v>3489</v>
      </c>
      <c r="M24" s="171">
        <v>1663</v>
      </c>
      <c r="N24" s="171">
        <v>1826</v>
      </c>
      <c r="O24" s="171">
        <v>1119</v>
      </c>
      <c r="P24" s="171">
        <v>349</v>
      </c>
      <c r="Q24" s="171">
        <v>770</v>
      </c>
      <c r="R24" s="170">
        <v>7</v>
      </c>
      <c r="S24" s="170"/>
      <c r="T24" s="171">
        <v>3</v>
      </c>
      <c r="U24" s="171">
        <v>4</v>
      </c>
      <c r="V24" s="171">
        <v>23</v>
      </c>
      <c r="W24" s="171">
        <v>11</v>
      </c>
      <c r="X24" s="170">
        <v>12</v>
      </c>
      <c r="Y24" s="170"/>
      <c r="Z24" s="168" t="s">
        <v>172</v>
      </c>
      <c r="AA24" s="172">
        <v>11</v>
      </c>
      <c r="AB24" s="171">
        <v>3</v>
      </c>
      <c r="AC24" s="171">
        <v>3</v>
      </c>
      <c r="AD24" s="171">
        <v>0</v>
      </c>
      <c r="AE24" s="171">
        <v>4</v>
      </c>
      <c r="AF24" s="171">
        <v>3</v>
      </c>
      <c r="AG24" s="171">
        <v>1</v>
      </c>
      <c r="AH24" s="171">
        <v>1</v>
      </c>
      <c r="AI24" s="171">
        <v>1</v>
      </c>
      <c r="AJ24" s="171">
        <v>0</v>
      </c>
      <c r="AK24" s="171">
        <v>13</v>
      </c>
      <c r="AL24" s="171">
        <v>4</v>
      </c>
      <c r="AM24" s="171">
        <v>9</v>
      </c>
      <c r="AN24" s="171">
        <v>1</v>
      </c>
      <c r="AO24" s="171">
        <v>0</v>
      </c>
      <c r="AP24" s="171">
        <v>1</v>
      </c>
      <c r="AQ24" s="171">
        <v>0</v>
      </c>
      <c r="AR24" s="171">
        <v>0</v>
      </c>
      <c r="AS24" s="171">
        <v>0</v>
      </c>
      <c r="AT24" s="171">
        <v>1</v>
      </c>
      <c r="AU24" s="171">
        <v>0</v>
      </c>
      <c r="AV24" s="173">
        <v>1</v>
      </c>
      <c r="AW24" s="66"/>
    </row>
    <row r="25" spans="1:49" ht="20.100000000000001" customHeight="1">
      <c r="A25" s="66"/>
      <c r="B25" s="168" t="s">
        <v>173</v>
      </c>
      <c r="C25" s="169">
        <v>12</v>
      </c>
      <c r="D25" s="170">
        <v>4038</v>
      </c>
      <c r="E25" s="170"/>
      <c r="F25" s="171">
        <v>1687</v>
      </c>
      <c r="G25" s="170">
        <v>2351</v>
      </c>
      <c r="H25" s="170"/>
      <c r="I25" s="171">
        <v>68</v>
      </c>
      <c r="J25" s="171">
        <v>8</v>
      </c>
      <c r="K25" s="171">
        <v>60</v>
      </c>
      <c r="L25" s="171">
        <v>2762</v>
      </c>
      <c r="M25" s="171">
        <v>1340</v>
      </c>
      <c r="N25" s="171">
        <v>1422</v>
      </c>
      <c r="O25" s="171">
        <v>1185</v>
      </c>
      <c r="P25" s="171">
        <v>330</v>
      </c>
      <c r="Q25" s="171">
        <v>855</v>
      </c>
      <c r="R25" s="170">
        <v>23</v>
      </c>
      <c r="S25" s="170"/>
      <c r="T25" s="171">
        <v>9</v>
      </c>
      <c r="U25" s="171">
        <v>14</v>
      </c>
      <c r="V25" s="171">
        <v>11</v>
      </c>
      <c r="W25" s="171">
        <v>6</v>
      </c>
      <c r="X25" s="170">
        <v>5</v>
      </c>
      <c r="Y25" s="170"/>
      <c r="Z25" s="168" t="s">
        <v>173</v>
      </c>
      <c r="AA25" s="172">
        <v>12</v>
      </c>
      <c r="AB25" s="171">
        <v>2</v>
      </c>
      <c r="AC25" s="171">
        <v>1</v>
      </c>
      <c r="AD25" s="171">
        <v>1</v>
      </c>
      <c r="AE25" s="171">
        <v>2</v>
      </c>
      <c r="AF25" s="171">
        <v>0</v>
      </c>
      <c r="AG25" s="171">
        <v>2</v>
      </c>
      <c r="AH25" s="171">
        <v>0</v>
      </c>
      <c r="AI25" s="171">
        <v>0</v>
      </c>
      <c r="AJ25" s="171">
        <v>0</v>
      </c>
      <c r="AK25" s="171">
        <v>6</v>
      </c>
      <c r="AL25" s="171">
        <v>4</v>
      </c>
      <c r="AM25" s="171">
        <v>2</v>
      </c>
      <c r="AN25" s="171">
        <v>0</v>
      </c>
      <c r="AO25" s="171">
        <v>0</v>
      </c>
      <c r="AP25" s="171">
        <v>0</v>
      </c>
      <c r="AQ25" s="171">
        <v>1</v>
      </c>
      <c r="AR25" s="171">
        <v>1</v>
      </c>
      <c r="AS25" s="171">
        <v>0</v>
      </c>
      <c r="AT25" s="171">
        <v>0</v>
      </c>
      <c r="AU25" s="171">
        <v>0</v>
      </c>
      <c r="AV25" s="173">
        <v>0</v>
      </c>
      <c r="AW25" s="66"/>
    </row>
    <row r="26" spans="1:49" ht="20.100000000000001" customHeight="1">
      <c r="A26" s="66"/>
      <c r="B26" s="168" t="s">
        <v>174</v>
      </c>
      <c r="C26" s="169">
        <v>13</v>
      </c>
      <c r="D26" s="170">
        <v>3627</v>
      </c>
      <c r="E26" s="170"/>
      <c r="F26" s="171">
        <v>1498</v>
      </c>
      <c r="G26" s="170">
        <v>2129</v>
      </c>
      <c r="H26" s="170"/>
      <c r="I26" s="171">
        <v>58</v>
      </c>
      <c r="J26" s="171">
        <v>10</v>
      </c>
      <c r="K26" s="171">
        <v>48</v>
      </c>
      <c r="L26" s="171">
        <v>2191</v>
      </c>
      <c r="M26" s="171">
        <v>1036</v>
      </c>
      <c r="N26" s="171">
        <v>1155</v>
      </c>
      <c r="O26" s="171">
        <v>1351</v>
      </c>
      <c r="P26" s="171">
        <v>441</v>
      </c>
      <c r="Q26" s="171">
        <v>910</v>
      </c>
      <c r="R26" s="170">
        <v>27</v>
      </c>
      <c r="S26" s="170"/>
      <c r="T26" s="171">
        <v>11</v>
      </c>
      <c r="U26" s="171">
        <v>16</v>
      </c>
      <c r="V26" s="171">
        <v>7</v>
      </c>
      <c r="W26" s="171">
        <v>1</v>
      </c>
      <c r="X26" s="170">
        <v>6</v>
      </c>
      <c r="Y26" s="170"/>
      <c r="Z26" s="168" t="s">
        <v>174</v>
      </c>
      <c r="AA26" s="172">
        <v>13</v>
      </c>
      <c r="AB26" s="171">
        <v>1</v>
      </c>
      <c r="AC26" s="171">
        <v>0</v>
      </c>
      <c r="AD26" s="171">
        <v>1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4</v>
      </c>
      <c r="AL26" s="171">
        <v>1</v>
      </c>
      <c r="AM26" s="171">
        <v>3</v>
      </c>
      <c r="AN26" s="171">
        <v>0</v>
      </c>
      <c r="AO26" s="171">
        <v>0</v>
      </c>
      <c r="AP26" s="171">
        <v>0</v>
      </c>
      <c r="AQ26" s="171">
        <v>0</v>
      </c>
      <c r="AR26" s="171">
        <v>0</v>
      </c>
      <c r="AS26" s="171">
        <v>0</v>
      </c>
      <c r="AT26" s="171">
        <v>2</v>
      </c>
      <c r="AU26" s="171">
        <v>0</v>
      </c>
      <c r="AV26" s="173">
        <v>2</v>
      </c>
      <c r="AW26" s="66"/>
    </row>
    <row r="27" spans="1:49" ht="20.100000000000001" customHeight="1">
      <c r="A27" s="66"/>
      <c r="B27" s="168" t="s">
        <v>175</v>
      </c>
      <c r="C27" s="169">
        <v>14</v>
      </c>
      <c r="D27" s="170">
        <v>3294</v>
      </c>
      <c r="E27" s="170"/>
      <c r="F27" s="171">
        <v>1313</v>
      </c>
      <c r="G27" s="170">
        <v>1981</v>
      </c>
      <c r="H27" s="170"/>
      <c r="I27" s="171">
        <v>51</v>
      </c>
      <c r="J27" s="171">
        <v>8</v>
      </c>
      <c r="K27" s="171">
        <v>43</v>
      </c>
      <c r="L27" s="171">
        <v>1932</v>
      </c>
      <c r="M27" s="171">
        <v>845</v>
      </c>
      <c r="N27" s="171">
        <v>1087</v>
      </c>
      <c r="O27" s="171">
        <v>1270</v>
      </c>
      <c r="P27" s="171">
        <v>439</v>
      </c>
      <c r="Q27" s="171">
        <v>831</v>
      </c>
      <c r="R27" s="170">
        <v>41</v>
      </c>
      <c r="S27" s="170"/>
      <c r="T27" s="171">
        <v>21</v>
      </c>
      <c r="U27" s="171">
        <v>20</v>
      </c>
      <c r="V27" s="171">
        <v>8</v>
      </c>
      <c r="W27" s="171">
        <v>0</v>
      </c>
      <c r="X27" s="170">
        <v>8</v>
      </c>
      <c r="Y27" s="170"/>
      <c r="Z27" s="168" t="s">
        <v>175</v>
      </c>
      <c r="AA27" s="172">
        <v>14</v>
      </c>
      <c r="AB27" s="171">
        <v>2</v>
      </c>
      <c r="AC27" s="171">
        <v>0</v>
      </c>
      <c r="AD27" s="171">
        <v>2</v>
      </c>
      <c r="AE27" s="171">
        <v>0</v>
      </c>
      <c r="AF27" s="171">
        <v>0</v>
      </c>
      <c r="AG27" s="171">
        <v>0</v>
      </c>
      <c r="AH27" s="171">
        <v>1</v>
      </c>
      <c r="AI27" s="171">
        <v>0</v>
      </c>
      <c r="AJ27" s="171">
        <v>1</v>
      </c>
      <c r="AK27" s="171">
        <v>5</v>
      </c>
      <c r="AL27" s="171">
        <v>0</v>
      </c>
      <c r="AM27" s="171">
        <v>5</v>
      </c>
      <c r="AN27" s="171">
        <v>0</v>
      </c>
      <c r="AO27" s="171">
        <v>0</v>
      </c>
      <c r="AP27" s="171">
        <v>0</v>
      </c>
      <c r="AQ27" s="171">
        <v>0</v>
      </c>
      <c r="AR27" s="171">
        <v>0</v>
      </c>
      <c r="AS27" s="171">
        <v>0</v>
      </c>
      <c r="AT27" s="171">
        <v>0</v>
      </c>
      <c r="AU27" s="171">
        <v>0</v>
      </c>
      <c r="AV27" s="173">
        <v>0</v>
      </c>
      <c r="AW27" s="66"/>
    </row>
    <row r="28" spans="1:49" ht="20.100000000000001" customHeight="1">
      <c r="A28" s="66"/>
      <c r="B28" s="168" t="s">
        <v>176</v>
      </c>
      <c r="C28" s="169">
        <v>15</v>
      </c>
      <c r="D28" s="170">
        <v>2798</v>
      </c>
      <c r="E28" s="170"/>
      <c r="F28" s="171">
        <v>1076</v>
      </c>
      <c r="G28" s="170">
        <v>1722</v>
      </c>
      <c r="H28" s="170"/>
      <c r="I28" s="171">
        <v>38</v>
      </c>
      <c r="J28" s="171">
        <v>3</v>
      </c>
      <c r="K28" s="171">
        <v>35</v>
      </c>
      <c r="L28" s="171">
        <v>1486</v>
      </c>
      <c r="M28" s="171">
        <v>663</v>
      </c>
      <c r="N28" s="171">
        <v>823</v>
      </c>
      <c r="O28" s="171">
        <v>1212</v>
      </c>
      <c r="P28" s="171">
        <v>388</v>
      </c>
      <c r="Q28" s="171">
        <v>824</v>
      </c>
      <c r="R28" s="170">
        <v>62</v>
      </c>
      <c r="S28" s="170"/>
      <c r="T28" s="171">
        <v>22</v>
      </c>
      <c r="U28" s="171">
        <v>40</v>
      </c>
      <c r="V28" s="171">
        <v>6</v>
      </c>
      <c r="W28" s="171">
        <v>3</v>
      </c>
      <c r="X28" s="170">
        <v>3</v>
      </c>
      <c r="Y28" s="170"/>
      <c r="Z28" s="168" t="s">
        <v>176</v>
      </c>
      <c r="AA28" s="172">
        <v>15</v>
      </c>
      <c r="AB28" s="171">
        <v>0</v>
      </c>
      <c r="AC28" s="171">
        <v>0</v>
      </c>
      <c r="AD28" s="171">
        <v>0</v>
      </c>
      <c r="AE28" s="171">
        <v>1</v>
      </c>
      <c r="AF28" s="171">
        <v>1</v>
      </c>
      <c r="AG28" s="171">
        <v>0</v>
      </c>
      <c r="AH28" s="171">
        <v>0</v>
      </c>
      <c r="AI28" s="171">
        <v>0</v>
      </c>
      <c r="AJ28" s="171">
        <v>0</v>
      </c>
      <c r="AK28" s="171">
        <v>2</v>
      </c>
      <c r="AL28" s="171">
        <v>2</v>
      </c>
      <c r="AM28" s="171">
        <v>0</v>
      </c>
      <c r="AN28" s="171">
        <v>2</v>
      </c>
      <c r="AO28" s="171">
        <v>0</v>
      </c>
      <c r="AP28" s="171">
        <v>2</v>
      </c>
      <c r="AQ28" s="171">
        <v>1</v>
      </c>
      <c r="AR28" s="171">
        <v>0</v>
      </c>
      <c r="AS28" s="171">
        <v>1</v>
      </c>
      <c r="AT28" s="171">
        <v>0</v>
      </c>
      <c r="AU28" s="171">
        <v>0</v>
      </c>
      <c r="AV28" s="173">
        <v>0</v>
      </c>
      <c r="AW28" s="66"/>
    </row>
    <row r="29" spans="1:49" ht="20.100000000000001" customHeight="1">
      <c r="A29" s="66"/>
      <c r="B29" s="168" t="s">
        <v>177</v>
      </c>
      <c r="C29" s="169">
        <v>16</v>
      </c>
      <c r="D29" s="170">
        <v>3169</v>
      </c>
      <c r="E29" s="170"/>
      <c r="F29" s="171">
        <v>1156</v>
      </c>
      <c r="G29" s="170">
        <v>2013</v>
      </c>
      <c r="H29" s="170"/>
      <c r="I29" s="171">
        <v>49</v>
      </c>
      <c r="J29" s="171">
        <v>4</v>
      </c>
      <c r="K29" s="171">
        <v>45</v>
      </c>
      <c r="L29" s="171">
        <v>1543</v>
      </c>
      <c r="M29" s="171">
        <v>642</v>
      </c>
      <c r="N29" s="171">
        <v>901</v>
      </c>
      <c r="O29" s="171">
        <v>1501</v>
      </c>
      <c r="P29" s="171">
        <v>481</v>
      </c>
      <c r="Q29" s="171">
        <v>1020</v>
      </c>
      <c r="R29" s="170">
        <v>76</v>
      </c>
      <c r="S29" s="170"/>
      <c r="T29" s="171">
        <v>29</v>
      </c>
      <c r="U29" s="171">
        <v>47</v>
      </c>
      <c r="V29" s="171">
        <v>5</v>
      </c>
      <c r="W29" s="171">
        <v>1</v>
      </c>
      <c r="X29" s="170">
        <v>4</v>
      </c>
      <c r="Y29" s="170"/>
      <c r="Z29" s="168" t="s">
        <v>177</v>
      </c>
      <c r="AA29" s="172">
        <v>16</v>
      </c>
      <c r="AB29" s="171">
        <v>1</v>
      </c>
      <c r="AC29" s="171">
        <v>0</v>
      </c>
      <c r="AD29" s="171">
        <v>1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4</v>
      </c>
      <c r="AL29" s="171">
        <v>1</v>
      </c>
      <c r="AM29" s="171">
        <v>3</v>
      </c>
      <c r="AN29" s="171">
        <v>0</v>
      </c>
      <c r="AO29" s="171">
        <v>0</v>
      </c>
      <c r="AP29" s="171">
        <v>0</v>
      </c>
      <c r="AQ29" s="171">
        <v>0</v>
      </c>
      <c r="AR29" s="171">
        <v>0</v>
      </c>
      <c r="AS29" s="171">
        <v>0</v>
      </c>
      <c r="AT29" s="171">
        <v>0</v>
      </c>
      <c r="AU29" s="171">
        <v>0</v>
      </c>
      <c r="AV29" s="173">
        <v>0</v>
      </c>
      <c r="AW29" s="66"/>
    </row>
    <row r="30" spans="1:49" ht="20.100000000000001" customHeight="1">
      <c r="A30" s="66"/>
      <c r="B30" s="168" t="s">
        <v>178</v>
      </c>
      <c r="C30" s="169">
        <v>17</v>
      </c>
      <c r="D30" s="170">
        <v>3292</v>
      </c>
      <c r="E30" s="170"/>
      <c r="F30" s="171">
        <v>1198</v>
      </c>
      <c r="G30" s="170">
        <v>2094</v>
      </c>
      <c r="H30" s="170"/>
      <c r="I30" s="171">
        <v>58</v>
      </c>
      <c r="J30" s="171">
        <v>7</v>
      </c>
      <c r="K30" s="171">
        <v>51</v>
      </c>
      <c r="L30" s="171">
        <v>1488</v>
      </c>
      <c r="M30" s="171">
        <v>601</v>
      </c>
      <c r="N30" s="171">
        <v>887</v>
      </c>
      <c r="O30" s="171">
        <v>1631</v>
      </c>
      <c r="P30" s="171">
        <v>549</v>
      </c>
      <c r="Q30" s="171">
        <v>1082</v>
      </c>
      <c r="R30" s="170">
        <v>115</v>
      </c>
      <c r="S30" s="170"/>
      <c r="T30" s="171">
        <v>41</v>
      </c>
      <c r="U30" s="171">
        <v>74</v>
      </c>
      <c r="V30" s="171">
        <v>5</v>
      </c>
      <c r="W30" s="171">
        <v>4</v>
      </c>
      <c r="X30" s="170">
        <v>1</v>
      </c>
      <c r="Y30" s="170"/>
      <c r="Z30" s="168" t="s">
        <v>178</v>
      </c>
      <c r="AA30" s="172">
        <v>17</v>
      </c>
      <c r="AB30" s="171">
        <v>1</v>
      </c>
      <c r="AC30" s="171">
        <v>1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3</v>
      </c>
      <c r="AL30" s="171">
        <v>3</v>
      </c>
      <c r="AM30" s="171">
        <v>0</v>
      </c>
      <c r="AN30" s="171">
        <v>0</v>
      </c>
      <c r="AO30" s="171">
        <v>0</v>
      </c>
      <c r="AP30" s="171">
        <v>0</v>
      </c>
      <c r="AQ30" s="171">
        <v>1</v>
      </c>
      <c r="AR30" s="171">
        <v>0</v>
      </c>
      <c r="AS30" s="171">
        <v>1</v>
      </c>
      <c r="AT30" s="171">
        <v>0</v>
      </c>
      <c r="AU30" s="171">
        <v>0</v>
      </c>
      <c r="AV30" s="173">
        <v>0</v>
      </c>
      <c r="AW30" s="66"/>
    </row>
    <row r="31" spans="1:49" ht="20.100000000000001" customHeight="1">
      <c r="A31" s="66"/>
      <c r="B31" s="168" t="s">
        <v>179</v>
      </c>
      <c r="C31" s="169">
        <v>18</v>
      </c>
      <c r="D31" s="170">
        <v>3218</v>
      </c>
      <c r="E31" s="170"/>
      <c r="F31" s="171">
        <v>1159</v>
      </c>
      <c r="G31" s="170">
        <v>2059</v>
      </c>
      <c r="H31" s="170"/>
      <c r="I31" s="171">
        <v>62</v>
      </c>
      <c r="J31" s="171">
        <v>3</v>
      </c>
      <c r="K31" s="171">
        <v>59</v>
      </c>
      <c r="L31" s="171">
        <v>1396</v>
      </c>
      <c r="M31" s="171">
        <v>544</v>
      </c>
      <c r="N31" s="171">
        <v>852</v>
      </c>
      <c r="O31" s="171">
        <v>1631</v>
      </c>
      <c r="P31" s="171">
        <v>554</v>
      </c>
      <c r="Q31" s="171">
        <v>1077</v>
      </c>
      <c r="R31" s="170">
        <v>129</v>
      </c>
      <c r="S31" s="170"/>
      <c r="T31" s="171">
        <v>58</v>
      </c>
      <c r="U31" s="171">
        <v>71</v>
      </c>
      <c r="V31" s="171">
        <v>1</v>
      </c>
      <c r="W31" s="171">
        <v>1</v>
      </c>
      <c r="X31" s="170">
        <v>0</v>
      </c>
      <c r="Y31" s="170"/>
      <c r="Z31" s="168" t="s">
        <v>179</v>
      </c>
      <c r="AA31" s="172">
        <v>18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1</v>
      </c>
      <c r="AL31" s="171">
        <v>1</v>
      </c>
      <c r="AM31" s="171">
        <v>0</v>
      </c>
      <c r="AN31" s="171">
        <v>0</v>
      </c>
      <c r="AO31" s="171">
        <v>0</v>
      </c>
      <c r="AP31" s="171">
        <v>0</v>
      </c>
      <c r="AQ31" s="171">
        <v>0</v>
      </c>
      <c r="AR31" s="171">
        <v>0</v>
      </c>
      <c r="AS31" s="171">
        <v>0</v>
      </c>
      <c r="AT31" s="171">
        <v>0</v>
      </c>
      <c r="AU31" s="171">
        <v>0</v>
      </c>
      <c r="AV31" s="173">
        <v>0</v>
      </c>
      <c r="AW31" s="66"/>
    </row>
    <row r="32" spans="1:49" ht="20.100000000000001" customHeight="1">
      <c r="A32" s="66"/>
      <c r="B32" s="168" t="s">
        <v>180</v>
      </c>
      <c r="C32" s="169">
        <v>19</v>
      </c>
      <c r="D32" s="170">
        <v>3157</v>
      </c>
      <c r="E32" s="170"/>
      <c r="F32" s="171">
        <v>1155</v>
      </c>
      <c r="G32" s="170">
        <v>2002</v>
      </c>
      <c r="H32" s="170"/>
      <c r="I32" s="171">
        <v>44</v>
      </c>
      <c r="J32" s="171">
        <v>9</v>
      </c>
      <c r="K32" s="171">
        <v>35</v>
      </c>
      <c r="L32" s="171">
        <v>1304</v>
      </c>
      <c r="M32" s="171">
        <v>494</v>
      </c>
      <c r="N32" s="171">
        <v>810</v>
      </c>
      <c r="O32" s="171">
        <v>1666</v>
      </c>
      <c r="P32" s="171">
        <v>603</v>
      </c>
      <c r="Q32" s="171">
        <v>1063</v>
      </c>
      <c r="R32" s="170">
        <v>143</v>
      </c>
      <c r="S32" s="170"/>
      <c r="T32" s="171">
        <v>49</v>
      </c>
      <c r="U32" s="171">
        <v>94</v>
      </c>
      <c r="V32" s="171">
        <v>7</v>
      </c>
      <c r="W32" s="171">
        <v>2</v>
      </c>
      <c r="X32" s="170">
        <v>5</v>
      </c>
      <c r="Y32" s="170"/>
      <c r="Z32" s="168" t="s">
        <v>180</v>
      </c>
      <c r="AA32" s="172">
        <v>19</v>
      </c>
      <c r="AB32" s="171">
        <v>0</v>
      </c>
      <c r="AC32" s="171">
        <v>0</v>
      </c>
      <c r="AD32" s="171">
        <v>0</v>
      </c>
      <c r="AE32" s="171">
        <v>1</v>
      </c>
      <c r="AF32" s="171">
        <v>1</v>
      </c>
      <c r="AG32" s="171">
        <v>0</v>
      </c>
      <c r="AH32" s="171">
        <v>0</v>
      </c>
      <c r="AI32" s="171">
        <v>0</v>
      </c>
      <c r="AJ32" s="171">
        <v>0</v>
      </c>
      <c r="AK32" s="171">
        <v>5</v>
      </c>
      <c r="AL32" s="171">
        <v>0</v>
      </c>
      <c r="AM32" s="171">
        <v>5</v>
      </c>
      <c r="AN32" s="171">
        <v>0</v>
      </c>
      <c r="AO32" s="171">
        <v>0</v>
      </c>
      <c r="AP32" s="171">
        <v>0</v>
      </c>
      <c r="AQ32" s="171">
        <v>0</v>
      </c>
      <c r="AR32" s="171">
        <v>0</v>
      </c>
      <c r="AS32" s="171">
        <v>0</v>
      </c>
      <c r="AT32" s="171">
        <v>1</v>
      </c>
      <c r="AU32" s="171">
        <v>1</v>
      </c>
      <c r="AV32" s="173">
        <v>0</v>
      </c>
      <c r="AW32" s="66"/>
    </row>
    <row r="33" spans="1:49" ht="20.100000000000001" customHeight="1">
      <c r="A33" s="66"/>
      <c r="B33" s="168" t="s">
        <v>181</v>
      </c>
      <c r="C33" s="169">
        <v>20</v>
      </c>
      <c r="D33" s="170">
        <v>2835</v>
      </c>
      <c r="E33" s="170"/>
      <c r="F33" s="171">
        <v>1002</v>
      </c>
      <c r="G33" s="170">
        <v>1833</v>
      </c>
      <c r="H33" s="170"/>
      <c r="I33" s="171">
        <v>48</v>
      </c>
      <c r="J33" s="171">
        <v>5</v>
      </c>
      <c r="K33" s="171">
        <v>43</v>
      </c>
      <c r="L33" s="171">
        <v>1131</v>
      </c>
      <c r="M33" s="171">
        <v>426</v>
      </c>
      <c r="N33" s="171">
        <v>705</v>
      </c>
      <c r="O33" s="171">
        <v>1483</v>
      </c>
      <c r="P33" s="171">
        <v>505</v>
      </c>
      <c r="Q33" s="171">
        <v>978</v>
      </c>
      <c r="R33" s="170">
        <v>173</v>
      </c>
      <c r="S33" s="170"/>
      <c r="T33" s="171">
        <v>66</v>
      </c>
      <c r="U33" s="171">
        <v>107</v>
      </c>
      <c r="V33" s="171">
        <v>5</v>
      </c>
      <c r="W33" s="171">
        <v>0</v>
      </c>
      <c r="X33" s="170">
        <v>5</v>
      </c>
      <c r="Y33" s="170"/>
      <c r="Z33" s="168" t="s">
        <v>181</v>
      </c>
      <c r="AA33" s="172">
        <v>20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3</v>
      </c>
      <c r="AL33" s="171">
        <v>0</v>
      </c>
      <c r="AM33" s="171">
        <v>3</v>
      </c>
      <c r="AN33" s="171">
        <v>2</v>
      </c>
      <c r="AO33" s="171">
        <v>0</v>
      </c>
      <c r="AP33" s="171">
        <v>2</v>
      </c>
      <c r="AQ33" s="171">
        <v>0</v>
      </c>
      <c r="AR33" s="171">
        <v>0</v>
      </c>
      <c r="AS33" s="171">
        <v>0</v>
      </c>
      <c r="AT33" s="171">
        <v>0</v>
      </c>
      <c r="AU33" s="171">
        <v>0</v>
      </c>
      <c r="AV33" s="173">
        <v>0</v>
      </c>
      <c r="AW33" s="66"/>
    </row>
    <row r="34" spans="1:49" ht="20.100000000000001" customHeight="1">
      <c r="A34" s="66"/>
      <c r="B34" s="168" t="s">
        <v>182</v>
      </c>
      <c r="C34" s="169">
        <v>21</v>
      </c>
      <c r="D34" s="170">
        <v>2468</v>
      </c>
      <c r="E34" s="170"/>
      <c r="F34" s="171">
        <v>888</v>
      </c>
      <c r="G34" s="170">
        <v>1580</v>
      </c>
      <c r="H34" s="170"/>
      <c r="I34" s="171">
        <v>35</v>
      </c>
      <c r="J34" s="171">
        <v>1</v>
      </c>
      <c r="K34" s="171">
        <v>34</v>
      </c>
      <c r="L34" s="171">
        <v>946</v>
      </c>
      <c r="M34" s="171">
        <v>318</v>
      </c>
      <c r="N34" s="171">
        <v>628</v>
      </c>
      <c r="O34" s="171">
        <v>1338</v>
      </c>
      <c r="P34" s="171">
        <v>502</v>
      </c>
      <c r="Q34" s="171">
        <v>836</v>
      </c>
      <c r="R34" s="170">
        <v>149</v>
      </c>
      <c r="S34" s="170"/>
      <c r="T34" s="171">
        <v>67</v>
      </c>
      <c r="U34" s="171">
        <v>82</v>
      </c>
      <c r="V34" s="171">
        <v>1</v>
      </c>
      <c r="W34" s="171">
        <v>0</v>
      </c>
      <c r="X34" s="170">
        <v>1</v>
      </c>
      <c r="Y34" s="170"/>
      <c r="Z34" s="168" t="s">
        <v>182</v>
      </c>
      <c r="AA34" s="172">
        <v>21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  <c r="AJ34" s="171">
        <v>0</v>
      </c>
      <c r="AK34" s="171">
        <v>1</v>
      </c>
      <c r="AL34" s="171">
        <v>0</v>
      </c>
      <c r="AM34" s="171">
        <v>1</v>
      </c>
      <c r="AN34" s="171">
        <v>0</v>
      </c>
      <c r="AO34" s="171">
        <v>0</v>
      </c>
      <c r="AP34" s="171">
        <v>0</v>
      </c>
      <c r="AQ34" s="171">
        <v>0</v>
      </c>
      <c r="AR34" s="171">
        <v>0</v>
      </c>
      <c r="AS34" s="171">
        <v>0</v>
      </c>
      <c r="AT34" s="171">
        <v>0</v>
      </c>
      <c r="AU34" s="171">
        <v>0</v>
      </c>
      <c r="AV34" s="173">
        <v>0</v>
      </c>
      <c r="AW34" s="66"/>
    </row>
    <row r="35" spans="1:49" ht="20.100000000000001" customHeight="1">
      <c r="A35" s="66"/>
      <c r="B35" s="168" t="s">
        <v>183</v>
      </c>
      <c r="C35" s="169">
        <v>22</v>
      </c>
      <c r="D35" s="170">
        <v>8616</v>
      </c>
      <c r="E35" s="170"/>
      <c r="F35" s="171">
        <v>3131</v>
      </c>
      <c r="G35" s="170">
        <v>5485</v>
      </c>
      <c r="H35" s="170"/>
      <c r="I35" s="171">
        <v>107</v>
      </c>
      <c r="J35" s="171">
        <v>4</v>
      </c>
      <c r="K35" s="171">
        <v>103</v>
      </c>
      <c r="L35" s="171">
        <v>2784</v>
      </c>
      <c r="M35" s="171">
        <v>948</v>
      </c>
      <c r="N35" s="171">
        <v>1836</v>
      </c>
      <c r="O35" s="171">
        <v>4879</v>
      </c>
      <c r="P35" s="171">
        <v>1806</v>
      </c>
      <c r="Q35" s="171">
        <v>3073</v>
      </c>
      <c r="R35" s="170">
        <v>846</v>
      </c>
      <c r="S35" s="170"/>
      <c r="T35" s="171">
        <v>373</v>
      </c>
      <c r="U35" s="171">
        <v>473</v>
      </c>
      <c r="V35" s="171">
        <v>4</v>
      </c>
      <c r="W35" s="171">
        <v>2</v>
      </c>
      <c r="X35" s="170">
        <v>2</v>
      </c>
      <c r="Y35" s="170"/>
      <c r="Z35" s="168" t="s">
        <v>183</v>
      </c>
      <c r="AA35" s="172">
        <v>22</v>
      </c>
      <c r="AB35" s="171">
        <v>4</v>
      </c>
      <c r="AC35" s="171">
        <v>2</v>
      </c>
      <c r="AD35" s="171">
        <v>2</v>
      </c>
      <c r="AE35" s="171">
        <v>0</v>
      </c>
      <c r="AF35" s="171">
        <v>0</v>
      </c>
      <c r="AG35" s="171">
        <v>0</v>
      </c>
      <c r="AH35" s="171">
        <v>0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  <c r="AO35" s="171">
        <v>0</v>
      </c>
      <c r="AP35" s="171">
        <v>0</v>
      </c>
      <c r="AQ35" s="171">
        <v>0</v>
      </c>
      <c r="AR35" s="171">
        <v>0</v>
      </c>
      <c r="AS35" s="171">
        <v>0</v>
      </c>
      <c r="AT35" s="171">
        <v>0</v>
      </c>
      <c r="AU35" s="171">
        <v>0</v>
      </c>
      <c r="AV35" s="173">
        <v>0</v>
      </c>
      <c r="AW35" s="66"/>
    </row>
    <row r="36" spans="1:49" ht="20.100000000000001" customHeight="1">
      <c r="A36" s="66"/>
      <c r="B36" s="168" t="s">
        <v>184</v>
      </c>
      <c r="C36" s="169">
        <v>23</v>
      </c>
      <c r="D36" s="170">
        <v>4177</v>
      </c>
      <c r="E36" s="170"/>
      <c r="F36" s="171">
        <v>1462</v>
      </c>
      <c r="G36" s="170">
        <v>2715</v>
      </c>
      <c r="H36" s="170"/>
      <c r="I36" s="171">
        <v>54</v>
      </c>
      <c r="J36" s="171">
        <v>4</v>
      </c>
      <c r="K36" s="171">
        <v>50</v>
      </c>
      <c r="L36" s="171">
        <v>1238</v>
      </c>
      <c r="M36" s="171">
        <v>399</v>
      </c>
      <c r="N36" s="171">
        <v>839</v>
      </c>
      <c r="O36" s="171">
        <v>2149</v>
      </c>
      <c r="P36" s="171">
        <v>737</v>
      </c>
      <c r="Q36" s="171">
        <v>1412</v>
      </c>
      <c r="R36" s="170">
        <v>736</v>
      </c>
      <c r="S36" s="170"/>
      <c r="T36" s="171">
        <v>322</v>
      </c>
      <c r="U36" s="171">
        <v>414</v>
      </c>
      <c r="V36" s="171">
        <v>5</v>
      </c>
      <c r="W36" s="171">
        <v>3</v>
      </c>
      <c r="X36" s="170">
        <v>2</v>
      </c>
      <c r="Y36" s="170"/>
      <c r="Z36" s="168" t="s">
        <v>184</v>
      </c>
      <c r="AA36" s="172">
        <v>23</v>
      </c>
      <c r="AB36" s="171">
        <v>1</v>
      </c>
      <c r="AC36" s="171">
        <v>1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4</v>
      </c>
      <c r="AL36" s="171">
        <v>2</v>
      </c>
      <c r="AM36" s="171">
        <v>2</v>
      </c>
      <c r="AN36" s="171">
        <v>0</v>
      </c>
      <c r="AO36" s="171">
        <v>0</v>
      </c>
      <c r="AP36" s="171">
        <v>0</v>
      </c>
      <c r="AQ36" s="171">
        <v>0</v>
      </c>
      <c r="AR36" s="171">
        <v>0</v>
      </c>
      <c r="AS36" s="171">
        <v>0</v>
      </c>
      <c r="AT36" s="171">
        <v>0</v>
      </c>
      <c r="AU36" s="171">
        <v>0</v>
      </c>
      <c r="AV36" s="173">
        <v>0</v>
      </c>
      <c r="AW36" s="66"/>
    </row>
    <row r="37" spans="1:49" ht="20.100000000000001" customHeight="1">
      <c r="A37" s="66"/>
      <c r="B37" s="168" t="s">
        <v>185</v>
      </c>
      <c r="C37" s="169">
        <v>24</v>
      </c>
      <c r="D37" s="170">
        <v>1862</v>
      </c>
      <c r="E37" s="170"/>
      <c r="F37" s="171">
        <v>575</v>
      </c>
      <c r="G37" s="170">
        <v>1287</v>
      </c>
      <c r="H37" s="170"/>
      <c r="I37" s="171">
        <v>22</v>
      </c>
      <c r="J37" s="171">
        <v>0</v>
      </c>
      <c r="K37" s="171">
        <v>22</v>
      </c>
      <c r="L37" s="171">
        <v>509</v>
      </c>
      <c r="M37" s="171">
        <v>144</v>
      </c>
      <c r="N37" s="171">
        <v>365</v>
      </c>
      <c r="O37" s="171">
        <v>845</v>
      </c>
      <c r="P37" s="171">
        <v>244</v>
      </c>
      <c r="Q37" s="171">
        <v>601</v>
      </c>
      <c r="R37" s="170">
        <v>486</v>
      </c>
      <c r="S37" s="170"/>
      <c r="T37" s="171">
        <v>187</v>
      </c>
      <c r="U37" s="171">
        <v>299</v>
      </c>
      <c r="V37" s="171">
        <v>2</v>
      </c>
      <c r="W37" s="171">
        <v>1</v>
      </c>
      <c r="X37" s="170">
        <v>1</v>
      </c>
      <c r="Y37" s="170"/>
      <c r="Z37" s="168" t="s">
        <v>185</v>
      </c>
      <c r="AA37" s="172">
        <v>24</v>
      </c>
      <c r="AB37" s="171">
        <v>2</v>
      </c>
      <c r="AC37" s="171">
        <v>1</v>
      </c>
      <c r="AD37" s="171">
        <v>1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  <c r="AO37" s="171">
        <v>0</v>
      </c>
      <c r="AP37" s="171">
        <v>0</v>
      </c>
      <c r="AQ37" s="171">
        <v>0</v>
      </c>
      <c r="AR37" s="171">
        <v>0</v>
      </c>
      <c r="AS37" s="171">
        <v>0</v>
      </c>
      <c r="AT37" s="171">
        <v>0</v>
      </c>
      <c r="AU37" s="171">
        <v>0</v>
      </c>
      <c r="AV37" s="173">
        <v>0</v>
      </c>
      <c r="AW37" s="66"/>
    </row>
    <row r="38" spans="1:49" ht="20.100000000000001" customHeight="1">
      <c r="A38" s="66"/>
      <c r="B38" s="168" t="s">
        <v>186</v>
      </c>
      <c r="C38" s="169">
        <v>25</v>
      </c>
      <c r="D38" s="170">
        <v>588</v>
      </c>
      <c r="E38" s="170"/>
      <c r="F38" s="171">
        <v>193</v>
      </c>
      <c r="G38" s="170">
        <v>395</v>
      </c>
      <c r="H38" s="170"/>
      <c r="I38" s="171">
        <v>4</v>
      </c>
      <c r="J38" s="171">
        <v>0</v>
      </c>
      <c r="K38" s="171">
        <v>4</v>
      </c>
      <c r="L38" s="171">
        <v>168</v>
      </c>
      <c r="M38" s="171">
        <v>46</v>
      </c>
      <c r="N38" s="171">
        <v>122</v>
      </c>
      <c r="O38" s="171">
        <v>250</v>
      </c>
      <c r="P38" s="171">
        <v>81</v>
      </c>
      <c r="Q38" s="171">
        <v>169</v>
      </c>
      <c r="R38" s="170">
        <v>166</v>
      </c>
      <c r="S38" s="170"/>
      <c r="T38" s="171">
        <v>66</v>
      </c>
      <c r="U38" s="171">
        <v>100</v>
      </c>
      <c r="V38" s="171">
        <v>1</v>
      </c>
      <c r="W38" s="171">
        <v>0</v>
      </c>
      <c r="X38" s="170">
        <v>1</v>
      </c>
      <c r="Y38" s="170"/>
      <c r="Z38" s="168" t="s">
        <v>186</v>
      </c>
      <c r="AA38" s="172">
        <v>25</v>
      </c>
      <c r="AB38" s="171">
        <v>1</v>
      </c>
      <c r="AC38" s="171">
        <v>0</v>
      </c>
      <c r="AD38" s="171">
        <v>1</v>
      </c>
      <c r="AE38" s="171">
        <v>0</v>
      </c>
      <c r="AF38" s="171">
        <v>0</v>
      </c>
      <c r="AG38" s="171">
        <v>0</v>
      </c>
      <c r="AH38" s="171">
        <v>0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  <c r="AO38" s="171">
        <v>0</v>
      </c>
      <c r="AP38" s="171">
        <v>0</v>
      </c>
      <c r="AQ38" s="171">
        <v>0</v>
      </c>
      <c r="AR38" s="171">
        <v>0</v>
      </c>
      <c r="AS38" s="171">
        <v>0</v>
      </c>
      <c r="AT38" s="171">
        <v>0</v>
      </c>
      <c r="AU38" s="171">
        <v>0</v>
      </c>
      <c r="AV38" s="173">
        <v>0</v>
      </c>
      <c r="AW38" s="66"/>
    </row>
    <row r="39" spans="1:49" ht="20.100000000000001" customHeight="1">
      <c r="A39" s="66"/>
      <c r="B39" s="168" t="s">
        <v>187</v>
      </c>
      <c r="C39" s="169">
        <v>26</v>
      </c>
      <c r="D39" s="170">
        <v>199</v>
      </c>
      <c r="E39" s="170"/>
      <c r="F39" s="171">
        <v>94</v>
      </c>
      <c r="G39" s="170">
        <v>105</v>
      </c>
      <c r="H39" s="170"/>
      <c r="I39" s="171">
        <v>6</v>
      </c>
      <c r="J39" s="171">
        <v>0</v>
      </c>
      <c r="K39" s="171">
        <v>6</v>
      </c>
      <c r="L39" s="171">
        <v>44</v>
      </c>
      <c r="M39" s="171">
        <v>17</v>
      </c>
      <c r="N39" s="171">
        <v>27</v>
      </c>
      <c r="O39" s="171">
        <v>58</v>
      </c>
      <c r="P39" s="171">
        <v>26</v>
      </c>
      <c r="Q39" s="171">
        <v>32</v>
      </c>
      <c r="R39" s="170">
        <v>91</v>
      </c>
      <c r="S39" s="170"/>
      <c r="T39" s="171">
        <v>51</v>
      </c>
      <c r="U39" s="171">
        <v>40</v>
      </c>
      <c r="V39" s="171">
        <v>0</v>
      </c>
      <c r="W39" s="171">
        <v>0</v>
      </c>
      <c r="X39" s="170">
        <v>0</v>
      </c>
      <c r="Y39" s="170"/>
      <c r="Z39" s="168" t="s">
        <v>187</v>
      </c>
      <c r="AA39" s="172">
        <v>26</v>
      </c>
      <c r="AB39" s="171">
        <v>0</v>
      </c>
      <c r="AC39" s="171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0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  <c r="AO39" s="171">
        <v>0</v>
      </c>
      <c r="AP39" s="171">
        <v>0</v>
      </c>
      <c r="AQ39" s="171">
        <v>0</v>
      </c>
      <c r="AR39" s="171">
        <v>0</v>
      </c>
      <c r="AS39" s="171">
        <v>0</v>
      </c>
      <c r="AT39" s="171">
        <v>0</v>
      </c>
      <c r="AU39" s="171">
        <v>0</v>
      </c>
      <c r="AV39" s="173">
        <v>0</v>
      </c>
      <c r="AW39" s="66"/>
    </row>
    <row r="40" spans="1:49" ht="20.100000000000001" customHeight="1">
      <c r="A40" s="66"/>
      <c r="B40" s="168" t="s">
        <v>188</v>
      </c>
      <c r="C40" s="169">
        <v>27</v>
      </c>
      <c r="D40" s="170">
        <v>365</v>
      </c>
      <c r="E40" s="170"/>
      <c r="F40" s="171">
        <v>186</v>
      </c>
      <c r="G40" s="170">
        <v>179</v>
      </c>
      <c r="H40" s="170"/>
      <c r="I40" s="171">
        <v>2</v>
      </c>
      <c r="J40" s="171">
        <v>0</v>
      </c>
      <c r="K40" s="171">
        <v>2</v>
      </c>
      <c r="L40" s="171">
        <v>77</v>
      </c>
      <c r="M40" s="171">
        <v>38</v>
      </c>
      <c r="N40" s="171">
        <v>39</v>
      </c>
      <c r="O40" s="171">
        <v>103</v>
      </c>
      <c r="P40" s="171">
        <v>57</v>
      </c>
      <c r="Q40" s="171">
        <v>46</v>
      </c>
      <c r="R40" s="170">
        <v>183</v>
      </c>
      <c r="S40" s="170"/>
      <c r="T40" s="171">
        <v>91</v>
      </c>
      <c r="U40" s="171">
        <v>92</v>
      </c>
      <c r="V40" s="171">
        <v>0</v>
      </c>
      <c r="W40" s="171">
        <v>0</v>
      </c>
      <c r="X40" s="170">
        <v>0</v>
      </c>
      <c r="Y40" s="170"/>
      <c r="Z40" s="168" t="s">
        <v>188</v>
      </c>
      <c r="AA40" s="172">
        <v>27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  <c r="AO40" s="171">
        <v>0</v>
      </c>
      <c r="AP40" s="171">
        <v>0</v>
      </c>
      <c r="AQ40" s="171">
        <v>0</v>
      </c>
      <c r="AR40" s="171">
        <v>0</v>
      </c>
      <c r="AS40" s="171">
        <v>0</v>
      </c>
      <c r="AT40" s="171">
        <v>0</v>
      </c>
      <c r="AU40" s="171">
        <v>0</v>
      </c>
      <c r="AV40" s="173">
        <v>0</v>
      </c>
      <c r="AW40" s="66"/>
    </row>
    <row r="41" spans="1:49" ht="15" customHeight="1">
      <c r="A41" s="66"/>
      <c r="B41" s="95"/>
      <c r="C41" s="96"/>
      <c r="D41" s="96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</row>
    <row r="42" spans="1:49" ht="3.9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</row>
    <row r="43" spans="1:49" ht="15" customHeight="1">
      <c r="A43" s="66"/>
      <c r="B43" s="66"/>
      <c r="C43" s="95"/>
      <c r="D43" s="97"/>
      <c r="E43" s="97"/>
      <c r="F43" s="97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</row>
    <row r="44" spans="1:49" ht="60.9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</row>
    <row r="45" spans="1:49" ht="2.1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99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</row>
    <row r="46" spans="1:49" ht="2.1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99"/>
      <c r="AE46" s="66"/>
      <c r="AF46" s="66"/>
      <c r="AG46" s="66"/>
      <c r="AH46" s="66"/>
      <c r="AI46" s="66"/>
      <c r="AJ46" s="98"/>
      <c r="AK46" s="98"/>
      <c r="AL46" s="98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</row>
    <row r="47" spans="1:49" ht="0.9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99"/>
      <c r="AE47" s="66"/>
      <c r="AF47" s="66"/>
      <c r="AG47" s="66"/>
      <c r="AH47" s="66"/>
      <c r="AI47" s="66"/>
      <c r="AJ47" s="98"/>
      <c r="AK47" s="98"/>
      <c r="AL47" s="98"/>
      <c r="AM47" s="66"/>
      <c r="AN47" s="98"/>
      <c r="AO47" s="98"/>
      <c r="AP47" s="98"/>
      <c r="AQ47" s="98"/>
      <c r="AR47" s="98"/>
      <c r="AS47" s="98"/>
      <c r="AT47" s="66"/>
      <c r="AU47" s="66"/>
      <c r="AV47" s="66"/>
      <c r="AW47" s="66"/>
    </row>
    <row r="48" spans="1:49" ht="9.9499999999999993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99"/>
      <c r="AE48" s="66"/>
      <c r="AF48" s="66"/>
      <c r="AG48" s="99"/>
      <c r="AH48" s="99"/>
      <c r="AI48" s="66"/>
      <c r="AJ48" s="98"/>
      <c r="AK48" s="98"/>
      <c r="AL48" s="98"/>
      <c r="AM48" s="66"/>
      <c r="AN48" s="98"/>
      <c r="AO48" s="98"/>
      <c r="AP48" s="98"/>
      <c r="AQ48" s="98"/>
      <c r="AR48" s="98"/>
      <c r="AS48" s="98"/>
      <c r="AT48" s="66"/>
      <c r="AU48" s="66"/>
      <c r="AV48" s="66"/>
      <c r="AW48" s="66"/>
    </row>
    <row r="49" spans="1:49" ht="2.1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99"/>
      <c r="AE49" s="66"/>
      <c r="AF49" s="66"/>
      <c r="AG49" s="66"/>
      <c r="AH49" s="66"/>
      <c r="AI49" s="66"/>
      <c r="AJ49" s="100"/>
      <c r="AK49" s="100"/>
      <c r="AL49" s="100"/>
      <c r="AM49" s="66"/>
      <c r="AN49" s="98"/>
      <c r="AO49" s="98"/>
      <c r="AP49" s="98"/>
      <c r="AQ49" s="98"/>
      <c r="AR49" s="98"/>
      <c r="AS49" s="98"/>
      <c r="AT49" s="66"/>
      <c r="AU49" s="66"/>
      <c r="AV49" s="66"/>
      <c r="AW49" s="66"/>
    </row>
    <row r="50" spans="1:49" ht="9.9499999999999993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99"/>
      <c r="AE50" s="66"/>
      <c r="AF50" s="66"/>
      <c r="AG50" s="66"/>
      <c r="AH50" s="66"/>
      <c r="AI50" s="66"/>
      <c r="AJ50" s="100"/>
      <c r="AK50" s="100"/>
      <c r="AL50" s="100"/>
      <c r="AM50" s="66"/>
      <c r="AN50" s="100"/>
      <c r="AO50" s="100"/>
      <c r="AP50" s="100"/>
      <c r="AQ50" s="100"/>
      <c r="AR50" s="100"/>
      <c r="AS50" s="100"/>
      <c r="AT50" s="66"/>
      <c r="AU50" s="66"/>
      <c r="AV50" s="66"/>
      <c r="AW50" s="66"/>
    </row>
    <row r="51" spans="1:49" ht="2.1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99"/>
      <c r="AE51" s="66"/>
      <c r="AF51" s="66"/>
      <c r="AG51" s="99"/>
      <c r="AH51" s="99"/>
      <c r="AI51" s="66"/>
      <c r="AJ51" s="98"/>
      <c r="AK51" s="98"/>
      <c r="AL51" s="98"/>
      <c r="AM51" s="66"/>
      <c r="AN51" s="100"/>
      <c r="AO51" s="100"/>
      <c r="AP51" s="100"/>
      <c r="AQ51" s="100"/>
      <c r="AR51" s="100"/>
      <c r="AS51" s="100"/>
      <c r="AT51" s="66"/>
      <c r="AU51" s="66"/>
      <c r="AV51" s="66"/>
      <c r="AW51" s="66"/>
    </row>
    <row r="52" spans="1:49" ht="11.1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99"/>
      <c r="AH52" s="99"/>
      <c r="AI52" s="66"/>
      <c r="AJ52" s="98"/>
      <c r="AK52" s="98"/>
      <c r="AL52" s="98"/>
      <c r="AM52" s="66"/>
      <c r="AN52" s="98"/>
      <c r="AO52" s="98"/>
      <c r="AP52" s="98"/>
      <c r="AQ52" s="98"/>
      <c r="AR52" s="98"/>
      <c r="AS52" s="98"/>
      <c r="AT52" s="66"/>
      <c r="AU52" s="66"/>
      <c r="AV52" s="66"/>
      <c r="AW52" s="66"/>
    </row>
    <row r="53" spans="1:49" ht="2.1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99"/>
      <c r="AH53" s="99"/>
      <c r="AI53" s="66"/>
      <c r="AJ53" s="100"/>
      <c r="AK53" s="100"/>
      <c r="AL53" s="100"/>
      <c r="AM53" s="66"/>
      <c r="AN53" s="98"/>
      <c r="AO53" s="98"/>
      <c r="AP53" s="98"/>
      <c r="AQ53" s="98"/>
      <c r="AR53" s="98"/>
      <c r="AS53" s="98"/>
      <c r="AT53" s="66"/>
      <c r="AU53" s="66"/>
      <c r="AV53" s="66"/>
      <c r="AW53" s="66"/>
    </row>
    <row r="54" spans="1:49" ht="3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99"/>
      <c r="AH54" s="99"/>
      <c r="AI54" s="66"/>
      <c r="AJ54" s="100"/>
      <c r="AK54" s="100"/>
      <c r="AL54" s="100"/>
      <c r="AM54" s="66"/>
      <c r="AN54" s="100"/>
      <c r="AO54" s="100"/>
      <c r="AP54" s="100"/>
      <c r="AQ54" s="100"/>
      <c r="AR54" s="100"/>
      <c r="AS54" s="100"/>
      <c r="AT54" s="66"/>
      <c r="AU54" s="66"/>
      <c r="AV54" s="66"/>
      <c r="AW54" s="66"/>
    </row>
    <row r="55" spans="1:49" ht="6.9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100"/>
      <c r="AK55" s="100"/>
      <c r="AL55" s="100"/>
      <c r="AM55" s="66"/>
      <c r="AN55" s="100"/>
      <c r="AO55" s="100"/>
      <c r="AP55" s="100"/>
      <c r="AQ55" s="100"/>
      <c r="AR55" s="100"/>
      <c r="AS55" s="100"/>
      <c r="AT55" s="66"/>
      <c r="AU55" s="66"/>
      <c r="AV55" s="66"/>
      <c r="AW55" s="66"/>
    </row>
    <row r="56" spans="1:49" ht="2.1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98"/>
      <c r="AK56" s="98"/>
      <c r="AL56" s="98"/>
      <c r="AM56" s="66"/>
      <c r="AN56" s="100"/>
      <c r="AO56" s="100"/>
      <c r="AP56" s="100"/>
      <c r="AQ56" s="100"/>
      <c r="AR56" s="100"/>
      <c r="AS56" s="100"/>
      <c r="AT56" s="66"/>
      <c r="AU56" s="66"/>
      <c r="AV56" s="66"/>
      <c r="AW56" s="66"/>
    </row>
    <row r="57" spans="1:49" ht="2.1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98"/>
      <c r="AK57" s="98"/>
      <c r="AL57" s="98"/>
      <c r="AM57" s="66"/>
      <c r="AN57" s="98"/>
      <c r="AO57" s="98"/>
      <c r="AP57" s="98"/>
      <c r="AQ57" s="98"/>
      <c r="AR57" s="98"/>
      <c r="AS57" s="98"/>
      <c r="AT57" s="66"/>
      <c r="AU57" s="66"/>
      <c r="AV57" s="66"/>
      <c r="AW57" s="66"/>
    </row>
    <row r="58" spans="1:49" ht="9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99"/>
      <c r="AH58" s="99"/>
      <c r="AI58" s="66"/>
      <c r="AJ58" s="98"/>
      <c r="AK58" s="98"/>
      <c r="AL58" s="98"/>
      <c r="AM58" s="66"/>
      <c r="AN58" s="98"/>
      <c r="AO58" s="98"/>
      <c r="AP58" s="98"/>
      <c r="AQ58" s="98"/>
      <c r="AR58" s="98"/>
      <c r="AS58" s="98"/>
      <c r="AT58" s="66"/>
      <c r="AU58" s="66"/>
      <c r="AV58" s="66"/>
      <c r="AW58" s="66"/>
    </row>
    <row r="59" spans="1:49" ht="0.9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99"/>
      <c r="AH59" s="99"/>
      <c r="AI59" s="66"/>
      <c r="AJ59" s="100"/>
      <c r="AK59" s="100"/>
      <c r="AL59" s="100"/>
      <c r="AM59" s="66"/>
      <c r="AN59" s="98"/>
      <c r="AO59" s="98"/>
      <c r="AP59" s="98"/>
      <c r="AQ59" s="98"/>
      <c r="AR59" s="98"/>
      <c r="AS59" s="98"/>
      <c r="AT59" s="66"/>
      <c r="AU59" s="66"/>
      <c r="AV59" s="66"/>
      <c r="AW59" s="66"/>
    </row>
    <row r="60" spans="1:49" ht="0.9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100"/>
      <c r="AK60" s="100"/>
      <c r="AL60" s="100"/>
      <c r="AM60" s="66"/>
      <c r="AN60" s="98"/>
      <c r="AO60" s="98"/>
      <c r="AP60" s="98"/>
      <c r="AQ60" s="98"/>
      <c r="AR60" s="98"/>
      <c r="AS60" s="98"/>
      <c r="AT60" s="66"/>
      <c r="AU60" s="66"/>
      <c r="AV60" s="66"/>
      <c r="AW60" s="66"/>
    </row>
    <row r="61" spans="1:49" ht="9.9499999999999993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100"/>
      <c r="AK61" s="100"/>
      <c r="AL61" s="100"/>
      <c r="AM61" s="66"/>
      <c r="AN61" s="100"/>
      <c r="AO61" s="100"/>
      <c r="AP61" s="100"/>
      <c r="AQ61" s="100"/>
      <c r="AR61" s="100"/>
      <c r="AS61" s="100"/>
      <c r="AT61" s="66"/>
      <c r="AU61" s="66"/>
      <c r="AV61" s="66"/>
      <c r="AW61" s="66"/>
    </row>
    <row r="62" spans="1:49" ht="2.1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100"/>
      <c r="AO62" s="100"/>
      <c r="AP62" s="100"/>
      <c r="AQ62" s="100"/>
      <c r="AR62" s="100"/>
      <c r="AS62" s="100"/>
      <c r="AT62" s="66"/>
      <c r="AU62" s="66"/>
      <c r="AV62" s="66"/>
      <c r="AW62" s="66"/>
    </row>
    <row r="63" spans="1:49" ht="6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</row>
    <row r="64" spans="1:49" ht="14.1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66"/>
    </row>
    <row r="65" spans="1:49" ht="21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</row>
    <row r="66" spans="1:49" ht="20.100000000000001" customHeight="1">
      <c r="A66" s="66"/>
      <c r="B66" s="174" t="s">
        <v>189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</row>
    <row r="67" spans="1:49" ht="38.1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</row>
  </sheetData>
  <mergeCells count="179">
    <mergeCell ref="AG58:AH59"/>
    <mergeCell ref="AJ59:AL61"/>
    <mergeCell ref="AN61:AP62"/>
    <mergeCell ref="AQ61:AS62"/>
    <mergeCell ref="Z64:AV64"/>
    <mergeCell ref="AJ51:AL52"/>
    <mergeCell ref="AN52:AP53"/>
    <mergeCell ref="AQ52:AS53"/>
    <mergeCell ref="AJ53:AL55"/>
    <mergeCell ref="AN54:AP56"/>
    <mergeCell ref="AQ54:AS56"/>
    <mergeCell ref="AJ56:AL58"/>
    <mergeCell ref="AN57:AP60"/>
    <mergeCell ref="AQ57:AS60"/>
    <mergeCell ref="D43:F43"/>
    <mergeCell ref="AD45:AD51"/>
    <mergeCell ref="AJ46:AL48"/>
    <mergeCell ref="AN47:AP49"/>
    <mergeCell ref="AQ47:AS49"/>
    <mergeCell ref="AG48:AH48"/>
    <mergeCell ref="AJ49:AL50"/>
    <mergeCell ref="AN50:AP51"/>
    <mergeCell ref="AQ50:AS51"/>
    <mergeCell ref="AG51:AH54"/>
    <mergeCell ref="D40:E40"/>
    <mergeCell ref="G40:H40"/>
    <mergeCell ref="R40:S40"/>
    <mergeCell ref="X40:Y40"/>
    <mergeCell ref="C41:E41"/>
    <mergeCell ref="F41:S41"/>
    <mergeCell ref="D38:E38"/>
    <mergeCell ref="G38:H38"/>
    <mergeCell ref="R38:S38"/>
    <mergeCell ref="X38:Y38"/>
    <mergeCell ref="D39:E39"/>
    <mergeCell ref="G39:H39"/>
    <mergeCell ref="R39:S39"/>
    <mergeCell ref="X39:Y39"/>
    <mergeCell ref="D36:E36"/>
    <mergeCell ref="G36:H36"/>
    <mergeCell ref="R36:S36"/>
    <mergeCell ref="X36:Y36"/>
    <mergeCell ref="D37:E37"/>
    <mergeCell ref="G37:H37"/>
    <mergeCell ref="R37:S37"/>
    <mergeCell ref="X37:Y37"/>
    <mergeCell ref="D34:E34"/>
    <mergeCell ref="G34:H34"/>
    <mergeCell ref="R34:S34"/>
    <mergeCell ref="X34:Y34"/>
    <mergeCell ref="D35:E35"/>
    <mergeCell ref="G35:H35"/>
    <mergeCell ref="R35:S35"/>
    <mergeCell ref="X35:Y35"/>
    <mergeCell ref="D32:E32"/>
    <mergeCell ref="G32:H32"/>
    <mergeCell ref="R32:S32"/>
    <mergeCell ref="X32:Y32"/>
    <mergeCell ref="D33:E33"/>
    <mergeCell ref="G33:H33"/>
    <mergeCell ref="R33:S33"/>
    <mergeCell ref="X33:Y33"/>
    <mergeCell ref="D30:E30"/>
    <mergeCell ref="G30:H30"/>
    <mergeCell ref="R30:S30"/>
    <mergeCell ref="X30:Y30"/>
    <mergeCell ref="D31:E31"/>
    <mergeCell ref="G31:H31"/>
    <mergeCell ref="R31:S31"/>
    <mergeCell ref="X31:Y31"/>
    <mergeCell ref="D28:E28"/>
    <mergeCell ref="G28:H28"/>
    <mergeCell ref="R28:S28"/>
    <mergeCell ref="X28:Y28"/>
    <mergeCell ref="D29:E29"/>
    <mergeCell ref="G29:H29"/>
    <mergeCell ref="R29:S29"/>
    <mergeCell ref="X29:Y29"/>
    <mergeCell ref="D26:E26"/>
    <mergeCell ref="G26:H26"/>
    <mergeCell ref="R26:S26"/>
    <mergeCell ref="X26:Y26"/>
    <mergeCell ref="D27:E27"/>
    <mergeCell ref="G27:H27"/>
    <mergeCell ref="R27:S27"/>
    <mergeCell ref="X27:Y27"/>
    <mergeCell ref="D24:E24"/>
    <mergeCell ref="G24:H24"/>
    <mergeCell ref="R24:S24"/>
    <mergeCell ref="X24:Y24"/>
    <mergeCell ref="D25:E25"/>
    <mergeCell ref="G25:H25"/>
    <mergeCell ref="R25:S25"/>
    <mergeCell ref="X25:Y25"/>
    <mergeCell ref="D22:E22"/>
    <mergeCell ref="G22:H22"/>
    <mergeCell ref="R22:S22"/>
    <mergeCell ref="X22:Y22"/>
    <mergeCell ref="D23:E23"/>
    <mergeCell ref="G23:H23"/>
    <mergeCell ref="R23:S23"/>
    <mergeCell ref="X23:Y23"/>
    <mergeCell ref="D20:E20"/>
    <mergeCell ref="G20:H20"/>
    <mergeCell ref="R20:S20"/>
    <mergeCell ref="X20:Y20"/>
    <mergeCell ref="D21:E21"/>
    <mergeCell ref="G21:H21"/>
    <mergeCell ref="R21:S21"/>
    <mergeCell ref="X21:Y21"/>
    <mergeCell ref="D18:E18"/>
    <mergeCell ref="G18:H18"/>
    <mergeCell ref="R18:S18"/>
    <mergeCell ref="X18:Y18"/>
    <mergeCell ref="D19:E19"/>
    <mergeCell ref="G19:H19"/>
    <mergeCell ref="R19:S19"/>
    <mergeCell ref="X19:Y19"/>
    <mergeCell ref="D16:E16"/>
    <mergeCell ref="G16:H16"/>
    <mergeCell ref="R16:S16"/>
    <mergeCell ref="X16:Y16"/>
    <mergeCell ref="D17:E17"/>
    <mergeCell ref="G17:H17"/>
    <mergeCell ref="R17:S17"/>
    <mergeCell ref="X17:Y17"/>
    <mergeCell ref="D14:E14"/>
    <mergeCell ref="G14:H14"/>
    <mergeCell ref="R14:S14"/>
    <mergeCell ref="X14:Y14"/>
    <mergeCell ref="D15:E15"/>
    <mergeCell ref="G15:H15"/>
    <mergeCell ref="R15:S15"/>
    <mergeCell ref="X15:Y15"/>
    <mergeCell ref="AR11:AS11"/>
    <mergeCell ref="AT11:AT12"/>
    <mergeCell ref="AU11:AV11"/>
    <mergeCell ref="D13:E13"/>
    <mergeCell ref="G13:H13"/>
    <mergeCell ref="R13:S13"/>
    <mergeCell ref="X13:Y13"/>
    <mergeCell ref="AI11:AJ11"/>
    <mergeCell ref="AK11:AK12"/>
    <mergeCell ref="AL11:AM11"/>
    <mergeCell ref="AN11:AN12"/>
    <mergeCell ref="AO11:AP11"/>
    <mergeCell ref="AQ11:AQ12"/>
    <mergeCell ref="X11:Y12"/>
    <mergeCell ref="AB11:AB12"/>
    <mergeCell ref="AC11:AD11"/>
    <mergeCell ref="AE11:AE12"/>
    <mergeCell ref="AF11:AG11"/>
    <mergeCell ref="AH11:AH12"/>
    <mergeCell ref="Z10:Z12"/>
    <mergeCell ref="AA10:AA12"/>
    <mergeCell ref="AB10:AV10"/>
    <mergeCell ref="F11:F12"/>
    <mergeCell ref="G11:H12"/>
    <mergeCell ref="I11:I12"/>
    <mergeCell ref="J11:K11"/>
    <mergeCell ref="L11:L12"/>
    <mergeCell ref="M11:N11"/>
    <mergeCell ref="O11:O12"/>
    <mergeCell ref="B10:B12"/>
    <mergeCell ref="C10:C12"/>
    <mergeCell ref="D10:E12"/>
    <mergeCell ref="F10:U10"/>
    <mergeCell ref="V10:V12"/>
    <mergeCell ref="W10:Y10"/>
    <mergeCell ref="P11:Q11"/>
    <mergeCell ref="R11:S12"/>
    <mergeCell ref="T11:U11"/>
    <mergeCell ref="W11:W12"/>
    <mergeCell ref="B1:E3"/>
    <mergeCell ref="W1:Y2"/>
    <mergeCell ref="E4:V4"/>
    <mergeCell ref="H6:O7"/>
    <mergeCell ref="Q7:W8"/>
    <mergeCell ref="X9:Y9"/>
  </mergeCells>
  <pageMargins left="0.73" right="0" top="0" bottom="0" header="0" footer="0"/>
  <pageSetup scale="60" orientation="landscape" r:id="rId1"/>
  <headerFooter alignWithMargins="0"/>
  <rowBreaks count="1" manualBreakCount="1">
    <brk id="59" max="48" man="1"/>
  </rowBreaks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7956-4336-4EB7-B595-3AEF7F3B6E25}">
  <dimension ref="A1:AF51"/>
  <sheetViews>
    <sheetView view="pageBreakPreview" topLeftCell="A16" zoomScaleNormal="100" zoomScaleSheetLayoutView="100" workbookViewId="0">
      <selection activeCell="AG26" sqref="AF26:AG26"/>
    </sheetView>
  </sheetViews>
  <sheetFormatPr defaultRowHeight="12.75"/>
  <cols>
    <col min="1" max="1" width="3.42578125" style="68" customWidth="1"/>
    <col min="2" max="2" width="26.5703125" style="68" customWidth="1"/>
    <col min="3" max="3" width="2.5703125" style="68" customWidth="1"/>
    <col min="4" max="4" width="1" style="68" customWidth="1"/>
    <col min="5" max="6" width="7.42578125" style="68" customWidth="1"/>
    <col min="7" max="7" width="1" style="68" customWidth="1"/>
    <col min="8" max="8" width="7.42578125" style="68" customWidth="1"/>
    <col min="9" max="9" width="1.42578125" style="68" customWidth="1"/>
    <col min="10" max="17" width="7.42578125" style="68" customWidth="1"/>
    <col min="18" max="18" width="1.42578125" style="68" customWidth="1"/>
    <col min="19" max="26" width="7.42578125" style="68" customWidth="1"/>
    <col min="27" max="27" width="0.7109375" style="68" customWidth="1"/>
    <col min="28" max="29" width="7.42578125" style="68" customWidth="1"/>
    <col min="30" max="30" width="3.42578125" style="68" customWidth="1"/>
    <col min="31" max="256" width="9.140625" style="68"/>
    <col min="257" max="257" width="3.42578125" style="68" customWidth="1"/>
    <col min="258" max="258" width="26.5703125" style="68" customWidth="1"/>
    <col min="259" max="259" width="2.5703125" style="68" customWidth="1"/>
    <col min="260" max="260" width="1" style="68" customWidth="1"/>
    <col min="261" max="262" width="7.42578125" style="68" customWidth="1"/>
    <col min="263" max="263" width="1" style="68" customWidth="1"/>
    <col min="264" max="264" width="7.42578125" style="68" customWidth="1"/>
    <col min="265" max="265" width="1.42578125" style="68" customWidth="1"/>
    <col min="266" max="273" width="7.42578125" style="68" customWidth="1"/>
    <col min="274" max="274" width="1.42578125" style="68" customWidth="1"/>
    <col min="275" max="282" width="7.42578125" style="68" customWidth="1"/>
    <col min="283" max="283" width="0.7109375" style="68" customWidth="1"/>
    <col min="284" max="285" width="7.42578125" style="68" customWidth="1"/>
    <col min="286" max="286" width="3.42578125" style="68" customWidth="1"/>
    <col min="287" max="512" width="9.140625" style="68"/>
    <col min="513" max="513" width="3.42578125" style="68" customWidth="1"/>
    <col min="514" max="514" width="26.5703125" style="68" customWidth="1"/>
    <col min="515" max="515" width="2.5703125" style="68" customWidth="1"/>
    <col min="516" max="516" width="1" style="68" customWidth="1"/>
    <col min="517" max="518" width="7.42578125" style="68" customWidth="1"/>
    <col min="519" max="519" width="1" style="68" customWidth="1"/>
    <col min="520" max="520" width="7.42578125" style="68" customWidth="1"/>
    <col min="521" max="521" width="1.42578125" style="68" customWidth="1"/>
    <col min="522" max="529" width="7.42578125" style="68" customWidth="1"/>
    <col min="530" max="530" width="1.42578125" style="68" customWidth="1"/>
    <col min="531" max="538" width="7.42578125" style="68" customWidth="1"/>
    <col min="539" max="539" width="0.7109375" style="68" customWidth="1"/>
    <col min="540" max="541" width="7.42578125" style="68" customWidth="1"/>
    <col min="542" max="542" width="3.42578125" style="68" customWidth="1"/>
    <col min="543" max="768" width="9.140625" style="68"/>
    <col min="769" max="769" width="3.42578125" style="68" customWidth="1"/>
    <col min="770" max="770" width="26.5703125" style="68" customWidth="1"/>
    <col min="771" max="771" width="2.5703125" style="68" customWidth="1"/>
    <col min="772" max="772" width="1" style="68" customWidth="1"/>
    <col min="773" max="774" width="7.42578125" style="68" customWidth="1"/>
    <col min="775" max="775" width="1" style="68" customWidth="1"/>
    <col min="776" max="776" width="7.42578125" style="68" customWidth="1"/>
    <col min="777" max="777" width="1.42578125" style="68" customWidth="1"/>
    <col min="778" max="785" width="7.42578125" style="68" customWidth="1"/>
    <col min="786" max="786" width="1.42578125" style="68" customWidth="1"/>
    <col min="787" max="794" width="7.42578125" style="68" customWidth="1"/>
    <col min="795" max="795" width="0.7109375" style="68" customWidth="1"/>
    <col min="796" max="797" width="7.42578125" style="68" customWidth="1"/>
    <col min="798" max="798" width="3.42578125" style="68" customWidth="1"/>
    <col min="799" max="1024" width="9.140625" style="68"/>
    <col min="1025" max="1025" width="3.42578125" style="68" customWidth="1"/>
    <col min="1026" max="1026" width="26.5703125" style="68" customWidth="1"/>
    <col min="1027" max="1027" width="2.5703125" style="68" customWidth="1"/>
    <col min="1028" max="1028" width="1" style="68" customWidth="1"/>
    <col min="1029" max="1030" width="7.42578125" style="68" customWidth="1"/>
    <col min="1031" max="1031" width="1" style="68" customWidth="1"/>
    <col min="1032" max="1032" width="7.42578125" style="68" customWidth="1"/>
    <col min="1033" max="1033" width="1.42578125" style="68" customWidth="1"/>
    <col min="1034" max="1041" width="7.42578125" style="68" customWidth="1"/>
    <col min="1042" max="1042" width="1.42578125" style="68" customWidth="1"/>
    <col min="1043" max="1050" width="7.42578125" style="68" customWidth="1"/>
    <col min="1051" max="1051" width="0.7109375" style="68" customWidth="1"/>
    <col min="1052" max="1053" width="7.42578125" style="68" customWidth="1"/>
    <col min="1054" max="1054" width="3.42578125" style="68" customWidth="1"/>
    <col min="1055" max="1280" width="9.140625" style="68"/>
    <col min="1281" max="1281" width="3.42578125" style="68" customWidth="1"/>
    <col min="1282" max="1282" width="26.5703125" style="68" customWidth="1"/>
    <col min="1283" max="1283" width="2.5703125" style="68" customWidth="1"/>
    <col min="1284" max="1284" width="1" style="68" customWidth="1"/>
    <col min="1285" max="1286" width="7.42578125" style="68" customWidth="1"/>
    <col min="1287" max="1287" width="1" style="68" customWidth="1"/>
    <col min="1288" max="1288" width="7.42578125" style="68" customWidth="1"/>
    <col min="1289" max="1289" width="1.42578125" style="68" customWidth="1"/>
    <col min="1290" max="1297" width="7.42578125" style="68" customWidth="1"/>
    <col min="1298" max="1298" width="1.42578125" style="68" customWidth="1"/>
    <col min="1299" max="1306" width="7.42578125" style="68" customWidth="1"/>
    <col min="1307" max="1307" width="0.7109375" style="68" customWidth="1"/>
    <col min="1308" max="1309" width="7.42578125" style="68" customWidth="1"/>
    <col min="1310" max="1310" width="3.42578125" style="68" customWidth="1"/>
    <col min="1311" max="1536" width="9.140625" style="68"/>
    <col min="1537" max="1537" width="3.42578125" style="68" customWidth="1"/>
    <col min="1538" max="1538" width="26.5703125" style="68" customWidth="1"/>
    <col min="1539" max="1539" width="2.5703125" style="68" customWidth="1"/>
    <col min="1540" max="1540" width="1" style="68" customWidth="1"/>
    <col min="1541" max="1542" width="7.42578125" style="68" customWidth="1"/>
    <col min="1543" max="1543" width="1" style="68" customWidth="1"/>
    <col min="1544" max="1544" width="7.42578125" style="68" customWidth="1"/>
    <col min="1545" max="1545" width="1.42578125" style="68" customWidth="1"/>
    <col min="1546" max="1553" width="7.42578125" style="68" customWidth="1"/>
    <col min="1554" max="1554" width="1.42578125" style="68" customWidth="1"/>
    <col min="1555" max="1562" width="7.42578125" style="68" customWidth="1"/>
    <col min="1563" max="1563" width="0.7109375" style="68" customWidth="1"/>
    <col min="1564" max="1565" width="7.42578125" style="68" customWidth="1"/>
    <col min="1566" max="1566" width="3.42578125" style="68" customWidth="1"/>
    <col min="1567" max="1792" width="9.140625" style="68"/>
    <col min="1793" max="1793" width="3.42578125" style="68" customWidth="1"/>
    <col min="1794" max="1794" width="26.5703125" style="68" customWidth="1"/>
    <col min="1795" max="1795" width="2.5703125" style="68" customWidth="1"/>
    <col min="1796" max="1796" width="1" style="68" customWidth="1"/>
    <col min="1797" max="1798" width="7.42578125" style="68" customWidth="1"/>
    <col min="1799" max="1799" width="1" style="68" customWidth="1"/>
    <col min="1800" max="1800" width="7.42578125" style="68" customWidth="1"/>
    <col min="1801" max="1801" width="1.42578125" style="68" customWidth="1"/>
    <col min="1802" max="1809" width="7.42578125" style="68" customWidth="1"/>
    <col min="1810" max="1810" width="1.42578125" style="68" customWidth="1"/>
    <col min="1811" max="1818" width="7.42578125" style="68" customWidth="1"/>
    <col min="1819" max="1819" width="0.7109375" style="68" customWidth="1"/>
    <col min="1820" max="1821" width="7.42578125" style="68" customWidth="1"/>
    <col min="1822" max="1822" width="3.42578125" style="68" customWidth="1"/>
    <col min="1823" max="2048" width="9.140625" style="68"/>
    <col min="2049" max="2049" width="3.42578125" style="68" customWidth="1"/>
    <col min="2050" max="2050" width="26.5703125" style="68" customWidth="1"/>
    <col min="2051" max="2051" width="2.5703125" style="68" customWidth="1"/>
    <col min="2052" max="2052" width="1" style="68" customWidth="1"/>
    <col min="2053" max="2054" width="7.42578125" style="68" customWidth="1"/>
    <col min="2055" max="2055" width="1" style="68" customWidth="1"/>
    <col min="2056" max="2056" width="7.42578125" style="68" customWidth="1"/>
    <col min="2057" max="2057" width="1.42578125" style="68" customWidth="1"/>
    <col min="2058" max="2065" width="7.42578125" style="68" customWidth="1"/>
    <col min="2066" max="2066" width="1.42578125" style="68" customWidth="1"/>
    <col min="2067" max="2074" width="7.42578125" style="68" customWidth="1"/>
    <col min="2075" max="2075" width="0.7109375" style="68" customWidth="1"/>
    <col min="2076" max="2077" width="7.42578125" style="68" customWidth="1"/>
    <col min="2078" max="2078" width="3.42578125" style="68" customWidth="1"/>
    <col min="2079" max="2304" width="9.140625" style="68"/>
    <col min="2305" max="2305" width="3.42578125" style="68" customWidth="1"/>
    <col min="2306" max="2306" width="26.5703125" style="68" customWidth="1"/>
    <col min="2307" max="2307" width="2.5703125" style="68" customWidth="1"/>
    <col min="2308" max="2308" width="1" style="68" customWidth="1"/>
    <col min="2309" max="2310" width="7.42578125" style="68" customWidth="1"/>
    <col min="2311" max="2311" width="1" style="68" customWidth="1"/>
    <col min="2312" max="2312" width="7.42578125" style="68" customWidth="1"/>
    <col min="2313" max="2313" width="1.42578125" style="68" customWidth="1"/>
    <col min="2314" max="2321" width="7.42578125" style="68" customWidth="1"/>
    <col min="2322" max="2322" width="1.42578125" style="68" customWidth="1"/>
    <col min="2323" max="2330" width="7.42578125" style="68" customWidth="1"/>
    <col min="2331" max="2331" width="0.7109375" style="68" customWidth="1"/>
    <col min="2332" max="2333" width="7.42578125" style="68" customWidth="1"/>
    <col min="2334" max="2334" width="3.42578125" style="68" customWidth="1"/>
    <col min="2335" max="2560" width="9.140625" style="68"/>
    <col min="2561" max="2561" width="3.42578125" style="68" customWidth="1"/>
    <col min="2562" max="2562" width="26.5703125" style="68" customWidth="1"/>
    <col min="2563" max="2563" width="2.5703125" style="68" customWidth="1"/>
    <col min="2564" max="2564" width="1" style="68" customWidth="1"/>
    <col min="2565" max="2566" width="7.42578125" style="68" customWidth="1"/>
    <col min="2567" max="2567" width="1" style="68" customWidth="1"/>
    <col min="2568" max="2568" width="7.42578125" style="68" customWidth="1"/>
    <col min="2569" max="2569" width="1.42578125" style="68" customWidth="1"/>
    <col min="2570" max="2577" width="7.42578125" style="68" customWidth="1"/>
    <col min="2578" max="2578" width="1.42578125" style="68" customWidth="1"/>
    <col min="2579" max="2586" width="7.42578125" style="68" customWidth="1"/>
    <col min="2587" max="2587" width="0.7109375" style="68" customWidth="1"/>
    <col min="2588" max="2589" width="7.42578125" style="68" customWidth="1"/>
    <col min="2590" max="2590" width="3.42578125" style="68" customWidth="1"/>
    <col min="2591" max="2816" width="9.140625" style="68"/>
    <col min="2817" max="2817" width="3.42578125" style="68" customWidth="1"/>
    <col min="2818" max="2818" width="26.5703125" style="68" customWidth="1"/>
    <col min="2819" max="2819" width="2.5703125" style="68" customWidth="1"/>
    <col min="2820" max="2820" width="1" style="68" customWidth="1"/>
    <col min="2821" max="2822" width="7.42578125" style="68" customWidth="1"/>
    <col min="2823" max="2823" width="1" style="68" customWidth="1"/>
    <col min="2824" max="2824" width="7.42578125" style="68" customWidth="1"/>
    <col min="2825" max="2825" width="1.42578125" style="68" customWidth="1"/>
    <col min="2826" max="2833" width="7.42578125" style="68" customWidth="1"/>
    <col min="2834" max="2834" width="1.42578125" style="68" customWidth="1"/>
    <col min="2835" max="2842" width="7.42578125" style="68" customWidth="1"/>
    <col min="2843" max="2843" width="0.7109375" style="68" customWidth="1"/>
    <col min="2844" max="2845" width="7.42578125" style="68" customWidth="1"/>
    <col min="2846" max="2846" width="3.42578125" style="68" customWidth="1"/>
    <col min="2847" max="3072" width="9.140625" style="68"/>
    <col min="3073" max="3073" width="3.42578125" style="68" customWidth="1"/>
    <col min="3074" max="3074" width="26.5703125" style="68" customWidth="1"/>
    <col min="3075" max="3075" width="2.5703125" style="68" customWidth="1"/>
    <col min="3076" max="3076" width="1" style="68" customWidth="1"/>
    <col min="3077" max="3078" width="7.42578125" style="68" customWidth="1"/>
    <col min="3079" max="3079" width="1" style="68" customWidth="1"/>
    <col min="3080" max="3080" width="7.42578125" style="68" customWidth="1"/>
    <col min="3081" max="3081" width="1.42578125" style="68" customWidth="1"/>
    <col min="3082" max="3089" width="7.42578125" style="68" customWidth="1"/>
    <col min="3090" max="3090" width="1.42578125" style="68" customWidth="1"/>
    <col min="3091" max="3098" width="7.42578125" style="68" customWidth="1"/>
    <col min="3099" max="3099" width="0.7109375" style="68" customWidth="1"/>
    <col min="3100" max="3101" width="7.42578125" style="68" customWidth="1"/>
    <col min="3102" max="3102" width="3.42578125" style="68" customWidth="1"/>
    <col min="3103" max="3328" width="9.140625" style="68"/>
    <col min="3329" max="3329" width="3.42578125" style="68" customWidth="1"/>
    <col min="3330" max="3330" width="26.5703125" style="68" customWidth="1"/>
    <col min="3331" max="3331" width="2.5703125" style="68" customWidth="1"/>
    <col min="3332" max="3332" width="1" style="68" customWidth="1"/>
    <col min="3333" max="3334" width="7.42578125" style="68" customWidth="1"/>
    <col min="3335" max="3335" width="1" style="68" customWidth="1"/>
    <col min="3336" max="3336" width="7.42578125" style="68" customWidth="1"/>
    <col min="3337" max="3337" width="1.42578125" style="68" customWidth="1"/>
    <col min="3338" max="3345" width="7.42578125" style="68" customWidth="1"/>
    <col min="3346" max="3346" width="1.42578125" style="68" customWidth="1"/>
    <col min="3347" max="3354" width="7.42578125" style="68" customWidth="1"/>
    <col min="3355" max="3355" width="0.7109375" style="68" customWidth="1"/>
    <col min="3356" max="3357" width="7.42578125" style="68" customWidth="1"/>
    <col min="3358" max="3358" width="3.42578125" style="68" customWidth="1"/>
    <col min="3359" max="3584" width="9.140625" style="68"/>
    <col min="3585" max="3585" width="3.42578125" style="68" customWidth="1"/>
    <col min="3586" max="3586" width="26.5703125" style="68" customWidth="1"/>
    <col min="3587" max="3587" width="2.5703125" style="68" customWidth="1"/>
    <col min="3588" max="3588" width="1" style="68" customWidth="1"/>
    <col min="3589" max="3590" width="7.42578125" style="68" customWidth="1"/>
    <col min="3591" max="3591" width="1" style="68" customWidth="1"/>
    <col min="3592" max="3592" width="7.42578125" style="68" customWidth="1"/>
    <col min="3593" max="3593" width="1.42578125" style="68" customWidth="1"/>
    <col min="3594" max="3601" width="7.42578125" style="68" customWidth="1"/>
    <col min="3602" max="3602" width="1.42578125" style="68" customWidth="1"/>
    <col min="3603" max="3610" width="7.42578125" style="68" customWidth="1"/>
    <col min="3611" max="3611" width="0.7109375" style="68" customWidth="1"/>
    <col min="3612" max="3613" width="7.42578125" style="68" customWidth="1"/>
    <col min="3614" max="3614" width="3.42578125" style="68" customWidth="1"/>
    <col min="3615" max="3840" width="9.140625" style="68"/>
    <col min="3841" max="3841" width="3.42578125" style="68" customWidth="1"/>
    <col min="3842" max="3842" width="26.5703125" style="68" customWidth="1"/>
    <col min="3843" max="3843" width="2.5703125" style="68" customWidth="1"/>
    <col min="3844" max="3844" width="1" style="68" customWidth="1"/>
    <col min="3845" max="3846" width="7.42578125" style="68" customWidth="1"/>
    <col min="3847" max="3847" width="1" style="68" customWidth="1"/>
    <col min="3848" max="3848" width="7.42578125" style="68" customWidth="1"/>
    <col min="3849" max="3849" width="1.42578125" style="68" customWidth="1"/>
    <col min="3850" max="3857" width="7.42578125" style="68" customWidth="1"/>
    <col min="3858" max="3858" width="1.42578125" style="68" customWidth="1"/>
    <col min="3859" max="3866" width="7.42578125" style="68" customWidth="1"/>
    <col min="3867" max="3867" width="0.7109375" style="68" customWidth="1"/>
    <col min="3868" max="3869" width="7.42578125" style="68" customWidth="1"/>
    <col min="3870" max="3870" width="3.42578125" style="68" customWidth="1"/>
    <col min="3871" max="4096" width="9.140625" style="68"/>
    <col min="4097" max="4097" width="3.42578125" style="68" customWidth="1"/>
    <col min="4098" max="4098" width="26.5703125" style="68" customWidth="1"/>
    <col min="4099" max="4099" width="2.5703125" style="68" customWidth="1"/>
    <col min="4100" max="4100" width="1" style="68" customWidth="1"/>
    <col min="4101" max="4102" width="7.42578125" style="68" customWidth="1"/>
    <col min="4103" max="4103" width="1" style="68" customWidth="1"/>
    <col min="4104" max="4104" width="7.42578125" style="68" customWidth="1"/>
    <col min="4105" max="4105" width="1.42578125" style="68" customWidth="1"/>
    <col min="4106" max="4113" width="7.42578125" style="68" customWidth="1"/>
    <col min="4114" max="4114" width="1.42578125" style="68" customWidth="1"/>
    <col min="4115" max="4122" width="7.42578125" style="68" customWidth="1"/>
    <col min="4123" max="4123" width="0.7109375" style="68" customWidth="1"/>
    <col min="4124" max="4125" width="7.42578125" style="68" customWidth="1"/>
    <col min="4126" max="4126" width="3.42578125" style="68" customWidth="1"/>
    <col min="4127" max="4352" width="9.140625" style="68"/>
    <col min="4353" max="4353" width="3.42578125" style="68" customWidth="1"/>
    <col min="4354" max="4354" width="26.5703125" style="68" customWidth="1"/>
    <col min="4355" max="4355" width="2.5703125" style="68" customWidth="1"/>
    <col min="4356" max="4356" width="1" style="68" customWidth="1"/>
    <col min="4357" max="4358" width="7.42578125" style="68" customWidth="1"/>
    <col min="4359" max="4359" width="1" style="68" customWidth="1"/>
    <col min="4360" max="4360" width="7.42578125" style="68" customWidth="1"/>
    <col min="4361" max="4361" width="1.42578125" style="68" customWidth="1"/>
    <col min="4362" max="4369" width="7.42578125" style="68" customWidth="1"/>
    <col min="4370" max="4370" width="1.42578125" style="68" customWidth="1"/>
    <col min="4371" max="4378" width="7.42578125" style="68" customWidth="1"/>
    <col min="4379" max="4379" width="0.7109375" style="68" customWidth="1"/>
    <col min="4380" max="4381" width="7.42578125" style="68" customWidth="1"/>
    <col min="4382" max="4382" width="3.42578125" style="68" customWidth="1"/>
    <col min="4383" max="4608" width="9.140625" style="68"/>
    <col min="4609" max="4609" width="3.42578125" style="68" customWidth="1"/>
    <col min="4610" max="4610" width="26.5703125" style="68" customWidth="1"/>
    <col min="4611" max="4611" width="2.5703125" style="68" customWidth="1"/>
    <col min="4612" max="4612" width="1" style="68" customWidth="1"/>
    <col min="4613" max="4614" width="7.42578125" style="68" customWidth="1"/>
    <col min="4615" max="4615" width="1" style="68" customWidth="1"/>
    <col min="4616" max="4616" width="7.42578125" style="68" customWidth="1"/>
    <col min="4617" max="4617" width="1.42578125" style="68" customWidth="1"/>
    <col min="4618" max="4625" width="7.42578125" style="68" customWidth="1"/>
    <col min="4626" max="4626" width="1.42578125" style="68" customWidth="1"/>
    <col min="4627" max="4634" width="7.42578125" style="68" customWidth="1"/>
    <col min="4635" max="4635" width="0.7109375" style="68" customWidth="1"/>
    <col min="4636" max="4637" width="7.42578125" style="68" customWidth="1"/>
    <col min="4638" max="4638" width="3.42578125" style="68" customWidth="1"/>
    <col min="4639" max="4864" width="9.140625" style="68"/>
    <col min="4865" max="4865" width="3.42578125" style="68" customWidth="1"/>
    <col min="4866" max="4866" width="26.5703125" style="68" customWidth="1"/>
    <col min="4867" max="4867" width="2.5703125" style="68" customWidth="1"/>
    <col min="4868" max="4868" width="1" style="68" customWidth="1"/>
    <col min="4869" max="4870" width="7.42578125" style="68" customWidth="1"/>
    <col min="4871" max="4871" width="1" style="68" customWidth="1"/>
    <col min="4872" max="4872" width="7.42578125" style="68" customWidth="1"/>
    <col min="4873" max="4873" width="1.42578125" style="68" customWidth="1"/>
    <col min="4874" max="4881" width="7.42578125" style="68" customWidth="1"/>
    <col min="4882" max="4882" width="1.42578125" style="68" customWidth="1"/>
    <col min="4883" max="4890" width="7.42578125" style="68" customWidth="1"/>
    <col min="4891" max="4891" width="0.7109375" style="68" customWidth="1"/>
    <col min="4892" max="4893" width="7.42578125" style="68" customWidth="1"/>
    <col min="4894" max="4894" width="3.42578125" style="68" customWidth="1"/>
    <col min="4895" max="5120" width="9.140625" style="68"/>
    <col min="5121" max="5121" width="3.42578125" style="68" customWidth="1"/>
    <col min="5122" max="5122" width="26.5703125" style="68" customWidth="1"/>
    <col min="5123" max="5123" width="2.5703125" style="68" customWidth="1"/>
    <col min="5124" max="5124" width="1" style="68" customWidth="1"/>
    <col min="5125" max="5126" width="7.42578125" style="68" customWidth="1"/>
    <col min="5127" max="5127" width="1" style="68" customWidth="1"/>
    <col min="5128" max="5128" width="7.42578125" style="68" customWidth="1"/>
    <col min="5129" max="5129" width="1.42578125" style="68" customWidth="1"/>
    <col min="5130" max="5137" width="7.42578125" style="68" customWidth="1"/>
    <col min="5138" max="5138" width="1.42578125" style="68" customWidth="1"/>
    <col min="5139" max="5146" width="7.42578125" style="68" customWidth="1"/>
    <col min="5147" max="5147" width="0.7109375" style="68" customWidth="1"/>
    <col min="5148" max="5149" width="7.42578125" style="68" customWidth="1"/>
    <col min="5150" max="5150" width="3.42578125" style="68" customWidth="1"/>
    <col min="5151" max="5376" width="9.140625" style="68"/>
    <col min="5377" max="5377" width="3.42578125" style="68" customWidth="1"/>
    <col min="5378" max="5378" width="26.5703125" style="68" customWidth="1"/>
    <col min="5379" max="5379" width="2.5703125" style="68" customWidth="1"/>
    <col min="5380" max="5380" width="1" style="68" customWidth="1"/>
    <col min="5381" max="5382" width="7.42578125" style="68" customWidth="1"/>
    <col min="5383" max="5383" width="1" style="68" customWidth="1"/>
    <col min="5384" max="5384" width="7.42578125" style="68" customWidth="1"/>
    <col min="5385" max="5385" width="1.42578125" style="68" customWidth="1"/>
    <col min="5386" max="5393" width="7.42578125" style="68" customWidth="1"/>
    <col min="5394" max="5394" width="1.42578125" style="68" customWidth="1"/>
    <col min="5395" max="5402" width="7.42578125" style="68" customWidth="1"/>
    <col min="5403" max="5403" width="0.7109375" style="68" customWidth="1"/>
    <col min="5404" max="5405" width="7.42578125" style="68" customWidth="1"/>
    <col min="5406" max="5406" width="3.42578125" style="68" customWidth="1"/>
    <col min="5407" max="5632" width="9.140625" style="68"/>
    <col min="5633" max="5633" width="3.42578125" style="68" customWidth="1"/>
    <col min="5634" max="5634" width="26.5703125" style="68" customWidth="1"/>
    <col min="5635" max="5635" width="2.5703125" style="68" customWidth="1"/>
    <col min="5636" max="5636" width="1" style="68" customWidth="1"/>
    <col min="5637" max="5638" width="7.42578125" style="68" customWidth="1"/>
    <col min="5639" max="5639" width="1" style="68" customWidth="1"/>
    <col min="5640" max="5640" width="7.42578125" style="68" customWidth="1"/>
    <col min="5641" max="5641" width="1.42578125" style="68" customWidth="1"/>
    <col min="5642" max="5649" width="7.42578125" style="68" customWidth="1"/>
    <col min="5650" max="5650" width="1.42578125" style="68" customWidth="1"/>
    <col min="5651" max="5658" width="7.42578125" style="68" customWidth="1"/>
    <col min="5659" max="5659" width="0.7109375" style="68" customWidth="1"/>
    <col min="5660" max="5661" width="7.42578125" style="68" customWidth="1"/>
    <col min="5662" max="5662" width="3.42578125" style="68" customWidth="1"/>
    <col min="5663" max="5888" width="9.140625" style="68"/>
    <col min="5889" max="5889" width="3.42578125" style="68" customWidth="1"/>
    <col min="5890" max="5890" width="26.5703125" style="68" customWidth="1"/>
    <col min="5891" max="5891" width="2.5703125" style="68" customWidth="1"/>
    <col min="5892" max="5892" width="1" style="68" customWidth="1"/>
    <col min="5893" max="5894" width="7.42578125" style="68" customWidth="1"/>
    <col min="5895" max="5895" width="1" style="68" customWidth="1"/>
    <col min="5896" max="5896" width="7.42578125" style="68" customWidth="1"/>
    <col min="5897" max="5897" width="1.42578125" style="68" customWidth="1"/>
    <col min="5898" max="5905" width="7.42578125" style="68" customWidth="1"/>
    <col min="5906" max="5906" width="1.42578125" style="68" customWidth="1"/>
    <col min="5907" max="5914" width="7.42578125" style="68" customWidth="1"/>
    <col min="5915" max="5915" width="0.7109375" style="68" customWidth="1"/>
    <col min="5916" max="5917" width="7.42578125" style="68" customWidth="1"/>
    <col min="5918" max="5918" width="3.42578125" style="68" customWidth="1"/>
    <col min="5919" max="6144" width="9.140625" style="68"/>
    <col min="6145" max="6145" width="3.42578125" style="68" customWidth="1"/>
    <col min="6146" max="6146" width="26.5703125" style="68" customWidth="1"/>
    <col min="6147" max="6147" width="2.5703125" style="68" customWidth="1"/>
    <col min="6148" max="6148" width="1" style="68" customWidth="1"/>
    <col min="6149" max="6150" width="7.42578125" style="68" customWidth="1"/>
    <col min="6151" max="6151" width="1" style="68" customWidth="1"/>
    <col min="6152" max="6152" width="7.42578125" style="68" customWidth="1"/>
    <col min="6153" max="6153" width="1.42578125" style="68" customWidth="1"/>
    <col min="6154" max="6161" width="7.42578125" style="68" customWidth="1"/>
    <col min="6162" max="6162" width="1.42578125" style="68" customWidth="1"/>
    <col min="6163" max="6170" width="7.42578125" style="68" customWidth="1"/>
    <col min="6171" max="6171" width="0.7109375" style="68" customWidth="1"/>
    <col min="6172" max="6173" width="7.42578125" style="68" customWidth="1"/>
    <col min="6174" max="6174" width="3.42578125" style="68" customWidth="1"/>
    <col min="6175" max="6400" width="9.140625" style="68"/>
    <col min="6401" max="6401" width="3.42578125" style="68" customWidth="1"/>
    <col min="6402" max="6402" width="26.5703125" style="68" customWidth="1"/>
    <col min="6403" max="6403" width="2.5703125" style="68" customWidth="1"/>
    <col min="6404" max="6404" width="1" style="68" customWidth="1"/>
    <col min="6405" max="6406" width="7.42578125" style="68" customWidth="1"/>
    <col min="6407" max="6407" width="1" style="68" customWidth="1"/>
    <col min="6408" max="6408" width="7.42578125" style="68" customWidth="1"/>
    <col min="6409" max="6409" width="1.42578125" style="68" customWidth="1"/>
    <col min="6410" max="6417" width="7.42578125" style="68" customWidth="1"/>
    <col min="6418" max="6418" width="1.42578125" style="68" customWidth="1"/>
    <col min="6419" max="6426" width="7.42578125" style="68" customWidth="1"/>
    <col min="6427" max="6427" width="0.7109375" style="68" customWidth="1"/>
    <col min="6428" max="6429" width="7.42578125" style="68" customWidth="1"/>
    <col min="6430" max="6430" width="3.42578125" style="68" customWidth="1"/>
    <col min="6431" max="6656" width="9.140625" style="68"/>
    <col min="6657" max="6657" width="3.42578125" style="68" customWidth="1"/>
    <col min="6658" max="6658" width="26.5703125" style="68" customWidth="1"/>
    <col min="6659" max="6659" width="2.5703125" style="68" customWidth="1"/>
    <col min="6660" max="6660" width="1" style="68" customWidth="1"/>
    <col min="6661" max="6662" width="7.42578125" style="68" customWidth="1"/>
    <col min="6663" max="6663" width="1" style="68" customWidth="1"/>
    <col min="6664" max="6664" width="7.42578125" style="68" customWidth="1"/>
    <col min="6665" max="6665" width="1.42578125" style="68" customWidth="1"/>
    <col min="6666" max="6673" width="7.42578125" style="68" customWidth="1"/>
    <col min="6674" max="6674" width="1.42578125" style="68" customWidth="1"/>
    <col min="6675" max="6682" width="7.42578125" style="68" customWidth="1"/>
    <col min="6683" max="6683" width="0.7109375" style="68" customWidth="1"/>
    <col min="6684" max="6685" width="7.42578125" style="68" customWidth="1"/>
    <col min="6686" max="6686" width="3.42578125" style="68" customWidth="1"/>
    <col min="6687" max="6912" width="9.140625" style="68"/>
    <col min="6913" max="6913" width="3.42578125" style="68" customWidth="1"/>
    <col min="6914" max="6914" width="26.5703125" style="68" customWidth="1"/>
    <col min="6915" max="6915" width="2.5703125" style="68" customWidth="1"/>
    <col min="6916" max="6916" width="1" style="68" customWidth="1"/>
    <col min="6917" max="6918" width="7.42578125" style="68" customWidth="1"/>
    <col min="6919" max="6919" width="1" style="68" customWidth="1"/>
    <col min="6920" max="6920" width="7.42578125" style="68" customWidth="1"/>
    <col min="6921" max="6921" width="1.42578125" style="68" customWidth="1"/>
    <col min="6922" max="6929" width="7.42578125" style="68" customWidth="1"/>
    <col min="6930" max="6930" width="1.42578125" style="68" customWidth="1"/>
    <col min="6931" max="6938" width="7.42578125" style="68" customWidth="1"/>
    <col min="6939" max="6939" width="0.7109375" style="68" customWidth="1"/>
    <col min="6940" max="6941" width="7.42578125" style="68" customWidth="1"/>
    <col min="6942" max="6942" width="3.42578125" style="68" customWidth="1"/>
    <col min="6943" max="7168" width="9.140625" style="68"/>
    <col min="7169" max="7169" width="3.42578125" style="68" customWidth="1"/>
    <col min="7170" max="7170" width="26.5703125" style="68" customWidth="1"/>
    <col min="7171" max="7171" width="2.5703125" style="68" customWidth="1"/>
    <col min="7172" max="7172" width="1" style="68" customWidth="1"/>
    <col min="7173" max="7174" width="7.42578125" style="68" customWidth="1"/>
    <col min="7175" max="7175" width="1" style="68" customWidth="1"/>
    <col min="7176" max="7176" width="7.42578125" style="68" customWidth="1"/>
    <col min="7177" max="7177" width="1.42578125" style="68" customWidth="1"/>
    <col min="7178" max="7185" width="7.42578125" style="68" customWidth="1"/>
    <col min="7186" max="7186" width="1.42578125" style="68" customWidth="1"/>
    <col min="7187" max="7194" width="7.42578125" style="68" customWidth="1"/>
    <col min="7195" max="7195" width="0.7109375" style="68" customWidth="1"/>
    <col min="7196" max="7197" width="7.42578125" style="68" customWidth="1"/>
    <col min="7198" max="7198" width="3.42578125" style="68" customWidth="1"/>
    <col min="7199" max="7424" width="9.140625" style="68"/>
    <col min="7425" max="7425" width="3.42578125" style="68" customWidth="1"/>
    <col min="7426" max="7426" width="26.5703125" style="68" customWidth="1"/>
    <col min="7427" max="7427" width="2.5703125" style="68" customWidth="1"/>
    <col min="7428" max="7428" width="1" style="68" customWidth="1"/>
    <col min="7429" max="7430" width="7.42578125" style="68" customWidth="1"/>
    <col min="7431" max="7431" width="1" style="68" customWidth="1"/>
    <col min="7432" max="7432" width="7.42578125" style="68" customWidth="1"/>
    <col min="7433" max="7433" width="1.42578125" style="68" customWidth="1"/>
    <col min="7434" max="7441" width="7.42578125" style="68" customWidth="1"/>
    <col min="7442" max="7442" width="1.42578125" style="68" customWidth="1"/>
    <col min="7443" max="7450" width="7.42578125" style="68" customWidth="1"/>
    <col min="7451" max="7451" width="0.7109375" style="68" customWidth="1"/>
    <col min="7452" max="7453" width="7.42578125" style="68" customWidth="1"/>
    <col min="7454" max="7454" width="3.42578125" style="68" customWidth="1"/>
    <col min="7455" max="7680" width="9.140625" style="68"/>
    <col min="7681" max="7681" width="3.42578125" style="68" customWidth="1"/>
    <col min="7682" max="7682" width="26.5703125" style="68" customWidth="1"/>
    <col min="7683" max="7683" width="2.5703125" style="68" customWidth="1"/>
    <col min="7684" max="7684" width="1" style="68" customWidth="1"/>
    <col min="7685" max="7686" width="7.42578125" style="68" customWidth="1"/>
    <col min="7687" max="7687" width="1" style="68" customWidth="1"/>
    <col min="7688" max="7688" width="7.42578125" style="68" customWidth="1"/>
    <col min="7689" max="7689" width="1.42578125" style="68" customWidth="1"/>
    <col min="7690" max="7697" width="7.42578125" style="68" customWidth="1"/>
    <col min="7698" max="7698" width="1.42578125" style="68" customWidth="1"/>
    <col min="7699" max="7706" width="7.42578125" style="68" customWidth="1"/>
    <col min="7707" max="7707" width="0.7109375" style="68" customWidth="1"/>
    <col min="7708" max="7709" width="7.42578125" style="68" customWidth="1"/>
    <col min="7710" max="7710" width="3.42578125" style="68" customWidth="1"/>
    <col min="7711" max="7936" width="9.140625" style="68"/>
    <col min="7937" max="7937" width="3.42578125" style="68" customWidth="1"/>
    <col min="7938" max="7938" width="26.5703125" style="68" customWidth="1"/>
    <col min="7939" max="7939" width="2.5703125" style="68" customWidth="1"/>
    <col min="7940" max="7940" width="1" style="68" customWidth="1"/>
    <col min="7941" max="7942" width="7.42578125" style="68" customWidth="1"/>
    <col min="7943" max="7943" width="1" style="68" customWidth="1"/>
    <col min="7944" max="7944" width="7.42578125" style="68" customWidth="1"/>
    <col min="7945" max="7945" width="1.42578125" style="68" customWidth="1"/>
    <col min="7946" max="7953" width="7.42578125" style="68" customWidth="1"/>
    <col min="7954" max="7954" width="1.42578125" style="68" customWidth="1"/>
    <col min="7955" max="7962" width="7.42578125" style="68" customWidth="1"/>
    <col min="7963" max="7963" width="0.7109375" style="68" customWidth="1"/>
    <col min="7964" max="7965" width="7.42578125" style="68" customWidth="1"/>
    <col min="7966" max="7966" width="3.42578125" style="68" customWidth="1"/>
    <col min="7967" max="8192" width="9.140625" style="68"/>
    <col min="8193" max="8193" width="3.42578125" style="68" customWidth="1"/>
    <col min="8194" max="8194" width="26.5703125" style="68" customWidth="1"/>
    <col min="8195" max="8195" width="2.5703125" style="68" customWidth="1"/>
    <col min="8196" max="8196" width="1" style="68" customWidth="1"/>
    <col min="8197" max="8198" width="7.42578125" style="68" customWidth="1"/>
    <col min="8199" max="8199" width="1" style="68" customWidth="1"/>
    <col min="8200" max="8200" width="7.42578125" style="68" customWidth="1"/>
    <col min="8201" max="8201" width="1.42578125" style="68" customWidth="1"/>
    <col min="8202" max="8209" width="7.42578125" style="68" customWidth="1"/>
    <col min="8210" max="8210" width="1.42578125" style="68" customWidth="1"/>
    <col min="8211" max="8218" width="7.42578125" style="68" customWidth="1"/>
    <col min="8219" max="8219" width="0.7109375" style="68" customWidth="1"/>
    <col min="8220" max="8221" width="7.42578125" style="68" customWidth="1"/>
    <col min="8222" max="8222" width="3.42578125" style="68" customWidth="1"/>
    <col min="8223" max="8448" width="9.140625" style="68"/>
    <col min="8449" max="8449" width="3.42578125" style="68" customWidth="1"/>
    <col min="8450" max="8450" width="26.5703125" style="68" customWidth="1"/>
    <col min="8451" max="8451" width="2.5703125" style="68" customWidth="1"/>
    <col min="8452" max="8452" width="1" style="68" customWidth="1"/>
    <col min="8453" max="8454" width="7.42578125" style="68" customWidth="1"/>
    <col min="8455" max="8455" width="1" style="68" customWidth="1"/>
    <col min="8456" max="8456" width="7.42578125" style="68" customWidth="1"/>
    <col min="8457" max="8457" width="1.42578125" style="68" customWidth="1"/>
    <col min="8458" max="8465" width="7.42578125" style="68" customWidth="1"/>
    <col min="8466" max="8466" width="1.42578125" style="68" customWidth="1"/>
    <col min="8467" max="8474" width="7.42578125" style="68" customWidth="1"/>
    <col min="8475" max="8475" width="0.7109375" style="68" customWidth="1"/>
    <col min="8476" max="8477" width="7.42578125" style="68" customWidth="1"/>
    <col min="8478" max="8478" width="3.42578125" style="68" customWidth="1"/>
    <col min="8479" max="8704" width="9.140625" style="68"/>
    <col min="8705" max="8705" width="3.42578125" style="68" customWidth="1"/>
    <col min="8706" max="8706" width="26.5703125" style="68" customWidth="1"/>
    <col min="8707" max="8707" width="2.5703125" style="68" customWidth="1"/>
    <col min="8708" max="8708" width="1" style="68" customWidth="1"/>
    <col min="8709" max="8710" width="7.42578125" style="68" customWidth="1"/>
    <col min="8711" max="8711" width="1" style="68" customWidth="1"/>
    <col min="8712" max="8712" width="7.42578125" style="68" customWidth="1"/>
    <col min="8713" max="8713" width="1.42578125" style="68" customWidth="1"/>
    <col min="8714" max="8721" width="7.42578125" style="68" customWidth="1"/>
    <col min="8722" max="8722" width="1.42578125" style="68" customWidth="1"/>
    <col min="8723" max="8730" width="7.42578125" style="68" customWidth="1"/>
    <col min="8731" max="8731" width="0.7109375" style="68" customWidth="1"/>
    <col min="8732" max="8733" width="7.42578125" style="68" customWidth="1"/>
    <col min="8734" max="8734" width="3.42578125" style="68" customWidth="1"/>
    <col min="8735" max="8960" width="9.140625" style="68"/>
    <col min="8961" max="8961" width="3.42578125" style="68" customWidth="1"/>
    <col min="8962" max="8962" width="26.5703125" style="68" customWidth="1"/>
    <col min="8963" max="8963" width="2.5703125" style="68" customWidth="1"/>
    <col min="8964" max="8964" width="1" style="68" customWidth="1"/>
    <col min="8965" max="8966" width="7.42578125" style="68" customWidth="1"/>
    <col min="8967" max="8967" width="1" style="68" customWidth="1"/>
    <col min="8968" max="8968" width="7.42578125" style="68" customWidth="1"/>
    <col min="8969" max="8969" width="1.42578125" style="68" customWidth="1"/>
    <col min="8970" max="8977" width="7.42578125" style="68" customWidth="1"/>
    <col min="8978" max="8978" width="1.42578125" style="68" customWidth="1"/>
    <col min="8979" max="8986" width="7.42578125" style="68" customWidth="1"/>
    <col min="8987" max="8987" width="0.7109375" style="68" customWidth="1"/>
    <col min="8988" max="8989" width="7.42578125" style="68" customWidth="1"/>
    <col min="8990" max="8990" width="3.42578125" style="68" customWidth="1"/>
    <col min="8991" max="9216" width="9.140625" style="68"/>
    <col min="9217" max="9217" width="3.42578125" style="68" customWidth="1"/>
    <col min="9218" max="9218" width="26.5703125" style="68" customWidth="1"/>
    <col min="9219" max="9219" width="2.5703125" style="68" customWidth="1"/>
    <col min="9220" max="9220" width="1" style="68" customWidth="1"/>
    <col min="9221" max="9222" width="7.42578125" style="68" customWidth="1"/>
    <col min="9223" max="9223" width="1" style="68" customWidth="1"/>
    <col min="9224" max="9224" width="7.42578125" style="68" customWidth="1"/>
    <col min="9225" max="9225" width="1.42578125" style="68" customWidth="1"/>
    <col min="9226" max="9233" width="7.42578125" style="68" customWidth="1"/>
    <col min="9234" max="9234" width="1.42578125" style="68" customWidth="1"/>
    <col min="9235" max="9242" width="7.42578125" style="68" customWidth="1"/>
    <col min="9243" max="9243" width="0.7109375" style="68" customWidth="1"/>
    <col min="9244" max="9245" width="7.42578125" style="68" customWidth="1"/>
    <col min="9246" max="9246" width="3.42578125" style="68" customWidth="1"/>
    <col min="9247" max="9472" width="9.140625" style="68"/>
    <col min="9473" max="9473" width="3.42578125" style="68" customWidth="1"/>
    <col min="9474" max="9474" width="26.5703125" style="68" customWidth="1"/>
    <col min="9475" max="9475" width="2.5703125" style="68" customWidth="1"/>
    <col min="9476" max="9476" width="1" style="68" customWidth="1"/>
    <col min="9477" max="9478" width="7.42578125" style="68" customWidth="1"/>
    <col min="9479" max="9479" width="1" style="68" customWidth="1"/>
    <col min="9480" max="9480" width="7.42578125" style="68" customWidth="1"/>
    <col min="9481" max="9481" width="1.42578125" style="68" customWidth="1"/>
    <col min="9482" max="9489" width="7.42578125" style="68" customWidth="1"/>
    <col min="9490" max="9490" width="1.42578125" style="68" customWidth="1"/>
    <col min="9491" max="9498" width="7.42578125" style="68" customWidth="1"/>
    <col min="9499" max="9499" width="0.7109375" style="68" customWidth="1"/>
    <col min="9500" max="9501" width="7.42578125" style="68" customWidth="1"/>
    <col min="9502" max="9502" width="3.42578125" style="68" customWidth="1"/>
    <col min="9503" max="9728" width="9.140625" style="68"/>
    <col min="9729" max="9729" width="3.42578125" style="68" customWidth="1"/>
    <col min="9730" max="9730" width="26.5703125" style="68" customWidth="1"/>
    <col min="9731" max="9731" width="2.5703125" style="68" customWidth="1"/>
    <col min="9732" max="9732" width="1" style="68" customWidth="1"/>
    <col min="9733" max="9734" width="7.42578125" style="68" customWidth="1"/>
    <col min="9735" max="9735" width="1" style="68" customWidth="1"/>
    <col min="9736" max="9736" width="7.42578125" style="68" customWidth="1"/>
    <col min="9737" max="9737" width="1.42578125" style="68" customWidth="1"/>
    <col min="9738" max="9745" width="7.42578125" style="68" customWidth="1"/>
    <col min="9746" max="9746" width="1.42578125" style="68" customWidth="1"/>
    <col min="9747" max="9754" width="7.42578125" style="68" customWidth="1"/>
    <col min="9755" max="9755" width="0.7109375" style="68" customWidth="1"/>
    <col min="9756" max="9757" width="7.42578125" style="68" customWidth="1"/>
    <col min="9758" max="9758" width="3.42578125" style="68" customWidth="1"/>
    <col min="9759" max="9984" width="9.140625" style="68"/>
    <col min="9985" max="9985" width="3.42578125" style="68" customWidth="1"/>
    <col min="9986" max="9986" width="26.5703125" style="68" customWidth="1"/>
    <col min="9987" max="9987" width="2.5703125" style="68" customWidth="1"/>
    <col min="9988" max="9988" width="1" style="68" customWidth="1"/>
    <col min="9989" max="9990" width="7.42578125" style="68" customWidth="1"/>
    <col min="9991" max="9991" width="1" style="68" customWidth="1"/>
    <col min="9992" max="9992" width="7.42578125" style="68" customWidth="1"/>
    <col min="9993" max="9993" width="1.42578125" style="68" customWidth="1"/>
    <col min="9994" max="10001" width="7.42578125" style="68" customWidth="1"/>
    <col min="10002" max="10002" width="1.42578125" style="68" customWidth="1"/>
    <col min="10003" max="10010" width="7.42578125" style="68" customWidth="1"/>
    <col min="10011" max="10011" width="0.7109375" style="68" customWidth="1"/>
    <col min="10012" max="10013" width="7.42578125" style="68" customWidth="1"/>
    <col min="10014" max="10014" width="3.42578125" style="68" customWidth="1"/>
    <col min="10015" max="10240" width="9.140625" style="68"/>
    <col min="10241" max="10241" width="3.42578125" style="68" customWidth="1"/>
    <col min="10242" max="10242" width="26.5703125" style="68" customWidth="1"/>
    <col min="10243" max="10243" width="2.5703125" style="68" customWidth="1"/>
    <col min="10244" max="10244" width="1" style="68" customWidth="1"/>
    <col min="10245" max="10246" width="7.42578125" style="68" customWidth="1"/>
    <col min="10247" max="10247" width="1" style="68" customWidth="1"/>
    <col min="10248" max="10248" width="7.42578125" style="68" customWidth="1"/>
    <col min="10249" max="10249" width="1.42578125" style="68" customWidth="1"/>
    <col min="10250" max="10257" width="7.42578125" style="68" customWidth="1"/>
    <col min="10258" max="10258" width="1.42578125" style="68" customWidth="1"/>
    <col min="10259" max="10266" width="7.42578125" style="68" customWidth="1"/>
    <col min="10267" max="10267" width="0.7109375" style="68" customWidth="1"/>
    <col min="10268" max="10269" width="7.42578125" style="68" customWidth="1"/>
    <col min="10270" max="10270" width="3.42578125" style="68" customWidth="1"/>
    <col min="10271" max="10496" width="9.140625" style="68"/>
    <col min="10497" max="10497" width="3.42578125" style="68" customWidth="1"/>
    <col min="10498" max="10498" width="26.5703125" style="68" customWidth="1"/>
    <col min="10499" max="10499" width="2.5703125" style="68" customWidth="1"/>
    <col min="10500" max="10500" width="1" style="68" customWidth="1"/>
    <col min="10501" max="10502" width="7.42578125" style="68" customWidth="1"/>
    <col min="10503" max="10503" width="1" style="68" customWidth="1"/>
    <col min="10504" max="10504" width="7.42578125" style="68" customWidth="1"/>
    <col min="10505" max="10505" width="1.42578125" style="68" customWidth="1"/>
    <col min="10506" max="10513" width="7.42578125" style="68" customWidth="1"/>
    <col min="10514" max="10514" width="1.42578125" style="68" customWidth="1"/>
    <col min="10515" max="10522" width="7.42578125" style="68" customWidth="1"/>
    <col min="10523" max="10523" width="0.7109375" style="68" customWidth="1"/>
    <col min="10524" max="10525" width="7.42578125" style="68" customWidth="1"/>
    <col min="10526" max="10526" width="3.42578125" style="68" customWidth="1"/>
    <col min="10527" max="10752" width="9.140625" style="68"/>
    <col min="10753" max="10753" width="3.42578125" style="68" customWidth="1"/>
    <col min="10754" max="10754" width="26.5703125" style="68" customWidth="1"/>
    <col min="10755" max="10755" width="2.5703125" style="68" customWidth="1"/>
    <col min="10756" max="10756" width="1" style="68" customWidth="1"/>
    <col min="10757" max="10758" width="7.42578125" style="68" customWidth="1"/>
    <col min="10759" max="10759" width="1" style="68" customWidth="1"/>
    <col min="10760" max="10760" width="7.42578125" style="68" customWidth="1"/>
    <col min="10761" max="10761" width="1.42578125" style="68" customWidth="1"/>
    <col min="10762" max="10769" width="7.42578125" style="68" customWidth="1"/>
    <col min="10770" max="10770" width="1.42578125" style="68" customWidth="1"/>
    <col min="10771" max="10778" width="7.42578125" style="68" customWidth="1"/>
    <col min="10779" max="10779" width="0.7109375" style="68" customWidth="1"/>
    <col min="10780" max="10781" width="7.42578125" style="68" customWidth="1"/>
    <col min="10782" max="10782" width="3.42578125" style="68" customWidth="1"/>
    <col min="10783" max="11008" width="9.140625" style="68"/>
    <col min="11009" max="11009" width="3.42578125" style="68" customWidth="1"/>
    <col min="11010" max="11010" width="26.5703125" style="68" customWidth="1"/>
    <col min="11011" max="11011" width="2.5703125" style="68" customWidth="1"/>
    <col min="11012" max="11012" width="1" style="68" customWidth="1"/>
    <col min="11013" max="11014" width="7.42578125" style="68" customWidth="1"/>
    <col min="11015" max="11015" width="1" style="68" customWidth="1"/>
    <col min="11016" max="11016" width="7.42578125" style="68" customWidth="1"/>
    <col min="11017" max="11017" width="1.42578125" style="68" customWidth="1"/>
    <col min="11018" max="11025" width="7.42578125" style="68" customWidth="1"/>
    <col min="11026" max="11026" width="1.42578125" style="68" customWidth="1"/>
    <col min="11027" max="11034" width="7.42578125" style="68" customWidth="1"/>
    <col min="11035" max="11035" width="0.7109375" style="68" customWidth="1"/>
    <col min="11036" max="11037" width="7.42578125" style="68" customWidth="1"/>
    <col min="11038" max="11038" width="3.42578125" style="68" customWidth="1"/>
    <col min="11039" max="11264" width="9.140625" style="68"/>
    <col min="11265" max="11265" width="3.42578125" style="68" customWidth="1"/>
    <col min="11266" max="11266" width="26.5703125" style="68" customWidth="1"/>
    <col min="11267" max="11267" width="2.5703125" style="68" customWidth="1"/>
    <col min="11268" max="11268" width="1" style="68" customWidth="1"/>
    <col min="11269" max="11270" width="7.42578125" style="68" customWidth="1"/>
    <col min="11271" max="11271" width="1" style="68" customWidth="1"/>
    <col min="11272" max="11272" width="7.42578125" style="68" customWidth="1"/>
    <col min="11273" max="11273" width="1.42578125" style="68" customWidth="1"/>
    <col min="11274" max="11281" width="7.42578125" style="68" customWidth="1"/>
    <col min="11282" max="11282" width="1.42578125" style="68" customWidth="1"/>
    <col min="11283" max="11290" width="7.42578125" style="68" customWidth="1"/>
    <col min="11291" max="11291" width="0.7109375" style="68" customWidth="1"/>
    <col min="11292" max="11293" width="7.42578125" style="68" customWidth="1"/>
    <col min="11294" max="11294" width="3.42578125" style="68" customWidth="1"/>
    <col min="11295" max="11520" width="9.140625" style="68"/>
    <col min="11521" max="11521" width="3.42578125" style="68" customWidth="1"/>
    <col min="11522" max="11522" width="26.5703125" style="68" customWidth="1"/>
    <col min="11523" max="11523" width="2.5703125" style="68" customWidth="1"/>
    <col min="11524" max="11524" width="1" style="68" customWidth="1"/>
    <col min="11525" max="11526" width="7.42578125" style="68" customWidth="1"/>
    <col min="11527" max="11527" width="1" style="68" customWidth="1"/>
    <col min="11528" max="11528" width="7.42578125" style="68" customWidth="1"/>
    <col min="11529" max="11529" width="1.42578125" style="68" customWidth="1"/>
    <col min="11530" max="11537" width="7.42578125" style="68" customWidth="1"/>
    <col min="11538" max="11538" width="1.42578125" style="68" customWidth="1"/>
    <col min="11539" max="11546" width="7.42578125" style="68" customWidth="1"/>
    <col min="11547" max="11547" width="0.7109375" style="68" customWidth="1"/>
    <col min="11548" max="11549" width="7.42578125" style="68" customWidth="1"/>
    <col min="11550" max="11550" width="3.42578125" style="68" customWidth="1"/>
    <col min="11551" max="11776" width="9.140625" style="68"/>
    <col min="11777" max="11777" width="3.42578125" style="68" customWidth="1"/>
    <col min="11778" max="11778" width="26.5703125" style="68" customWidth="1"/>
    <col min="11779" max="11779" width="2.5703125" style="68" customWidth="1"/>
    <col min="11780" max="11780" width="1" style="68" customWidth="1"/>
    <col min="11781" max="11782" width="7.42578125" style="68" customWidth="1"/>
    <col min="11783" max="11783" width="1" style="68" customWidth="1"/>
    <col min="11784" max="11784" width="7.42578125" style="68" customWidth="1"/>
    <col min="11785" max="11785" width="1.42578125" style="68" customWidth="1"/>
    <col min="11786" max="11793" width="7.42578125" style="68" customWidth="1"/>
    <col min="11794" max="11794" width="1.42578125" style="68" customWidth="1"/>
    <col min="11795" max="11802" width="7.42578125" style="68" customWidth="1"/>
    <col min="11803" max="11803" width="0.7109375" style="68" customWidth="1"/>
    <col min="11804" max="11805" width="7.42578125" style="68" customWidth="1"/>
    <col min="11806" max="11806" width="3.42578125" style="68" customWidth="1"/>
    <col min="11807" max="12032" width="9.140625" style="68"/>
    <col min="12033" max="12033" width="3.42578125" style="68" customWidth="1"/>
    <col min="12034" max="12034" width="26.5703125" style="68" customWidth="1"/>
    <col min="12035" max="12035" width="2.5703125" style="68" customWidth="1"/>
    <col min="12036" max="12036" width="1" style="68" customWidth="1"/>
    <col min="12037" max="12038" width="7.42578125" style="68" customWidth="1"/>
    <col min="12039" max="12039" width="1" style="68" customWidth="1"/>
    <col min="12040" max="12040" width="7.42578125" style="68" customWidth="1"/>
    <col min="12041" max="12041" width="1.42578125" style="68" customWidth="1"/>
    <col min="12042" max="12049" width="7.42578125" style="68" customWidth="1"/>
    <col min="12050" max="12050" width="1.42578125" style="68" customWidth="1"/>
    <col min="12051" max="12058" width="7.42578125" style="68" customWidth="1"/>
    <col min="12059" max="12059" width="0.7109375" style="68" customWidth="1"/>
    <col min="12060" max="12061" width="7.42578125" style="68" customWidth="1"/>
    <col min="12062" max="12062" width="3.42578125" style="68" customWidth="1"/>
    <col min="12063" max="12288" width="9.140625" style="68"/>
    <col min="12289" max="12289" width="3.42578125" style="68" customWidth="1"/>
    <col min="12290" max="12290" width="26.5703125" style="68" customWidth="1"/>
    <col min="12291" max="12291" width="2.5703125" style="68" customWidth="1"/>
    <col min="12292" max="12292" width="1" style="68" customWidth="1"/>
    <col min="12293" max="12294" width="7.42578125" style="68" customWidth="1"/>
    <col min="12295" max="12295" width="1" style="68" customWidth="1"/>
    <col min="12296" max="12296" width="7.42578125" style="68" customWidth="1"/>
    <col min="12297" max="12297" width="1.42578125" style="68" customWidth="1"/>
    <col min="12298" max="12305" width="7.42578125" style="68" customWidth="1"/>
    <col min="12306" max="12306" width="1.42578125" style="68" customWidth="1"/>
    <col min="12307" max="12314" width="7.42578125" style="68" customWidth="1"/>
    <col min="12315" max="12315" width="0.7109375" style="68" customWidth="1"/>
    <col min="12316" max="12317" width="7.42578125" style="68" customWidth="1"/>
    <col min="12318" max="12318" width="3.42578125" style="68" customWidth="1"/>
    <col min="12319" max="12544" width="9.140625" style="68"/>
    <col min="12545" max="12545" width="3.42578125" style="68" customWidth="1"/>
    <col min="12546" max="12546" width="26.5703125" style="68" customWidth="1"/>
    <col min="12547" max="12547" width="2.5703125" style="68" customWidth="1"/>
    <col min="12548" max="12548" width="1" style="68" customWidth="1"/>
    <col min="12549" max="12550" width="7.42578125" style="68" customWidth="1"/>
    <col min="12551" max="12551" width="1" style="68" customWidth="1"/>
    <col min="12552" max="12552" width="7.42578125" style="68" customWidth="1"/>
    <col min="12553" max="12553" width="1.42578125" style="68" customWidth="1"/>
    <col min="12554" max="12561" width="7.42578125" style="68" customWidth="1"/>
    <col min="12562" max="12562" width="1.42578125" style="68" customWidth="1"/>
    <col min="12563" max="12570" width="7.42578125" style="68" customWidth="1"/>
    <col min="12571" max="12571" width="0.7109375" style="68" customWidth="1"/>
    <col min="12572" max="12573" width="7.42578125" style="68" customWidth="1"/>
    <col min="12574" max="12574" width="3.42578125" style="68" customWidth="1"/>
    <col min="12575" max="12800" width="9.140625" style="68"/>
    <col min="12801" max="12801" width="3.42578125" style="68" customWidth="1"/>
    <col min="12802" max="12802" width="26.5703125" style="68" customWidth="1"/>
    <col min="12803" max="12803" width="2.5703125" style="68" customWidth="1"/>
    <col min="12804" max="12804" width="1" style="68" customWidth="1"/>
    <col min="12805" max="12806" width="7.42578125" style="68" customWidth="1"/>
    <col min="12807" max="12807" width="1" style="68" customWidth="1"/>
    <col min="12808" max="12808" width="7.42578125" style="68" customWidth="1"/>
    <col min="12809" max="12809" width="1.42578125" style="68" customWidth="1"/>
    <col min="12810" max="12817" width="7.42578125" style="68" customWidth="1"/>
    <col min="12818" max="12818" width="1.42578125" style="68" customWidth="1"/>
    <col min="12819" max="12826" width="7.42578125" style="68" customWidth="1"/>
    <col min="12827" max="12827" width="0.7109375" style="68" customWidth="1"/>
    <col min="12828" max="12829" width="7.42578125" style="68" customWidth="1"/>
    <col min="12830" max="12830" width="3.42578125" style="68" customWidth="1"/>
    <col min="12831" max="13056" width="9.140625" style="68"/>
    <col min="13057" max="13057" width="3.42578125" style="68" customWidth="1"/>
    <col min="13058" max="13058" width="26.5703125" style="68" customWidth="1"/>
    <col min="13059" max="13059" width="2.5703125" style="68" customWidth="1"/>
    <col min="13060" max="13060" width="1" style="68" customWidth="1"/>
    <col min="13061" max="13062" width="7.42578125" style="68" customWidth="1"/>
    <col min="13063" max="13063" width="1" style="68" customWidth="1"/>
    <col min="13064" max="13064" width="7.42578125" style="68" customWidth="1"/>
    <col min="13065" max="13065" width="1.42578125" style="68" customWidth="1"/>
    <col min="13066" max="13073" width="7.42578125" style="68" customWidth="1"/>
    <col min="13074" max="13074" width="1.42578125" style="68" customWidth="1"/>
    <col min="13075" max="13082" width="7.42578125" style="68" customWidth="1"/>
    <col min="13083" max="13083" width="0.7109375" style="68" customWidth="1"/>
    <col min="13084" max="13085" width="7.42578125" style="68" customWidth="1"/>
    <col min="13086" max="13086" width="3.42578125" style="68" customWidth="1"/>
    <col min="13087" max="13312" width="9.140625" style="68"/>
    <col min="13313" max="13313" width="3.42578125" style="68" customWidth="1"/>
    <col min="13314" max="13314" width="26.5703125" style="68" customWidth="1"/>
    <col min="13315" max="13315" width="2.5703125" style="68" customWidth="1"/>
    <col min="13316" max="13316" width="1" style="68" customWidth="1"/>
    <col min="13317" max="13318" width="7.42578125" style="68" customWidth="1"/>
    <col min="13319" max="13319" width="1" style="68" customWidth="1"/>
    <col min="13320" max="13320" width="7.42578125" style="68" customWidth="1"/>
    <col min="13321" max="13321" width="1.42578125" style="68" customWidth="1"/>
    <col min="13322" max="13329" width="7.42578125" style="68" customWidth="1"/>
    <col min="13330" max="13330" width="1.42578125" style="68" customWidth="1"/>
    <col min="13331" max="13338" width="7.42578125" style="68" customWidth="1"/>
    <col min="13339" max="13339" width="0.7109375" style="68" customWidth="1"/>
    <col min="13340" max="13341" width="7.42578125" style="68" customWidth="1"/>
    <col min="13342" max="13342" width="3.42578125" style="68" customWidth="1"/>
    <col min="13343" max="13568" width="9.140625" style="68"/>
    <col min="13569" max="13569" width="3.42578125" style="68" customWidth="1"/>
    <col min="13570" max="13570" width="26.5703125" style="68" customWidth="1"/>
    <col min="13571" max="13571" width="2.5703125" style="68" customWidth="1"/>
    <col min="13572" max="13572" width="1" style="68" customWidth="1"/>
    <col min="13573" max="13574" width="7.42578125" style="68" customWidth="1"/>
    <col min="13575" max="13575" width="1" style="68" customWidth="1"/>
    <col min="13576" max="13576" width="7.42578125" style="68" customWidth="1"/>
    <col min="13577" max="13577" width="1.42578125" style="68" customWidth="1"/>
    <col min="13578" max="13585" width="7.42578125" style="68" customWidth="1"/>
    <col min="13586" max="13586" width="1.42578125" style="68" customWidth="1"/>
    <col min="13587" max="13594" width="7.42578125" style="68" customWidth="1"/>
    <col min="13595" max="13595" width="0.7109375" style="68" customWidth="1"/>
    <col min="13596" max="13597" width="7.42578125" style="68" customWidth="1"/>
    <col min="13598" max="13598" width="3.42578125" style="68" customWidth="1"/>
    <col min="13599" max="13824" width="9.140625" style="68"/>
    <col min="13825" max="13825" width="3.42578125" style="68" customWidth="1"/>
    <col min="13826" max="13826" width="26.5703125" style="68" customWidth="1"/>
    <col min="13827" max="13827" width="2.5703125" style="68" customWidth="1"/>
    <col min="13828" max="13828" width="1" style="68" customWidth="1"/>
    <col min="13829" max="13830" width="7.42578125" style="68" customWidth="1"/>
    <col min="13831" max="13831" width="1" style="68" customWidth="1"/>
    <col min="13832" max="13832" width="7.42578125" style="68" customWidth="1"/>
    <col min="13833" max="13833" width="1.42578125" style="68" customWidth="1"/>
    <col min="13834" max="13841" width="7.42578125" style="68" customWidth="1"/>
    <col min="13842" max="13842" width="1.42578125" style="68" customWidth="1"/>
    <col min="13843" max="13850" width="7.42578125" style="68" customWidth="1"/>
    <col min="13851" max="13851" width="0.7109375" style="68" customWidth="1"/>
    <col min="13852" max="13853" width="7.42578125" style="68" customWidth="1"/>
    <col min="13854" max="13854" width="3.42578125" style="68" customWidth="1"/>
    <col min="13855" max="14080" width="9.140625" style="68"/>
    <col min="14081" max="14081" width="3.42578125" style="68" customWidth="1"/>
    <col min="14082" max="14082" width="26.5703125" style="68" customWidth="1"/>
    <col min="14083" max="14083" width="2.5703125" style="68" customWidth="1"/>
    <col min="14084" max="14084" width="1" style="68" customWidth="1"/>
    <col min="14085" max="14086" width="7.42578125" style="68" customWidth="1"/>
    <col min="14087" max="14087" width="1" style="68" customWidth="1"/>
    <col min="14088" max="14088" width="7.42578125" style="68" customWidth="1"/>
    <col min="14089" max="14089" width="1.42578125" style="68" customWidth="1"/>
    <col min="14090" max="14097" width="7.42578125" style="68" customWidth="1"/>
    <col min="14098" max="14098" width="1.42578125" style="68" customWidth="1"/>
    <col min="14099" max="14106" width="7.42578125" style="68" customWidth="1"/>
    <col min="14107" max="14107" width="0.7109375" style="68" customWidth="1"/>
    <col min="14108" max="14109" width="7.42578125" style="68" customWidth="1"/>
    <col min="14110" max="14110" width="3.42578125" style="68" customWidth="1"/>
    <col min="14111" max="14336" width="9.140625" style="68"/>
    <col min="14337" max="14337" width="3.42578125" style="68" customWidth="1"/>
    <col min="14338" max="14338" width="26.5703125" style="68" customWidth="1"/>
    <col min="14339" max="14339" width="2.5703125" style="68" customWidth="1"/>
    <col min="14340" max="14340" width="1" style="68" customWidth="1"/>
    <col min="14341" max="14342" width="7.42578125" style="68" customWidth="1"/>
    <col min="14343" max="14343" width="1" style="68" customWidth="1"/>
    <col min="14344" max="14344" width="7.42578125" style="68" customWidth="1"/>
    <col min="14345" max="14345" width="1.42578125" style="68" customWidth="1"/>
    <col min="14346" max="14353" width="7.42578125" style="68" customWidth="1"/>
    <col min="14354" max="14354" width="1.42578125" style="68" customWidth="1"/>
    <col min="14355" max="14362" width="7.42578125" style="68" customWidth="1"/>
    <col min="14363" max="14363" width="0.7109375" style="68" customWidth="1"/>
    <col min="14364" max="14365" width="7.42578125" style="68" customWidth="1"/>
    <col min="14366" max="14366" width="3.42578125" style="68" customWidth="1"/>
    <col min="14367" max="14592" width="9.140625" style="68"/>
    <col min="14593" max="14593" width="3.42578125" style="68" customWidth="1"/>
    <col min="14594" max="14594" width="26.5703125" style="68" customWidth="1"/>
    <col min="14595" max="14595" width="2.5703125" style="68" customWidth="1"/>
    <col min="14596" max="14596" width="1" style="68" customWidth="1"/>
    <col min="14597" max="14598" width="7.42578125" style="68" customWidth="1"/>
    <col min="14599" max="14599" width="1" style="68" customWidth="1"/>
    <col min="14600" max="14600" width="7.42578125" style="68" customWidth="1"/>
    <col min="14601" max="14601" width="1.42578125" style="68" customWidth="1"/>
    <col min="14602" max="14609" width="7.42578125" style="68" customWidth="1"/>
    <col min="14610" max="14610" width="1.42578125" style="68" customWidth="1"/>
    <col min="14611" max="14618" width="7.42578125" style="68" customWidth="1"/>
    <col min="14619" max="14619" width="0.7109375" style="68" customWidth="1"/>
    <col min="14620" max="14621" width="7.42578125" style="68" customWidth="1"/>
    <col min="14622" max="14622" width="3.42578125" style="68" customWidth="1"/>
    <col min="14623" max="14848" width="9.140625" style="68"/>
    <col min="14849" max="14849" width="3.42578125" style="68" customWidth="1"/>
    <col min="14850" max="14850" width="26.5703125" style="68" customWidth="1"/>
    <col min="14851" max="14851" width="2.5703125" style="68" customWidth="1"/>
    <col min="14852" max="14852" width="1" style="68" customWidth="1"/>
    <col min="14853" max="14854" width="7.42578125" style="68" customWidth="1"/>
    <col min="14855" max="14855" width="1" style="68" customWidth="1"/>
    <col min="14856" max="14856" width="7.42578125" style="68" customWidth="1"/>
    <col min="14857" max="14857" width="1.42578125" style="68" customWidth="1"/>
    <col min="14858" max="14865" width="7.42578125" style="68" customWidth="1"/>
    <col min="14866" max="14866" width="1.42578125" style="68" customWidth="1"/>
    <col min="14867" max="14874" width="7.42578125" style="68" customWidth="1"/>
    <col min="14875" max="14875" width="0.7109375" style="68" customWidth="1"/>
    <col min="14876" max="14877" width="7.42578125" style="68" customWidth="1"/>
    <col min="14878" max="14878" width="3.42578125" style="68" customWidth="1"/>
    <col min="14879" max="15104" width="9.140625" style="68"/>
    <col min="15105" max="15105" width="3.42578125" style="68" customWidth="1"/>
    <col min="15106" max="15106" width="26.5703125" style="68" customWidth="1"/>
    <col min="15107" max="15107" width="2.5703125" style="68" customWidth="1"/>
    <col min="15108" max="15108" width="1" style="68" customWidth="1"/>
    <col min="15109" max="15110" width="7.42578125" style="68" customWidth="1"/>
    <col min="15111" max="15111" width="1" style="68" customWidth="1"/>
    <col min="15112" max="15112" width="7.42578125" style="68" customWidth="1"/>
    <col min="15113" max="15113" width="1.42578125" style="68" customWidth="1"/>
    <col min="15114" max="15121" width="7.42578125" style="68" customWidth="1"/>
    <col min="15122" max="15122" width="1.42578125" style="68" customWidth="1"/>
    <col min="15123" max="15130" width="7.42578125" style="68" customWidth="1"/>
    <col min="15131" max="15131" width="0.7109375" style="68" customWidth="1"/>
    <col min="15132" max="15133" width="7.42578125" style="68" customWidth="1"/>
    <col min="15134" max="15134" width="3.42578125" style="68" customWidth="1"/>
    <col min="15135" max="15360" width="9.140625" style="68"/>
    <col min="15361" max="15361" width="3.42578125" style="68" customWidth="1"/>
    <col min="15362" max="15362" width="26.5703125" style="68" customWidth="1"/>
    <col min="15363" max="15363" width="2.5703125" style="68" customWidth="1"/>
    <col min="15364" max="15364" width="1" style="68" customWidth="1"/>
    <col min="15365" max="15366" width="7.42578125" style="68" customWidth="1"/>
    <col min="15367" max="15367" width="1" style="68" customWidth="1"/>
    <col min="15368" max="15368" width="7.42578125" style="68" customWidth="1"/>
    <col min="15369" max="15369" width="1.42578125" style="68" customWidth="1"/>
    <col min="15370" max="15377" width="7.42578125" style="68" customWidth="1"/>
    <col min="15378" max="15378" width="1.42578125" style="68" customWidth="1"/>
    <col min="15379" max="15386" width="7.42578125" style="68" customWidth="1"/>
    <col min="15387" max="15387" width="0.7109375" style="68" customWidth="1"/>
    <col min="15388" max="15389" width="7.42578125" style="68" customWidth="1"/>
    <col min="15390" max="15390" width="3.42578125" style="68" customWidth="1"/>
    <col min="15391" max="15616" width="9.140625" style="68"/>
    <col min="15617" max="15617" width="3.42578125" style="68" customWidth="1"/>
    <col min="15618" max="15618" width="26.5703125" style="68" customWidth="1"/>
    <col min="15619" max="15619" width="2.5703125" style="68" customWidth="1"/>
    <col min="15620" max="15620" width="1" style="68" customWidth="1"/>
    <col min="15621" max="15622" width="7.42578125" style="68" customWidth="1"/>
    <col min="15623" max="15623" width="1" style="68" customWidth="1"/>
    <col min="15624" max="15624" width="7.42578125" style="68" customWidth="1"/>
    <col min="15625" max="15625" width="1.42578125" style="68" customWidth="1"/>
    <col min="15626" max="15633" width="7.42578125" style="68" customWidth="1"/>
    <col min="15634" max="15634" width="1.42578125" style="68" customWidth="1"/>
    <col min="15635" max="15642" width="7.42578125" style="68" customWidth="1"/>
    <col min="15643" max="15643" width="0.7109375" style="68" customWidth="1"/>
    <col min="15644" max="15645" width="7.42578125" style="68" customWidth="1"/>
    <col min="15646" max="15646" width="3.42578125" style="68" customWidth="1"/>
    <col min="15647" max="15872" width="9.140625" style="68"/>
    <col min="15873" max="15873" width="3.42578125" style="68" customWidth="1"/>
    <col min="15874" max="15874" width="26.5703125" style="68" customWidth="1"/>
    <col min="15875" max="15875" width="2.5703125" style="68" customWidth="1"/>
    <col min="15876" max="15876" width="1" style="68" customWidth="1"/>
    <col min="15877" max="15878" width="7.42578125" style="68" customWidth="1"/>
    <col min="15879" max="15879" width="1" style="68" customWidth="1"/>
    <col min="15880" max="15880" width="7.42578125" style="68" customWidth="1"/>
    <col min="15881" max="15881" width="1.42578125" style="68" customWidth="1"/>
    <col min="15882" max="15889" width="7.42578125" style="68" customWidth="1"/>
    <col min="15890" max="15890" width="1.42578125" style="68" customWidth="1"/>
    <col min="15891" max="15898" width="7.42578125" style="68" customWidth="1"/>
    <col min="15899" max="15899" width="0.7109375" style="68" customWidth="1"/>
    <col min="15900" max="15901" width="7.42578125" style="68" customWidth="1"/>
    <col min="15902" max="15902" width="3.42578125" style="68" customWidth="1"/>
    <col min="15903" max="16128" width="9.140625" style="68"/>
    <col min="16129" max="16129" width="3.42578125" style="68" customWidth="1"/>
    <col min="16130" max="16130" width="26.5703125" style="68" customWidth="1"/>
    <col min="16131" max="16131" width="2.5703125" style="68" customWidth="1"/>
    <col min="16132" max="16132" width="1" style="68" customWidth="1"/>
    <col min="16133" max="16134" width="7.42578125" style="68" customWidth="1"/>
    <col min="16135" max="16135" width="1" style="68" customWidth="1"/>
    <col min="16136" max="16136" width="7.42578125" style="68" customWidth="1"/>
    <col min="16137" max="16137" width="1.42578125" style="68" customWidth="1"/>
    <col min="16138" max="16145" width="7.42578125" style="68" customWidth="1"/>
    <col min="16146" max="16146" width="1.42578125" style="68" customWidth="1"/>
    <col min="16147" max="16154" width="7.42578125" style="68" customWidth="1"/>
    <col min="16155" max="16155" width="0.7109375" style="68" customWidth="1"/>
    <col min="16156" max="16157" width="7.42578125" style="68" customWidth="1"/>
    <col min="16158" max="16158" width="3.42578125" style="68" customWidth="1"/>
    <col min="16159" max="16384" width="9.140625" style="68"/>
  </cols>
  <sheetData>
    <row r="1" spans="1:32" ht="11.1" customHeight="1">
      <c r="A1" s="66"/>
      <c r="B1" s="102" t="s">
        <v>47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71" t="s">
        <v>190</v>
      </c>
      <c r="AC1" s="71"/>
      <c r="AD1" s="66"/>
    </row>
    <row r="2" spans="1:32" ht="29.1" customHeight="1">
      <c r="A2" s="66"/>
      <c r="B2" s="102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2" ht="20.100000000000001" customHeight="1">
      <c r="A3" s="66"/>
      <c r="B3" s="102"/>
      <c r="C3" s="66"/>
      <c r="D3" s="72" t="s">
        <v>191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66"/>
      <c r="W3" s="66"/>
      <c r="X3" s="66"/>
      <c r="Y3" s="66"/>
      <c r="Z3" s="66"/>
      <c r="AA3" s="66"/>
      <c r="AB3" s="66"/>
      <c r="AC3" s="66"/>
      <c r="AD3" s="66"/>
    </row>
    <row r="4" spans="1:32" ht="33" customHeight="1">
      <c r="A4" s="66"/>
      <c r="B4" s="66"/>
      <c r="C4" s="66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66"/>
      <c r="W4" s="66"/>
      <c r="X4" s="66"/>
      <c r="Y4" s="66"/>
      <c r="Z4" s="66"/>
      <c r="AA4" s="66"/>
      <c r="AB4" s="66"/>
      <c r="AC4" s="66"/>
      <c r="AD4" s="66"/>
    </row>
    <row r="5" spans="1:32" ht="6.95" customHeight="1">
      <c r="A5" s="66"/>
      <c r="B5" s="66"/>
      <c r="C5" s="66"/>
      <c r="D5" s="66"/>
      <c r="E5" s="66"/>
      <c r="F5" s="66"/>
      <c r="G5" s="66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</row>
    <row r="6" spans="1:32" ht="23.1" customHeight="1">
      <c r="A6" s="66"/>
      <c r="B6" s="66"/>
      <c r="C6" s="66"/>
      <c r="D6" s="66"/>
      <c r="E6" s="176">
        <f>+D17/1000</f>
        <v>2.89</v>
      </c>
      <c r="F6" s="176">
        <f>+D15/1000</f>
        <v>136.28399999999999</v>
      </c>
      <c r="G6" s="66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66"/>
      <c r="T6" s="66"/>
      <c r="U6" s="66"/>
      <c r="V6" s="102" t="s">
        <v>124</v>
      </c>
      <c r="W6" s="102"/>
      <c r="X6" s="102"/>
      <c r="Y6" s="102"/>
      <c r="Z6" s="102"/>
      <c r="AA6" s="102"/>
      <c r="AB6" s="102"/>
      <c r="AC6" s="102"/>
      <c r="AD6" s="66"/>
    </row>
    <row r="7" spans="1:32" ht="19.5" customHeight="1">
      <c r="A7" s="66"/>
      <c r="B7" s="66"/>
      <c r="C7" s="66"/>
      <c r="D7" s="66"/>
      <c r="E7" s="176"/>
      <c r="F7" s="176">
        <f>+D16/1000</f>
        <v>9.7799999999999994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102"/>
      <c r="W7" s="102"/>
      <c r="X7" s="102"/>
      <c r="Y7" s="102"/>
      <c r="Z7" s="102"/>
      <c r="AA7" s="102"/>
      <c r="AB7" s="102"/>
      <c r="AC7" s="102"/>
      <c r="AD7" s="66"/>
    </row>
    <row r="8" spans="1:32" ht="29.1" customHeight="1">
      <c r="A8" s="66"/>
      <c r="B8" s="66"/>
      <c r="C8" s="66"/>
      <c r="D8" s="66"/>
      <c r="E8" s="66"/>
      <c r="F8" s="176">
        <f>+D15*100/D14</f>
        <v>91.494018287525009</v>
      </c>
      <c r="G8" s="176"/>
      <c r="H8" s="176">
        <f>+D16*100/D14</f>
        <v>6.5657854102608857</v>
      </c>
      <c r="I8" s="176"/>
      <c r="J8" s="176">
        <f>+D17*100/D14</f>
        <v>1.9401963022141064</v>
      </c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2" ht="11.1" customHeight="1">
      <c r="A9" s="66"/>
      <c r="B9" s="108" t="s">
        <v>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109" t="s">
        <v>2</v>
      </c>
      <c r="AD9" s="66"/>
    </row>
    <row r="10" spans="1:32" ht="20.100000000000001" customHeight="1">
      <c r="A10" s="66"/>
      <c r="B10" s="177" t="s">
        <v>53</v>
      </c>
      <c r="C10" s="177" t="s">
        <v>4</v>
      </c>
      <c r="D10" s="178" t="s">
        <v>54</v>
      </c>
      <c r="E10" s="178"/>
      <c r="F10" s="133" t="s">
        <v>192</v>
      </c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66"/>
    </row>
    <row r="11" spans="1:32" ht="20.100000000000001" customHeight="1">
      <c r="A11" s="66"/>
      <c r="B11" s="177"/>
      <c r="C11" s="177"/>
      <c r="D11" s="178"/>
      <c r="E11" s="178"/>
      <c r="F11" s="178" t="s">
        <v>56</v>
      </c>
      <c r="G11" s="178" t="s">
        <v>57</v>
      </c>
      <c r="H11" s="178"/>
      <c r="I11" s="178" t="s">
        <v>193</v>
      </c>
      <c r="J11" s="178"/>
      <c r="K11" s="179"/>
      <c r="L11" s="179"/>
      <c r="M11" s="178" t="s">
        <v>194</v>
      </c>
      <c r="N11" s="179"/>
      <c r="O11" s="179"/>
      <c r="P11" s="178" t="s">
        <v>195</v>
      </c>
      <c r="Q11" s="179"/>
      <c r="R11" s="179"/>
      <c r="S11" s="179"/>
      <c r="T11" s="178" t="s">
        <v>196</v>
      </c>
      <c r="U11" s="179"/>
      <c r="V11" s="179"/>
      <c r="W11" s="178" t="s">
        <v>197</v>
      </c>
      <c r="X11" s="179"/>
      <c r="Y11" s="179"/>
      <c r="Z11" s="178" t="s">
        <v>198</v>
      </c>
      <c r="AA11" s="133"/>
      <c r="AB11" s="133"/>
      <c r="AC11" s="133"/>
      <c r="AD11" s="66"/>
    </row>
    <row r="12" spans="1:32" ht="60" customHeight="1">
      <c r="A12" s="66"/>
      <c r="B12" s="177"/>
      <c r="C12" s="177"/>
      <c r="D12" s="178"/>
      <c r="E12" s="178"/>
      <c r="F12" s="178"/>
      <c r="G12" s="178"/>
      <c r="H12" s="178"/>
      <c r="I12" s="178"/>
      <c r="J12" s="178"/>
      <c r="K12" s="180" t="s">
        <v>56</v>
      </c>
      <c r="L12" s="180" t="s">
        <v>57</v>
      </c>
      <c r="M12" s="178"/>
      <c r="N12" s="180" t="s">
        <v>56</v>
      </c>
      <c r="O12" s="180" t="s">
        <v>57</v>
      </c>
      <c r="P12" s="178"/>
      <c r="Q12" s="180" t="s">
        <v>56</v>
      </c>
      <c r="R12" s="178" t="s">
        <v>57</v>
      </c>
      <c r="S12" s="178"/>
      <c r="T12" s="178"/>
      <c r="U12" s="180" t="s">
        <v>56</v>
      </c>
      <c r="V12" s="180" t="s">
        <v>57</v>
      </c>
      <c r="W12" s="178"/>
      <c r="X12" s="180" t="s">
        <v>56</v>
      </c>
      <c r="Y12" s="180" t="s">
        <v>57</v>
      </c>
      <c r="Z12" s="178"/>
      <c r="AA12" s="178" t="s">
        <v>56</v>
      </c>
      <c r="AB12" s="178"/>
      <c r="AC12" s="181" t="s">
        <v>57</v>
      </c>
      <c r="AD12" s="66"/>
    </row>
    <row r="13" spans="1:32" ht="15" customHeight="1">
      <c r="A13" s="66"/>
      <c r="B13" s="138" t="s">
        <v>23</v>
      </c>
      <c r="C13" s="138" t="s">
        <v>24</v>
      </c>
      <c r="D13" s="139" t="s">
        <v>70</v>
      </c>
      <c r="E13" s="139"/>
      <c r="F13" s="138" t="s">
        <v>71</v>
      </c>
      <c r="G13" s="139" t="s">
        <v>72</v>
      </c>
      <c r="H13" s="139"/>
      <c r="I13" s="139" t="s">
        <v>73</v>
      </c>
      <c r="J13" s="139"/>
      <c r="K13" s="138" t="s">
        <v>74</v>
      </c>
      <c r="L13" s="138" t="s">
        <v>75</v>
      </c>
      <c r="M13" s="138" t="s">
        <v>76</v>
      </c>
      <c r="N13" s="138" t="s">
        <v>77</v>
      </c>
      <c r="O13" s="138" t="s">
        <v>78</v>
      </c>
      <c r="P13" s="138" t="s">
        <v>79</v>
      </c>
      <c r="Q13" s="138" t="s">
        <v>80</v>
      </c>
      <c r="R13" s="139" t="s">
        <v>81</v>
      </c>
      <c r="S13" s="139"/>
      <c r="T13" s="138" t="s">
        <v>82</v>
      </c>
      <c r="U13" s="138" t="s">
        <v>83</v>
      </c>
      <c r="V13" s="138" t="s">
        <v>84</v>
      </c>
      <c r="W13" s="138" t="s">
        <v>85</v>
      </c>
      <c r="X13" s="138" t="s">
        <v>86</v>
      </c>
      <c r="Y13" s="138" t="s">
        <v>126</v>
      </c>
      <c r="Z13" s="138" t="s">
        <v>87</v>
      </c>
      <c r="AA13" s="139" t="s">
        <v>88</v>
      </c>
      <c r="AB13" s="139"/>
      <c r="AC13" s="140" t="s">
        <v>89</v>
      </c>
      <c r="AD13" s="66"/>
    </row>
    <row r="14" spans="1:32" ht="20.100000000000001" customHeight="1">
      <c r="A14" s="66"/>
      <c r="B14" s="182" t="s">
        <v>199</v>
      </c>
      <c r="C14" s="183">
        <v>1</v>
      </c>
      <c r="D14" s="184">
        <v>148954</v>
      </c>
      <c r="E14" s="184"/>
      <c r="F14" s="185">
        <v>57920</v>
      </c>
      <c r="G14" s="184">
        <v>91034</v>
      </c>
      <c r="H14" s="184"/>
      <c r="I14" s="184">
        <v>65188</v>
      </c>
      <c r="J14" s="184"/>
      <c r="K14" s="185">
        <v>25003</v>
      </c>
      <c r="L14" s="185">
        <v>40185</v>
      </c>
      <c r="M14" s="185">
        <v>29304</v>
      </c>
      <c r="N14" s="185">
        <v>10954</v>
      </c>
      <c r="O14" s="185">
        <v>18350</v>
      </c>
      <c r="P14" s="185">
        <v>21301</v>
      </c>
      <c r="Q14" s="185">
        <v>9216</v>
      </c>
      <c r="R14" s="184">
        <v>12085</v>
      </c>
      <c r="S14" s="184"/>
      <c r="T14" s="185">
        <v>26530</v>
      </c>
      <c r="U14" s="185">
        <v>10271</v>
      </c>
      <c r="V14" s="185">
        <v>16259</v>
      </c>
      <c r="W14" s="185">
        <v>4701</v>
      </c>
      <c r="X14" s="185">
        <v>1776</v>
      </c>
      <c r="Y14" s="185">
        <v>2925</v>
      </c>
      <c r="Z14" s="185">
        <v>1917</v>
      </c>
      <c r="AA14" s="184">
        <v>698</v>
      </c>
      <c r="AB14" s="184"/>
      <c r="AC14" s="186">
        <v>1219</v>
      </c>
      <c r="AD14" s="66"/>
    </row>
    <row r="15" spans="1:32" ht="20.100000000000001" customHeight="1">
      <c r="A15" s="66"/>
      <c r="B15" s="182" t="s">
        <v>200</v>
      </c>
      <c r="C15" s="183">
        <v>2</v>
      </c>
      <c r="D15" s="184">
        <v>136284</v>
      </c>
      <c r="E15" s="184"/>
      <c r="F15" s="185">
        <v>53236</v>
      </c>
      <c r="G15" s="184">
        <v>83048</v>
      </c>
      <c r="H15" s="184"/>
      <c r="I15" s="184">
        <v>58979</v>
      </c>
      <c r="J15" s="184"/>
      <c r="K15" s="185">
        <v>22732</v>
      </c>
      <c r="L15" s="185">
        <v>36247</v>
      </c>
      <c r="M15" s="185">
        <v>25682</v>
      </c>
      <c r="N15" s="185">
        <v>9831</v>
      </c>
      <c r="O15" s="185">
        <v>15851</v>
      </c>
      <c r="P15" s="185">
        <v>19601</v>
      </c>
      <c r="Q15" s="185">
        <v>8440</v>
      </c>
      <c r="R15" s="184">
        <v>11161</v>
      </c>
      <c r="S15" s="184"/>
      <c r="T15" s="185">
        <v>25581</v>
      </c>
      <c r="U15" s="185">
        <v>9874</v>
      </c>
      <c r="V15" s="185">
        <v>15707</v>
      </c>
      <c r="W15" s="185">
        <v>4518</v>
      </c>
      <c r="X15" s="185">
        <v>1663</v>
      </c>
      <c r="Y15" s="185">
        <v>2855</v>
      </c>
      <c r="Z15" s="185">
        <v>1910</v>
      </c>
      <c r="AA15" s="184">
        <v>694</v>
      </c>
      <c r="AB15" s="184"/>
      <c r="AC15" s="186">
        <v>1216</v>
      </c>
      <c r="AD15" s="66"/>
      <c r="AF15" s="187"/>
    </row>
    <row r="16" spans="1:32" ht="20.100000000000001" customHeight="1">
      <c r="A16" s="66"/>
      <c r="B16" s="182" t="s">
        <v>201</v>
      </c>
      <c r="C16" s="183">
        <v>3</v>
      </c>
      <c r="D16" s="184">
        <v>9780</v>
      </c>
      <c r="E16" s="184"/>
      <c r="F16" s="185">
        <v>3318</v>
      </c>
      <c r="G16" s="184">
        <v>6462</v>
      </c>
      <c r="H16" s="184"/>
      <c r="I16" s="184">
        <v>4763</v>
      </c>
      <c r="J16" s="184"/>
      <c r="K16" s="185">
        <v>1575</v>
      </c>
      <c r="L16" s="185">
        <v>3188</v>
      </c>
      <c r="M16" s="185">
        <v>2929</v>
      </c>
      <c r="N16" s="185">
        <v>824</v>
      </c>
      <c r="O16" s="185">
        <v>2105</v>
      </c>
      <c r="P16" s="185">
        <v>1188</v>
      </c>
      <c r="Q16" s="185">
        <v>509</v>
      </c>
      <c r="R16" s="184">
        <v>679</v>
      </c>
      <c r="S16" s="184"/>
      <c r="T16" s="185">
        <v>716</v>
      </c>
      <c r="U16" s="185">
        <v>295</v>
      </c>
      <c r="V16" s="185">
        <v>421</v>
      </c>
      <c r="W16" s="185">
        <v>177</v>
      </c>
      <c r="X16" s="185">
        <v>111</v>
      </c>
      <c r="Y16" s="185">
        <v>66</v>
      </c>
      <c r="Z16" s="185">
        <v>7</v>
      </c>
      <c r="AA16" s="184">
        <v>4</v>
      </c>
      <c r="AB16" s="184"/>
      <c r="AC16" s="186">
        <v>3</v>
      </c>
      <c r="AD16" s="66"/>
    </row>
    <row r="17" spans="1:32" ht="20.100000000000001" customHeight="1">
      <c r="A17" s="66"/>
      <c r="B17" s="182" t="s">
        <v>202</v>
      </c>
      <c r="C17" s="183">
        <v>4</v>
      </c>
      <c r="D17" s="184">
        <v>2890</v>
      </c>
      <c r="E17" s="184"/>
      <c r="F17" s="185">
        <v>1366</v>
      </c>
      <c r="G17" s="184">
        <v>1524</v>
      </c>
      <c r="H17" s="184"/>
      <c r="I17" s="184">
        <v>1446</v>
      </c>
      <c r="J17" s="184"/>
      <c r="K17" s="185">
        <v>696</v>
      </c>
      <c r="L17" s="185">
        <v>750</v>
      </c>
      <c r="M17" s="185">
        <v>693</v>
      </c>
      <c r="N17" s="185">
        <v>299</v>
      </c>
      <c r="O17" s="185">
        <v>394</v>
      </c>
      <c r="P17" s="185">
        <v>512</v>
      </c>
      <c r="Q17" s="185">
        <v>267</v>
      </c>
      <c r="R17" s="184">
        <v>245</v>
      </c>
      <c r="S17" s="184"/>
      <c r="T17" s="185">
        <v>233</v>
      </c>
      <c r="U17" s="185">
        <v>102</v>
      </c>
      <c r="V17" s="185">
        <v>131</v>
      </c>
      <c r="W17" s="185">
        <v>6</v>
      </c>
      <c r="X17" s="185">
        <v>2</v>
      </c>
      <c r="Y17" s="185">
        <v>4</v>
      </c>
      <c r="Z17" s="185">
        <v>0</v>
      </c>
      <c r="AA17" s="184">
        <v>0</v>
      </c>
      <c r="AB17" s="184"/>
      <c r="AC17" s="186">
        <v>0</v>
      </c>
      <c r="AD17" s="66"/>
      <c r="AF17" s="187"/>
    </row>
    <row r="18" spans="1:32" ht="30" customHeight="1">
      <c r="A18" s="66"/>
      <c r="B18" s="188" t="s">
        <v>58</v>
      </c>
      <c r="C18" s="188"/>
      <c r="D18" s="189"/>
      <c r="E18" s="189"/>
      <c r="F18" s="190"/>
      <c r="G18" s="189"/>
      <c r="H18" s="189"/>
      <c r="I18" s="189"/>
      <c r="J18" s="189"/>
      <c r="K18" s="190"/>
      <c r="L18" s="190"/>
      <c r="M18" s="190"/>
      <c r="N18" s="190"/>
      <c r="O18" s="190"/>
      <c r="P18" s="190"/>
      <c r="Q18" s="190"/>
      <c r="R18" s="189"/>
      <c r="S18" s="189"/>
      <c r="T18" s="190"/>
      <c r="U18" s="190"/>
      <c r="V18" s="190"/>
      <c r="W18" s="190"/>
      <c r="X18" s="190"/>
      <c r="Y18" s="190"/>
      <c r="Z18" s="190"/>
      <c r="AA18" s="189"/>
      <c r="AB18" s="189"/>
      <c r="AC18" s="191"/>
      <c r="AD18" s="66"/>
    </row>
    <row r="19" spans="1:32" ht="20.100000000000001" customHeight="1">
      <c r="A19" s="66"/>
      <c r="B19" s="182" t="s">
        <v>200</v>
      </c>
      <c r="C19" s="183">
        <v>5</v>
      </c>
      <c r="D19" s="184">
        <v>3155</v>
      </c>
      <c r="E19" s="184"/>
      <c r="F19" s="185">
        <v>636</v>
      </c>
      <c r="G19" s="184">
        <v>2519</v>
      </c>
      <c r="H19" s="184"/>
      <c r="I19" s="184">
        <v>1778</v>
      </c>
      <c r="J19" s="184"/>
      <c r="K19" s="185">
        <v>327</v>
      </c>
      <c r="L19" s="185">
        <v>1451</v>
      </c>
      <c r="M19" s="185">
        <v>873</v>
      </c>
      <c r="N19" s="185">
        <v>167</v>
      </c>
      <c r="O19" s="185">
        <v>706</v>
      </c>
      <c r="P19" s="185">
        <v>378</v>
      </c>
      <c r="Q19" s="185">
        <v>38</v>
      </c>
      <c r="R19" s="184">
        <v>340</v>
      </c>
      <c r="S19" s="184"/>
      <c r="T19" s="185">
        <v>71</v>
      </c>
      <c r="U19" s="185">
        <v>58</v>
      </c>
      <c r="V19" s="185">
        <v>13</v>
      </c>
      <c r="W19" s="185">
        <v>55</v>
      </c>
      <c r="X19" s="185">
        <v>46</v>
      </c>
      <c r="Y19" s="185">
        <v>9</v>
      </c>
      <c r="Z19" s="185">
        <v>0</v>
      </c>
      <c r="AA19" s="184">
        <v>0</v>
      </c>
      <c r="AB19" s="184"/>
      <c r="AC19" s="186">
        <v>0</v>
      </c>
      <c r="AD19" s="66"/>
      <c r="AF19" s="192"/>
    </row>
    <row r="20" spans="1:32" ht="30" customHeight="1">
      <c r="A20" s="66"/>
      <c r="B20" s="188" t="s">
        <v>59</v>
      </c>
      <c r="C20" s="188"/>
      <c r="D20" s="193">
        <f>SUM(D21:E23)</f>
        <v>117037</v>
      </c>
      <c r="E20" s="189"/>
      <c r="F20" s="190"/>
      <c r="G20" s="189"/>
      <c r="H20" s="189"/>
      <c r="I20" s="189"/>
      <c r="J20" s="189"/>
      <c r="K20" s="190"/>
      <c r="L20" s="190"/>
      <c r="M20" s="190"/>
      <c r="N20" s="190"/>
      <c r="O20" s="190"/>
      <c r="P20" s="190"/>
      <c r="Q20" s="190"/>
      <c r="R20" s="189"/>
      <c r="S20" s="189"/>
      <c r="T20" s="190"/>
      <c r="U20" s="190"/>
      <c r="V20" s="190"/>
      <c r="W20" s="190"/>
      <c r="X20" s="190"/>
      <c r="Y20" s="190"/>
      <c r="Z20" s="190"/>
      <c r="AA20" s="189"/>
      <c r="AB20" s="189"/>
      <c r="AC20" s="191"/>
      <c r="AD20" s="66"/>
    </row>
    <row r="21" spans="1:32" ht="20.100000000000001" customHeight="1">
      <c r="A21" s="66"/>
      <c r="B21" s="182" t="s">
        <v>200</v>
      </c>
      <c r="C21" s="183">
        <v>6</v>
      </c>
      <c r="D21" s="184">
        <v>107364</v>
      </c>
      <c r="E21" s="184"/>
      <c r="F21" s="185">
        <v>43447</v>
      </c>
      <c r="G21" s="184">
        <v>63917</v>
      </c>
      <c r="H21" s="184"/>
      <c r="I21" s="184">
        <v>40877</v>
      </c>
      <c r="J21" s="184"/>
      <c r="K21" s="185">
        <v>16936</v>
      </c>
      <c r="L21" s="185">
        <v>23941</v>
      </c>
      <c r="M21" s="185">
        <v>18718</v>
      </c>
      <c r="N21" s="185">
        <v>7323</v>
      </c>
      <c r="O21" s="185">
        <v>11395</v>
      </c>
      <c r="P21" s="185">
        <v>16467</v>
      </c>
      <c r="Q21" s="185">
        <v>7316</v>
      </c>
      <c r="R21" s="184">
        <v>9151</v>
      </c>
      <c r="S21" s="184"/>
      <c r="T21" s="185">
        <v>25079</v>
      </c>
      <c r="U21" s="185">
        <v>9645</v>
      </c>
      <c r="V21" s="185">
        <v>15434</v>
      </c>
      <c r="W21" s="185">
        <v>4351</v>
      </c>
      <c r="X21" s="185">
        <v>1565</v>
      </c>
      <c r="Y21" s="185">
        <v>2786</v>
      </c>
      <c r="Z21" s="185">
        <v>1859</v>
      </c>
      <c r="AA21" s="184">
        <v>660</v>
      </c>
      <c r="AB21" s="184"/>
      <c r="AC21" s="186">
        <v>1199</v>
      </c>
      <c r="AD21" s="66"/>
      <c r="AF21" s="192"/>
    </row>
    <row r="22" spans="1:32" ht="20.100000000000001" customHeight="1">
      <c r="A22" s="66"/>
      <c r="B22" s="182" t="s">
        <v>201</v>
      </c>
      <c r="C22" s="183">
        <v>7</v>
      </c>
      <c r="D22" s="184">
        <v>6806</v>
      </c>
      <c r="E22" s="184"/>
      <c r="F22" s="185">
        <v>2433</v>
      </c>
      <c r="G22" s="184">
        <v>4373</v>
      </c>
      <c r="H22" s="184"/>
      <c r="I22" s="184">
        <v>3480</v>
      </c>
      <c r="J22" s="184"/>
      <c r="K22" s="185">
        <v>1124</v>
      </c>
      <c r="L22" s="185">
        <v>2356</v>
      </c>
      <c r="M22" s="185">
        <v>1709</v>
      </c>
      <c r="N22" s="185">
        <v>557</v>
      </c>
      <c r="O22" s="185">
        <v>1152</v>
      </c>
      <c r="P22" s="185">
        <v>979</v>
      </c>
      <c r="Q22" s="185">
        <v>437</v>
      </c>
      <c r="R22" s="184">
        <v>542</v>
      </c>
      <c r="S22" s="184"/>
      <c r="T22" s="185">
        <v>515</v>
      </c>
      <c r="U22" s="185">
        <v>226</v>
      </c>
      <c r="V22" s="185">
        <v>289</v>
      </c>
      <c r="W22" s="185">
        <v>117</v>
      </c>
      <c r="X22" s="185">
        <v>85</v>
      </c>
      <c r="Y22" s="185">
        <v>32</v>
      </c>
      <c r="Z22" s="185">
        <v>6</v>
      </c>
      <c r="AA22" s="184">
        <v>4</v>
      </c>
      <c r="AB22" s="184"/>
      <c r="AC22" s="186">
        <v>2</v>
      </c>
      <c r="AD22" s="66"/>
    </row>
    <row r="23" spans="1:32" ht="20.100000000000001" customHeight="1">
      <c r="A23" s="66"/>
      <c r="B23" s="182" t="s">
        <v>202</v>
      </c>
      <c r="C23" s="183">
        <v>8</v>
      </c>
      <c r="D23" s="184">
        <v>2867</v>
      </c>
      <c r="E23" s="184"/>
      <c r="F23" s="185">
        <v>1354</v>
      </c>
      <c r="G23" s="184">
        <v>1513</v>
      </c>
      <c r="H23" s="184"/>
      <c r="I23" s="184">
        <v>1428</v>
      </c>
      <c r="J23" s="184"/>
      <c r="K23" s="185">
        <v>687</v>
      </c>
      <c r="L23" s="185">
        <v>741</v>
      </c>
      <c r="M23" s="185">
        <v>689</v>
      </c>
      <c r="N23" s="185">
        <v>297</v>
      </c>
      <c r="O23" s="185">
        <v>392</v>
      </c>
      <c r="P23" s="185">
        <v>511</v>
      </c>
      <c r="Q23" s="185">
        <v>266</v>
      </c>
      <c r="R23" s="184">
        <v>245</v>
      </c>
      <c r="S23" s="184"/>
      <c r="T23" s="185">
        <v>233</v>
      </c>
      <c r="U23" s="185">
        <v>102</v>
      </c>
      <c r="V23" s="185">
        <v>131</v>
      </c>
      <c r="W23" s="185">
        <v>6</v>
      </c>
      <c r="X23" s="185">
        <v>2</v>
      </c>
      <c r="Y23" s="185">
        <v>4</v>
      </c>
      <c r="Z23" s="185">
        <v>0</v>
      </c>
      <c r="AA23" s="184">
        <v>0</v>
      </c>
      <c r="AB23" s="184"/>
      <c r="AC23" s="186">
        <v>0</v>
      </c>
      <c r="AD23" s="66"/>
      <c r="AF23" s="192"/>
    </row>
    <row r="24" spans="1:32" ht="30" customHeight="1">
      <c r="A24" s="66"/>
      <c r="B24" s="188" t="s">
        <v>60</v>
      </c>
      <c r="C24" s="188"/>
      <c r="D24" s="193">
        <f>SUM(D25:E27)</f>
        <v>25300</v>
      </c>
      <c r="E24" s="189"/>
      <c r="F24" s="190"/>
      <c r="G24" s="189"/>
      <c r="H24" s="189"/>
      <c r="I24" s="189"/>
      <c r="J24" s="189"/>
      <c r="K24" s="190"/>
      <c r="L24" s="190"/>
      <c r="M24" s="190"/>
      <c r="N24" s="190"/>
      <c r="O24" s="190"/>
      <c r="P24" s="190"/>
      <c r="Q24" s="190"/>
      <c r="R24" s="189"/>
      <c r="S24" s="189"/>
      <c r="T24" s="190"/>
      <c r="U24" s="190"/>
      <c r="V24" s="190"/>
      <c r="W24" s="190"/>
      <c r="X24" s="190"/>
      <c r="Y24" s="190"/>
      <c r="Z24" s="190"/>
      <c r="AA24" s="189"/>
      <c r="AB24" s="189"/>
      <c r="AC24" s="191"/>
      <c r="AD24" s="66"/>
    </row>
    <row r="25" spans="1:32" ht="20.100000000000001" customHeight="1">
      <c r="A25" s="66"/>
      <c r="B25" s="182" t="s">
        <v>200</v>
      </c>
      <c r="C25" s="183">
        <v>9</v>
      </c>
      <c r="D25" s="184">
        <v>22821</v>
      </c>
      <c r="E25" s="184"/>
      <c r="F25" s="185">
        <v>7886</v>
      </c>
      <c r="G25" s="184">
        <v>14935</v>
      </c>
      <c r="H25" s="184"/>
      <c r="I25" s="184">
        <v>14488</v>
      </c>
      <c r="J25" s="184"/>
      <c r="K25" s="185">
        <v>4705</v>
      </c>
      <c r="L25" s="185">
        <v>9783</v>
      </c>
      <c r="M25" s="185">
        <v>5794</v>
      </c>
      <c r="N25" s="185">
        <v>2199</v>
      </c>
      <c r="O25" s="185">
        <v>3595</v>
      </c>
      <c r="P25" s="185">
        <v>2337</v>
      </c>
      <c r="Q25" s="185">
        <v>912</v>
      </c>
      <c r="R25" s="184">
        <v>1425</v>
      </c>
      <c r="S25" s="184"/>
      <c r="T25" s="185">
        <v>130</v>
      </c>
      <c r="U25" s="185">
        <v>42</v>
      </c>
      <c r="V25" s="185">
        <v>88</v>
      </c>
      <c r="W25" s="185">
        <v>66</v>
      </c>
      <c r="X25" s="185">
        <v>26</v>
      </c>
      <c r="Y25" s="185">
        <v>40</v>
      </c>
      <c r="Z25" s="185">
        <v>6</v>
      </c>
      <c r="AA25" s="184">
        <v>2</v>
      </c>
      <c r="AB25" s="184"/>
      <c r="AC25" s="186">
        <v>4</v>
      </c>
      <c r="AD25" s="66"/>
    </row>
    <row r="26" spans="1:32" ht="20.100000000000001" customHeight="1">
      <c r="A26" s="66"/>
      <c r="B26" s="182" t="s">
        <v>201</v>
      </c>
      <c r="C26" s="183">
        <v>10</v>
      </c>
      <c r="D26" s="184">
        <v>2456</v>
      </c>
      <c r="E26" s="184"/>
      <c r="F26" s="185">
        <v>685</v>
      </c>
      <c r="G26" s="184">
        <v>1771</v>
      </c>
      <c r="H26" s="184"/>
      <c r="I26" s="184">
        <v>1150</v>
      </c>
      <c r="J26" s="184"/>
      <c r="K26" s="185">
        <v>389</v>
      </c>
      <c r="L26" s="185">
        <v>761</v>
      </c>
      <c r="M26" s="185">
        <v>1059</v>
      </c>
      <c r="N26" s="185">
        <v>204</v>
      </c>
      <c r="O26" s="185">
        <v>855</v>
      </c>
      <c r="P26" s="185">
        <v>117</v>
      </c>
      <c r="Q26" s="185">
        <v>42</v>
      </c>
      <c r="R26" s="184">
        <v>75</v>
      </c>
      <c r="S26" s="184"/>
      <c r="T26" s="185">
        <v>69</v>
      </c>
      <c r="U26" s="185">
        <v>24</v>
      </c>
      <c r="V26" s="185">
        <v>45</v>
      </c>
      <c r="W26" s="185">
        <v>60</v>
      </c>
      <c r="X26" s="185">
        <v>26</v>
      </c>
      <c r="Y26" s="185">
        <v>34</v>
      </c>
      <c r="Z26" s="185">
        <v>1</v>
      </c>
      <c r="AA26" s="184">
        <v>0</v>
      </c>
      <c r="AB26" s="184"/>
      <c r="AC26" s="186">
        <v>1</v>
      </c>
      <c r="AD26" s="66"/>
    </row>
    <row r="27" spans="1:32" ht="20.100000000000001" customHeight="1">
      <c r="A27" s="66"/>
      <c r="B27" s="182" t="s">
        <v>202</v>
      </c>
      <c r="C27" s="183">
        <v>11</v>
      </c>
      <c r="D27" s="184">
        <v>23</v>
      </c>
      <c r="E27" s="184"/>
      <c r="F27" s="185">
        <v>12</v>
      </c>
      <c r="G27" s="184">
        <v>11</v>
      </c>
      <c r="H27" s="184"/>
      <c r="I27" s="184">
        <v>18</v>
      </c>
      <c r="J27" s="184"/>
      <c r="K27" s="185">
        <v>9</v>
      </c>
      <c r="L27" s="185">
        <v>9</v>
      </c>
      <c r="M27" s="185">
        <v>4</v>
      </c>
      <c r="N27" s="185">
        <v>2</v>
      </c>
      <c r="O27" s="185">
        <v>2</v>
      </c>
      <c r="P27" s="185">
        <v>1</v>
      </c>
      <c r="Q27" s="185">
        <v>1</v>
      </c>
      <c r="R27" s="184">
        <v>0</v>
      </c>
      <c r="S27" s="184"/>
      <c r="T27" s="185">
        <v>0</v>
      </c>
      <c r="U27" s="185">
        <v>0</v>
      </c>
      <c r="V27" s="185">
        <v>0</v>
      </c>
      <c r="W27" s="185">
        <v>0</v>
      </c>
      <c r="X27" s="185">
        <v>0</v>
      </c>
      <c r="Y27" s="185">
        <v>0</v>
      </c>
      <c r="Z27" s="185">
        <v>0</v>
      </c>
      <c r="AA27" s="184">
        <v>0</v>
      </c>
      <c r="AB27" s="184"/>
      <c r="AC27" s="186">
        <v>0</v>
      </c>
      <c r="AD27" s="66"/>
    </row>
    <row r="28" spans="1:32" ht="30" customHeight="1">
      <c r="A28" s="66"/>
      <c r="B28" s="188" t="s">
        <v>61</v>
      </c>
      <c r="C28" s="188"/>
      <c r="D28" s="193">
        <f>SUM(D29:E30)</f>
        <v>3462</v>
      </c>
      <c r="E28" s="189"/>
      <c r="F28" s="190"/>
      <c r="G28" s="189"/>
      <c r="H28" s="189"/>
      <c r="I28" s="189"/>
      <c r="J28" s="189"/>
      <c r="K28" s="190"/>
      <c r="L28" s="190"/>
      <c r="M28" s="190"/>
      <c r="N28" s="190"/>
      <c r="O28" s="190"/>
      <c r="P28" s="190"/>
      <c r="Q28" s="190"/>
      <c r="R28" s="189"/>
      <c r="S28" s="189"/>
      <c r="T28" s="190"/>
      <c r="U28" s="190"/>
      <c r="V28" s="190"/>
      <c r="W28" s="190"/>
      <c r="X28" s="190"/>
      <c r="Y28" s="190"/>
      <c r="Z28" s="190"/>
      <c r="AA28" s="189"/>
      <c r="AB28" s="189"/>
      <c r="AC28" s="191"/>
      <c r="AD28" s="66"/>
    </row>
    <row r="29" spans="1:32" ht="20.100000000000001" customHeight="1">
      <c r="A29" s="66"/>
      <c r="B29" s="182" t="s">
        <v>200</v>
      </c>
      <c r="C29" s="183">
        <v>12</v>
      </c>
      <c r="D29" s="184">
        <v>2944</v>
      </c>
      <c r="E29" s="184"/>
      <c r="F29" s="185">
        <v>1267</v>
      </c>
      <c r="G29" s="184">
        <v>1677</v>
      </c>
      <c r="H29" s="184"/>
      <c r="I29" s="184">
        <v>1836</v>
      </c>
      <c r="J29" s="184"/>
      <c r="K29" s="185">
        <v>764</v>
      </c>
      <c r="L29" s="185">
        <v>1072</v>
      </c>
      <c r="M29" s="185">
        <v>297</v>
      </c>
      <c r="N29" s="185">
        <v>142</v>
      </c>
      <c r="O29" s="185">
        <v>155</v>
      </c>
      <c r="P29" s="185">
        <v>419</v>
      </c>
      <c r="Q29" s="185">
        <v>174</v>
      </c>
      <c r="R29" s="184">
        <v>245</v>
      </c>
      <c r="S29" s="184"/>
      <c r="T29" s="185">
        <v>301</v>
      </c>
      <c r="U29" s="185">
        <v>129</v>
      </c>
      <c r="V29" s="185">
        <v>172</v>
      </c>
      <c r="W29" s="185">
        <v>46</v>
      </c>
      <c r="X29" s="185">
        <v>26</v>
      </c>
      <c r="Y29" s="185">
        <v>20</v>
      </c>
      <c r="Z29" s="185">
        <v>45</v>
      </c>
      <c r="AA29" s="184">
        <v>32</v>
      </c>
      <c r="AB29" s="184"/>
      <c r="AC29" s="186">
        <v>13</v>
      </c>
      <c r="AD29" s="66"/>
    </row>
    <row r="30" spans="1:32" ht="20.100000000000001" customHeight="1">
      <c r="A30" s="66"/>
      <c r="B30" s="182" t="s">
        <v>201</v>
      </c>
      <c r="C30" s="183">
        <v>13</v>
      </c>
      <c r="D30" s="184">
        <v>518</v>
      </c>
      <c r="E30" s="184"/>
      <c r="F30" s="185">
        <v>200</v>
      </c>
      <c r="G30" s="184">
        <v>318</v>
      </c>
      <c r="H30" s="184"/>
      <c r="I30" s="184">
        <v>133</v>
      </c>
      <c r="J30" s="184"/>
      <c r="K30" s="185">
        <v>62</v>
      </c>
      <c r="L30" s="185">
        <v>71</v>
      </c>
      <c r="M30" s="185">
        <v>161</v>
      </c>
      <c r="N30" s="185">
        <v>63</v>
      </c>
      <c r="O30" s="185">
        <v>98</v>
      </c>
      <c r="P30" s="185">
        <v>92</v>
      </c>
      <c r="Q30" s="185">
        <v>30</v>
      </c>
      <c r="R30" s="184">
        <v>62</v>
      </c>
      <c r="S30" s="184"/>
      <c r="T30" s="185">
        <v>132</v>
      </c>
      <c r="U30" s="185">
        <v>45</v>
      </c>
      <c r="V30" s="185">
        <v>87</v>
      </c>
      <c r="W30" s="185">
        <v>0</v>
      </c>
      <c r="X30" s="185">
        <v>0</v>
      </c>
      <c r="Y30" s="185">
        <v>0</v>
      </c>
      <c r="Z30" s="185">
        <v>0</v>
      </c>
      <c r="AA30" s="184">
        <v>0</v>
      </c>
      <c r="AB30" s="184"/>
      <c r="AC30" s="186">
        <v>0</v>
      </c>
      <c r="AD30" s="66"/>
    </row>
    <row r="31" spans="1:32" ht="20.100000000000001" customHeight="1">
      <c r="A31" s="66"/>
      <c r="B31" s="95" t="s">
        <v>36</v>
      </c>
      <c r="C31" s="96" t="s">
        <v>117</v>
      </c>
      <c r="D31" s="96"/>
      <c r="E31" s="96"/>
      <c r="F31" s="97" t="s">
        <v>203</v>
      </c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66"/>
      <c r="W31" s="66"/>
      <c r="X31" s="66"/>
      <c r="Y31" s="66"/>
      <c r="Z31" s="66"/>
      <c r="AA31" s="66"/>
      <c r="AB31" s="66"/>
      <c r="AC31" s="66"/>
      <c r="AD31" s="66"/>
    </row>
    <row r="32" spans="1:32" ht="6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1:30" ht="15" customHeight="1">
      <c r="A33" s="66"/>
      <c r="B33" s="66"/>
      <c r="C33" s="96" t="s">
        <v>119</v>
      </c>
      <c r="D33" s="96"/>
      <c r="E33" s="96"/>
      <c r="F33" s="97" t="s">
        <v>204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1:30" ht="39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1:30" ht="11.1" customHeight="1">
      <c r="A35" s="66"/>
      <c r="B35" s="66"/>
      <c r="C35" s="66"/>
      <c r="D35" s="66"/>
      <c r="E35" s="99"/>
      <c r="F35" s="99"/>
      <c r="G35" s="99"/>
      <c r="H35" s="99"/>
      <c r="I35" s="99"/>
      <c r="J35" s="66"/>
      <c r="K35" s="66"/>
      <c r="L35" s="98"/>
      <c r="M35" s="98"/>
      <c r="N35" s="98"/>
      <c r="O35" s="66"/>
      <c r="P35" s="98"/>
      <c r="Q35" s="98"/>
      <c r="R35" s="98"/>
      <c r="S35" s="98"/>
      <c r="T35" s="66"/>
      <c r="U35" s="98"/>
      <c r="V35" s="98"/>
      <c r="W35" s="98"/>
      <c r="X35" s="66"/>
      <c r="Y35" s="66"/>
      <c r="Z35" s="66"/>
      <c r="AA35" s="66"/>
      <c r="AB35" s="66"/>
      <c r="AC35" s="66"/>
      <c r="AD35" s="66"/>
    </row>
    <row r="36" spans="1:30" ht="3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98"/>
      <c r="M36" s="98"/>
      <c r="N36" s="98"/>
      <c r="O36" s="66"/>
      <c r="P36" s="98"/>
      <c r="Q36" s="98"/>
      <c r="R36" s="98"/>
      <c r="S36" s="98"/>
      <c r="T36" s="66"/>
      <c r="U36" s="98"/>
      <c r="V36" s="98"/>
      <c r="W36" s="98"/>
      <c r="X36" s="66"/>
      <c r="Y36" s="66"/>
      <c r="Z36" s="66"/>
      <c r="AA36" s="66"/>
      <c r="AB36" s="66"/>
      <c r="AC36" s="66"/>
      <c r="AD36" s="66"/>
    </row>
    <row r="37" spans="1:30" ht="9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100"/>
      <c r="M37" s="100"/>
      <c r="N37" s="100"/>
      <c r="O37" s="66"/>
      <c r="P37" s="100"/>
      <c r="Q37" s="100"/>
      <c r="R37" s="100"/>
      <c r="S37" s="100"/>
      <c r="T37" s="66"/>
      <c r="U37" s="100"/>
      <c r="V37" s="100"/>
      <c r="W37" s="100"/>
      <c r="X37" s="66"/>
      <c r="Y37" s="66"/>
      <c r="Z37" s="66"/>
      <c r="AA37" s="66"/>
      <c r="AB37" s="66"/>
      <c r="AC37" s="66"/>
      <c r="AD37" s="66"/>
    </row>
    <row r="38" spans="1:30" ht="3" customHeight="1">
      <c r="A38" s="66"/>
      <c r="B38" s="66"/>
      <c r="C38" s="66"/>
      <c r="D38" s="66"/>
      <c r="E38" s="99"/>
      <c r="F38" s="99"/>
      <c r="G38" s="99"/>
      <c r="H38" s="99"/>
      <c r="I38" s="99"/>
      <c r="J38" s="66"/>
      <c r="K38" s="66"/>
      <c r="L38" s="100"/>
      <c r="M38" s="100"/>
      <c r="N38" s="100"/>
      <c r="O38" s="66"/>
      <c r="P38" s="100"/>
      <c r="Q38" s="100"/>
      <c r="R38" s="100"/>
      <c r="S38" s="100"/>
      <c r="T38" s="66"/>
      <c r="U38" s="100"/>
      <c r="V38" s="100"/>
      <c r="W38" s="100"/>
      <c r="X38" s="66"/>
      <c r="Y38" s="66"/>
      <c r="Z38" s="66"/>
      <c r="AA38" s="66"/>
      <c r="AB38" s="66"/>
      <c r="AC38" s="66"/>
      <c r="AD38" s="66"/>
    </row>
    <row r="39" spans="1:30" ht="11.1" customHeight="1">
      <c r="A39" s="66"/>
      <c r="B39" s="66"/>
      <c r="C39" s="99"/>
      <c r="D39" s="99"/>
      <c r="E39" s="99"/>
      <c r="F39" s="99"/>
      <c r="G39" s="99"/>
      <c r="H39" s="99"/>
      <c r="I39" s="99"/>
      <c r="J39" s="66"/>
      <c r="K39" s="66"/>
      <c r="L39" s="98"/>
      <c r="M39" s="98"/>
      <c r="N39" s="98"/>
      <c r="O39" s="66"/>
      <c r="P39" s="98"/>
      <c r="Q39" s="98"/>
      <c r="R39" s="98"/>
      <c r="S39" s="98"/>
      <c r="T39" s="66"/>
      <c r="U39" s="98"/>
      <c r="V39" s="98"/>
      <c r="W39" s="98"/>
      <c r="X39" s="66"/>
      <c r="Y39" s="66"/>
      <c r="Z39" s="66"/>
      <c r="AA39" s="66"/>
      <c r="AB39" s="66"/>
      <c r="AC39" s="66"/>
      <c r="AD39" s="66"/>
    </row>
    <row r="40" spans="1:30" ht="3" customHeight="1">
      <c r="A40" s="66"/>
      <c r="B40" s="66"/>
      <c r="C40" s="99"/>
      <c r="D40" s="99"/>
      <c r="E40" s="66"/>
      <c r="F40" s="66"/>
      <c r="G40" s="66"/>
      <c r="H40" s="66"/>
      <c r="I40" s="66"/>
      <c r="J40" s="66"/>
      <c r="K40" s="66"/>
      <c r="L40" s="98"/>
      <c r="M40" s="98"/>
      <c r="N40" s="98"/>
      <c r="O40" s="66"/>
      <c r="P40" s="98"/>
      <c r="Q40" s="98"/>
      <c r="R40" s="98"/>
      <c r="S40" s="98"/>
      <c r="T40" s="66"/>
      <c r="U40" s="98"/>
      <c r="V40" s="98"/>
      <c r="W40" s="98"/>
      <c r="X40" s="66"/>
      <c r="Y40" s="66"/>
      <c r="Z40" s="66"/>
      <c r="AA40" s="66"/>
      <c r="AB40" s="66"/>
      <c r="AC40" s="66"/>
      <c r="AD40" s="66"/>
    </row>
    <row r="41" spans="1:30" ht="9.9499999999999993" customHeight="1">
      <c r="A41" s="66"/>
      <c r="B41" s="66"/>
      <c r="C41" s="99"/>
      <c r="D41" s="99"/>
      <c r="E41" s="66"/>
      <c r="F41" s="66"/>
      <c r="G41" s="66"/>
      <c r="H41" s="66"/>
      <c r="I41" s="66"/>
      <c r="J41" s="66"/>
      <c r="K41" s="66"/>
      <c r="L41" s="100"/>
      <c r="M41" s="100"/>
      <c r="N41" s="100"/>
      <c r="O41" s="66"/>
      <c r="P41" s="100"/>
      <c r="Q41" s="100"/>
      <c r="R41" s="100"/>
      <c r="S41" s="100"/>
      <c r="T41" s="66"/>
      <c r="U41" s="100"/>
      <c r="V41" s="100"/>
      <c r="W41" s="100"/>
      <c r="X41" s="66"/>
      <c r="Y41" s="66"/>
      <c r="Z41" s="66"/>
      <c r="AA41" s="66"/>
      <c r="AB41" s="66"/>
      <c r="AC41" s="66"/>
      <c r="AD41" s="66"/>
    </row>
    <row r="42" spans="1:30" ht="0.95" customHeight="1">
      <c r="A42" s="66"/>
      <c r="B42" s="66"/>
      <c r="C42" s="99"/>
      <c r="D42" s="99"/>
      <c r="E42" s="66"/>
      <c r="F42" s="66"/>
      <c r="G42" s="66"/>
      <c r="H42" s="66"/>
      <c r="I42" s="66"/>
      <c r="J42" s="66"/>
      <c r="K42" s="66"/>
      <c r="L42" s="98"/>
      <c r="M42" s="98"/>
      <c r="N42" s="98"/>
      <c r="O42" s="66"/>
      <c r="P42" s="98"/>
      <c r="Q42" s="98"/>
      <c r="R42" s="98"/>
      <c r="S42" s="98"/>
      <c r="T42" s="66"/>
      <c r="U42" s="98"/>
      <c r="V42" s="98"/>
      <c r="W42" s="98"/>
      <c r="X42" s="66"/>
      <c r="Y42" s="66"/>
      <c r="Z42" s="66"/>
      <c r="AA42" s="66"/>
      <c r="AB42" s="66"/>
      <c r="AC42" s="66"/>
      <c r="AD42" s="66"/>
    </row>
    <row r="43" spans="1:30" ht="11.1" customHeight="1">
      <c r="A43" s="66"/>
      <c r="B43" s="66"/>
      <c r="C43" s="66"/>
      <c r="D43" s="66"/>
      <c r="E43" s="99"/>
      <c r="F43" s="99"/>
      <c r="G43" s="99"/>
      <c r="H43" s="99"/>
      <c r="I43" s="99"/>
      <c r="J43" s="66"/>
      <c r="K43" s="66"/>
      <c r="L43" s="98"/>
      <c r="M43" s="98"/>
      <c r="N43" s="98"/>
      <c r="O43" s="66"/>
      <c r="P43" s="98"/>
      <c r="Q43" s="98"/>
      <c r="R43" s="98"/>
      <c r="S43" s="98"/>
      <c r="T43" s="66"/>
      <c r="U43" s="98"/>
      <c r="V43" s="98"/>
      <c r="W43" s="98"/>
      <c r="X43" s="66"/>
      <c r="Y43" s="66"/>
      <c r="Z43" s="66"/>
      <c r="AA43" s="66"/>
      <c r="AB43" s="66"/>
      <c r="AC43" s="66"/>
      <c r="AD43" s="66"/>
    </row>
    <row r="44" spans="1:30" ht="2.1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98"/>
      <c r="M44" s="98"/>
      <c r="N44" s="98"/>
      <c r="O44" s="66"/>
      <c r="P44" s="98"/>
      <c r="Q44" s="98"/>
      <c r="R44" s="98"/>
      <c r="S44" s="98"/>
      <c r="T44" s="66"/>
      <c r="U44" s="98"/>
      <c r="V44" s="98"/>
      <c r="W44" s="98"/>
      <c r="X44" s="66"/>
      <c r="Y44" s="66"/>
      <c r="Z44" s="66"/>
      <c r="AA44" s="66"/>
      <c r="AB44" s="66"/>
      <c r="AC44" s="66"/>
      <c r="AD44" s="66"/>
    </row>
    <row r="45" spans="1:30" ht="9.9499999999999993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100"/>
      <c r="M45" s="100"/>
      <c r="N45" s="100"/>
      <c r="O45" s="66"/>
      <c r="P45" s="100"/>
      <c r="Q45" s="100"/>
      <c r="R45" s="100"/>
      <c r="S45" s="100"/>
      <c r="T45" s="66"/>
      <c r="U45" s="100"/>
      <c r="V45" s="100"/>
      <c r="W45" s="100"/>
      <c r="X45" s="66"/>
      <c r="Y45" s="66"/>
      <c r="Z45" s="66"/>
      <c r="AA45" s="66"/>
      <c r="AB45" s="66"/>
      <c r="AC45" s="66"/>
      <c r="AD45" s="66"/>
    </row>
    <row r="46" spans="1:30" ht="0.9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100"/>
      <c r="V46" s="100"/>
      <c r="W46" s="100"/>
      <c r="X46" s="66"/>
      <c r="Y46" s="66"/>
      <c r="Z46" s="66"/>
      <c r="AA46" s="66"/>
      <c r="AB46" s="66"/>
      <c r="AC46" s="66"/>
      <c r="AD46" s="66"/>
    </row>
    <row r="47" spans="1:30" ht="24.9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</row>
    <row r="48" spans="1:30" ht="14.1" customHeight="1">
      <c r="A48" s="66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66"/>
    </row>
    <row r="49" spans="1:30" ht="11.1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</row>
    <row r="50" spans="1:30" ht="20.100000000000001" customHeight="1">
      <c r="A50" s="66"/>
      <c r="B50" s="174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</row>
    <row r="51" spans="1:30" ht="36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</row>
  </sheetData>
  <mergeCells count="146">
    <mergeCell ref="B48:AC48"/>
    <mergeCell ref="U41:W41"/>
    <mergeCell ref="L42:N44"/>
    <mergeCell ref="P42:S44"/>
    <mergeCell ref="U42:W44"/>
    <mergeCell ref="E43:I43"/>
    <mergeCell ref="L45:N45"/>
    <mergeCell ref="P45:S45"/>
    <mergeCell ref="U45:W46"/>
    <mergeCell ref="L37:N38"/>
    <mergeCell ref="P37:S38"/>
    <mergeCell ref="U37:W38"/>
    <mergeCell ref="E38:I39"/>
    <mergeCell ref="C39:D42"/>
    <mergeCell ref="L39:N40"/>
    <mergeCell ref="P39:S40"/>
    <mergeCell ref="U39:W40"/>
    <mergeCell ref="L41:N41"/>
    <mergeCell ref="P41:S41"/>
    <mergeCell ref="C33:E33"/>
    <mergeCell ref="F33:Q33"/>
    <mergeCell ref="E35:I35"/>
    <mergeCell ref="L35:N36"/>
    <mergeCell ref="P35:S36"/>
    <mergeCell ref="U35:W36"/>
    <mergeCell ref="D30:E30"/>
    <mergeCell ref="G30:H30"/>
    <mergeCell ref="I30:J30"/>
    <mergeCell ref="R30:S30"/>
    <mergeCell ref="AA30:AB30"/>
    <mergeCell ref="C31:E31"/>
    <mergeCell ref="F31:U31"/>
    <mergeCell ref="AA28:AB28"/>
    <mergeCell ref="D29:E29"/>
    <mergeCell ref="G29:H29"/>
    <mergeCell ref="I29:J29"/>
    <mergeCell ref="R29:S29"/>
    <mergeCell ref="AA29:AB29"/>
    <mergeCell ref="D27:E27"/>
    <mergeCell ref="G27:H27"/>
    <mergeCell ref="I27:J27"/>
    <mergeCell ref="R27:S27"/>
    <mergeCell ref="AA27:AB27"/>
    <mergeCell ref="B28:C28"/>
    <mergeCell ref="D28:E28"/>
    <mergeCell ref="G28:H28"/>
    <mergeCell ref="I28:J28"/>
    <mergeCell ref="R28:S28"/>
    <mergeCell ref="D25:E25"/>
    <mergeCell ref="G25:H25"/>
    <mergeCell ref="I25:J25"/>
    <mergeCell ref="R25:S25"/>
    <mergeCell ref="AA25:AB25"/>
    <mergeCell ref="D26:E26"/>
    <mergeCell ref="G26:H26"/>
    <mergeCell ref="I26:J26"/>
    <mergeCell ref="R26:S26"/>
    <mergeCell ref="AA26:AB26"/>
    <mergeCell ref="B24:C24"/>
    <mergeCell ref="D24:E24"/>
    <mergeCell ref="G24:H24"/>
    <mergeCell ref="I24:J24"/>
    <mergeCell ref="R24:S24"/>
    <mergeCell ref="AA24:AB24"/>
    <mergeCell ref="D22:E22"/>
    <mergeCell ref="G22:H22"/>
    <mergeCell ref="I22:J22"/>
    <mergeCell ref="R22:S22"/>
    <mergeCell ref="AA22:AB22"/>
    <mergeCell ref="D23:E23"/>
    <mergeCell ref="G23:H23"/>
    <mergeCell ref="I23:J23"/>
    <mergeCell ref="R23:S23"/>
    <mergeCell ref="AA23:AB23"/>
    <mergeCell ref="AA20:AB20"/>
    <mergeCell ref="D21:E21"/>
    <mergeCell ref="G21:H21"/>
    <mergeCell ref="I21:J21"/>
    <mergeCell ref="R21:S21"/>
    <mergeCell ref="AA21:AB21"/>
    <mergeCell ref="D19:E19"/>
    <mergeCell ref="G19:H19"/>
    <mergeCell ref="I19:J19"/>
    <mergeCell ref="R19:S19"/>
    <mergeCell ref="AA19:AB19"/>
    <mergeCell ref="B20:C20"/>
    <mergeCell ref="D20:E20"/>
    <mergeCell ref="G20:H20"/>
    <mergeCell ref="I20:J20"/>
    <mergeCell ref="R20:S20"/>
    <mergeCell ref="B18:C18"/>
    <mergeCell ref="D18:E18"/>
    <mergeCell ref="G18:H18"/>
    <mergeCell ref="I18:J18"/>
    <mergeCell ref="R18:S18"/>
    <mergeCell ref="AA18:AB18"/>
    <mergeCell ref="D16:E16"/>
    <mergeCell ref="G16:H16"/>
    <mergeCell ref="I16:J16"/>
    <mergeCell ref="R16:S16"/>
    <mergeCell ref="AA16:AB16"/>
    <mergeCell ref="D17:E17"/>
    <mergeCell ref="G17:H17"/>
    <mergeCell ref="I17:J17"/>
    <mergeCell ref="R17:S17"/>
    <mergeCell ref="AA17:AB17"/>
    <mergeCell ref="D14:E14"/>
    <mergeCell ref="G14:H14"/>
    <mergeCell ref="I14:J14"/>
    <mergeCell ref="R14:S14"/>
    <mergeCell ref="AA14:AB14"/>
    <mergeCell ref="D15:E15"/>
    <mergeCell ref="G15:H15"/>
    <mergeCell ref="I15:J15"/>
    <mergeCell ref="R15:S15"/>
    <mergeCell ref="AA15:AB15"/>
    <mergeCell ref="AA11:AC11"/>
    <mergeCell ref="R12:S12"/>
    <mergeCell ref="AA12:AB12"/>
    <mergeCell ref="D13:E13"/>
    <mergeCell ref="G13:H13"/>
    <mergeCell ref="I13:J13"/>
    <mergeCell ref="R13:S13"/>
    <mergeCell ref="AA13:AB13"/>
    <mergeCell ref="Q11:S11"/>
    <mergeCell ref="T11:T12"/>
    <mergeCell ref="U11:V11"/>
    <mergeCell ref="W11:W12"/>
    <mergeCell ref="X11:Y11"/>
    <mergeCell ref="Z11:Z12"/>
    <mergeCell ref="G11:H12"/>
    <mergeCell ref="I11:J12"/>
    <mergeCell ref="K11:L11"/>
    <mergeCell ref="M11:M12"/>
    <mergeCell ref="N11:O11"/>
    <mergeCell ref="P11:P12"/>
    <mergeCell ref="B1:B3"/>
    <mergeCell ref="AB1:AC1"/>
    <mergeCell ref="D3:U4"/>
    <mergeCell ref="H5:R6"/>
    <mergeCell ref="V6:AC7"/>
    <mergeCell ref="B10:B12"/>
    <mergeCell ref="C10:C12"/>
    <mergeCell ref="D10:E12"/>
    <mergeCell ref="F10:AC10"/>
    <mergeCell ref="F11:F12"/>
  </mergeCells>
  <pageMargins left="0" right="0" top="0" bottom="0" header="0" footer="0"/>
  <pageSetup scale="61" orientation="landscape" horizontalDpi="300" verticalDpi="300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1968B-06B6-404E-8033-C9E2ED1012B1}">
  <dimension ref="A1:T546"/>
  <sheetViews>
    <sheetView view="pageBreakPreview" topLeftCell="A482" zoomScale="85" zoomScaleNormal="100" zoomScaleSheetLayoutView="85" workbookViewId="0">
      <selection activeCell="Y535" sqref="Y535"/>
    </sheetView>
  </sheetViews>
  <sheetFormatPr defaultColWidth="11.85546875" defaultRowHeight="12.75"/>
  <cols>
    <col min="1" max="1" width="11.85546875" style="68" customWidth="1"/>
    <col min="2" max="2" width="10.5703125" style="68" customWidth="1"/>
    <col min="3" max="3" width="21.85546875" style="68" customWidth="1"/>
    <col min="4" max="4" width="5.140625" style="68" customWidth="1"/>
    <col min="5" max="5" width="8" style="68" customWidth="1"/>
    <col min="6" max="19" width="7.5703125" style="68" customWidth="1"/>
    <col min="20" max="257" width="11.85546875" style="68"/>
    <col min="258" max="258" width="10.5703125" style="68" customWidth="1"/>
    <col min="259" max="259" width="21.85546875" style="68" customWidth="1"/>
    <col min="260" max="260" width="5.140625" style="68" customWidth="1"/>
    <col min="261" max="261" width="8" style="68" customWidth="1"/>
    <col min="262" max="275" width="7.5703125" style="68" customWidth="1"/>
    <col min="276" max="513" width="11.85546875" style="68"/>
    <col min="514" max="514" width="10.5703125" style="68" customWidth="1"/>
    <col min="515" max="515" width="21.85546875" style="68" customWidth="1"/>
    <col min="516" max="516" width="5.140625" style="68" customWidth="1"/>
    <col min="517" max="517" width="8" style="68" customWidth="1"/>
    <col min="518" max="531" width="7.5703125" style="68" customWidth="1"/>
    <col min="532" max="769" width="11.85546875" style="68"/>
    <col min="770" max="770" width="10.5703125" style="68" customWidth="1"/>
    <col min="771" max="771" width="21.85546875" style="68" customWidth="1"/>
    <col min="772" max="772" width="5.140625" style="68" customWidth="1"/>
    <col min="773" max="773" width="8" style="68" customWidth="1"/>
    <col min="774" max="787" width="7.5703125" style="68" customWidth="1"/>
    <col min="788" max="1025" width="11.85546875" style="68"/>
    <col min="1026" max="1026" width="10.5703125" style="68" customWidth="1"/>
    <col min="1027" max="1027" width="21.85546875" style="68" customWidth="1"/>
    <col min="1028" max="1028" width="5.140625" style="68" customWidth="1"/>
    <col min="1029" max="1029" width="8" style="68" customWidth="1"/>
    <col min="1030" max="1043" width="7.5703125" style="68" customWidth="1"/>
    <col min="1044" max="1281" width="11.85546875" style="68"/>
    <col min="1282" max="1282" width="10.5703125" style="68" customWidth="1"/>
    <col min="1283" max="1283" width="21.85546875" style="68" customWidth="1"/>
    <col min="1284" max="1284" width="5.140625" style="68" customWidth="1"/>
    <col min="1285" max="1285" width="8" style="68" customWidth="1"/>
    <col min="1286" max="1299" width="7.5703125" style="68" customWidth="1"/>
    <col min="1300" max="1537" width="11.85546875" style="68"/>
    <col min="1538" max="1538" width="10.5703125" style="68" customWidth="1"/>
    <col min="1539" max="1539" width="21.85546875" style="68" customWidth="1"/>
    <col min="1540" max="1540" width="5.140625" style="68" customWidth="1"/>
    <col min="1541" max="1541" width="8" style="68" customWidth="1"/>
    <col min="1542" max="1555" width="7.5703125" style="68" customWidth="1"/>
    <col min="1556" max="1793" width="11.85546875" style="68"/>
    <col min="1794" max="1794" width="10.5703125" style="68" customWidth="1"/>
    <col min="1795" max="1795" width="21.85546875" style="68" customWidth="1"/>
    <col min="1796" max="1796" width="5.140625" style="68" customWidth="1"/>
    <col min="1797" max="1797" width="8" style="68" customWidth="1"/>
    <col min="1798" max="1811" width="7.5703125" style="68" customWidth="1"/>
    <col min="1812" max="2049" width="11.85546875" style="68"/>
    <col min="2050" max="2050" width="10.5703125" style="68" customWidth="1"/>
    <col min="2051" max="2051" width="21.85546875" style="68" customWidth="1"/>
    <col min="2052" max="2052" width="5.140625" style="68" customWidth="1"/>
    <col min="2053" max="2053" width="8" style="68" customWidth="1"/>
    <col min="2054" max="2067" width="7.5703125" style="68" customWidth="1"/>
    <col min="2068" max="2305" width="11.85546875" style="68"/>
    <col min="2306" max="2306" width="10.5703125" style="68" customWidth="1"/>
    <col min="2307" max="2307" width="21.85546875" style="68" customWidth="1"/>
    <col min="2308" max="2308" width="5.140625" style="68" customWidth="1"/>
    <col min="2309" max="2309" width="8" style="68" customWidth="1"/>
    <col min="2310" max="2323" width="7.5703125" style="68" customWidth="1"/>
    <col min="2324" max="2561" width="11.85546875" style="68"/>
    <col min="2562" max="2562" width="10.5703125" style="68" customWidth="1"/>
    <col min="2563" max="2563" width="21.85546875" style="68" customWidth="1"/>
    <col min="2564" max="2564" width="5.140625" style="68" customWidth="1"/>
    <col min="2565" max="2565" width="8" style="68" customWidth="1"/>
    <col min="2566" max="2579" width="7.5703125" style="68" customWidth="1"/>
    <col min="2580" max="2817" width="11.85546875" style="68"/>
    <col min="2818" max="2818" width="10.5703125" style="68" customWidth="1"/>
    <col min="2819" max="2819" width="21.85546875" style="68" customWidth="1"/>
    <col min="2820" max="2820" width="5.140625" style="68" customWidth="1"/>
    <col min="2821" max="2821" width="8" style="68" customWidth="1"/>
    <col min="2822" max="2835" width="7.5703125" style="68" customWidth="1"/>
    <col min="2836" max="3073" width="11.85546875" style="68"/>
    <col min="3074" max="3074" width="10.5703125" style="68" customWidth="1"/>
    <col min="3075" max="3075" width="21.85546875" style="68" customWidth="1"/>
    <col min="3076" max="3076" width="5.140625" style="68" customWidth="1"/>
    <col min="3077" max="3077" width="8" style="68" customWidth="1"/>
    <col min="3078" max="3091" width="7.5703125" style="68" customWidth="1"/>
    <col min="3092" max="3329" width="11.85546875" style="68"/>
    <col min="3330" max="3330" width="10.5703125" style="68" customWidth="1"/>
    <col min="3331" max="3331" width="21.85546875" style="68" customWidth="1"/>
    <col min="3332" max="3332" width="5.140625" style="68" customWidth="1"/>
    <col min="3333" max="3333" width="8" style="68" customWidth="1"/>
    <col min="3334" max="3347" width="7.5703125" style="68" customWidth="1"/>
    <col min="3348" max="3585" width="11.85546875" style="68"/>
    <col min="3586" max="3586" width="10.5703125" style="68" customWidth="1"/>
    <col min="3587" max="3587" width="21.85546875" style="68" customWidth="1"/>
    <col min="3588" max="3588" width="5.140625" style="68" customWidth="1"/>
    <col min="3589" max="3589" width="8" style="68" customWidth="1"/>
    <col min="3590" max="3603" width="7.5703125" style="68" customWidth="1"/>
    <col min="3604" max="3841" width="11.85546875" style="68"/>
    <col min="3842" max="3842" width="10.5703125" style="68" customWidth="1"/>
    <col min="3843" max="3843" width="21.85546875" style="68" customWidth="1"/>
    <col min="3844" max="3844" width="5.140625" style="68" customWidth="1"/>
    <col min="3845" max="3845" width="8" style="68" customWidth="1"/>
    <col min="3846" max="3859" width="7.5703125" style="68" customWidth="1"/>
    <col min="3860" max="4097" width="11.85546875" style="68"/>
    <col min="4098" max="4098" width="10.5703125" style="68" customWidth="1"/>
    <col min="4099" max="4099" width="21.85546875" style="68" customWidth="1"/>
    <col min="4100" max="4100" width="5.140625" style="68" customWidth="1"/>
    <col min="4101" max="4101" width="8" style="68" customWidth="1"/>
    <col min="4102" max="4115" width="7.5703125" style="68" customWidth="1"/>
    <col min="4116" max="4353" width="11.85546875" style="68"/>
    <col min="4354" max="4354" width="10.5703125" style="68" customWidth="1"/>
    <col min="4355" max="4355" width="21.85546875" style="68" customWidth="1"/>
    <col min="4356" max="4356" width="5.140625" style="68" customWidth="1"/>
    <col min="4357" max="4357" width="8" style="68" customWidth="1"/>
    <col min="4358" max="4371" width="7.5703125" style="68" customWidth="1"/>
    <col min="4372" max="4609" width="11.85546875" style="68"/>
    <col min="4610" max="4610" width="10.5703125" style="68" customWidth="1"/>
    <col min="4611" max="4611" width="21.85546875" style="68" customWidth="1"/>
    <col min="4612" max="4612" width="5.140625" style="68" customWidth="1"/>
    <col min="4613" max="4613" width="8" style="68" customWidth="1"/>
    <col min="4614" max="4627" width="7.5703125" style="68" customWidth="1"/>
    <col min="4628" max="4865" width="11.85546875" style="68"/>
    <col min="4866" max="4866" width="10.5703125" style="68" customWidth="1"/>
    <col min="4867" max="4867" width="21.85546875" style="68" customWidth="1"/>
    <col min="4868" max="4868" width="5.140625" style="68" customWidth="1"/>
    <col min="4869" max="4869" width="8" style="68" customWidth="1"/>
    <col min="4870" max="4883" width="7.5703125" style="68" customWidth="1"/>
    <col min="4884" max="5121" width="11.85546875" style="68"/>
    <col min="5122" max="5122" width="10.5703125" style="68" customWidth="1"/>
    <col min="5123" max="5123" width="21.85546875" style="68" customWidth="1"/>
    <col min="5124" max="5124" width="5.140625" style="68" customWidth="1"/>
    <col min="5125" max="5125" width="8" style="68" customWidth="1"/>
    <col min="5126" max="5139" width="7.5703125" style="68" customWidth="1"/>
    <col min="5140" max="5377" width="11.85546875" style="68"/>
    <col min="5378" max="5378" width="10.5703125" style="68" customWidth="1"/>
    <col min="5379" max="5379" width="21.85546875" style="68" customWidth="1"/>
    <col min="5380" max="5380" width="5.140625" style="68" customWidth="1"/>
    <col min="5381" max="5381" width="8" style="68" customWidth="1"/>
    <col min="5382" max="5395" width="7.5703125" style="68" customWidth="1"/>
    <col min="5396" max="5633" width="11.85546875" style="68"/>
    <col min="5634" max="5634" width="10.5703125" style="68" customWidth="1"/>
    <col min="5635" max="5635" width="21.85546875" style="68" customWidth="1"/>
    <col min="5636" max="5636" width="5.140625" style="68" customWidth="1"/>
    <col min="5637" max="5637" width="8" style="68" customWidth="1"/>
    <col min="5638" max="5651" width="7.5703125" style="68" customWidth="1"/>
    <col min="5652" max="5889" width="11.85546875" style="68"/>
    <col min="5890" max="5890" width="10.5703125" style="68" customWidth="1"/>
    <col min="5891" max="5891" width="21.85546875" style="68" customWidth="1"/>
    <col min="5892" max="5892" width="5.140625" style="68" customWidth="1"/>
    <col min="5893" max="5893" width="8" style="68" customWidth="1"/>
    <col min="5894" max="5907" width="7.5703125" style="68" customWidth="1"/>
    <col min="5908" max="6145" width="11.85546875" style="68"/>
    <col min="6146" max="6146" width="10.5703125" style="68" customWidth="1"/>
    <col min="6147" max="6147" width="21.85546875" style="68" customWidth="1"/>
    <col min="6148" max="6148" width="5.140625" style="68" customWidth="1"/>
    <col min="6149" max="6149" width="8" style="68" customWidth="1"/>
    <col min="6150" max="6163" width="7.5703125" style="68" customWidth="1"/>
    <col min="6164" max="6401" width="11.85546875" style="68"/>
    <col min="6402" max="6402" width="10.5703125" style="68" customWidth="1"/>
    <col min="6403" max="6403" width="21.85546875" style="68" customWidth="1"/>
    <col min="6404" max="6404" width="5.140625" style="68" customWidth="1"/>
    <col min="6405" max="6405" width="8" style="68" customWidth="1"/>
    <col min="6406" max="6419" width="7.5703125" style="68" customWidth="1"/>
    <col min="6420" max="6657" width="11.85546875" style="68"/>
    <col min="6658" max="6658" width="10.5703125" style="68" customWidth="1"/>
    <col min="6659" max="6659" width="21.85546875" style="68" customWidth="1"/>
    <col min="6660" max="6660" width="5.140625" style="68" customWidth="1"/>
    <col min="6661" max="6661" width="8" style="68" customWidth="1"/>
    <col min="6662" max="6675" width="7.5703125" style="68" customWidth="1"/>
    <col min="6676" max="6913" width="11.85546875" style="68"/>
    <col min="6914" max="6914" width="10.5703125" style="68" customWidth="1"/>
    <col min="6915" max="6915" width="21.85546875" style="68" customWidth="1"/>
    <col min="6916" max="6916" width="5.140625" style="68" customWidth="1"/>
    <col min="6917" max="6917" width="8" style="68" customWidth="1"/>
    <col min="6918" max="6931" width="7.5703125" style="68" customWidth="1"/>
    <col min="6932" max="7169" width="11.85546875" style="68"/>
    <col min="7170" max="7170" width="10.5703125" style="68" customWidth="1"/>
    <col min="7171" max="7171" width="21.85546875" style="68" customWidth="1"/>
    <col min="7172" max="7172" width="5.140625" style="68" customWidth="1"/>
    <col min="7173" max="7173" width="8" style="68" customWidth="1"/>
    <col min="7174" max="7187" width="7.5703125" style="68" customWidth="1"/>
    <col min="7188" max="7425" width="11.85546875" style="68"/>
    <col min="7426" max="7426" width="10.5703125" style="68" customWidth="1"/>
    <col min="7427" max="7427" width="21.85546875" style="68" customWidth="1"/>
    <col min="7428" max="7428" width="5.140625" style="68" customWidth="1"/>
    <col min="7429" max="7429" width="8" style="68" customWidth="1"/>
    <col min="7430" max="7443" width="7.5703125" style="68" customWidth="1"/>
    <col min="7444" max="7681" width="11.85546875" style="68"/>
    <col min="7682" max="7682" width="10.5703125" style="68" customWidth="1"/>
    <col min="7683" max="7683" width="21.85546875" style="68" customWidth="1"/>
    <col min="7684" max="7684" width="5.140625" style="68" customWidth="1"/>
    <col min="7685" max="7685" width="8" style="68" customWidth="1"/>
    <col min="7686" max="7699" width="7.5703125" style="68" customWidth="1"/>
    <col min="7700" max="7937" width="11.85546875" style="68"/>
    <col min="7938" max="7938" width="10.5703125" style="68" customWidth="1"/>
    <col min="7939" max="7939" width="21.85546875" style="68" customWidth="1"/>
    <col min="7940" max="7940" width="5.140625" style="68" customWidth="1"/>
    <col min="7941" max="7941" width="8" style="68" customWidth="1"/>
    <col min="7942" max="7955" width="7.5703125" style="68" customWidth="1"/>
    <col min="7956" max="8193" width="11.85546875" style="68"/>
    <col min="8194" max="8194" width="10.5703125" style="68" customWidth="1"/>
    <col min="8195" max="8195" width="21.85546875" style="68" customWidth="1"/>
    <col min="8196" max="8196" width="5.140625" style="68" customWidth="1"/>
    <col min="8197" max="8197" width="8" style="68" customWidth="1"/>
    <col min="8198" max="8211" width="7.5703125" style="68" customWidth="1"/>
    <col min="8212" max="8449" width="11.85546875" style="68"/>
    <col min="8450" max="8450" width="10.5703125" style="68" customWidth="1"/>
    <col min="8451" max="8451" width="21.85546875" style="68" customWidth="1"/>
    <col min="8452" max="8452" width="5.140625" style="68" customWidth="1"/>
    <col min="8453" max="8453" width="8" style="68" customWidth="1"/>
    <col min="8454" max="8467" width="7.5703125" style="68" customWidth="1"/>
    <col min="8468" max="8705" width="11.85546875" style="68"/>
    <col min="8706" max="8706" width="10.5703125" style="68" customWidth="1"/>
    <col min="8707" max="8707" width="21.85546875" style="68" customWidth="1"/>
    <col min="8708" max="8708" width="5.140625" style="68" customWidth="1"/>
    <col min="8709" max="8709" width="8" style="68" customWidth="1"/>
    <col min="8710" max="8723" width="7.5703125" style="68" customWidth="1"/>
    <col min="8724" max="8961" width="11.85546875" style="68"/>
    <col min="8962" max="8962" width="10.5703125" style="68" customWidth="1"/>
    <col min="8963" max="8963" width="21.85546875" style="68" customWidth="1"/>
    <col min="8964" max="8964" width="5.140625" style="68" customWidth="1"/>
    <col min="8965" max="8965" width="8" style="68" customWidth="1"/>
    <col min="8966" max="8979" width="7.5703125" style="68" customWidth="1"/>
    <col min="8980" max="9217" width="11.85546875" style="68"/>
    <col min="9218" max="9218" width="10.5703125" style="68" customWidth="1"/>
    <col min="9219" max="9219" width="21.85546875" style="68" customWidth="1"/>
    <col min="9220" max="9220" width="5.140625" style="68" customWidth="1"/>
    <col min="9221" max="9221" width="8" style="68" customWidth="1"/>
    <col min="9222" max="9235" width="7.5703125" style="68" customWidth="1"/>
    <col min="9236" max="9473" width="11.85546875" style="68"/>
    <col min="9474" max="9474" width="10.5703125" style="68" customWidth="1"/>
    <col min="9475" max="9475" width="21.85546875" style="68" customWidth="1"/>
    <col min="9476" max="9476" width="5.140625" style="68" customWidth="1"/>
    <col min="9477" max="9477" width="8" style="68" customWidth="1"/>
    <col min="9478" max="9491" width="7.5703125" style="68" customWidth="1"/>
    <col min="9492" max="9729" width="11.85546875" style="68"/>
    <col min="9730" max="9730" width="10.5703125" style="68" customWidth="1"/>
    <col min="9731" max="9731" width="21.85546875" style="68" customWidth="1"/>
    <col min="9732" max="9732" width="5.140625" style="68" customWidth="1"/>
    <col min="9733" max="9733" width="8" style="68" customWidth="1"/>
    <col min="9734" max="9747" width="7.5703125" style="68" customWidth="1"/>
    <col min="9748" max="9985" width="11.85546875" style="68"/>
    <col min="9986" max="9986" width="10.5703125" style="68" customWidth="1"/>
    <col min="9987" max="9987" width="21.85546875" style="68" customWidth="1"/>
    <col min="9988" max="9988" width="5.140625" style="68" customWidth="1"/>
    <col min="9989" max="9989" width="8" style="68" customWidth="1"/>
    <col min="9990" max="10003" width="7.5703125" style="68" customWidth="1"/>
    <col min="10004" max="10241" width="11.85546875" style="68"/>
    <col min="10242" max="10242" width="10.5703125" style="68" customWidth="1"/>
    <col min="10243" max="10243" width="21.85546875" style="68" customWidth="1"/>
    <col min="10244" max="10244" width="5.140625" style="68" customWidth="1"/>
    <col min="10245" max="10245" width="8" style="68" customWidth="1"/>
    <col min="10246" max="10259" width="7.5703125" style="68" customWidth="1"/>
    <col min="10260" max="10497" width="11.85546875" style="68"/>
    <col min="10498" max="10498" width="10.5703125" style="68" customWidth="1"/>
    <col min="10499" max="10499" width="21.85546875" style="68" customWidth="1"/>
    <col min="10500" max="10500" width="5.140625" style="68" customWidth="1"/>
    <col min="10501" max="10501" width="8" style="68" customWidth="1"/>
    <col min="10502" max="10515" width="7.5703125" style="68" customWidth="1"/>
    <col min="10516" max="10753" width="11.85546875" style="68"/>
    <col min="10754" max="10754" width="10.5703125" style="68" customWidth="1"/>
    <col min="10755" max="10755" width="21.85546875" style="68" customWidth="1"/>
    <col min="10756" max="10756" width="5.140625" style="68" customWidth="1"/>
    <col min="10757" max="10757" width="8" style="68" customWidth="1"/>
    <col min="10758" max="10771" width="7.5703125" style="68" customWidth="1"/>
    <col min="10772" max="11009" width="11.85546875" style="68"/>
    <col min="11010" max="11010" width="10.5703125" style="68" customWidth="1"/>
    <col min="11011" max="11011" width="21.85546875" style="68" customWidth="1"/>
    <col min="11012" max="11012" width="5.140625" style="68" customWidth="1"/>
    <col min="11013" max="11013" width="8" style="68" customWidth="1"/>
    <col min="11014" max="11027" width="7.5703125" style="68" customWidth="1"/>
    <col min="11028" max="11265" width="11.85546875" style="68"/>
    <col min="11266" max="11266" width="10.5703125" style="68" customWidth="1"/>
    <col min="11267" max="11267" width="21.85546875" style="68" customWidth="1"/>
    <col min="11268" max="11268" width="5.140625" style="68" customWidth="1"/>
    <col min="11269" max="11269" width="8" style="68" customWidth="1"/>
    <col min="11270" max="11283" width="7.5703125" style="68" customWidth="1"/>
    <col min="11284" max="11521" width="11.85546875" style="68"/>
    <col min="11522" max="11522" width="10.5703125" style="68" customWidth="1"/>
    <col min="11523" max="11523" width="21.85546875" style="68" customWidth="1"/>
    <col min="11524" max="11524" width="5.140625" style="68" customWidth="1"/>
    <col min="11525" max="11525" width="8" style="68" customWidth="1"/>
    <col min="11526" max="11539" width="7.5703125" style="68" customWidth="1"/>
    <col min="11540" max="11777" width="11.85546875" style="68"/>
    <col min="11778" max="11778" width="10.5703125" style="68" customWidth="1"/>
    <col min="11779" max="11779" width="21.85546875" style="68" customWidth="1"/>
    <col min="11780" max="11780" width="5.140625" style="68" customWidth="1"/>
    <col min="11781" max="11781" width="8" style="68" customWidth="1"/>
    <col min="11782" max="11795" width="7.5703125" style="68" customWidth="1"/>
    <col min="11796" max="12033" width="11.85546875" style="68"/>
    <col min="12034" max="12034" width="10.5703125" style="68" customWidth="1"/>
    <col min="12035" max="12035" width="21.85546875" style="68" customWidth="1"/>
    <col min="12036" max="12036" width="5.140625" style="68" customWidth="1"/>
    <col min="12037" max="12037" width="8" style="68" customWidth="1"/>
    <col min="12038" max="12051" width="7.5703125" style="68" customWidth="1"/>
    <col min="12052" max="12289" width="11.85546875" style="68"/>
    <col min="12290" max="12290" width="10.5703125" style="68" customWidth="1"/>
    <col min="12291" max="12291" width="21.85546875" style="68" customWidth="1"/>
    <col min="12292" max="12292" width="5.140625" style="68" customWidth="1"/>
    <col min="12293" max="12293" width="8" style="68" customWidth="1"/>
    <col min="12294" max="12307" width="7.5703125" style="68" customWidth="1"/>
    <col min="12308" max="12545" width="11.85546875" style="68"/>
    <col min="12546" max="12546" width="10.5703125" style="68" customWidth="1"/>
    <col min="12547" max="12547" width="21.85546875" style="68" customWidth="1"/>
    <col min="12548" max="12548" width="5.140625" style="68" customWidth="1"/>
    <col min="12549" max="12549" width="8" style="68" customWidth="1"/>
    <col min="12550" max="12563" width="7.5703125" style="68" customWidth="1"/>
    <col min="12564" max="12801" width="11.85546875" style="68"/>
    <col min="12802" max="12802" width="10.5703125" style="68" customWidth="1"/>
    <col min="12803" max="12803" width="21.85546875" style="68" customWidth="1"/>
    <col min="12804" max="12804" width="5.140625" style="68" customWidth="1"/>
    <col min="12805" max="12805" width="8" style="68" customWidth="1"/>
    <col min="12806" max="12819" width="7.5703125" style="68" customWidth="1"/>
    <col min="12820" max="13057" width="11.85546875" style="68"/>
    <col min="13058" max="13058" width="10.5703125" style="68" customWidth="1"/>
    <col min="13059" max="13059" width="21.85546875" style="68" customWidth="1"/>
    <col min="13060" max="13060" width="5.140625" style="68" customWidth="1"/>
    <col min="13061" max="13061" width="8" style="68" customWidth="1"/>
    <col min="13062" max="13075" width="7.5703125" style="68" customWidth="1"/>
    <col min="13076" max="13313" width="11.85546875" style="68"/>
    <col min="13314" max="13314" width="10.5703125" style="68" customWidth="1"/>
    <col min="13315" max="13315" width="21.85546875" style="68" customWidth="1"/>
    <col min="13316" max="13316" width="5.140625" style="68" customWidth="1"/>
    <col min="13317" max="13317" width="8" style="68" customWidth="1"/>
    <col min="13318" max="13331" width="7.5703125" style="68" customWidth="1"/>
    <col min="13332" max="13569" width="11.85546875" style="68"/>
    <col min="13570" max="13570" width="10.5703125" style="68" customWidth="1"/>
    <col min="13571" max="13571" width="21.85546875" style="68" customWidth="1"/>
    <col min="13572" max="13572" width="5.140625" style="68" customWidth="1"/>
    <col min="13573" max="13573" width="8" style="68" customWidth="1"/>
    <col min="13574" max="13587" width="7.5703125" style="68" customWidth="1"/>
    <col min="13588" max="13825" width="11.85546875" style="68"/>
    <col min="13826" max="13826" width="10.5703125" style="68" customWidth="1"/>
    <col min="13827" max="13827" width="21.85546875" style="68" customWidth="1"/>
    <col min="13828" max="13828" width="5.140625" style="68" customWidth="1"/>
    <col min="13829" max="13829" width="8" style="68" customWidth="1"/>
    <col min="13830" max="13843" width="7.5703125" style="68" customWidth="1"/>
    <col min="13844" max="14081" width="11.85546875" style="68"/>
    <col min="14082" max="14082" width="10.5703125" style="68" customWidth="1"/>
    <col min="14083" max="14083" width="21.85546875" style="68" customWidth="1"/>
    <col min="14084" max="14084" width="5.140625" style="68" customWidth="1"/>
    <col min="14085" max="14085" width="8" style="68" customWidth="1"/>
    <col min="14086" max="14099" width="7.5703125" style="68" customWidth="1"/>
    <col min="14100" max="14337" width="11.85546875" style="68"/>
    <col min="14338" max="14338" width="10.5703125" style="68" customWidth="1"/>
    <col min="14339" max="14339" width="21.85546875" style="68" customWidth="1"/>
    <col min="14340" max="14340" width="5.140625" style="68" customWidth="1"/>
    <col min="14341" max="14341" width="8" style="68" customWidth="1"/>
    <col min="14342" max="14355" width="7.5703125" style="68" customWidth="1"/>
    <col min="14356" max="14593" width="11.85546875" style="68"/>
    <col min="14594" max="14594" width="10.5703125" style="68" customWidth="1"/>
    <col min="14595" max="14595" width="21.85546875" style="68" customWidth="1"/>
    <col min="14596" max="14596" width="5.140625" style="68" customWidth="1"/>
    <col min="14597" max="14597" width="8" style="68" customWidth="1"/>
    <col min="14598" max="14611" width="7.5703125" style="68" customWidth="1"/>
    <col min="14612" max="14849" width="11.85546875" style="68"/>
    <col min="14850" max="14850" width="10.5703125" style="68" customWidth="1"/>
    <col min="14851" max="14851" width="21.85546875" style="68" customWidth="1"/>
    <col min="14852" max="14852" width="5.140625" style="68" customWidth="1"/>
    <col min="14853" max="14853" width="8" style="68" customWidth="1"/>
    <col min="14854" max="14867" width="7.5703125" style="68" customWidth="1"/>
    <col min="14868" max="15105" width="11.85546875" style="68"/>
    <col min="15106" max="15106" width="10.5703125" style="68" customWidth="1"/>
    <col min="15107" max="15107" width="21.85546875" style="68" customWidth="1"/>
    <col min="15108" max="15108" width="5.140625" style="68" customWidth="1"/>
    <col min="15109" max="15109" width="8" style="68" customWidth="1"/>
    <col min="15110" max="15123" width="7.5703125" style="68" customWidth="1"/>
    <col min="15124" max="15361" width="11.85546875" style="68"/>
    <col min="15362" max="15362" width="10.5703125" style="68" customWidth="1"/>
    <col min="15363" max="15363" width="21.85546875" style="68" customWidth="1"/>
    <col min="15364" max="15364" width="5.140625" style="68" customWidth="1"/>
    <col min="15365" max="15365" width="8" style="68" customWidth="1"/>
    <col min="15366" max="15379" width="7.5703125" style="68" customWidth="1"/>
    <col min="15380" max="15617" width="11.85546875" style="68"/>
    <col min="15618" max="15618" width="10.5703125" style="68" customWidth="1"/>
    <col min="15619" max="15619" width="21.85546875" style="68" customWidth="1"/>
    <col min="15620" max="15620" width="5.140625" style="68" customWidth="1"/>
    <col min="15621" max="15621" width="8" style="68" customWidth="1"/>
    <col min="15622" max="15635" width="7.5703125" style="68" customWidth="1"/>
    <col min="15636" max="15873" width="11.85546875" style="68"/>
    <col min="15874" max="15874" width="10.5703125" style="68" customWidth="1"/>
    <col min="15875" max="15875" width="21.85546875" style="68" customWidth="1"/>
    <col min="15876" max="15876" width="5.140625" style="68" customWidth="1"/>
    <col min="15877" max="15877" width="8" style="68" customWidth="1"/>
    <col min="15878" max="15891" width="7.5703125" style="68" customWidth="1"/>
    <col min="15892" max="16129" width="11.85546875" style="68"/>
    <col min="16130" max="16130" width="10.5703125" style="68" customWidth="1"/>
    <col min="16131" max="16131" width="21.85546875" style="68" customWidth="1"/>
    <col min="16132" max="16132" width="5.140625" style="68" customWidth="1"/>
    <col min="16133" max="16133" width="8" style="68" customWidth="1"/>
    <col min="16134" max="16147" width="7.5703125" style="68" customWidth="1"/>
    <col min="16148" max="16384" width="11.85546875" style="68"/>
  </cols>
  <sheetData>
    <row r="1" spans="1:20" ht="20.100000000000001" customHeight="1">
      <c r="A1" s="194" t="s">
        <v>47</v>
      </c>
      <c r="B1" s="194"/>
      <c r="C1" s="194"/>
      <c r="D1" s="195"/>
      <c r="E1" s="195"/>
      <c r="F1" s="195"/>
      <c r="G1" s="195"/>
      <c r="H1" s="195"/>
      <c r="I1" s="195"/>
      <c r="J1" s="195"/>
      <c r="K1" s="195"/>
      <c r="L1" s="195"/>
      <c r="M1" s="195"/>
      <c r="P1" s="66"/>
      <c r="Q1" s="66"/>
      <c r="R1" s="196" t="s">
        <v>205</v>
      </c>
      <c r="S1" s="196"/>
      <c r="T1" s="66"/>
    </row>
    <row r="2" spans="1:20" ht="18" customHeight="1">
      <c r="A2" s="194"/>
      <c r="B2" s="194"/>
      <c r="C2" s="194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7"/>
      <c r="O2" s="197"/>
      <c r="P2" s="198"/>
      <c r="Q2" s="198"/>
      <c r="R2" s="198"/>
      <c r="S2" s="198"/>
      <c r="T2" s="66"/>
    </row>
    <row r="3" spans="1:20" ht="45" customHeight="1">
      <c r="A3" s="103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66"/>
      <c r="Q3" s="66"/>
      <c r="R3" s="66"/>
      <c r="S3" s="66"/>
      <c r="T3" s="66"/>
    </row>
    <row r="4" spans="1:20" ht="45.6" customHeight="1">
      <c r="A4" s="199" t="s">
        <v>206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66"/>
    </row>
    <row r="5" spans="1:20" ht="33" customHeight="1">
      <c r="A5" s="200"/>
      <c r="B5" s="195"/>
      <c r="C5" s="195"/>
      <c r="D5" s="195"/>
      <c r="E5" s="195"/>
      <c r="F5" s="195"/>
      <c r="G5" s="201"/>
      <c r="H5" s="202"/>
      <c r="N5" s="203" t="s">
        <v>124</v>
      </c>
      <c r="O5" s="203"/>
      <c r="P5" s="203"/>
      <c r="Q5" s="203"/>
      <c r="R5" s="203"/>
      <c r="S5" s="203"/>
      <c r="T5" s="204"/>
    </row>
    <row r="6" spans="1:20" ht="2.1" customHeight="1">
      <c r="A6" s="20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203"/>
      <c r="O6" s="203"/>
      <c r="P6" s="203"/>
      <c r="Q6" s="203"/>
      <c r="R6" s="203"/>
      <c r="S6" s="203"/>
      <c r="T6" s="66"/>
    </row>
    <row r="7" spans="1:20" ht="15.95" customHeight="1">
      <c r="A7" s="20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203"/>
      <c r="O7" s="203"/>
      <c r="P7" s="203"/>
      <c r="Q7" s="203"/>
      <c r="R7" s="203"/>
      <c r="S7" s="203"/>
      <c r="T7" s="66"/>
    </row>
    <row r="8" spans="1:20" ht="6.9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103"/>
      <c r="R8" s="103"/>
      <c r="S8" s="103"/>
      <c r="T8" s="66"/>
    </row>
    <row r="9" spans="1:20" ht="6.9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103"/>
      <c r="R9" s="103"/>
      <c r="S9" s="103"/>
      <c r="T9" s="66"/>
    </row>
    <row r="10" spans="1:20" ht="6.9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103"/>
      <c r="R10" s="103"/>
      <c r="S10" s="103"/>
      <c r="T10" s="66"/>
    </row>
    <row r="11" spans="1:20" ht="6.9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103"/>
      <c r="R11" s="103"/>
      <c r="S11" s="103"/>
      <c r="T11" s="66"/>
    </row>
    <row r="12" spans="1:20" ht="18.95" customHeight="1">
      <c r="A12" s="206" t="s">
        <v>207</v>
      </c>
      <c r="B12" s="207" t="s">
        <v>208</v>
      </c>
      <c r="C12" s="207" t="s">
        <v>209</v>
      </c>
      <c r="D12" s="206" t="s">
        <v>4</v>
      </c>
      <c r="E12" s="207" t="s">
        <v>54</v>
      </c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66"/>
    </row>
    <row r="13" spans="1:20" ht="18.95" customHeight="1">
      <c r="A13" s="206"/>
      <c r="B13" s="207"/>
      <c r="C13" s="207"/>
      <c r="D13" s="206"/>
      <c r="E13" s="207"/>
      <c r="F13" s="207" t="s">
        <v>56</v>
      </c>
      <c r="G13" s="207" t="s">
        <v>57</v>
      </c>
      <c r="H13" s="207" t="s">
        <v>58</v>
      </c>
      <c r="I13" s="206"/>
      <c r="J13" s="206"/>
      <c r="K13" s="207" t="s">
        <v>59</v>
      </c>
      <c r="L13" s="206"/>
      <c r="M13" s="206"/>
      <c r="N13" s="207" t="s">
        <v>60</v>
      </c>
      <c r="O13" s="206"/>
      <c r="P13" s="206"/>
      <c r="Q13" s="207" t="s">
        <v>61</v>
      </c>
      <c r="R13" s="206"/>
      <c r="S13" s="206"/>
      <c r="T13" s="66"/>
    </row>
    <row r="14" spans="1:20" ht="57.95" customHeight="1">
      <c r="A14" s="206"/>
      <c r="B14" s="207"/>
      <c r="C14" s="207"/>
      <c r="D14" s="206"/>
      <c r="E14" s="207"/>
      <c r="F14" s="207"/>
      <c r="G14" s="207"/>
      <c r="H14" s="207"/>
      <c r="I14" s="208" t="s">
        <v>56</v>
      </c>
      <c r="J14" s="208" t="s">
        <v>57</v>
      </c>
      <c r="K14" s="207"/>
      <c r="L14" s="208" t="s">
        <v>56</v>
      </c>
      <c r="M14" s="208" t="s">
        <v>57</v>
      </c>
      <c r="N14" s="207"/>
      <c r="O14" s="208" t="s">
        <v>56</v>
      </c>
      <c r="P14" s="208" t="s">
        <v>57</v>
      </c>
      <c r="Q14" s="207"/>
      <c r="R14" s="208" t="s">
        <v>56</v>
      </c>
      <c r="S14" s="208" t="s">
        <v>57</v>
      </c>
      <c r="T14" s="66"/>
    </row>
    <row r="15" spans="1:20" ht="9.9499999999999993" customHeight="1">
      <c r="A15" s="209" t="s">
        <v>23</v>
      </c>
      <c r="B15" s="209" t="s">
        <v>210</v>
      </c>
      <c r="C15" s="210" t="s">
        <v>210</v>
      </c>
      <c r="D15" s="209" t="s">
        <v>211</v>
      </c>
      <c r="E15" s="209" t="s">
        <v>70</v>
      </c>
      <c r="F15" s="209" t="s">
        <v>71</v>
      </c>
      <c r="G15" s="209" t="s">
        <v>72</v>
      </c>
      <c r="H15" s="209" t="s">
        <v>73</v>
      </c>
      <c r="I15" s="209" t="s">
        <v>74</v>
      </c>
      <c r="J15" s="209" t="s">
        <v>75</v>
      </c>
      <c r="K15" s="209" t="s">
        <v>76</v>
      </c>
      <c r="L15" s="209" t="s">
        <v>77</v>
      </c>
      <c r="M15" s="209" t="s">
        <v>78</v>
      </c>
      <c r="N15" s="209" t="s">
        <v>79</v>
      </c>
      <c r="O15" s="209" t="s">
        <v>80</v>
      </c>
      <c r="P15" s="209" t="s">
        <v>81</v>
      </c>
      <c r="Q15" s="209" t="s">
        <v>82</v>
      </c>
      <c r="R15" s="209" t="s">
        <v>83</v>
      </c>
      <c r="S15" s="210" t="s">
        <v>84</v>
      </c>
      <c r="T15" s="66"/>
    </row>
    <row r="16" spans="1:20" s="217" customFormat="1" ht="20.100000000000001" customHeight="1">
      <c r="A16" s="211" t="s">
        <v>40</v>
      </c>
      <c r="B16" s="212" t="s">
        <v>40</v>
      </c>
      <c r="C16" s="213" t="s">
        <v>40</v>
      </c>
      <c r="D16" s="214">
        <v>1</v>
      </c>
      <c r="E16" s="215">
        <f>SUM(E17:E530)</f>
        <v>148954</v>
      </c>
      <c r="F16" s="215">
        <f t="shared" ref="F16:S16" si="0">SUM(F17:F530)</f>
        <v>57920</v>
      </c>
      <c r="G16" s="215">
        <f t="shared" si="0"/>
        <v>91034</v>
      </c>
      <c r="H16" s="215">
        <f t="shared" si="0"/>
        <v>3155</v>
      </c>
      <c r="I16" s="215">
        <f t="shared" si="0"/>
        <v>636</v>
      </c>
      <c r="J16" s="215">
        <f t="shared" si="0"/>
        <v>2519</v>
      </c>
      <c r="K16" s="215">
        <f t="shared" si="0"/>
        <v>117037</v>
      </c>
      <c r="L16" s="215">
        <f t="shared" si="0"/>
        <v>47234</v>
      </c>
      <c r="M16" s="215">
        <f t="shared" si="0"/>
        <v>69803</v>
      </c>
      <c r="N16" s="215">
        <f t="shared" si="0"/>
        <v>25300</v>
      </c>
      <c r="O16" s="215">
        <f t="shared" si="0"/>
        <v>8573</v>
      </c>
      <c r="P16" s="215">
        <f t="shared" si="0"/>
        <v>16717</v>
      </c>
      <c r="Q16" s="215">
        <f t="shared" si="0"/>
        <v>3462</v>
      </c>
      <c r="R16" s="215">
        <f t="shared" si="0"/>
        <v>1467</v>
      </c>
      <c r="S16" s="215">
        <f t="shared" si="0"/>
        <v>1995</v>
      </c>
      <c r="T16" s="216"/>
    </row>
    <row r="17" spans="1:20" ht="20.100000000000001" customHeight="1">
      <c r="A17" s="218" t="s">
        <v>212</v>
      </c>
      <c r="B17" s="219" t="s">
        <v>213</v>
      </c>
      <c r="C17" s="210" t="s">
        <v>214</v>
      </c>
      <c r="D17" s="220">
        <f>1+D16</f>
        <v>2</v>
      </c>
      <c r="E17" s="221">
        <v>1984</v>
      </c>
      <c r="F17" s="221">
        <v>344</v>
      </c>
      <c r="G17" s="221">
        <v>1640</v>
      </c>
      <c r="H17" s="221">
        <v>0</v>
      </c>
      <c r="I17" s="221">
        <v>0</v>
      </c>
      <c r="J17" s="221">
        <v>0</v>
      </c>
      <c r="K17" s="221">
        <v>100</v>
      </c>
      <c r="L17" s="221">
        <v>10</v>
      </c>
      <c r="M17" s="221">
        <v>90</v>
      </c>
      <c r="N17" s="221">
        <v>1431</v>
      </c>
      <c r="O17" s="221">
        <v>210</v>
      </c>
      <c r="P17" s="221">
        <v>1221</v>
      </c>
      <c r="Q17" s="221">
        <v>453</v>
      </c>
      <c r="R17" s="221">
        <v>124</v>
      </c>
      <c r="S17" s="222">
        <v>329</v>
      </c>
      <c r="T17" s="66"/>
    </row>
    <row r="18" spans="1:20" ht="20.100000000000001" customHeight="1">
      <c r="A18" s="218"/>
      <c r="B18" s="219"/>
      <c r="C18" s="210" t="s">
        <v>215</v>
      </c>
      <c r="D18" s="220">
        <f t="shared" ref="D18:D81" si="1">1+D17</f>
        <v>3</v>
      </c>
      <c r="E18" s="221">
        <v>2721</v>
      </c>
      <c r="F18" s="221">
        <v>327</v>
      </c>
      <c r="G18" s="221">
        <v>2394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2721</v>
      </c>
      <c r="O18" s="221">
        <v>327</v>
      </c>
      <c r="P18" s="221">
        <v>2394</v>
      </c>
      <c r="Q18" s="221">
        <v>0</v>
      </c>
      <c r="R18" s="221">
        <v>0</v>
      </c>
      <c r="S18" s="222">
        <v>0</v>
      </c>
      <c r="T18" s="66"/>
    </row>
    <row r="19" spans="1:20" ht="20.100000000000001" customHeight="1">
      <c r="A19" s="218"/>
      <c r="B19" s="219"/>
      <c r="C19" s="210" t="s">
        <v>216</v>
      </c>
      <c r="D19" s="220">
        <f t="shared" si="1"/>
        <v>4</v>
      </c>
      <c r="E19" s="221">
        <v>46</v>
      </c>
      <c r="F19" s="221">
        <v>3</v>
      </c>
      <c r="G19" s="221">
        <v>43</v>
      </c>
      <c r="H19" s="221">
        <v>0</v>
      </c>
      <c r="I19" s="221">
        <v>0</v>
      </c>
      <c r="J19" s="221">
        <v>0</v>
      </c>
      <c r="K19" s="221">
        <v>0</v>
      </c>
      <c r="L19" s="221">
        <v>0</v>
      </c>
      <c r="M19" s="221">
        <v>0</v>
      </c>
      <c r="N19" s="221">
        <v>46</v>
      </c>
      <c r="O19" s="221">
        <v>3</v>
      </c>
      <c r="P19" s="221">
        <v>43</v>
      </c>
      <c r="Q19" s="221">
        <v>0</v>
      </c>
      <c r="R19" s="221">
        <v>0</v>
      </c>
      <c r="S19" s="222">
        <v>0</v>
      </c>
      <c r="T19" s="66"/>
    </row>
    <row r="20" spans="1:20" ht="20.100000000000001" customHeight="1">
      <c r="A20" s="218"/>
      <c r="B20" s="219" t="s">
        <v>217</v>
      </c>
      <c r="C20" s="210" t="s">
        <v>218</v>
      </c>
      <c r="D20" s="220">
        <f t="shared" si="1"/>
        <v>5</v>
      </c>
      <c r="E20" s="221">
        <v>2801</v>
      </c>
      <c r="F20" s="221">
        <v>35</v>
      </c>
      <c r="G20" s="221">
        <v>2766</v>
      </c>
      <c r="H20" s="221">
        <v>0</v>
      </c>
      <c r="I20" s="221">
        <v>0</v>
      </c>
      <c r="J20" s="221">
        <v>0</v>
      </c>
      <c r="K20" s="221">
        <v>2801</v>
      </c>
      <c r="L20" s="221">
        <v>35</v>
      </c>
      <c r="M20" s="221">
        <v>2766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2">
        <v>0</v>
      </c>
      <c r="T20" s="66"/>
    </row>
    <row r="21" spans="1:20" ht="20.100000000000001" customHeight="1">
      <c r="A21" s="218"/>
      <c r="B21" s="219"/>
      <c r="C21" s="210" t="s">
        <v>219</v>
      </c>
      <c r="D21" s="220">
        <f t="shared" si="1"/>
        <v>6</v>
      </c>
      <c r="E21" s="221">
        <v>129</v>
      </c>
      <c r="F21" s="221">
        <v>11</v>
      </c>
      <c r="G21" s="221">
        <v>118</v>
      </c>
      <c r="H21" s="221">
        <v>0</v>
      </c>
      <c r="I21" s="221">
        <v>0</v>
      </c>
      <c r="J21" s="221">
        <v>0</v>
      </c>
      <c r="K21" s="221">
        <v>0</v>
      </c>
      <c r="L21" s="221">
        <v>0</v>
      </c>
      <c r="M21" s="221">
        <v>0</v>
      </c>
      <c r="N21" s="221">
        <v>129</v>
      </c>
      <c r="O21" s="221">
        <v>11</v>
      </c>
      <c r="P21" s="221">
        <v>118</v>
      </c>
      <c r="Q21" s="221">
        <v>0</v>
      </c>
      <c r="R21" s="221">
        <v>0</v>
      </c>
      <c r="S21" s="222">
        <v>0</v>
      </c>
      <c r="T21" s="66"/>
    </row>
    <row r="22" spans="1:20" ht="20.100000000000001" customHeight="1">
      <c r="A22" s="218"/>
      <c r="B22" s="219"/>
      <c r="C22" s="210" t="s">
        <v>220</v>
      </c>
      <c r="D22" s="220">
        <f t="shared" si="1"/>
        <v>7</v>
      </c>
      <c r="E22" s="221">
        <v>2226</v>
      </c>
      <c r="F22" s="221">
        <v>88</v>
      </c>
      <c r="G22" s="221">
        <v>2138</v>
      </c>
      <c r="H22" s="221">
        <v>0</v>
      </c>
      <c r="I22" s="221">
        <v>0</v>
      </c>
      <c r="J22" s="221">
        <v>0</v>
      </c>
      <c r="K22" s="221">
        <v>2226</v>
      </c>
      <c r="L22" s="221">
        <v>88</v>
      </c>
      <c r="M22" s="221">
        <v>2138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2">
        <v>0</v>
      </c>
      <c r="T22" s="66"/>
    </row>
    <row r="23" spans="1:20" ht="20.100000000000001" customHeight="1">
      <c r="A23" s="218"/>
      <c r="B23" s="219"/>
      <c r="C23" s="210" t="s">
        <v>221</v>
      </c>
      <c r="D23" s="220">
        <f t="shared" si="1"/>
        <v>8</v>
      </c>
      <c r="E23" s="221">
        <v>106</v>
      </c>
      <c r="F23" s="221">
        <v>11</v>
      </c>
      <c r="G23" s="221">
        <v>95</v>
      </c>
      <c r="H23" s="221">
        <v>0</v>
      </c>
      <c r="I23" s="221">
        <v>0</v>
      </c>
      <c r="J23" s="221">
        <v>0</v>
      </c>
      <c r="K23" s="221">
        <v>0</v>
      </c>
      <c r="L23" s="221">
        <v>0</v>
      </c>
      <c r="M23" s="221">
        <v>0</v>
      </c>
      <c r="N23" s="221">
        <v>106</v>
      </c>
      <c r="O23" s="221">
        <v>11</v>
      </c>
      <c r="P23" s="221">
        <v>95</v>
      </c>
      <c r="Q23" s="221">
        <v>0</v>
      </c>
      <c r="R23" s="221">
        <v>0</v>
      </c>
      <c r="S23" s="222">
        <v>0</v>
      </c>
      <c r="T23" s="66"/>
    </row>
    <row r="24" spans="1:20" ht="20.100000000000001" customHeight="1">
      <c r="A24" s="218"/>
      <c r="B24" s="219"/>
      <c r="C24" s="210" t="s">
        <v>222</v>
      </c>
      <c r="D24" s="220">
        <f t="shared" si="1"/>
        <v>9</v>
      </c>
      <c r="E24" s="221">
        <v>763</v>
      </c>
      <c r="F24" s="221">
        <v>196</v>
      </c>
      <c r="G24" s="221">
        <v>567</v>
      </c>
      <c r="H24" s="221">
        <v>0</v>
      </c>
      <c r="I24" s="221">
        <v>0</v>
      </c>
      <c r="J24" s="221">
        <v>0</v>
      </c>
      <c r="K24" s="221">
        <v>763</v>
      </c>
      <c r="L24" s="221">
        <v>196</v>
      </c>
      <c r="M24" s="221">
        <v>567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2">
        <v>0</v>
      </c>
      <c r="T24" s="66"/>
    </row>
    <row r="25" spans="1:20" ht="20.100000000000001" customHeight="1">
      <c r="A25" s="218"/>
      <c r="B25" s="219"/>
      <c r="C25" s="210" t="s">
        <v>223</v>
      </c>
      <c r="D25" s="220">
        <f t="shared" si="1"/>
        <v>10</v>
      </c>
      <c r="E25" s="221">
        <v>38</v>
      </c>
      <c r="F25" s="221">
        <v>13</v>
      </c>
      <c r="G25" s="221">
        <v>25</v>
      </c>
      <c r="H25" s="221">
        <v>0</v>
      </c>
      <c r="I25" s="221">
        <v>0</v>
      </c>
      <c r="J25" s="221">
        <v>0</v>
      </c>
      <c r="K25" s="221">
        <v>0</v>
      </c>
      <c r="L25" s="221">
        <v>0</v>
      </c>
      <c r="M25" s="221">
        <v>0</v>
      </c>
      <c r="N25" s="221">
        <v>38</v>
      </c>
      <c r="O25" s="221">
        <v>3</v>
      </c>
      <c r="P25" s="221">
        <v>25</v>
      </c>
      <c r="Q25" s="221">
        <v>0</v>
      </c>
      <c r="R25" s="221">
        <v>0</v>
      </c>
      <c r="S25" s="222">
        <v>0</v>
      </c>
      <c r="T25" s="66"/>
    </row>
    <row r="26" spans="1:20" ht="20.100000000000001" customHeight="1">
      <c r="A26" s="218"/>
      <c r="B26" s="219"/>
      <c r="C26" s="210" t="s">
        <v>224</v>
      </c>
      <c r="D26" s="220">
        <f t="shared" si="1"/>
        <v>11</v>
      </c>
      <c r="E26" s="221">
        <v>661</v>
      </c>
      <c r="F26" s="221">
        <v>122</v>
      </c>
      <c r="G26" s="221">
        <v>539</v>
      </c>
      <c r="H26" s="221">
        <v>0</v>
      </c>
      <c r="I26" s="221">
        <v>0</v>
      </c>
      <c r="J26" s="221">
        <v>0</v>
      </c>
      <c r="K26" s="221">
        <v>661</v>
      </c>
      <c r="L26" s="221">
        <v>122</v>
      </c>
      <c r="M26" s="221">
        <v>539</v>
      </c>
      <c r="N26" s="221">
        <v>0</v>
      </c>
      <c r="O26" s="221">
        <v>0</v>
      </c>
      <c r="P26" s="221">
        <v>0</v>
      </c>
      <c r="Q26" s="221">
        <v>0</v>
      </c>
      <c r="R26" s="221">
        <v>0</v>
      </c>
      <c r="S26" s="222">
        <v>0</v>
      </c>
      <c r="T26" s="66"/>
    </row>
    <row r="27" spans="1:20" ht="20.100000000000001" customHeight="1">
      <c r="A27" s="218"/>
      <c r="B27" s="219"/>
      <c r="C27" s="210" t="s">
        <v>225</v>
      </c>
      <c r="D27" s="220">
        <f t="shared" si="1"/>
        <v>12</v>
      </c>
      <c r="E27" s="221">
        <v>14</v>
      </c>
      <c r="F27" s="221">
        <v>3</v>
      </c>
      <c r="G27" s="221">
        <v>11</v>
      </c>
      <c r="H27" s="221">
        <v>0</v>
      </c>
      <c r="I27" s="221">
        <v>0</v>
      </c>
      <c r="J27" s="221">
        <v>0</v>
      </c>
      <c r="K27" s="221">
        <v>0</v>
      </c>
      <c r="L27" s="221">
        <v>0</v>
      </c>
      <c r="M27" s="221">
        <v>0</v>
      </c>
      <c r="N27" s="221">
        <v>14</v>
      </c>
      <c r="O27" s="221">
        <v>3</v>
      </c>
      <c r="P27" s="221">
        <v>11</v>
      </c>
      <c r="Q27" s="221">
        <v>0</v>
      </c>
      <c r="R27" s="221">
        <v>0</v>
      </c>
      <c r="S27" s="222">
        <v>0</v>
      </c>
      <c r="T27" s="66"/>
    </row>
    <row r="28" spans="1:20" ht="20.100000000000001" customHeight="1">
      <c r="A28" s="218"/>
      <c r="B28" s="219"/>
      <c r="C28" s="210" t="s">
        <v>226</v>
      </c>
      <c r="D28" s="220">
        <f t="shared" si="1"/>
        <v>13</v>
      </c>
      <c r="E28" s="221">
        <v>24</v>
      </c>
      <c r="F28" s="221">
        <v>4</v>
      </c>
      <c r="G28" s="221">
        <v>20</v>
      </c>
      <c r="H28" s="221">
        <v>0</v>
      </c>
      <c r="I28" s="221">
        <v>0</v>
      </c>
      <c r="J28" s="221">
        <v>0</v>
      </c>
      <c r="K28" s="221">
        <v>0</v>
      </c>
      <c r="L28" s="221">
        <v>0</v>
      </c>
      <c r="M28" s="221">
        <v>0</v>
      </c>
      <c r="N28" s="221">
        <v>24</v>
      </c>
      <c r="O28" s="221">
        <v>4</v>
      </c>
      <c r="P28" s="221">
        <v>20</v>
      </c>
      <c r="Q28" s="221">
        <v>0</v>
      </c>
      <c r="R28" s="221">
        <v>0</v>
      </c>
      <c r="S28" s="222">
        <v>0</v>
      </c>
      <c r="T28" s="66"/>
    </row>
    <row r="29" spans="1:20" ht="20.100000000000001" customHeight="1">
      <c r="A29" s="218"/>
      <c r="B29" s="219"/>
      <c r="C29" s="210" t="s">
        <v>227</v>
      </c>
      <c r="D29" s="220">
        <f t="shared" si="1"/>
        <v>14</v>
      </c>
      <c r="E29" s="221">
        <v>8</v>
      </c>
      <c r="F29" s="221">
        <v>5</v>
      </c>
      <c r="G29" s="221">
        <v>3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  <c r="N29" s="221">
        <v>8</v>
      </c>
      <c r="O29" s="221">
        <v>5</v>
      </c>
      <c r="P29" s="221">
        <v>3</v>
      </c>
      <c r="Q29" s="221">
        <v>0</v>
      </c>
      <c r="R29" s="221">
        <v>0</v>
      </c>
      <c r="S29" s="222">
        <v>0</v>
      </c>
      <c r="T29" s="66"/>
    </row>
    <row r="30" spans="1:20" ht="20.100000000000001" customHeight="1">
      <c r="A30" s="218"/>
      <c r="B30" s="219"/>
      <c r="C30" s="210" t="s">
        <v>228</v>
      </c>
      <c r="D30" s="220">
        <f t="shared" si="1"/>
        <v>15</v>
      </c>
      <c r="E30" s="221">
        <v>1056</v>
      </c>
      <c r="F30" s="221">
        <v>239</v>
      </c>
      <c r="G30" s="221">
        <v>817</v>
      </c>
      <c r="H30" s="221">
        <v>0</v>
      </c>
      <c r="I30" s="221">
        <v>0</v>
      </c>
      <c r="J30" s="221">
        <v>0</v>
      </c>
      <c r="K30" s="221">
        <v>1056</v>
      </c>
      <c r="L30" s="221">
        <v>239</v>
      </c>
      <c r="M30" s="221">
        <v>817</v>
      </c>
      <c r="N30" s="221">
        <v>0</v>
      </c>
      <c r="O30" s="221">
        <v>0</v>
      </c>
      <c r="P30" s="221">
        <v>0</v>
      </c>
      <c r="Q30" s="221">
        <v>0</v>
      </c>
      <c r="R30" s="221">
        <v>0</v>
      </c>
      <c r="S30" s="222">
        <v>0</v>
      </c>
      <c r="T30" s="66"/>
    </row>
    <row r="31" spans="1:20" ht="20.100000000000001" customHeight="1">
      <c r="A31" s="218"/>
      <c r="B31" s="219"/>
      <c r="C31" s="210" t="s">
        <v>229</v>
      </c>
      <c r="D31" s="220">
        <f t="shared" si="1"/>
        <v>16</v>
      </c>
      <c r="E31" s="221">
        <v>13</v>
      </c>
      <c r="F31" s="221">
        <v>3</v>
      </c>
      <c r="G31" s="221">
        <v>10</v>
      </c>
      <c r="H31" s="221">
        <v>0</v>
      </c>
      <c r="I31" s="221">
        <v>0</v>
      </c>
      <c r="J31" s="221">
        <v>0</v>
      </c>
      <c r="K31" s="221">
        <v>0</v>
      </c>
      <c r="L31" s="221">
        <v>0</v>
      </c>
      <c r="M31" s="221">
        <v>0</v>
      </c>
      <c r="N31" s="221">
        <v>13</v>
      </c>
      <c r="O31" s="221">
        <v>3</v>
      </c>
      <c r="P31" s="221">
        <v>10</v>
      </c>
      <c r="Q31" s="221">
        <v>0</v>
      </c>
      <c r="R31" s="221">
        <v>0</v>
      </c>
      <c r="S31" s="222">
        <v>0</v>
      </c>
      <c r="T31" s="66"/>
    </row>
    <row r="32" spans="1:20" ht="20.100000000000001" customHeight="1">
      <c r="A32" s="218"/>
      <c r="B32" s="219"/>
      <c r="C32" s="210" t="s">
        <v>230</v>
      </c>
      <c r="D32" s="220">
        <f t="shared" si="1"/>
        <v>17</v>
      </c>
      <c r="E32" s="221">
        <v>23</v>
      </c>
      <c r="F32" s="221">
        <v>10</v>
      </c>
      <c r="G32" s="221">
        <v>13</v>
      </c>
      <c r="H32" s="221">
        <v>0</v>
      </c>
      <c r="I32" s="221">
        <v>0</v>
      </c>
      <c r="J32" s="221">
        <v>0</v>
      </c>
      <c r="K32" s="221">
        <v>0</v>
      </c>
      <c r="L32" s="221">
        <v>0</v>
      </c>
      <c r="M32" s="221">
        <v>0</v>
      </c>
      <c r="N32" s="221">
        <v>23</v>
      </c>
      <c r="O32" s="221">
        <v>10</v>
      </c>
      <c r="P32" s="221">
        <v>13</v>
      </c>
      <c r="Q32" s="221">
        <v>0</v>
      </c>
      <c r="R32" s="221">
        <v>0</v>
      </c>
      <c r="S32" s="222">
        <v>0</v>
      </c>
      <c r="T32" s="66"/>
    </row>
    <row r="33" spans="1:20" ht="20.100000000000001" customHeight="1">
      <c r="A33" s="218"/>
      <c r="B33" s="219"/>
      <c r="C33" s="210" t="s">
        <v>231</v>
      </c>
      <c r="D33" s="220">
        <f t="shared" si="1"/>
        <v>18</v>
      </c>
      <c r="E33" s="221">
        <v>2</v>
      </c>
      <c r="F33" s="221">
        <v>1</v>
      </c>
      <c r="G33" s="221">
        <v>1</v>
      </c>
      <c r="H33" s="221">
        <v>0</v>
      </c>
      <c r="I33" s="221">
        <v>0</v>
      </c>
      <c r="J33" s="221">
        <v>0</v>
      </c>
      <c r="K33" s="221">
        <v>0</v>
      </c>
      <c r="L33" s="221">
        <v>0</v>
      </c>
      <c r="M33" s="221">
        <v>0</v>
      </c>
      <c r="N33" s="221">
        <v>2</v>
      </c>
      <c r="O33" s="221">
        <v>1</v>
      </c>
      <c r="P33" s="221">
        <v>1</v>
      </c>
      <c r="Q33" s="221">
        <v>0</v>
      </c>
      <c r="R33" s="221">
        <v>0</v>
      </c>
      <c r="S33" s="222">
        <v>0</v>
      </c>
      <c r="T33" s="66"/>
    </row>
    <row r="34" spans="1:20" ht="20.100000000000001" customHeight="1">
      <c r="A34" s="218"/>
      <c r="B34" s="219"/>
      <c r="C34" s="210" t="s">
        <v>232</v>
      </c>
      <c r="D34" s="220">
        <f t="shared" si="1"/>
        <v>19</v>
      </c>
      <c r="E34" s="221">
        <v>9</v>
      </c>
      <c r="F34" s="221">
        <v>3</v>
      </c>
      <c r="G34" s="221">
        <v>6</v>
      </c>
      <c r="H34" s="221">
        <v>0</v>
      </c>
      <c r="I34" s="221">
        <v>0</v>
      </c>
      <c r="J34" s="221">
        <v>0</v>
      </c>
      <c r="K34" s="221">
        <v>0</v>
      </c>
      <c r="L34" s="221">
        <v>0</v>
      </c>
      <c r="M34" s="221">
        <v>0</v>
      </c>
      <c r="N34" s="221">
        <v>9</v>
      </c>
      <c r="O34" s="221">
        <v>3</v>
      </c>
      <c r="P34" s="221">
        <v>6</v>
      </c>
      <c r="Q34" s="221">
        <v>0</v>
      </c>
      <c r="R34" s="221">
        <v>0</v>
      </c>
      <c r="S34" s="222">
        <v>0</v>
      </c>
      <c r="T34" s="66"/>
    </row>
    <row r="35" spans="1:20" ht="20.100000000000001" customHeight="1">
      <c r="A35" s="218"/>
      <c r="B35" s="219"/>
      <c r="C35" s="210" t="s">
        <v>233</v>
      </c>
      <c r="D35" s="220">
        <f t="shared" si="1"/>
        <v>20</v>
      </c>
      <c r="E35" s="221">
        <v>1020</v>
      </c>
      <c r="F35" s="221">
        <v>292</v>
      </c>
      <c r="G35" s="221">
        <v>728</v>
      </c>
      <c r="H35" s="221">
        <v>0</v>
      </c>
      <c r="I35" s="221">
        <v>0</v>
      </c>
      <c r="J35" s="221">
        <v>0</v>
      </c>
      <c r="K35" s="221">
        <v>1020</v>
      </c>
      <c r="L35" s="221">
        <v>292</v>
      </c>
      <c r="M35" s="221">
        <v>728</v>
      </c>
      <c r="N35" s="221">
        <v>0</v>
      </c>
      <c r="O35" s="221">
        <v>0</v>
      </c>
      <c r="P35" s="221">
        <v>0</v>
      </c>
      <c r="Q35" s="221">
        <v>0</v>
      </c>
      <c r="R35" s="221">
        <v>0</v>
      </c>
      <c r="S35" s="222">
        <v>0</v>
      </c>
      <c r="T35" s="66"/>
    </row>
    <row r="36" spans="1:20" ht="20.100000000000001" customHeight="1">
      <c r="A36" s="218"/>
      <c r="B36" s="219"/>
      <c r="C36" s="210" t="s">
        <v>234</v>
      </c>
      <c r="D36" s="220">
        <f t="shared" si="1"/>
        <v>21</v>
      </c>
      <c r="E36" s="221">
        <v>10</v>
      </c>
      <c r="F36" s="221">
        <v>4</v>
      </c>
      <c r="G36" s="221">
        <v>6</v>
      </c>
      <c r="H36" s="221">
        <v>0</v>
      </c>
      <c r="I36" s="221">
        <v>0</v>
      </c>
      <c r="J36" s="221">
        <v>0</v>
      </c>
      <c r="K36" s="221">
        <v>0</v>
      </c>
      <c r="L36" s="221">
        <v>0</v>
      </c>
      <c r="M36" s="221">
        <v>0</v>
      </c>
      <c r="N36" s="221">
        <v>10</v>
      </c>
      <c r="O36" s="221">
        <v>4</v>
      </c>
      <c r="P36" s="221">
        <v>6</v>
      </c>
      <c r="Q36" s="221">
        <v>0</v>
      </c>
      <c r="R36" s="221">
        <v>0</v>
      </c>
      <c r="S36" s="222">
        <v>0</v>
      </c>
      <c r="T36" s="66"/>
    </row>
    <row r="37" spans="1:20" ht="20.100000000000001" customHeight="1">
      <c r="A37" s="218"/>
      <c r="B37" s="219"/>
      <c r="C37" s="210" t="s">
        <v>235</v>
      </c>
      <c r="D37" s="220">
        <f t="shared" si="1"/>
        <v>22</v>
      </c>
      <c r="E37" s="221">
        <v>13</v>
      </c>
      <c r="F37" s="221">
        <v>4</v>
      </c>
      <c r="G37" s="221">
        <v>9</v>
      </c>
      <c r="H37" s="221">
        <v>0</v>
      </c>
      <c r="I37" s="221">
        <v>0</v>
      </c>
      <c r="J37" s="221">
        <v>0</v>
      </c>
      <c r="K37" s="221">
        <v>0</v>
      </c>
      <c r="L37" s="221">
        <v>0</v>
      </c>
      <c r="M37" s="221">
        <v>0</v>
      </c>
      <c r="N37" s="221">
        <v>13</v>
      </c>
      <c r="O37" s="221">
        <v>4</v>
      </c>
      <c r="P37" s="221">
        <v>9</v>
      </c>
      <c r="Q37" s="221">
        <v>0</v>
      </c>
      <c r="R37" s="221">
        <v>0</v>
      </c>
      <c r="S37" s="222">
        <v>0</v>
      </c>
      <c r="T37" s="66"/>
    </row>
    <row r="38" spans="1:20" ht="20.100000000000001" customHeight="1">
      <c r="A38" s="218"/>
      <c r="B38" s="219"/>
      <c r="C38" s="210" t="s">
        <v>236</v>
      </c>
      <c r="D38" s="220">
        <f t="shared" si="1"/>
        <v>23</v>
      </c>
      <c r="E38" s="221">
        <v>79</v>
      </c>
      <c r="F38" s="221">
        <v>35</v>
      </c>
      <c r="G38" s="221">
        <v>44</v>
      </c>
      <c r="H38" s="221">
        <v>0</v>
      </c>
      <c r="I38" s="221">
        <v>0</v>
      </c>
      <c r="J38" s="221">
        <v>0</v>
      </c>
      <c r="K38" s="221">
        <v>0</v>
      </c>
      <c r="L38" s="221">
        <v>0</v>
      </c>
      <c r="M38" s="221">
        <v>0</v>
      </c>
      <c r="N38" s="221">
        <v>79</v>
      </c>
      <c r="O38" s="221">
        <v>35</v>
      </c>
      <c r="P38" s="221">
        <v>44</v>
      </c>
      <c r="Q38" s="221">
        <v>0</v>
      </c>
      <c r="R38" s="221">
        <v>0</v>
      </c>
      <c r="S38" s="222">
        <v>0</v>
      </c>
      <c r="T38" s="66"/>
    </row>
    <row r="39" spans="1:20" ht="20.100000000000001" customHeight="1">
      <c r="A39" s="218"/>
      <c r="B39" s="219"/>
      <c r="C39" s="210" t="s">
        <v>237</v>
      </c>
      <c r="D39" s="220">
        <f t="shared" si="1"/>
        <v>24</v>
      </c>
      <c r="E39" s="221">
        <v>14</v>
      </c>
      <c r="F39" s="221">
        <v>7</v>
      </c>
      <c r="G39" s="221">
        <v>7</v>
      </c>
      <c r="H39" s="221">
        <v>0</v>
      </c>
      <c r="I39" s="221">
        <v>0</v>
      </c>
      <c r="J39" s="221">
        <v>0</v>
      </c>
      <c r="K39" s="221">
        <v>0</v>
      </c>
      <c r="L39" s="221">
        <v>0</v>
      </c>
      <c r="M39" s="221">
        <v>0</v>
      </c>
      <c r="N39" s="221">
        <v>14</v>
      </c>
      <c r="O39" s="221">
        <v>7</v>
      </c>
      <c r="P39" s="221">
        <v>7</v>
      </c>
      <c r="Q39" s="221">
        <v>0</v>
      </c>
      <c r="R39" s="221">
        <v>0</v>
      </c>
      <c r="S39" s="222">
        <v>0</v>
      </c>
      <c r="T39" s="66"/>
    </row>
    <row r="40" spans="1:20" ht="20.100000000000001" customHeight="1">
      <c r="A40" s="218"/>
      <c r="B40" s="219"/>
      <c r="C40" s="210" t="s">
        <v>238</v>
      </c>
      <c r="D40" s="220">
        <f>1+D39</f>
        <v>25</v>
      </c>
      <c r="E40" s="221">
        <v>31</v>
      </c>
      <c r="F40" s="221">
        <v>5</v>
      </c>
      <c r="G40" s="221">
        <v>26</v>
      </c>
      <c r="H40" s="221">
        <v>0</v>
      </c>
      <c r="I40" s="221">
        <v>0</v>
      </c>
      <c r="J40" s="221">
        <v>0</v>
      </c>
      <c r="K40" s="221">
        <v>30</v>
      </c>
      <c r="L40" s="221">
        <v>4</v>
      </c>
      <c r="M40" s="221">
        <v>26</v>
      </c>
      <c r="N40" s="221">
        <v>1</v>
      </c>
      <c r="O40" s="221">
        <v>1</v>
      </c>
      <c r="P40" s="221">
        <v>0</v>
      </c>
      <c r="Q40" s="221">
        <v>0</v>
      </c>
      <c r="R40" s="221">
        <v>0</v>
      </c>
      <c r="S40" s="221">
        <v>0</v>
      </c>
      <c r="T40" s="66"/>
    </row>
    <row r="41" spans="1:20" ht="20.100000000000001" customHeight="1">
      <c r="A41" s="218"/>
      <c r="B41" s="219"/>
      <c r="C41" s="210" t="s">
        <v>239</v>
      </c>
      <c r="D41" s="220">
        <f t="shared" si="1"/>
        <v>26</v>
      </c>
      <c r="E41" s="221">
        <v>64</v>
      </c>
      <c r="F41" s="221">
        <v>4</v>
      </c>
      <c r="G41" s="221">
        <v>60</v>
      </c>
      <c r="H41" s="221">
        <v>0</v>
      </c>
      <c r="I41" s="221">
        <v>0</v>
      </c>
      <c r="J41" s="221">
        <v>0</v>
      </c>
      <c r="K41" s="221">
        <v>56</v>
      </c>
      <c r="L41" s="221">
        <v>4</v>
      </c>
      <c r="M41" s="221">
        <v>52</v>
      </c>
      <c r="N41" s="221">
        <v>8</v>
      </c>
      <c r="O41" s="221">
        <v>0</v>
      </c>
      <c r="P41" s="221">
        <v>8</v>
      </c>
      <c r="Q41" s="221">
        <v>0</v>
      </c>
      <c r="R41" s="221">
        <v>0</v>
      </c>
      <c r="S41" s="221">
        <v>0</v>
      </c>
      <c r="T41" s="66"/>
    </row>
    <row r="42" spans="1:20" ht="20.100000000000001" customHeight="1">
      <c r="A42" s="218"/>
      <c r="B42" s="219"/>
      <c r="C42" s="210" t="s">
        <v>240</v>
      </c>
      <c r="D42" s="220">
        <f t="shared" si="1"/>
        <v>27</v>
      </c>
      <c r="E42" s="221">
        <v>1020</v>
      </c>
      <c r="F42" s="221">
        <v>63</v>
      </c>
      <c r="G42" s="221">
        <v>957</v>
      </c>
      <c r="H42" s="221">
        <v>0</v>
      </c>
      <c r="I42" s="221">
        <v>0</v>
      </c>
      <c r="J42" s="221">
        <v>0</v>
      </c>
      <c r="K42" s="221">
        <v>1020</v>
      </c>
      <c r="L42" s="221">
        <v>63</v>
      </c>
      <c r="M42" s="221">
        <v>957</v>
      </c>
      <c r="N42" s="221">
        <v>0</v>
      </c>
      <c r="O42" s="221">
        <v>0</v>
      </c>
      <c r="P42" s="221">
        <v>0</v>
      </c>
      <c r="Q42" s="221">
        <v>0</v>
      </c>
      <c r="R42" s="221">
        <v>0</v>
      </c>
      <c r="S42" s="222">
        <v>0</v>
      </c>
      <c r="T42" s="66"/>
    </row>
    <row r="43" spans="1:20" ht="20.100000000000001" customHeight="1">
      <c r="A43" s="218"/>
      <c r="B43" s="219"/>
      <c r="C43" s="210" t="s">
        <v>241</v>
      </c>
      <c r="D43" s="220">
        <f t="shared" si="1"/>
        <v>28</v>
      </c>
      <c r="E43" s="221">
        <v>51</v>
      </c>
      <c r="F43" s="221">
        <v>8</v>
      </c>
      <c r="G43" s="221">
        <v>43</v>
      </c>
      <c r="H43" s="221">
        <v>0</v>
      </c>
      <c r="I43" s="221">
        <v>0</v>
      </c>
      <c r="J43" s="221">
        <v>0</v>
      </c>
      <c r="K43" s="221">
        <v>0</v>
      </c>
      <c r="L43" s="221">
        <v>0</v>
      </c>
      <c r="M43" s="221">
        <v>0</v>
      </c>
      <c r="N43" s="221">
        <v>51</v>
      </c>
      <c r="O43" s="221">
        <v>8</v>
      </c>
      <c r="P43" s="221">
        <v>43</v>
      </c>
      <c r="Q43" s="221">
        <v>0</v>
      </c>
      <c r="R43" s="221">
        <v>0</v>
      </c>
      <c r="S43" s="222">
        <v>0</v>
      </c>
      <c r="T43" s="66"/>
    </row>
    <row r="44" spans="1:20" ht="20.100000000000001" customHeight="1">
      <c r="A44" s="218"/>
      <c r="B44" s="219"/>
      <c r="C44" s="210" t="s">
        <v>242</v>
      </c>
      <c r="D44" s="220">
        <f t="shared" si="1"/>
        <v>29</v>
      </c>
      <c r="E44" s="221">
        <v>1989</v>
      </c>
      <c r="F44" s="221">
        <v>268</v>
      </c>
      <c r="G44" s="221">
        <v>1721</v>
      </c>
      <c r="H44" s="221">
        <v>0</v>
      </c>
      <c r="I44" s="221">
        <v>0</v>
      </c>
      <c r="J44" s="221">
        <v>0</v>
      </c>
      <c r="K44" s="221">
        <v>1989</v>
      </c>
      <c r="L44" s="221">
        <v>268</v>
      </c>
      <c r="M44" s="221">
        <v>1721</v>
      </c>
      <c r="N44" s="221">
        <v>0</v>
      </c>
      <c r="O44" s="221">
        <v>0</v>
      </c>
      <c r="P44" s="221">
        <v>0</v>
      </c>
      <c r="Q44" s="221">
        <v>0</v>
      </c>
      <c r="R44" s="221">
        <v>0</v>
      </c>
      <c r="S44" s="222">
        <v>0</v>
      </c>
      <c r="T44" s="66"/>
    </row>
    <row r="45" spans="1:20" ht="20.100000000000001" customHeight="1">
      <c r="A45" s="218"/>
      <c r="B45" s="219"/>
      <c r="C45" s="210" t="s">
        <v>243</v>
      </c>
      <c r="D45" s="220">
        <f t="shared" si="1"/>
        <v>30</v>
      </c>
      <c r="E45" s="221">
        <v>83</v>
      </c>
      <c r="F45" s="221">
        <v>5</v>
      </c>
      <c r="G45" s="221">
        <v>78</v>
      </c>
      <c r="H45" s="221">
        <v>0</v>
      </c>
      <c r="I45" s="221">
        <v>0</v>
      </c>
      <c r="J45" s="221">
        <v>0</v>
      </c>
      <c r="K45" s="221">
        <v>0</v>
      </c>
      <c r="L45" s="221">
        <v>0</v>
      </c>
      <c r="M45" s="221">
        <v>0</v>
      </c>
      <c r="N45" s="221">
        <v>83</v>
      </c>
      <c r="O45" s="221">
        <v>5</v>
      </c>
      <c r="P45" s="221">
        <v>78</v>
      </c>
      <c r="Q45" s="221">
        <v>0</v>
      </c>
      <c r="R45" s="221">
        <v>0</v>
      </c>
      <c r="S45" s="222">
        <v>0</v>
      </c>
      <c r="T45" s="66"/>
    </row>
    <row r="46" spans="1:20" ht="20.100000000000001" customHeight="1">
      <c r="A46" s="218"/>
      <c r="B46" s="219"/>
      <c r="C46" s="210" t="s">
        <v>244</v>
      </c>
      <c r="D46" s="220">
        <f t="shared" si="1"/>
        <v>31</v>
      </c>
      <c r="E46" s="221">
        <v>1150</v>
      </c>
      <c r="F46" s="221">
        <v>808</v>
      </c>
      <c r="G46" s="221">
        <v>342</v>
      </c>
      <c r="H46" s="221">
        <v>0</v>
      </c>
      <c r="I46" s="221">
        <v>0</v>
      </c>
      <c r="J46" s="221">
        <v>0</v>
      </c>
      <c r="K46" s="221">
        <v>1150</v>
      </c>
      <c r="L46" s="221">
        <v>808</v>
      </c>
      <c r="M46" s="221">
        <v>342</v>
      </c>
      <c r="N46" s="221">
        <v>0</v>
      </c>
      <c r="O46" s="221">
        <v>0</v>
      </c>
      <c r="P46" s="221">
        <v>0</v>
      </c>
      <c r="Q46" s="221">
        <v>0</v>
      </c>
      <c r="R46" s="221">
        <v>0</v>
      </c>
      <c r="S46" s="222">
        <v>0</v>
      </c>
      <c r="T46" s="66"/>
    </row>
    <row r="47" spans="1:20" ht="20.100000000000001" customHeight="1">
      <c r="A47" s="218"/>
      <c r="B47" s="219"/>
      <c r="C47" s="210" t="s">
        <v>245</v>
      </c>
      <c r="D47" s="220">
        <f t="shared" si="1"/>
        <v>32</v>
      </c>
      <c r="E47" s="221">
        <v>78</v>
      </c>
      <c r="F47" s="221">
        <v>57</v>
      </c>
      <c r="G47" s="221">
        <v>21</v>
      </c>
      <c r="H47" s="221">
        <v>0</v>
      </c>
      <c r="I47" s="221">
        <v>0</v>
      </c>
      <c r="J47" s="221">
        <v>0</v>
      </c>
      <c r="K47" s="221">
        <v>0</v>
      </c>
      <c r="L47" s="221">
        <v>0</v>
      </c>
      <c r="M47" s="221">
        <v>0</v>
      </c>
      <c r="N47" s="221">
        <v>78</v>
      </c>
      <c r="O47" s="221">
        <v>57</v>
      </c>
      <c r="P47" s="221">
        <v>21</v>
      </c>
      <c r="Q47" s="221">
        <v>0</v>
      </c>
      <c r="R47" s="221">
        <v>0</v>
      </c>
      <c r="S47" s="222">
        <v>0</v>
      </c>
      <c r="T47" s="66"/>
    </row>
    <row r="48" spans="1:20" ht="20.100000000000001" customHeight="1">
      <c r="A48" s="218"/>
      <c r="B48" s="219"/>
      <c r="C48" s="210" t="s">
        <v>246</v>
      </c>
      <c r="D48" s="220">
        <f t="shared" si="1"/>
        <v>33</v>
      </c>
      <c r="E48" s="221">
        <v>18</v>
      </c>
      <c r="F48" s="221">
        <v>2</v>
      </c>
      <c r="G48" s="221">
        <v>16</v>
      </c>
      <c r="H48" s="221">
        <v>0</v>
      </c>
      <c r="I48" s="221">
        <v>0</v>
      </c>
      <c r="J48" s="221">
        <v>0</v>
      </c>
      <c r="K48" s="221">
        <v>18</v>
      </c>
      <c r="L48" s="221">
        <v>2</v>
      </c>
      <c r="M48" s="221">
        <v>16</v>
      </c>
      <c r="N48" s="221">
        <v>0</v>
      </c>
      <c r="O48" s="221">
        <v>0</v>
      </c>
      <c r="P48" s="221">
        <v>0</v>
      </c>
      <c r="Q48" s="221">
        <v>0</v>
      </c>
      <c r="R48" s="221">
        <v>0</v>
      </c>
      <c r="S48" s="222">
        <v>0</v>
      </c>
      <c r="T48" s="66"/>
    </row>
    <row r="49" spans="1:20" ht="26.1" customHeight="1">
      <c r="A49" s="218" t="s">
        <v>247</v>
      </c>
      <c r="B49" s="219" t="s">
        <v>248</v>
      </c>
      <c r="C49" s="210" t="s">
        <v>249</v>
      </c>
      <c r="D49" s="220">
        <f t="shared" si="1"/>
        <v>34</v>
      </c>
      <c r="E49" s="221">
        <v>177</v>
      </c>
      <c r="F49" s="221">
        <v>128</v>
      </c>
      <c r="G49" s="221">
        <v>49</v>
      </c>
      <c r="H49" s="221">
        <v>0</v>
      </c>
      <c r="I49" s="221">
        <v>0</v>
      </c>
      <c r="J49" s="221">
        <v>0</v>
      </c>
      <c r="K49" s="221">
        <v>177</v>
      </c>
      <c r="L49" s="221">
        <v>128</v>
      </c>
      <c r="M49" s="221">
        <v>49</v>
      </c>
      <c r="N49" s="221">
        <v>0</v>
      </c>
      <c r="O49" s="221">
        <v>0</v>
      </c>
      <c r="P49" s="221">
        <v>0</v>
      </c>
      <c r="Q49" s="221">
        <v>0</v>
      </c>
      <c r="R49" s="221">
        <v>0</v>
      </c>
      <c r="S49" s="222">
        <v>0</v>
      </c>
      <c r="T49" s="66"/>
    </row>
    <row r="50" spans="1:20" ht="26.1" customHeight="1">
      <c r="A50" s="218"/>
      <c r="B50" s="219"/>
      <c r="C50" s="210" t="s">
        <v>250</v>
      </c>
      <c r="D50" s="220">
        <f t="shared" si="1"/>
        <v>35</v>
      </c>
      <c r="E50" s="221">
        <v>95</v>
      </c>
      <c r="F50" s="221">
        <v>70</v>
      </c>
      <c r="G50" s="221">
        <v>25</v>
      </c>
      <c r="H50" s="221">
        <v>0</v>
      </c>
      <c r="I50" s="221">
        <v>0</v>
      </c>
      <c r="J50" s="221">
        <v>0</v>
      </c>
      <c r="K50" s="221">
        <v>95</v>
      </c>
      <c r="L50" s="221">
        <v>70</v>
      </c>
      <c r="M50" s="221">
        <v>25</v>
      </c>
      <c r="N50" s="221">
        <v>0</v>
      </c>
      <c r="O50" s="221">
        <v>0</v>
      </c>
      <c r="P50" s="221">
        <v>0</v>
      </c>
      <c r="Q50" s="221">
        <v>0</v>
      </c>
      <c r="R50" s="221">
        <v>0</v>
      </c>
      <c r="S50" s="222">
        <v>0</v>
      </c>
      <c r="T50" s="66"/>
    </row>
    <row r="51" spans="1:20" ht="26.1" customHeight="1">
      <c r="A51" s="218"/>
      <c r="B51" s="219"/>
      <c r="C51" s="210" t="s">
        <v>251</v>
      </c>
      <c r="D51" s="220">
        <f t="shared" si="1"/>
        <v>36</v>
      </c>
      <c r="E51" s="221">
        <v>75</v>
      </c>
      <c r="F51" s="221">
        <v>55</v>
      </c>
      <c r="G51" s="221">
        <v>20</v>
      </c>
      <c r="H51" s="221">
        <v>0</v>
      </c>
      <c r="I51" s="221">
        <v>0</v>
      </c>
      <c r="J51" s="221">
        <v>0</v>
      </c>
      <c r="K51" s="221">
        <v>75</v>
      </c>
      <c r="L51" s="221">
        <v>55</v>
      </c>
      <c r="M51" s="221">
        <v>20</v>
      </c>
      <c r="N51" s="221">
        <v>0</v>
      </c>
      <c r="O51" s="221">
        <v>0</v>
      </c>
      <c r="P51" s="221">
        <v>0</v>
      </c>
      <c r="Q51" s="221">
        <v>0</v>
      </c>
      <c r="R51" s="221">
        <v>0</v>
      </c>
      <c r="S51" s="222">
        <v>0</v>
      </c>
      <c r="T51" s="66"/>
    </row>
    <row r="52" spans="1:20" ht="26.1" customHeight="1">
      <c r="A52" s="218"/>
      <c r="B52" s="219"/>
      <c r="C52" s="210" t="s">
        <v>252</v>
      </c>
      <c r="D52" s="220">
        <f t="shared" si="1"/>
        <v>37</v>
      </c>
      <c r="E52" s="221">
        <v>10</v>
      </c>
      <c r="F52" s="221">
        <v>10</v>
      </c>
      <c r="G52" s="221">
        <v>0</v>
      </c>
      <c r="H52" s="221">
        <v>0</v>
      </c>
      <c r="I52" s="221">
        <v>0</v>
      </c>
      <c r="J52" s="221">
        <v>0</v>
      </c>
      <c r="K52" s="221">
        <v>0</v>
      </c>
      <c r="L52" s="221">
        <v>0</v>
      </c>
      <c r="M52" s="221">
        <v>0</v>
      </c>
      <c r="N52" s="221">
        <v>10</v>
      </c>
      <c r="O52" s="221">
        <v>10</v>
      </c>
      <c r="P52" s="221">
        <v>0</v>
      </c>
      <c r="Q52" s="221">
        <v>0</v>
      </c>
      <c r="R52" s="221">
        <v>0</v>
      </c>
      <c r="S52" s="222">
        <v>0</v>
      </c>
      <c r="T52" s="66"/>
    </row>
    <row r="53" spans="1:20" ht="26.1" customHeight="1">
      <c r="A53" s="218"/>
      <c r="B53" s="219" t="s">
        <v>253</v>
      </c>
      <c r="C53" s="210" t="s">
        <v>254</v>
      </c>
      <c r="D53" s="220">
        <f t="shared" si="1"/>
        <v>38</v>
      </c>
      <c r="E53" s="221">
        <v>863</v>
      </c>
      <c r="F53" s="221">
        <v>77</v>
      </c>
      <c r="G53" s="221">
        <v>786</v>
      </c>
      <c r="H53" s="221">
        <v>0</v>
      </c>
      <c r="I53" s="221">
        <v>0</v>
      </c>
      <c r="J53" s="221">
        <v>0</v>
      </c>
      <c r="K53" s="221">
        <v>863</v>
      </c>
      <c r="L53" s="221">
        <v>77</v>
      </c>
      <c r="M53" s="221">
        <v>786</v>
      </c>
      <c r="N53" s="221">
        <v>0</v>
      </c>
      <c r="O53" s="221">
        <v>0</v>
      </c>
      <c r="P53" s="221">
        <v>0</v>
      </c>
      <c r="Q53" s="221">
        <v>0</v>
      </c>
      <c r="R53" s="221">
        <v>0</v>
      </c>
      <c r="S53" s="222">
        <v>0</v>
      </c>
      <c r="T53" s="66"/>
    </row>
    <row r="54" spans="1:20" ht="26.1" customHeight="1">
      <c r="A54" s="218"/>
      <c r="B54" s="219"/>
      <c r="C54" s="210" t="s">
        <v>254</v>
      </c>
      <c r="D54" s="220">
        <f t="shared" si="1"/>
        <v>39</v>
      </c>
      <c r="E54" s="221">
        <v>21</v>
      </c>
      <c r="F54" s="221">
        <v>0</v>
      </c>
      <c r="G54" s="221">
        <v>21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21</v>
      </c>
      <c r="O54" s="221">
        <v>0</v>
      </c>
      <c r="P54" s="221">
        <v>21</v>
      </c>
      <c r="Q54" s="221">
        <v>0</v>
      </c>
      <c r="R54" s="221">
        <v>0</v>
      </c>
      <c r="S54" s="222">
        <v>0</v>
      </c>
      <c r="T54" s="66"/>
    </row>
    <row r="55" spans="1:20" ht="26.1" customHeight="1">
      <c r="A55" s="218"/>
      <c r="B55" s="219"/>
      <c r="C55" s="210" t="s">
        <v>255</v>
      </c>
      <c r="D55" s="220">
        <f t="shared" si="1"/>
        <v>40</v>
      </c>
      <c r="E55" s="221">
        <v>997</v>
      </c>
      <c r="F55" s="221">
        <v>610</v>
      </c>
      <c r="G55" s="221">
        <v>387</v>
      </c>
      <c r="H55" s="221">
        <v>0</v>
      </c>
      <c r="I55" s="221">
        <v>0</v>
      </c>
      <c r="J55" s="221">
        <v>0</v>
      </c>
      <c r="K55" s="221">
        <v>996</v>
      </c>
      <c r="L55" s="221">
        <v>610</v>
      </c>
      <c r="M55" s="221">
        <v>386</v>
      </c>
      <c r="N55" s="221">
        <v>1</v>
      </c>
      <c r="O55" s="221">
        <v>0</v>
      </c>
      <c r="P55" s="221">
        <v>1</v>
      </c>
      <c r="Q55" s="221">
        <v>0</v>
      </c>
      <c r="R55" s="221">
        <v>0</v>
      </c>
      <c r="S55" s="221">
        <v>0</v>
      </c>
      <c r="T55" s="66"/>
    </row>
    <row r="56" spans="1:20" ht="26.1" customHeight="1">
      <c r="A56" s="218"/>
      <c r="B56" s="219"/>
      <c r="C56" s="210" t="s">
        <v>255</v>
      </c>
      <c r="D56" s="220">
        <f t="shared" si="1"/>
        <v>41</v>
      </c>
      <c r="E56" s="221">
        <v>34</v>
      </c>
      <c r="F56" s="221">
        <v>24</v>
      </c>
      <c r="G56" s="221">
        <v>10</v>
      </c>
      <c r="H56" s="221">
        <v>0</v>
      </c>
      <c r="I56" s="221">
        <v>0</v>
      </c>
      <c r="J56" s="221">
        <v>0</v>
      </c>
      <c r="K56" s="221">
        <v>0</v>
      </c>
      <c r="L56" s="221">
        <v>0</v>
      </c>
      <c r="M56" s="221">
        <v>0</v>
      </c>
      <c r="N56" s="221">
        <v>34</v>
      </c>
      <c r="O56" s="221">
        <v>24</v>
      </c>
      <c r="P56" s="221">
        <v>10</v>
      </c>
      <c r="Q56" s="221">
        <v>0</v>
      </c>
      <c r="R56" s="221">
        <v>0</v>
      </c>
      <c r="S56" s="222">
        <v>0</v>
      </c>
      <c r="T56" s="66"/>
    </row>
    <row r="57" spans="1:20" ht="26.1" customHeight="1">
      <c r="A57" s="218"/>
      <c r="B57" s="219"/>
      <c r="C57" s="210" t="s">
        <v>256</v>
      </c>
      <c r="D57" s="220">
        <f t="shared" si="1"/>
        <v>42</v>
      </c>
      <c r="E57" s="221">
        <v>113</v>
      </c>
      <c r="F57" s="221">
        <v>47</v>
      </c>
      <c r="G57" s="221">
        <v>66</v>
      </c>
      <c r="H57" s="221">
        <v>0</v>
      </c>
      <c r="I57" s="221">
        <v>0</v>
      </c>
      <c r="J57" s="221">
        <v>0</v>
      </c>
      <c r="K57" s="221">
        <v>111</v>
      </c>
      <c r="L57" s="221">
        <v>45</v>
      </c>
      <c r="M57" s="221">
        <v>66</v>
      </c>
      <c r="N57" s="221">
        <v>2</v>
      </c>
      <c r="O57" s="221">
        <v>2</v>
      </c>
      <c r="P57" s="221">
        <v>0</v>
      </c>
      <c r="Q57" s="221">
        <v>0</v>
      </c>
      <c r="R57" s="221">
        <v>0</v>
      </c>
      <c r="S57" s="221">
        <v>0</v>
      </c>
      <c r="T57" s="66"/>
    </row>
    <row r="58" spans="1:20" ht="26.1" customHeight="1">
      <c r="A58" s="218"/>
      <c r="B58" s="219"/>
      <c r="C58" s="210" t="s">
        <v>257</v>
      </c>
      <c r="D58" s="220">
        <f t="shared" si="1"/>
        <v>43</v>
      </c>
      <c r="E58" s="221">
        <v>434</v>
      </c>
      <c r="F58" s="221">
        <v>139</v>
      </c>
      <c r="G58" s="221">
        <v>295</v>
      </c>
      <c r="H58" s="221">
        <v>0</v>
      </c>
      <c r="I58" s="221">
        <v>0</v>
      </c>
      <c r="J58" s="221">
        <v>0</v>
      </c>
      <c r="K58" s="221">
        <v>430</v>
      </c>
      <c r="L58" s="221">
        <v>139</v>
      </c>
      <c r="M58" s="221">
        <v>291</v>
      </c>
      <c r="N58" s="221">
        <v>4</v>
      </c>
      <c r="O58" s="221">
        <v>0</v>
      </c>
      <c r="P58" s="221">
        <v>4</v>
      </c>
      <c r="Q58" s="221">
        <v>0</v>
      </c>
      <c r="R58" s="221">
        <v>0</v>
      </c>
      <c r="S58" s="221">
        <v>0</v>
      </c>
      <c r="T58" s="66"/>
    </row>
    <row r="59" spans="1:20" ht="26.1" customHeight="1">
      <c r="A59" s="218"/>
      <c r="B59" s="219"/>
      <c r="C59" s="210" t="s">
        <v>258</v>
      </c>
      <c r="D59" s="220">
        <f t="shared" si="1"/>
        <v>44</v>
      </c>
      <c r="E59" s="221">
        <v>183</v>
      </c>
      <c r="F59" s="221">
        <v>69</v>
      </c>
      <c r="G59" s="221">
        <v>114</v>
      </c>
      <c r="H59" s="221">
        <v>0</v>
      </c>
      <c r="I59" s="221">
        <v>0</v>
      </c>
      <c r="J59" s="221">
        <v>0</v>
      </c>
      <c r="K59" s="221">
        <v>181</v>
      </c>
      <c r="L59" s="221">
        <v>68</v>
      </c>
      <c r="M59" s="221">
        <v>113</v>
      </c>
      <c r="N59" s="221">
        <v>2</v>
      </c>
      <c r="O59" s="221">
        <v>1</v>
      </c>
      <c r="P59" s="221">
        <v>1</v>
      </c>
      <c r="Q59" s="221">
        <v>0</v>
      </c>
      <c r="R59" s="221">
        <v>0</v>
      </c>
      <c r="S59" s="221">
        <v>0</v>
      </c>
      <c r="T59" s="66"/>
    </row>
    <row r="60" spans="1:20" ht="26.1" customHeight="1">
      <c r="A60" s="218"/>
      <c r="B60" s="219"/>
      <c r="C60" s="210" t="s">
        <v>259</v>
      </c>
      <c r="D60" s="220">
        <f t="shared" si="1"/>
        <v>45</v>
      </c>
      <c r="E60" s="221">
        <v>38</v>
      </c>
      <c r="F60" s="221">
        <v>25</v>
      </c>
      <c r="G60" s="221">
        <v>13</v>
      </c>
      <c r="H60" s="221">
        <v>0</v>
      </c>
      <c r="I60" s="221">
        <v>0</v>
      </c>
      <c r="J60" s="221">
        <v>0</v>
      </c>
      <c r="K60" s="221">
        <v>38</v>
      </c>
      <c r="L60" s="221">
        <v>25</v>
      </c>
      <c r="M60" s="221">
        <v>13</v>
      </c>
      <c r="N60" s="221">
        <v>0</v>
      </c>
      <c r="O60" s="221">
        <v>0</v>
      </c>
      <c r="P60" s="221">
        <v>0</v>
      </c>
      <c r="Q60" s="221">
        <v>0</v>
      </c>
      <c r="R60" s="221">
        <v>0</v>
      </c>
      <c r="S60" s="222">
        <v>0</v>
      </c>
      <c r="T60" s="66"/>
    </row>
    <row r="61" spans="1:20" ht="26.1" customHeight="1">
      <c r="A61" s="218"/>
      <c r="B61" s="219"/>
      <c r="C61" s="210" t="s">
        <v>260</v>
      </c>
      <c r="D61" s="220">
        <f t="shared" si="1"/>
        <v>46</v>
      </c>
      <c r="E61" s="221">
        <v>1</v>
      </c>
      <c r="F61" s="221">
        <v>0</v>
      </c>
      <c r="G61" s="221">
        <v>1</v>
      </c>
      <c r="H61" s="221">
        <v>0</v>
      </c>
      <c r="I61" s="221">
        <v>0</v>
      </c>
      <c r="J61" s="221">
        <v>0</v>
      </c>
      <c r="K61" s="221">
        <v>0</v>
      </c>
      <c r="L61" s="221">
        <v>0</v>
      </c>
      <c r="M61" s="221">
        <v>0</v>
      </c>
      <c r="N61" s="221">
        <v>1</v>
      </c>
      <c r="O61" s="221">
        <v>0</v>
      </c>
      <c r="P61" s="221">
        <v>1</v>
      </c>
      <c r="Q61" s="221">
        <v>0</v>
      </c>
      <c r="R61" s="221">
        <v>0</v>
      </c>
      <c r="S61" s="222">
        <v>0</v>
      </c>
      <c r="T61" s="66"/>
    </row>
    <row r="62" spans="1:20" ht="26.1" customHeight="1">
      <c r="A62" s="218"/>
      <c r="B62" s="219"/>
      <c r="C62" s="210" t="s">
        <v>261</v>
      </c>
      <c r="D62" s="220">
        <f t="shared" si="1"/>
        <v>47</v>
      </c>
      <c r="E62" s="221">
        <v>20</v>
      </c>
      <c r="F62" s="221">
        <v>8</v>
      </c>
      <c r="G62" s="221">
        <v>12</v>
      </c>
      <c r="H62" s="221">
        <v>0</v>
      </c>
      <c r="I62" s="221">
        <v>0</v>
      </c>
      <c r="J62" s="221">
        <v>0</v>
      </c>
      <c r="K62" s="221">
        <v>20</v>
      </c>
      <c r="L62" s="221">
        <v>8</v>
      </c>
      <c r="M62" s="221">
        <v>12</v>
      </c>
      <c r="N62" s="221">
        <v>0</v>
      </c>
      <c r="O62" s="221">
        <v>0</v>
      </c>
      <c r="P62" s="221">
        <v>0</v>
      </c>
      <c r="Q62" s="221">
        <v>0</v>
      </c>
      <c r="R62" s="221">
        <v>0</v>
      </c>
      <c r="S62" s="222">
        <v>0</v>
      </c>
      <c r="T62" s="66"/>
    </row>
    <row r="63" spans="1:20" ht="26.1" customHeight="1">
      <c r="A63" s="218"/>
      <c r="B63" s="219"/>
      <c r="C63" s="210" t="s">
        <v>262</v>
      </c>
      <c r="D63" s="220">
        <f t="shared" si="1"/>
        <v>48</v>
      </c>
      <c r="E63" s="221">
        <v>45</v>
      </c>
      <c r="F63" s="221">
        <v>22</v>
      </c>
      <c r="G63" s="221">
        <v>23</v>
      </c>
      <c r="H63" s="221">
        <v>0</v>
      </c>
      <c r="I63" s="221">
        <v>0</v>
      </c>
      <c r="J63" s="221">
        <v>0</v>
      </c>
      <c r="K63" s="221">
        <v>45</v>
      </c>
      <c r="L63" s="221">
        <v>22</v>
      </c>
      <c r="M63" s="221">
        <v>23</v>
      </c>
      <c r="N63" s="221">
        <v>0</v>
      </c>
      <c r="O63" s="221">
        <v>0</v>
      </c>
      <c r="P63" s="221">
        <v>0</v>
      </c>
      <c r="Q63" s="221">
        <v>0</v>
      </c>
      <c r="R63" s="221">
        <v>0</v>
      </c>
      <c r="S63" s="222">
        <v>0</v>
      </c>
      <c r="T63" s="66"/>
    </row>
    <row r="64" spans="1:20" ht="26.1" customHeight="1">
      <c r="A64" s="218"/>
      <c r="B64" s="219" t="s">
        <v>263</v>
      </c>
      <c r="C64" s="210" t="s">
        <v>264</v>
      </c>
      <c r="D64" s="220">
        <f t="shared" si="1"/>
        <v>49</v>
      </c>
      <c r="E64" s="221">
        <v>36</v>
      </c>
      <c r="F64" s="221">
        <v>23</v>
      </c>
      <c r="G64" s="221">
        <v>13</v>
      </c>
      <c r="H64" s="221">
        <v>0</v>
      </c>
      <c r="I64" s="221">
        <v>0</v>
      </c>
      <c r="J64" s="221">
        <v>0</v>
      </c>
      <c r="K64" s="221">
        <v>36</v>
      </c>
      <c r="L64" s="221">
        <v>23</v>
      </c>
      <c r="M64" s="221">
        <v>13</v>
      </c>
      <c r="N64" s="221">
        <v>0</v>
      </c>
      <c r="O64" s="221">
        <v>0</v>
      </c>
      <c r="P64" s="221">
        <v>0</v>
      </c>
      <c r="Q64" s="221">
        <v>0</v>
      </c>
      <c r="R64" s="221">
        <v>0</v>
      </c>
      <c r="S64" s="222">
        <v>0</v>
      </c>
      <c r="T64" s="66"/>
    </row>
    <row r="65" spans="1:20" ht="26.1" customHeight="1">
      <c r="A65" s="218"/>
      <c r="B65" s="219"/>
      <c r="C65" s="210" t="s">
        <v>265</v>
      </c>
      <c r="D65" s="220">
        <f t="shared" si="1"/>
        <v>50</v>
      </c>
      <c r="E65" s="221">
        <v>11</v>
      </c>
      <c r="F65" s="221">
        <v>7</v>
      </c>
      <c r="G65" s="221">
        <v>4</v>
      </c>
      <c r="H65" s="221">
        <v>0</v>
      </c>
      <c r="I65" s="221">
        <v>0</v>
      </c>
      <c r="J65" s="221">
        <v>0</v>
      </c>
      <c r="K65" s="221">
        <v>0</v>
      </c>
      <c r="L65" s="221">
        <v>0</v>
      </c>
      <c r="M65" s="221">
        <v>0</v>
      </c>
      <c r="N65" s="221">
        <v>11</v>
      </c>
      <c r="O65" s="221">
        <v>7</v>
      </c>
      <c r="P65" s="221">
        <v>4</v>
      </c>
      <c r="Q65" s="221">
        <v>0</v>
      </c>
      <c r="R65" s="221">
        <v>0</v>
      </c>
      <c r="S65" s="222">
        <v>0</v>
      </c>
      <c r="T65" s="66"/>
    </row>
    <row r="66" spans="1:20" ht="26.1" customHeight="1">
      <c r="A66" s="218"/>
      <c r="B66" s="219"/>
      <c r="C66" s="210" t="s">
        <v>266</v>
      </c>
      <c r="D66" s="220">
        <f t="shared" si="1"/>
        <v>51</v>
      </c>
      <c r="E66" s="221">
        <v>7</v>
      </c>
      <c r="F66" s="221">
        <v>7</v>
      </c>
      <c r="G66" s="221">
        <v>0</v>
      </c>
      <c r="H66" s="221">
        <v>0</v>
      </c>
      <c r="I66" s="221">
        <v>0</v>
      </c>
      <c r="J66" s="221">
        <v>0</v>
      </c>
      <c r="K66" s="221">
        <v>0</v>
      </c>
      <c r="L66" s="221">
        <v>0</v>
      </c>
      <c r="M66" s="221">
        <v>0</v>
      </c>
      <c r="N66" s="221">
        <v>7</v>
      </c>
      <c r="O66" s="221">
        <v>7</v>
      </c>
      <c r="P66" s="221">
        <v>0</v>
      </c>
      <c r="Q66" s="221">
        <v>0</v>
      </c>
      <c r="R66" s="221">
        <v>0</v>
      </c>
      <c r="S66" s="222">
        <v>0</v>
      </c>
      <c r="T66" s="66"/>
    </row>
    <row r="67" spans="1:20" ht="26.1" customHeight="1">
      <c r="A67" s="218"/>
      <c r="B67" s="219"/>
      <c r="C67" s="210" t="s">
        <v>267</v>
      </c>
      <c r="D67" s="220">
        <f t="shared" si="1"/>
        <v>52</v>
      </c>
      <c r="E67" s="221">
        <v>183</v>
      </c>
      <c r="F67" s="221">
        <v>94</v>
      </c>
      <c r="G67" s="221">
        <v>89</v>
      </c>
      <c r="H67" s="221">
        <v>0</v>
      </c>
      <c r="I67" s="221">
        <v>0</v>
      </c>
      <c r="J67" s="221">
        <v>0</v>
      </c>
      <c r="K67" s="221">
        <v>183</v>
      </c>
      <c r="L67" s="221">
        <v>94</v>
      </c>
      <c r="M67" s="221">
        <v>89</v>
      </c>
      <c r="N67" s="221">
        <v>0</v>
      </c>
      <c r="O67" s="221">
        <v>0</v>
      </c>
      <c r="P67" s="221">
        <v>0</v>
      </c>
      <c r="Q67" s="221">
        <v>0</v>
      </c>
      <c r="R67" s="221">
        <v>0</v>
      </c>
      <c r="S67" s="222">
        <v>0</v>
      </c>
      <c r="T67" s="66"/>
    </row>
    <row r="68" spans="1:20" ht="26.1" customHeight="1">
      <c r="A68" s="218"/>
      <c r="B68" s="219"/>
      <c r="C68" s="210" t="s">
        <v>267</v>
      </c>
      <c r="D68" s="220">
        <f t="shared" si="1"/>
        <v>53</v>
      </c>
      <c r="E68" s="221">
        <v>42</v>
      </c>
      <c r="F68" s="221">
        <v>18</v>
      </c>
      <c r="G68" s="221">
        <v>24</v>
      </c>
      <c r="H68" s="221">
        <v>0</v>
      </c>
      <c r="I68" s="221">
        <v>0</v>
      </c>
      <c r="J68" s="221">
        <v>0</v>
      </c>
      <c r="K68" s="221">
        <v>0</v>
      </c>
      <c r="L68" s="221">
        <v>0</v>
      </c>
      <c r="M68" s="221">
        <v>0</v>
      </c>
      <c r="N68" s="221">
        <v>42</v>
      </c>
      <c r="O68" s="221">
        <v>18</v>
      </c>
      <c r="P68" s="221">
        <v>24</v>
      </c>
      <c r="Q68" s="221">
        <v>0</v>
      </c>
      <c r="R68" s="221">
        <v>0</v>
      </c>
      <c r="S68" s="222">
        <v>0</v>
      </c>
      <c r="T68" s="66"/>
    </row>
    <row r="69" spans="1:20" ht="26.1" customHeight="1">
      <c r="A69" s="218"/>
      <c r="B69" s="219"/>
      <c r="C69" s="210" t="s">
        <v>268</v>
      </c>
      <c r="D69" s="220">
        <f t="shared" si="1"/>
        <v>54</v>
      </c>
      <c r="E69" s="221">
        <v>280</v>
      </c>
      <c r="F69" s="221">
        <v>131</v>
      </c>
      <c r="G69" s="221">
        <v>149</v>
      </c>
      <c r="H69" s="221">
        <v>0</v>
      </c>
      <c r="I69" s="221">
        <v>0</v>
      </c>
      <c r="J69" s="221">
        <v>0</v>
      </c>
      <c r="K69" s="221">
        <v>280</v>
      </c>
      <c r="L69" s="221">
        <v>131</v>
      </c>
      <c r="M69" s="221">
        <v>149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2">
        <v>0</v>
      </c>
      <c r="T69" s="66"/>
    </row>
    <row r="70" spans="1:20" ht="26.1" customHeight="1">
      <c r="A70" s="218"/>
      <c r="B70" s="219"/>
      <c r="C70" s="210" t="s">
        <v>268</v>
      </c>
      <c r="D70" s="220">
        <f t="shared" si="1"/>
        <v>55</v>
      </c>
      <c r="E70" s="221">
        <v>54</v>
      </c>
      <c r="F70" s="221">
        <v>22</v>
      </c>
      <c r="G70" s="221">
        <v>32</v>
      </c>
      <c r="H70" s="221">
        <v>0</v>
      </c>
      <c r="I70" s="221">
        <v>0</v>
      </c>
      <c r="J70" s="221">
        <v>0</v>
      </c>
      <c r="K70" s="221">
        <v>0</v>
      </c>
      <c r="L70" s="221">
        <v>0</v>
      </c>
      <c r="M70" s="221">
        <v>0</v>
      </c>
      <c r="N70" s="221">
        <v>54</v>
      </c>
      <c r="O70" s="221">
        <v>22</v>
      </c>
      <c r="P70" s="221">
        <v>32</v>
      </c>
      <c r="Q70" s="221">
        <v>0</v>
      </c>
      <c r="R70" s="221">
        <v>0</v>
      </c>
      <c r="S70" s="222">
        <v>0</v>
      </c>
      <c r="T70" s="66"/>
    </row>
    <row r="71" spans="1:20" ht="26.1" customHeight="1">
      <c r="A71" s="218"/>
      <c r="B71" s="219"/>
      <c r="C71" s="210" t="s">
        <v>269</v>
      </c>
      <c r="D71" s="220">
        <f t="shared" si="1"/>
        <v>56</v>
      </c>
      <c r="E71" s="221">
        <v>35</v>
      </c>
      <c r="F71" s="221">
        <v>18</v>
      </c>
      <c r="G71" s="221">
        <v>17</v>
      </c>
      <c r="H71" s="221">
        <v>0</v>
      </c>
      <c r="I71" s="221">
        <v>0</v>
      </c>
      <c r="J71" s="221">
        <v>0</v>
      </c>
      <c r="K71" s="221">
        <v>35</v>
      </c>
      <c r="L71" s="221">
        <v>18</v>
      </c>
      <c r="M71" s="221">
        <v>17</v>
      </c>
      <c r="N71" s="221">
        <v>0</v>
      </c>
      <c r="O71" s="221">
        <v>0</v>
      </c>
      <c r="P71" s="221">
        <v>0</v>
      </c>
      <c r="Q71" s="221">
        <v>0</v>
      </c>
      <c r="R71" s="221">
        <v>0</v>
      </c>
      <c r="S71" s="222">
        <v>0</v>
      </c>
      <c r="T71" s="66"/>
    </row>
    <row r="72" spans="1:20" ht="26.1" customHeight="1">
      <c r="A72" s="218"/>
      <c r="B72" s="219"/>
      <c r="C72" s="210" t="s">
        <v>270</v>
      </c>
      <c r="D72" s="220">
        <f t="shared" si="1"/>
        <v>57</v>
      </c>
      <c r="E72" s="221">
        <v>5</v>
      </c>
      <c r="F72" s="221">
        <v>5</v>
      </c>
      <c r="G72" s="221">
        <v>0</v>
      </c>
      <c r="H72" s="221">
        <v>0</v>
      </c>
      <c r="I72" s="221">
        <v>0</v>
      </c>
      <c r="J72" s="221">
        <v>0</v>
      </c>
      <c r="K72" s="221">
        <v>0</v>
      </c>
      <c r="L72" s="221">
        <v>0</v>
      </c>
      <c r="M72" s="221">
        <v>0</v>
      </c>
      <c r="N72" s="221">
        <v>5</v>
      </c>
      <c r="O72" s="221">
        <v>5</v>
      </c>
      <c r="P72" s="221">
        <v>0</v>
      </c>
      <c r="Q72" s="221">
        <v>0</v>
      </c>
      <c r="R72" s="221">
        <v>0</v>
      </c>
      <c r="S72" s="222">
        <v>0</v>
      </c>
      <c r="T72" s="66"/>
    </row>
    <row r="73" spans="1:20" ht="26.1" customHeight="1">
      <c r="A73" s="218"/>
      <c r="B73" s="219"/>
      <c r="C73" s="210" t="s">
        <v>271</v>
      </c>
      <c r="D73" s="220">
        <f t="shared" si="1"/>
        <v>58</v>
      </c>
      <c r="E73" s="221">
        <v>672</v>
      </c>
      <c r="F73" s="221">
        <v>330</v>
      </c>
      <c r="G73" s="221">
        <v>342</v>
      </c>
      <c r="H73" s="221">
        <v>0</v>
      </c>
      <c r="I73" s="221">
        <v>0</v>
      </c>
      <c r="J73" s="221">
        <v>0</v>
      </c>
      <c r="K73" s="221">
        <v>672</v>
      </c>
      <c r="L73" s="221">
        <v>330</v>
      </c>
      <c r="M73" s="221">
        <v>342</v>
      </c>
      <c r="N73" s="221">
        <v>0</v>
      </c>
      <c r="O73" s="221">
        <v>0</v>
      </c>
      <c r="P73" s="221">
        <v>0</v>
      </c>
      <c r="Q73" s="221">
        <v>0</v>
      </c>
      <c r="R73" s="221">
        <v>0</v>
      </c>
      <c r="S73" s="222">
        <v>0</v>
      </c>
      <c r="T73" s="66"/>
    </row>
    <row r="74" spans="1:20" ht="26.1" customHeight="1">
      <c r="A74" s="218"/>
      <c r="B74" s="219"/>
      <c r="C74" s="210" t="s">
        <v>272</v>
      </c>
      <c r="D74" s="220">
        <f t="shared" si="1"/>
        <v>59</v>
      </c>
      <c r="E74" s="221">
        <v>5</v>
      </c>
      <c r="F74" s="221">
        <v>2</v>
      </c>
      <c r="G74" s="221">
        <v>3</v>
      </c>
      <c r="H74" s="221">
        <v>0</v>
      </c>
      <c r="I74" s="221">
        <v>0</v>
      </c>
      <c r="J74" s="221">
        <v>0</v>
      </c>
      <c r="K74" s="221">
        <v>0</v>
      </c>
      <c r="L74" s="221">
        <v>0</v>
      </c>
      <c r="M74" s="221">
        <v>0</v>
      </c>
      <c r="N74" s="221">
        <v>5</v>
      </c>
      <c r="O74" s="221">
        <v>2</v>
      </c>
      <c r="P74" s="221">
        <v>3</v>
      </c>
      <c r="Q74" s="221">
        <v>0</v>
      </c>
      <c r="R74" s="221">
        <v>0</v>
      </c>
      <c r="S74" s="222">
        <v>0</v>
      </c>
      <c r="T74" s="66"/>
    </row>
    <row r="75" spans="1:20" ht="26.1" customHeight="1">
      <c r="A75" s="218"/>
      <c r="B75" s="219"/>
      <c r="C75" s="210" t="s">
        <v>273</v>
      </c>
      <c r="D75" s="220">
        <f t="shared" si="1"/>
        <v>60</v>
      </c>
      <c r="E75" s="221">
        <v>4</v>
      </c>
      <c r="F75" s="221">
        <v>0</v>
      </c>
      <c r="G75" s="221">
        <v>4</v>
      </c>
      <c r="H75" s="221">
        <v>0</v>
      </c>
      <c r="I75" s="221">
        <v>0</v>
      </c>
      <c r="J75" s="221">
        <v>0</v>
      </c>
      <c r="K75" s="221">
        <v>0</v>
      </c>
      <c r="L75" s="221">
        <v>0</v>
      </c>
      <c r="M75" s="221">
        <v>0</v>
      </c>
      <c r="N75" s="221">
        <v>4</v>
      </c>
      <c r="O75" s="221">
        <v>0</v>
      </c>
      <c r="P75" s="221">
        <v>4</v>
      </c>
      <c r="Q75" s="221">
        <v>0</v>
      </c>
      <c r="R75" s="221">
        <v>0</v>
      </c>
      <c r="S75" s="222">
        <v>0</v>
      </c>
      <c r="T75" s="66"/>
    </row>
    <row r="76" spans="1:20" ht="26.1" customHeight="1">
      <c r="A76" s="218"/>
      <c r="B76" s="219"/>
      <c r="C76" s="210" t="s">
        <v>274</v>
      </c>
      <c r="D76" s="220">
        <f t="shared" si="1"/>
        <v>61</v>
      </c>
      <c r="E76" s="221">
        <v>311</v>
      </c>
      <c r="F76" s="221">
        <v>162</v>
      </c>
      <c r="G76" s="221">
        <v>149</v>
      </c>
      <c r="H76" s="221">
        <v>0</v>
      </c>
      <c r="I76" s="221">
        <v>0</v>
      </c>
      <c r="J76" s="221">
        <v>0</v>
      </c>
      <c r="K76" s="221">
        <v>311</v>
      </c>
      <c r="L76" s="221">
        <v>162</v>
      </c>
      <c r="M76" s="221">
        <v>149</v>
      </c>
      <c r="N76" s="221">
        <v>0</v>
      </c>
      <c r="O76" s="221">
        <v>0</v>
      </c>
      <c r="P76" s="221">
        <v>0</v>
      </c>
      <c r="Q76" s="221">
        <v>0</v>
      </c>
      <c r="R76" s="221">
        <v>0</v>
      </c>
      <c r="S76" s="222">
        <v>0</v>
      </c>
      <c r="T76" s="66"/>
    </row>
    <row r="77" spans="1:20" ht="26.1" customHeight="1">
      <c r="A77" s="218"/>
      <c r="B77" s="219"/>
      <c r="C77" s="210" t="s">
        <v>274</v>
      </c>
      <c r="D77" s="220">
        <f t="shared" si="1"/>
        <v>62</v>
      </c>
      <c r="E77" s="221">
        <v>28</v>
      </c>
      <c r="F77" s="221">
        <v>15</v>
      </c>
      <c r="G77" s="221">
        <v>13</v>
      </c>
      <c r="H77" s="221">
        <v>0</v>
      </c>
      <c r="I77" s="221">
        <v>0</v>
      </c>
      <c r="J77" s="221">
        <v>0</v>
      </c>
      <c r="K77" s="221">
        <v>0</v>
      </c>
      <c r="L77" s="221">
        <v>0</v>
      </c>
      <c r="M77" s="221">
        <v>0</v>
      </c>
      <c r="N77" s="221">
        <v>28</v>
      </c>
      <c r="O77" s="221">
        <v>15</v>
      </c>
      <c r="P77" s="221">
        <v>13</v>
      </c>
      <c r="Q77" s="221">
        <v>0</v>
      </c>
      <c r="R77" s="221">
        <v>0</v>
      </c>
      <c r="S77" s="222">
        <v>0</v>
      </c>
      <c r="T77" s="66"/>
    </row>
    <row r="78" spans="1:20" ht="26.1" customHeight="1">
      <c r="A78" s="218"/>
      <c r="B78" s="219"/>
      <c r="C78" s="210" t="s">
        <v>275</v>
      </c>
      <c r="D78" s="220">
        <f t="shared" si="1"/>
        <v>63</v>
      </c>
      <c r="E78" s="221">
        <v>83</v>
      </c>
      <c r="F78" s="221">
        <v>25</v>
      </c>
      <c r="G78" s="221">
        <v>58</v>
      </c>
      <c r="H78" s="221">
        <v>0</v>
      </c>
      <c r="I78" s="221">
        <v>0</v>
      </c>
      <c r="J78" s="221">
        <v>0</v>
      </c>
      <c r="K78" s="221">
        <v>82</v>
      </c>
      <c r="L78" s="221">
        <v>25</v>
      </c>
      <c r="M78" s="221">
        <v>57</v>
      </c>
      <c r="N78" s="221">
        <v>1</v>
      </c>
      <c r="O78" s="221">
        <v>0</v>
      </c>
      <c r="P78" s="221">
        <v>1</v>
      </c>
      <c r="Q78" s="221">
        <v>0</v>
      </c>
      <c r="R78" s="221">
        <v>0</v>
      </c>
      <c r="S78" s="221">
        <v>0</v>
      </c>
      <c r="T78" s="66"/>
    </row>
    <row r="79" spans="1:20" ht="26.1" customHeight="1">
      <c r="A79" s="218"/>
      <c r="B79" s="219" t="s">
        <v>276</v>
      </c>
      <c r="C79" s="210" t="s">
        <v>277</v>
      </c>
      <c r="D79" s="220">
        <f t="shared" si="1"/>
        <v>64</v>
      </c>
      <c r="E79" s="221">
        <v>68</v>
      </c>
      <c r="F79" s="221">
        <v>18</v>
      </c>
      <c r="G79" s="221">
        <v>50</v>
      </c>
      <c r="H79" s="221">
        <v>0</v>
      </c>
      <c r="I79" s="221">
        <v>0</v>
      </c>
      <c r="J79" s="221">
        <v>0</v>
      </c>
      <c r="K79" s="221">
        <v>68</v>
      </c>
      <c r="L79" s="221">
        <v>18</v>
      </c>
      <c r="M79" s="221">
        <v>50</v>
      </c>
      <c r="N79" s="221">
        <v>0</v>
      </c>
      <c r="O79" s="221">
        <v>0</v>
      </c>
      <c r="P79" s="221">
        <v>0</v>
      </c>
      <c r="Q79" s="221">
        <v>0</v>
      </c>
      <c r="R79" s="221">
        <v>0</v>
      </c>
      <c r="S79" s="222">
        <v>0</v>
      </c>
      <c r="T79" s="66"/>
    </row>
    <row r="80" spans="1:20" ht="26.1" customHeight="1">
      <c r="A80" s="218"/>
      <c r="B80" s="219"/>
      <c r="C80" s="210" t="s">
        <v>277</v>
      </c>
      <c r="D80" s="220">
        <f t="shared" si="1"/>
        <v>65</v>
      </c>
      <c r="E80" s="221">
        <v>286</v>
      </c>
      <c r="F80" s="221">
        <v>130</v>
      </c>
      <c r="G80" s="221">
        <v>156</v>
      </c>
      <c r="H80" s="221">
        <v>0</v>
      </c>
      <c r="I80" s="221">
        <v>0</v>
      </c>
      <c r="J80" s="221">
        <v>0</v>
      </c>
      <c r="K80" s="221">
        <v>0</v>
      </c>
      <c r="L80" s="221">
        <v>0</v>
      </c>
      <c r="M80" s="221">
        <v>0</v>
      </c>
      <c r="N80" s="221">
        <v>185</v>
      </c>
      <c r="O80" s="221">
        <v>94</v>
      </c>
      <c r="P80" s="221">
        <v>91</v>
      </c>
      <c r="Q80" s="221">
        <v>101</v>
      </c>
      <c r="R80" s="221">
        <v>36</v>
      </c>
      <c r="S80" s="222">
        <v>65</v>
      </c>
      <c r="T80" s="66"/>
    </row>
    <row r="81" spans="1:20" ht="26.1" customHeight="1">
      <c r="A81" s="218"/>
      <c r="B81" s="219"/>
      <c r="C81" s="210" t="s">
        <v>278</v>
      </c>
      <c r="D81" s="220">
        <f t="shared" si="1"/>
        <v>66</v>
      </c>
      <c r="E81" s="221">
        <v>9</v>
      </c>
      <c r="F81" s="221">
        <v>0</v>
      </c>
      <c r="G81" s="221">
        <v>9</v>
      </c>
      <c r="H81" s="221">
        <v>0</v>
      </c>
      <c r="I81" s="221">
        <v>0</v>
      </c>
      <c r="J81" s="221">
        <v>0</v>
      </c>
      <c r="K81" s="221">
        <v>0</v>
      </c>
      <c r="L81" s="221">
        <v>0</v>
      </c>
      <c r="M81" s="221">
        <v>0</v>
      </c>
      <c r="N81" s="221">
        <v>9</v>
      </c>
      <c r="O81" s="221">
        <v>0</v>
      </c>
      <c r="P81" s="221">
        <v>9</v>
      </c>
      <c r="Q81" s="221">
        <v>0</v>
      </c>
      <c r="R81" s="221">
        <v>0</v>
      </c>
      <c r="S81" s="222">
        <v>0</v>
      </c>
      <c r="T81" s="66"/>
    </row>
    <row r="82" spans="1:20" ht="26.1" customHeight="1">
      <c r="A82" s="218"/>
      <c r="B82" s="219"/>
      <c r="C82" s="210" t="s">
        <v>278</v>
      </c>
      <c r="D82" s="220">
        <f t="shared" ref="D82:D145" si="2">1+D81</f>
        <v>67</v>
      </c>
      <c r="E82" s="221">
        <v>135</v>
      </c>
      <c r="F82" s="221">
        <v>5</v>
      </c>
      <c r="G82" s="221">
        <v>130</v>
      </c>
      <c r="H82" s="221">
        <v>0</v>
      </c>
      <c r="I82" s="221">
        <v>0</v>
      </c>
      <c r="J82" s="221">
        <v>0</v>
      </c>
      <c r="K82" s="221">
        <v>135</v>
      </c>
      <c r="L82" s="221">
        <v>5</v>
      </c>
      <c r="M82" s="221">
        <v>130</v>
      </c>
      <c r="N82" s="221">
        <v>0</v>
      </c>
      <c r="O82" s="221">
        <v>0</v>
      </c>
      <c r="P82" s="221">
        <v>0</v>
      </c>
      <c r="Q82" s="221">
        <v>0</v>
      </c>
      <c r="R82" s="221">
        <v>0</v>
      </c>
      <c r="S82" s="222">
        <v>0</v>
      </c>
      <c r="T82" s="66"/>
    </row>
    <row r="83" spans="1:20" ht="26.1" customHeight="1">
      <c r="A83" s="218"/>
      <c r="B83" s="219" t="s">
        <v>279</v>
      </c>
      <c r="C83" s="210" t="s">
        <v>279</v>
      </c>
      <c r="D83" s="220">
        <f t="shared" si="2"/>
        <v>68</v>
      </c>
      <c r="E83" s="221">
        <v>48</v>
      </c>
      <c r="F83" s="221">
        <v>37</v>
      </c>
      <c r="G83" s="221">
        <v>11</v>
      </c>
      <c r="H83" s="221">
        <v>0</v>
      </c>
      <c r="I83" s="221">
        <v>0</v>
      </c>
      <c r="J83" s="221">
        <v>0</v>
      </c>
      <c r="K83" s="221">
        <v>48</v>
      </c>
      <c r="L83" s="221">
        <v>37</v>
      </c>
      <c r="M83" s="221">
        <v>11</v>
      </c>
      <c r="N83" s="221">
        <v>0</v>
      </c>
      <c r="O83" s="221">
        <v>0</v>
      </c>
      <c r="P83" s="221">
        <v>0</v>
      </c>
      <c r="Q83" s="221">
        <v>0</v>
      </c>
      <c r="R83" s="221">
        <v>0</v>
      </c>
      <c r="S83" s="222">
        <v>0</v>
      </c>
      <c r="T83" s="66"/>
    </row>
    <row r="84" spans="1:20" ht="26.1" customHeight="1">
      <c r="A84" s="218"/>
      <c r="B84" s="219"/>
      <c r="C84" s="210" t="s">
        <v>279</v>
      </c>
      <c r="D84" s="220">
        <f t="shared" si="2"/>
        <v>69</v>
      </c>
      <c r="E84" s="221">
        <v>26</v>
      </c>
      <c r="F84" s="221">
        <v>15</v>
      </c>
      <c r="G84" s="221">
        <v>11</v>
      </c>
      <c r="H84" s="221">
        <v>0</v>
      </c>
      <c r="I84" s="221">
        <v>0</v>
      </c>
      <c r="J84" s="221">
        <v>0</v>
      </c>
      <c r="K84" s="221">
        <v>0</v>
      </c>
      <c r="L84" s="221">
        <v>0</v>
      </c>
      <c r="M84" s="221">
        <v>0</v>
      </c>
      <c r="N84" s="221">
        <v>7</v>
      </c>
      <c r="O84" s="221">
        <v>5</v>
      </c>
      <c r="P84" s="221">
        <v>2</v>
      </c>
      <c r="Q84" s="221">
        <v>19</v>
      </c>
      <c r="R84" s="221">
        <v>10</v>
      </c>
      <c r="S84" s="222">
        <v>9</v>
      </c>
      <c r="T84" s="66"/>
    </row>
    <row r="85" spans="1:20" ht="26.1" customHeight="1">
      <c r="A85" s="218"/>
      <c r="B85" s="219" t="s">
        <v>280</v>
      </c>
      <c r="C85" s="210" t="s">
        <v>281</v>
      </c>
      <c r="D85" s="220">
        <f t="shared" si="2"/>
        <v>70</v>
      </c>
      <c r="E85" s="221">
        <v>78</v>
      </c>
      <c r="F85" s="221">
        <v>42</v>
      </c>
      <c r="G85" s="221">
        <v>36</v>
      </c>
      <c r="H85" s="221">
        <v>0</v>
      </c>
      <c r="I85" s="221">
        <v>0</v>
      </c>
      <c r="J85" s="221">
        <v>0</v>
      </c>
      <c r="K85" s="221">
        <v>78</v>
      </c>
      <c r="L85" s="221">
        <v>42</v>
      </c>
      <c r="M85" s="221">
        <v>36</v>
      </c>
      <c r="N85" s="221">
        <v>0</v>
      </c>
      <c r="O85" s="221">
        <v>0</v>
      </c>
      <c r="P85" s="221">
        <v>0</v>
      </c>
      <c r="Q85" s="221">
        <v>0</v>
      </c>
      <c r="R85" s="221">
        <v>0</v>
      </c>
      <c r="S85" s="222">
        <v>0</v>
      </c>
      <c r="T85" s="66"/>
    </row>
    <row r="86" spans="1:20" ht="26.1" customHeight="1">
      <c r="A86" s="218"/>
      <c r="B86" s="219"/>
      <c r="C86" s="210" t="s">
        <v>281</v>
      </c>
      <c r="D86" s="220">
        <f t="shared" si="2"/>
        <v>71</v>
      </c>
      <c r="E86" s="221">
        <v>202</v>
      </c>
      <c r="F86" s="221">
        <v>117</v>
      </c>
      <c r="G86" s="221">
        <v>85</v>
      </c>
      <c r="H86" s="221">
        <v>0</v>
      </c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112</v>
      </c>
      <c r="O86" s="221">
        <v>64</v>
      </c>
      <c r="P86" s="221">
        <v>48</v>
      </c>
      <c r="Q86" s="221">
        <v>90</v>
      </c>
      <c r="R86" s="221">
        <v>53</v>
      </c>
      <c r="S86" s="222">
        <v>37</v>
      </c>
      <c r="T86" s="66"/>
    </row>
    <row r="87" spans="1:20" ht="26.1" customHeight="1">
      <c r="A87" s="218"/>
      <c r="B87" s="219"/>
      <c r="C87" s="210" t="s">
        <v>282</v>
      </c>
      <c r="D87" s="220">
        <f t="shared" si="2"/>
        <v>72</v>
      </c>
      <c r="E87" s="221">
        <v>95</v>
      </c>
      <c r="F87" s="221">
        <v>53</v>
      </c>
      <c r="G87" s="221">
        <v>42</v>
      </c>
      <c r="H87" s="221">
        <v>0</v>
      </c>
      <c r="I87" s="221">
        <v>0</v>
      </c>
      <c r="J87" s="221">
        <v>0</v>
      </c>
      <c r="K87" s="221">
        <v>95</v>
      </c>
      <c r="L87" s="221">
        <v>53</v>
      </c>
      <c r="M87" s="221">
        <v>42</v>
      </c>
      <c r="N87" s="221">
        <v>0</v>
      </c>
      <c r="O87" s="221">
        <v>0</v>
      </c>
      <c r="P87" s="221">
        <v>0</v>
      </c>
      <c r="Q87" s="221">
        <v>0</v>
      </c>
      <c r="R87" s="221">
        <v>0</v>
      </c>
      <c r="S87" s="222">
        <v>0</v>
      </c>
      <c r="T87" s="66"/>
    </row>
    <row r="88" spans="1:20" ht="26.1" customHeight="1">
      <c r="A88" s="218"/>
      <c r="B88" s="219"/>
      <c r="C88" s="210" t="s">
        <v>282</v>
      </c>
      <c r="D88" s="220">
        <f t="shared" si="2"/>
        <v>73</v>
      </c>
      <c r="E88" s="221">
        <v>17</v>
      </c>
      <c r="F88" s="221">
        <v>11</v>
      </c>
      <c r="G88" s="221">
        <v>6</v>
      </c>
      <c r="H88" s="221">
        <v>0</v>
      </c>
      <c r="I88" s="221">
        <v>0</v>
      </c>
      <c r="J88" s="221">
        <v>0</v>
      </c>
      <c r="K88" s="221">
        <v>0</v>
      </c>
      <c r="L88" s="221">
        <v>0</v>
      </c>
      <c r="M88" s="221">
        <v>0</v>
      </c>
      <c r="N88" s="221">
        <v>12</v>
      </c>
      <c r="O88" s="221">
        <v>6</v>
      </c>
      <c r="P88" s="221">
        <v>6</v>
      </c>
      <c r="Q88" s="221">
        <v>5</v>
      </c>
      <c r="R88" s="221">
        <v>5</v>
      </c>
      <c r="S88" s="222">
        <v>0</v>
      </c>
      <c r="T88" s="66"/>
    </row>
    <row r="89" spans="1:20" ht="26.1" customHeight="1">
      <c r="A89" s="218"/>
      <c r="B89" s="219"/>
      <c r="C89" s="210" t="s">
        <v>283</v>
      </c>
      <c r="D89" s="220">
        <f t="shared" si="2"/>
        <v>74</v>
      </c>
      <c r="E89" s="221">
        <v>262</v>
      </c>
      <c r="F89" s="221">
        <v>70</v>
      </c>
      <c r="G89" s="221">
        <v>192</v>
      </c>
      <c r="H89" s="221">
        <v>0</v>
      </c>
      <c r="I89" s="221">
        <v>0</v>
      </c>
      <c r="J89" s="221">
        <v>0</v>
      </c>
      <c r="K89" s="221">
        <v>262</v>
      </c>
      <c r="L89" s="221">
        <v>70</v>
      </c>
      <c r="M89" s="221">
        <v>192</v>
      </c>
      <c r="N89" s="221">
        <v>0</v>
      </c>
      <c r="O89" s="221">
        <v>0</v>
      </c>
      <c r="P89" s="221">
        <v>0</v>
      </c>
      <c r="Q89" s="221">
        <v>0</v>
      </c>
      <c r="R89" s="221">
        <v>0</v>
      </c>
      <c r="S89" s="222">
        <v>0</v>
      </c>
      <c r="T89" s="66"/>
    </row>
    <row r="90" spans="1:20" ht="26.1" customHeight="1">
      <c r="A90" s="218"/>
      <c r="B90" s="219"/>
      <c r="C90" s="210" t="s">
        <v>283</v>
      </c>
      <c r="D90" s="220">
        <f t="shared" si="2"/>
        <v>75</v>
      </c>
      <c r="E90" s="221">
        <v>49</v>
      </c>
      <c r="F90" s="221">
        <v>15</v>
      </c>
      <c r="G90" s="221">
        <v>34</v>
      </c>
      <c r="H90" s="221">
        <v>0</v>
      </c>
      <c r="I90" s="221">
        <v>0</v>
      </c>
      <c r="J90" s="221">
        <v>0</v>
      </c>
      <c r="K90" s="221">
        <v>0</v>
      </c>
      <c r="L90" s="221">
        <v>0</v>
      </c>
      <c r="M90" s="221">
        <v>0</v>
      </c>
      <c r="N90" s="221">
        <v>22</v>
      </c>
      <c r="O90" s="221">
        <v>5</v>
      </c>
      <c r="P90" s="221">
        <v>17</v>
      </c>
      <c r="Q90" s="221">
        <v>27</v>
      </c>
      <c r="R90" s="221">
        <v>10</v>
      </c>
      <c r="S90" s="222">
        <v>17</v>
      </c>
      <c r="T90" s="66"/>
    </row>
    <row r="91" spans="1:20" ht="26.1" customHeight="1">
      <c r="A91" s="218"/>
      <c r="B91" s="219"/>
      <c r="C91" s="210" t="s">
        <v>284</v>
      </c>
      <c r="D91" s="220">
        <f t="shared" si="2"/>
        <v>76</v>
      </c>
      <c r="E91" s="221">
        <v>60</v>
      </c>
      <c r="F91" s="221">
        <v>17</v>
      </c>
      <c r="G91" s="221">
        <v>43</v>
      </c>
      <c r="H91" s="221">
        <v>0</v>
      </c>
      <c r="I91" s="221">
        <v>0</v>
      </c>
      <c r="J91" s="221">
        <v>0</v>
      </c>
      <c r="K91" s="221">
        <v>0</v>
      </c>
      <c r="L91" s="221">
        <v>0</v>
      </c>
      <c r="M91" s="221">
        <v>0</v>
      </c>
      <c r="N91" s="221">
        <v>31</v>
      </c>
      <c r="O91" s="221">
        <v>14</v>
      </c>
      <c r="P91" s="221">
        <v>17</v>
      </c>
      <c r="Q91" s="221">
        <v>29</v>
      </c>
      <c r="R91" s="221">
        <v>3</v>
      </c>
      <c r="S91" s="222">
        <v>26</v>
      </c>
      <c r="T91" s="66"/>
    </row>
    <row r="92" spans="1:20" ht="26.1" customHeight="1">
      <c r="A92" s="218"/>
      <c r="B92" s="219"/>
      <c r="C92" s="210" t="s">
        <v>285</v>
      </c>
      <c r="D92" s="220">
        <f t="shared" si="2"/>
        <v>77</v>
      </c>
      <c r="E92" s="221">
        <v>728</v>
      </c>
      <c r="F92" s="221">
        <v>240</v>
      </c>
      <c r="G92" s="221">
        <v>488</v>
      </c>
      <c r="H92" s="221">
        <v>0</v>
      </c>
      <c r="I92" s="221">
        <v>0</v>
      </c>
      <c r="J92" s="221">
        <v>0</v>
      </c>
      <c r="K92" s="221">
        <v>728</v>
      </c>
      <c r="L92" s="221">
        <v>240</v>
      </c>
      <c r="M92" s="221">
        <v>488</v>
      </c>
      <c r="N92" s="221">
        <v>0</v>
      </c>
      <c r="O92" s="221">
        <v>0</v>
      </c>
      <c r="P92" s="221">
        <v>0</v>
      </c>
      <c r="Q92" s="221">
        <v>0</v>
      </c>
      <c r="R92" s="221">
        <v>0</v>
      </c>
      <c r="S92" s="222">
        <v>0</v>
      </c>
      <c r="T92" s="66"/>
    </row>
    <row r="93" spans="1:20" ht="26.1" customHeight="1">
      <c r="A93" s="218"/>
      <c r="B93" s="219"/>
      <c r="C93" s="210" t="s">
        <v>285</v>
      </c>
      <c r="D93" s="220">
        <f t="shared" si="2"/>
        <v>78</v>
      </c>
      <c r="E93" s="221">
        <v>193</v>
      </c>
      <c r="F93" s="221">
        <v>76</v>
      </c>
      <c r="G93" s="221">
        <v>117</v>
      </c>
      <c r="H93" s="221">
        <v>0</v>
      </c>
      <c r="I93" s="221">
        <v>0</v>
      </c>
      <c r="J93" s="221">
        <v>0</v>
      </c>
      <c r="K93" s="221">
        <v>0</v>
      </c>
      <c r="L93" s="221">
        <v>0</v>
      </c>
      <c r="M93" s="221">
        <v>0</v>
      </c>
      <c r="N93" s="221">
        <v>163</v>
      </c>
      <c r="O93" s="221">
        <v>61</v>
      </c>
      <c r="P93" s="221">
        <v>102</v>
      </c>
      <c r="Q93" s="221">
        <v>30</v>
      </c>
      <c r="R93" s="221">
        <v>15</v>
      </c>
      <c r="S93" s="222">
        <v>15</v>
      </c>
      <c r="T93" s="66"/>
    </row>
    <row r="94" spans="1:20" ht="26.1" customHeight="1">
      <c r="A94" s="218"/>
      <c r="B94" s="219"/>
      <c r="C94" s="210" t="s">
        <v>286</v>
      </c>
      <c r="D94" s="220">
        <f t="shared" si="2"/>
        <v>79</v>
      </c>
      <c r="E94" s="221">
        <v>3</v>
      </c>
      <c r="F94" s="221">
        <v>1</v>
      </c>
      <c r="G94" s="221">
        <v>2</v>
      </c>
      <c r="H94" s="221">
        <v>0</v>
      </c>
      <c r="I94" s="221">
        <v>0</v>
      </c>
      <c r="J94" s="221">
        <v>0</v>
      </c>
      <c r="K94" s="221">
        <v>0</v>
      </c>
      <c r="L94" s="221">
        <v>0</v>
      </c>
      <c r="M94" s="221">
        <v>0</v>
      </c>
      <c r="N94" s="221">
        <v>3</v>
      </c>
      <c r="O94" s="221">
        <v>1</v>
      </c>
      <c r="P94" s="221">
        <v>2</v>
      </c>
      <c r="Q94" s="221">
        <v>0</v>
      </c>
      <c r="R94" s="221">
        <v>0</v>
      </c>
      <c r="S94" s="222">
        <v>0</v>
      </c>
      <c r="T94" s="66"/>
    </row>
    <row r="95" spans="1:20" ht="26.1" customHeight="1">
      <c r="A95" s="218"/>
      <c r="B95" s="219" t="s">
        <v>287</v>
      </c>
      <c r="C95" s="210" t="s">
        <v>288</v>
      </c>
      <c r="D95" s="220">
        <f t="shared" si="2"/>
        <v>80</v>
      </c>
      <c r="E95" s="221">
        <v>132</v>
      </c>
      <c r="F95" s="221">
        <v>73</v>
      </c>
      <c r="G95" s="221">
        <v>59</v>
      </c>
      <c r="H95" s="221">
        <v>0</v>
      </c>
      <c r="I95" s="221">
        <v>0</v>
      </c>
      <c r="J95" s="221">
        <v>0</v>
      </c>
      <c r="K95" s="221">
        <v>132</v>
      </c>
      <c r="L95" s="221">
        <v>73</v>
      </c>
      <c r="M95" s="221">
        <v>59</v>
      </c>
      <c r="N95" s="221">
        <v>0</v>
      </c>
      <c r="O95" s="221">
        <v>0</v>
      </c>
      <c r="P95" s="221">
        <v>0</v>
      </c>
      <c r="Q95" s="221">
        <v>0</v>
      </c>
      <c r="R95" s="221">
        <v>0</v>
      </c>
      <c r="S95" s="222">
        <v>0</v>
      </c>
      <c r="T95" s="66"/>
    </row>
    <row r="96" spans="1:20" ht="26.1" customHeight="1">
      <c r="A96" s="218"/>
      <c r="B96" s="219"/>
      <c r="C96" s="210" t="s">
        <v>288</v>
      </c>
      <c r="D96" s="220">
        <f t="shared" si="2"/>
        <v>81</v>
      </c>
      <c r="E96" s="221">
        <v>33</v>
      </c>
      <c r="F96" s="221">
        <v>13</v>
      </c>
      <c r="G96" s="221">
        <v>20</v>
      </c>
      <c r="H96" s="221">
        <v>0</v>
      </c>
      <c r="I96" s="221">
        <v>0</v>
      </c>
      <c r="J96" s="221">
        <v>0</v>
      </c>
      <c r="K96" s="221">
        <v>0</v>
      </c>
      <c r="L96" s="221">
        <v>0</v>
      </c>
      <c r="M96" s="221">
        <v>0</v>
      </c>
      <c r="N96" s="221">
        <v>22</v>
      </c>
      <c r="O96" s="221">
        <v>11</v>
      </c>
      <c r="P96" s="221">
        <v>11</v>
      </c>
      <c r="Q96" s="221">
        <v>11</v>
      </c>
      <c r="R96" s="221">
        <v>2</v>
      </c>
      <c r="S96" s="222">
        <v>9</v>
      </c>
      <c r="T96" s="66"/>
    </row>
    <row r="97" spans="1:20" ht="26.1" customHeight="1">
      <c r="A97" s="218"/>
      <c r="B97" s="219"/>
      <c r="C97" s="210" t="s">
        <v>289</v>
      </c>
      <c r="D97" s="220">
        <f t="shared" si="2"/>
        <v>82</v>
      </c>
      <c r="E97" s="221">
        <v>14</v>
      </c>
      <c r="F97" s="221">
        <v>8</v>
      </c>
      <c r="G97" s="221">
        <v>6</v>
      </c>
      <c r="H97" s="221">
        <v>0</v>
      </c>
      <c r="I97" s="221">
        <v>0</v>
      </c>
      <c r="J97" s="221">
        <v>0</v>
      </c>
      <c r="K97" s="221">
        <v>0</v>
      </c>
      <c r="L97" s="221">
        <v>0</v>
      </c>
      <c r="M97" s="221">
        <v>0</v>
      </c>
      <c r="N97" s="221">
        <v>6</v>
      </c>
      <c r="O97" s="221">
        <v>2</v>
      </c>
      <c r="P97" s="221">
        <v>4</v>
      </c>
      <c r="Q97" s="221">
        <v>8</v>
      </c>
      <c r="R97" s="221">
        <v>6</v>
      </c>
      <c r="S97" s="222">
        <v>2</v>
      </c>
      <c r="T97" s="66"/>
    </row>
    <row r="98" spans="1:20" ht="26.1" customHeight="1">
      <c r="A98" s="218"/>
      <c r="B98" s="219" t="s">
        <v>290</v>
      </c>
      <c r="C98" s="210" t="s">
        <v>291</v>
      </c>
      <c r="D98" s="220">
        <f t="shared" si="2"/>
        <v>83</v>
      </c>
      <c r="E98" s="221">
        <v>2511</v>
      </c>
      <c r="F98" s="221">
        <v>605</v>
      </c>
      <c r="G98" s="221">
        <v>1906</v>
      </c>
      <c r="H98" s="221">
        <v>0</v>
      </c>
      <c r="I98" s="221">
        <v>0</v>
      </c>
      <c r="J98" s="221">
        <v>0</v>
      </c>
      <c r="K98" s="221">
        <v>2511</v>
      </c>
      <c r="L98" s="221">
        <v>605</v>
      </c>
      <c r="M98" s="221">
        <v>1906</v>
      </c>
      <c r="N98" s="221">
        <v>0</v>
      </c>
      <c r="O98" s="221">
        <v>0</v>
      </c>
      <c r="P98" s="221">
        <v>0</v>
      </c>
      <c r="Q98" s="221">
        <v>0</v>
      </c>
      <c r="R98" s="221">
        <v>0</v>
      </c>
      <c r="S98" s="222">
        <v>0</v>
      </c>
      <c r="T98" s="66"/>
    </row>
    <row r="99" spans="1:20" ht="26.1" customHeight="1">
      <c r="A99" s="218"/>
      <c r="B99" s="219"/>
      <c r="C99" s="210" t="s">
        <v>291</v>
      </c>
      <c r="D99" s="220">
        <f t="shared" si="2"/>
        <v>84</v>
      </c>
      <c r="E99" s="221">
        <v>41</v>
      </c>
      <c r="F99" s="221">
        <v>4</v>
      </c>
      <c r="G99" s="221">
        <v>37</v>
      </c>
      <c r="H99" s="221">
        <v>0</v>
      </c>
      <c r="I99" s="221">
        <v>0</v>
      </c>
      <c r="J99" s="221">
        <v>0</v>
      </c>
      <c r="K99" s="221">
        <v>0</v>
      </c>
      <c r="L99" s="221">
        <v>0</v>
      </c>
      <c r="M99" s="221">
        <v>0</v>
      </c>
      <c r="N99" s="221">
        <v>41</v>
      </c>
      <c r="O99" s="221">
        <v>4</v>
      </c>
      <c r="P99" s="221">
        <v>37</v>
      </c>
      <c r="Q99" s="221">
        <v>0</v>
      </c>
      <c r="R99" s="221">
        <v>0</v>
      </c>
      <c r="S99" s="222">
        <v>0</v>
      </c>
      <c r="T99" s="66"/>
    </row>
    <row r="100" spans="1:20" ht="26.1" customHeight="1">
      <c r="A100" s="218"/>
      <c r="B100" s="219"/>
      <c r="C100" s="210" t="s">
        <v>292</v>
      </c>
      <c r="D100" s="220">
        <f t="shared" si="2"/>
        <v>85</v>
      </c>
      <c r="E100" s="221">
        <v>4</v>
      </c>
      <c r="F100" s="221">
        <v>2</v>
      </c>
      <c r="G100" s="221">
        <v>2</v>
      </c>
      <c r="H100" s="221">
        <v>0</v>
      </c>
      <c r="I100" s="221">
        <v>0</v>
      </c>
      <c r="J100" s="221">
        <v>0</v>
      </c>
      <c r="K100" s="221">
        <v>0</v>
      </c>
      <c r="L100" s="221">
        <v>0</v>
      </c>
      <c r="M100" s="221">
        <v>0</v>
      </c>
      <c r="N100" s="221">
        <v>4</v>
      </c>
      <c r="O100" s="221">
        <v>2</v>
      </c>
      <c r="P100" s="221">
        <v>2</v>
      </c>
      <c r="Q100" s="221">
        <v>0</v>
      </c>
      <c r="R100" s="221">
        <v>0</v>
      </c>
      <c r="S100" s="222">
        <v>0</v>
      </c>
      <c r="T100" s="66"/>
    </row>
    <row r="101" spans="1:20" ht="26.1" customHeight="1">
      <c r="A101" s="218"/>
      <c r="B101" s="219"/>
      <c r="C101" s="210" t="s">
        <v>293</v>
      </c>
      <c r="D101" s="220">
        <f t="shared" si="2"/>
        <v>86</v>
      </c>
      <c r="E101" s="221">
        <v>595</v>
      </c>
      <c r="F101" s="221">
        <v>139</v>
      </c>
      <c r="G101" s="221">
        <v>456</v>
      </c>
      <c r="H101" s="221">
        <v>0</v>
      </c>
      <c r="I101" s="221">
        <v>0</v>
      </c>
      <c r="J101" s="221">
        <v>0</v>
      </c>
      <c r="K101" s="221">
        <v>595</v>
      </c>
      <c r="L101" s="221">
        <v>139</v>
      </c>
      <c r="M101" s="221">
        <v>456</v>
      </c>
      <c r="N101" s="221">
        <v>0</v>
      </c>
      <c r="O101" s="221">
        <v>0</v>
      </c>
      <c r="P101" s="221">
        <v>0</v>
      </c>
      <c r="Q101" s="221">
        <v>0</v>
      </c>
      <c r="R101" s="221">
        <v>0</v>
      </c>
      <c r="S101" s="222">
        <v>0</v>
      </c>
      <c r="T101" s="66"/>
    </row>
    <row r="102" spans="1:20" ht="26.1" customHeight="1">
      <c r="A102" s="218"/>
      <c r="B102" s="219" t="s">
        <v>294</v>
      </c>
      <c r="C102" s="210" t="s">
        <v>295</v>
      </c>
      <c r="D102" s="220">
        <f t="shared" si="2"/>
        <v>87</v>
      </c>
      <c r="E102" s="221">
        <v>86</v>
      </c>
      <c r="F102" s="221">
        <v>5</v>
      </c>
      <c r="G102" s="221">
        <v>81</v>
      </c>
      <c r="H102" s="221">
        <v>0</v>
      </c>
      <c r="I102" s="221">
        <v>0</v>
      </c>
      <c r="J102" s="221">
        <v>0</v>
      </c>
      <c r="K102" s="221">
        <v>86</v>
      </c>
      <c r="L102" s="221">
        <v>5</v>
      </c>
      <c r="M102" s="221">
        <v>81</v>
      </c>
      <c r="N102" s="221">
        <v>0</v>
      </c>
      <c r="O102" s="221">
        <v>0</v>
      </c>
      <c r="P102" s="221">
        <v>0</v>
      </c>
      <c r="Q102" s="221">
        <v>0</v>
      </c>
      <c r="R102" s="221">
        <v>0</v>
      </c>
      <c r="S102" s="222">
        <v>0</v>
      </c>
      <c r="T102" s="66"/>
    </row>
    <row r="103" spans="1:20" ht="26.1" customHeight="1">
      <c r="A103" s="218"/>
      <c r="B103" s="219"/>
      <c r="C103" s="210" t="s">
        <v>295</v>
      </c>
      <c r="D103" s="220">
        <f t="shared" si="2"/>
        <v>88</v>
      </c>
      <c r="E103" s="221">
        <v>9</v>
      </c>
      <c r="F103" s="221">
        <v>6</v>
      </c>
      <c r="G103" s="221">
        <v>3</v>
      </c>
      <c r="H103" s="221">
        <v>0</v>
      </c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8</v>
      </c>
      <c r="O103" s="221">
        <v>6</v>
      </c>
      <c r="P103" s="221">
        <v>2</v>
      </c>
      <c r="Q103" s="221">
        <v>1</v>
      </c>
      <c r="R103" s="221">
        <v>0</v>
      </c>
      <c r="S103" s="222">
        <v>1</v>
      </c>
      <c r="T103" s="66"/>
    </row>
    <row r="104" spans="1:20" ht="26.1" customHeight="1">
      <c r="A104" s="218"/>
      <c r="B104" s="219"/>
      <c r="C104" s="210" t="s">
        <v>296</v>
      </c>
      <c r="D104" s="220">
        <f t="shared" si="2"/>
        <v>89</v>
      </c>
      <c r="E104" s="221">
        <v>214</v>
      </c>
      <c r="F104" s="221">
        <v>68</v>
      </c>
      <c r="G104" s="221">
        <v>146</v>
      </c>
      <c r="H104" s="221">
        <v>0</v>
      </c>
      <c r="I104" s="221">
        <v>0</v>
      </c>
      <c r="J104" s="221">
        <v>0</v>
      </c>
      <c r="K104" s="221">
        <v>214</v>
      </c>
      <c r="L104" s="221">
        <v>68</v>
      </c>
      <c r="M104" s="221">
        <v>146</v>
      </c>
      <c r="N104" s="221">
        <v>0</v>
      </c>
      <c r="O104" s="221">
        <v>0</v>
      </c>
      <c r="P104" s="221">
        <v>0</v>
      </c>
      <c r="Q104" s="221">
        <v>0</v>
      </c>
      <c r="R104" s="221">
        <v>0</v>
      </c>
      <c r="S104" s="222">
        <v>0</v>
      </c>
      <c r="T104" s="66"/>
    </row>
    <row r="105" spans="1:20" ht="26.1" customHeight="1">
      <c r="A105" s="218"/>
      <c r="B105" s="219"/>
      <c r="C105" s="210" t="s">
        <v>296</v>
      </c>
      <c r="D105" s="220">
        <f t="shared" si="2"/>
        <v>90</v>
      </c>
      <c r="E105" s="221">
        <v>151</v>
      </c>
      <c r="F105" s="221">
        <v>36</v>
      </c>
      <c r="G105" s="221">
        <v>115</v>
      </c>
      <c r="H105" s="221">
        <v>0</v>
      </c>
      <c r="I105" s="221">
        <v>0</v>
      </c>
      <c r="J105" s="221">
        <v>0</v>
      </c>
      <c r="K105" s="221">
        <v>0</v>
      </c>
      <c r="L105" s="221">
        <v>0</v>
      </c>
      <c r="M105" s="221">
        <v>0</v>
      </c>
      <c r="N105" s="221">
        <v>86</v>
      </c>
      <c r="O105" s="221">
        <v>20</v>
      </c>
      <c r="P105" s="221">
        <v>66</v>
      </c>
      <c r="Q105" s="221">
        <v>65</v>
      </c>
      <c r="R105" s="221">
        <v>16</v>
      </c>
      <c r="S105" s="222">
        <v>49</v>
      </c>
      <c r="T105" s="66"/>
    </row>
    <row r="106" spans="1:20" ht="26.1" customHeight="1">
      <c r="A106" s="218"/>
      <c r="B106" s="219"/>
      <c r="C106" s="210" t="s">
        <v>297</v>
      </c>
      <c r="D106" s="220">
        <f t="shared" si="2"/>
        <v>91</v>
      </c>
      <c r="E106" s="221">
        <v>252</v>
      </c>
      <c r="F106" s="221">
        <v>43</v>
      </c>
      <c r="G106" s="221">
        <v>209</v>
      </c>
      <c r="H106" s="221">
        <v>0</v>
      </c>
      <c r="I106" s="221">
        <v>0</v>
      </c>
      <c r="J106" s="221">
        <v>0</v>
      </c>
      <c r="K106" s="221">
        <v>0</v>
      </c>
      <c r="L106" s="221">
        <v>0</v>
      </c>
      <c r="M106" s="221">
        <v>0</v>
      </c>
      <c r="N106" s="221">
        <v>167</v>
      </c>
      <c r="O106" s="221">
        <v>23</v>
      </c>
      <c r="P106" s="221">
        <v>144</v>
      </c>
      <c r="Q106" s="221">
        <v>85</v>
      </c>
      <c r="R106" s="221">
        <v>20</v>
      </c>
      <c r="S106" s="222">
        <v>65</v>
      </c>
      <c r="T106" s="66"/>
    </row>
    <row r="107" spans="1:20" ht="26.1" customHeight="1">
      <c r="A107" s="218"/>
      <c r="B107" s="219"/>
      <c r="C107" s="210" t="s">
        <v>298</v>
      </c>
      <c r="D107" s="220">
        <f t="shared" si="2"/>
        <v>92</v>
      </c>
      <c r="E107" s="221">
        <v>111</v>
      </c>
      <c r="F107" s="221">
        <v>27</v>
      </c>
      <c r="G107" s="221">
        <v>84</v>
      </c>
      <c r="H107" s="221">
        <v>0</v>
      </c>
      <c r="I107" s="221">
        <v>0</v>
      </c>
      <c r="J107" s="221">
        <v>0</v>
      </c>
      <c r="K107" s="221">
        <v>111</v>
      </c>
      <c r="L107" s="221">
        <v>27</v>
      </c>
      <c r="M107" s="221">
        <v>84</v>
      </c>
      <c r="N107" s="221">
        <v>0</v>
      </c>
      <c r="O107" s="221">
        <v>0</v>
      </c>
      <c r="P107" s="221">
        <v>0</v>
      </c>
      <c r="Q107" s="221">
        <v>0</v>
      </c>
      <c r="R107" s="221">
        <v>0</v>
      </c>
      <c r="S107" s="222">
        <v>0</v>
      </c>
      <c r="T107" s="66"/>
    </row>
    <row r="108" spans="1:20" ht="26.1" customHeight="1">
      <c r="A108" s="218"/>
      <c r="B108" s="219"/>
      <c r="C108" s="210" t="s">
        <v>298</v>
      </c>
      <c r="D108" s="220">
        <f t="shared" si="2"/>
        <v>93</v>
      </c>
      <c r="E108" s="221">
        <v>187</v>
      </c>
      <c r="F108" s="221">
        <v>59</v>
      </c>
      <c r="G108" s="221">
        <v>128</v>
      </c>
      <c r="H108" s="221">
        <v>0</v>
      </c>
      <c r="I108" s="221">
        <v>0</v>
      </c>
      <c r="J108" s="221">
        <v>0</v>
      </c>
      <c r="K108" s="221">
        <v>0</v>
      </c>
      <c r="L108" s="221">
        <v>0</v>
      </c>
      <c r="M108" s="221">
        <v>0</v>
      </c>
      <c r="N108" s="221">
        <v>115</v>
      </c>
      <c r="O108" s="221">
        <v>28</v>
      </c>
      <c r="P108" s="221">
        <v>87</v>
      </c>
      <c r="Q108" s="221">
        <v>72</v>
      </c>
      <c r="R108" s="221">
        <v>31</v>
      </c>
      <c r="S108" s="222">
        <v>41</v>
      </c>
      <c r="T108" s="66"/>
    </row>
    <row r="109" spans="1:20" ht="26.1" customHeight="1">
      <c r="A109" s="218" t="s">
        <v>299</v>
      </c>
      <c r="B109" s="219" t="s">
        <v>300</v>
      </c>
      <c r="C109" s="210" t="s">
        <v>300</v>
      </c>
      <c r="D109" s="220">
        <f t="shared" si="2"/>
        <v>94</v>
      </c>
      <c r="E109" s="221">
        <v>2402</v>
      </c>
      <c r="F109" s="221">
        <v>962</v>
      </c>
      <c r="G109" s="221">
        <v>1440</v>
      </c>
      <c r="H109" s="221">
        <v>0</v>
      </c>
      <c r="I109" s="221">
        <v>0</v>
      </c>
      <c r="J109" s="221">
        <v>0</v>
      </c>
      <c r="K109" s="221">
        <v>2402</v>
      </c>
      <c r="L109" s="221">
        <v>962</v>
      </c>
      <c r="M109" s="221">
        <v>1440</v>
      </c>
      <c r="N109" s="221">
        <v>0</v>
      </c>
      <c r="O109" s="221">
        <v>0</v>
      </c>
      <c r="P109" s="221">
        <v>0</v>
      </c>
      <c r="Q109" s="221">
        <v>0</v>
      </c>
      <c r="R109" s="221">
        <v>0</v>
      </c>
      <c r="S109" s="222">
        <v>0</v>
      </c>
      <c r="T109" s="66"/>
    </row>
    <row r="110" spans="1:20" ht="26.1" customHeight="1">
      <c r="A110" s="218"/>
      <c r="B110" s="219"/>
      <c r="C110" s="210" t="s">
        <v>300</v>
      </c>
      <c r="D110" s="220">
        <f t="shared" si="2"/>
        <v>95</v>
      </c>
      <c r="E110" s="221">
        <v>420</v>
      </c>
      <c r="F110" s="221">
        <v>186</v>
      </c>
      <c r="G110" s="221">
        <v>234</v>
      </c>
      <c r="H110" s="221">
        <v>0</v>
      </c>
      <c r="I110" s="221">
        <v>0</v>
      </c>
      <c r="J110" s="221">
        <v>0</v>
      </c>
      <c r="K110" s="221">
        <v>0</v>
      </c>
      <c r="L110" s="221">
        <v>0</v>
      </c>
      <c r="M110" s="221">
        <v>0</v>
      </c>
      <c r="N110" s="221">
        <v>390</v>
      </c>
      <c r="O110" s="221">
        <v>166</v>
      </c>
      <c r="P110" s="221">
        <v>224</v>
      </c>
      <c r="Q110" s="221">
        <v>30</v>
      </c>
      <c r="R110" s="221">
        <v>20</v>
      </c>
      <c r="S110" s="222">
        <v>10</v>
      </c>
      <c r="T110" s="66"/>
    </row>
    <row r="111" spans="1:20" ht="26.1" customHeight="1">
      <c r="A111" s="218"/>
      <c r="B111" s="219"/>
      <c r="C111" s="210" t="s">
        <v>301</v>
      </c>
      <c r="D111" s="220">
        <f t="shared" si="2"/>
        <v>96</v>
      </c>
      <c r="E111" s="221">
        <v>15</v>
      </c>
      <c r="F111" s="221">
        <v>7</v>
      </c>
      <c r="G111" s="221">
        <v>8</v>
      </c>
      <c r="H111" s="221">
        <v>0</v>
      </c>
      <c r="I111" s="221">
        <v>0</v>
      </c>
      <c r="J111" s="221">
        <v>0</v>
      </c>
      <c r="K111" s="221">
        <v>0</v>
      </c>
      <c r="L111" s="221">
        <v>0</v>
      </c>
      <c r="M111" s="221">
        <v>0</v>
      </c>
      <c r="N111" s="221">
        <v>15</v>
      </c>
      <c r="O111" s="221">
        <v>7</v>
      </c>
      <c r="P111" s="221">
        <v>8</v>
      </c>
      <c r="Q111" s="221">
        <v>0</v>
      </c>
      <c r="R111" s="221">
        <v>0</v>
      </c>
      <c r="S111" s="222">
        <v>0</v>
      </c>
      <c r="T111" s="66"/>
    </row>
    <row r="112" spans="1:20" ht="26.1" customHeight="1">
      <c r="A112" s="218"/>
      <c r="B112" s="219"/>
      <c r="C112" s="210" t="s">
        <v>302</v>
      </c>
      <c r="D112" s="220">
        <f t="shared" si="2"/>
        <v>97</v>
      </c>
      <c r="E112" s="221">
        <v>10</v>
      </c>
      <c r="F112" s="221">
        <v>1</v>
      </c>
      <c r="G112" s="221">
        <v>9</v>
      </c>
      <c r="H112" s="221">
        <v>0</v>
      </c>
      <c r="I112" s="221">
        <v>0</v>
      </c>
      <c r="J112" s="221">
        <v>0</v>
      </c>
      <c r="K112" s="221">
        <v>0</v>
      </c>
      <c r="L112" s="221">
        <v>0</v>
      </c>
      <c r="M112" s="221">
        <v>0</v>
      </c>
      <c r="N112" s="221">
        <v>6</v>
      </c>
      <c r="O112" s="221">
        <v>1</v>
      </c>
      <c r="P112" s="221">
        <v>5</v>
      </c>
      <c r="Q112" s="221">
        <v>4</v>
      </c>
      <c r="R112" s="221">
        <v>0</v>
      </c>
      <c r="S112" s="222">
        <v>4</v>
      </c>
      <c r="T112" s="66"/>
    </row>
    <row r="113" spans="1:20" ht="26.1" customHeight="1">
      <c r="A113" s="218"/>
      <c r="B113" s="219"/>
      <c r="C113" s="210" t="s">
        <v>303</v>
      </c>
      <c r="D113" s="220">
        <f t="shared" si="2"/>
        <v>98</v>
      </c>
      <c r="E113" s="221">
        <v>98</v>
      </c>
      <c r="F113" s="221">
        <v>38</v>
      </c>
      <c r="G113" s="221">
        <v>60</v>
      </c>
      <c r="H113" s="221">
        <v>0</v>
      </c>
      <c r="I113" s="221">
        <v>0</v>
      </c>
      <c r="J113" s="221">
        <v>0</v>
      </c>
      <c r="K113" s="221">
        <v>98</v>
      </c>
      <c r="L113" s="221">
        <v>38</v>
      </c>
      <c r="M113" s="221">
        <v>60</v>
      </c>
      <c r="N113" s="221">
        <v>0</v>
      </c>
      <c r="O113" s="221">
        <v>0</v>
      </c>
      <c r="P113" s="221">
        <v>0</v>
      </c>
      <c r="Q113" s="221">
        <v>0</v>
      </c>
      <c r="R113" s="221">
        <v>0</v>
      </c>
      <c r="S113" s="222">
        <v>0</v>
      </c>
      <c r="T113" s="66"/>
    </row>
    <row r="114" spans="1:20" ht="26.1" customHeight="1">
      <c r="A114" s="218"/>
      <c r="B114" s="219" t="s">
        <v>304</v>
      </c>
      <c r="C114" s="210" t="s">
        <v>305</v>
      </c>
      <c r="D114" s="220">
        <f t="shared" si="2"/>
        <v>99</v>
      </c>
      <c r="E114" s="221">
        <v>176</v>
      </c>
      <c r="F114" s="221">
        <v>48</v>
      </c>
      <c r="G114" s="221">
        <v>128</v>
      </c>
      <c r="H114" s="221">
        <v>0</v>
      </c>
      <c r="I114" s="221">
        <v>0</v>
      </c>
      <c r="J114" s="221">
        <v>0</v>
      </c>
      <c r="K114" s="221">
        <v>176</v>
      </c>
      <c r="L114" s="221">
        <v>48</v>
      </c>
      <c r="M114" s="221">
        <v>128</v>
      </c>
      <c r="N114" s="221">
        <v>0</v>
      </c>
      <c r="O114" s="221">
        <v>0</v>
      </c>
      <c r="P114" s="221">
        <v>0</v>
      </c>
      <c r="Q114" s="221">
        <v>0</v>
      </c>
      <c r="R114" s="221">
        <v>0</v>
      </c>
      <c r="S114" s="222">
        <v>0</v>
      </c>
      <c r="T114" s="66"/>
    </row>
    <row r="115" spans="1:20" ht="26.1" customHeight="1">
      <c r="A115" s="218"/>
      <c r="B115" s="219"/>
      <c r="C115" s="210" t="s">
        <v>305</v>
      </c>
      <c r="D115" s="220">
        <f t="shared" si="2"/>
        <v>100</v>
      </c>
      <c r="E115" s="221">
        <v>120</v>
      </c>
      <c r="F115" s="221">
        <v>61</v>
      </c>
      <c r="G115" s="221">
        <v>59</v>
      </c>
      <c r="H115" s="221">
        <v>0</v>
      </c>
      <c r="I115" s="221">
        <v>0</v>
      </c>
      <c r="J115" s="221">
        <v>0</v>
      </c>
      <c r="K115" s="221">
        <v>0</v>
      </c>
      <c r="L115" s="221">
        <v>0</v>
      </c>
      <c r="M115" s="221">
        <v>0</v>
      </c>
      <c r="N115" s="221">
        <v>65</v>
      </c>
      <c r="O115" s="221">
        <v>31</v>
      </c>
      <c r="P115" s="221">
        <v>34</v>
      </c>
      <c r="Q115" s="221">
        <v>55</v>
      </c>
      <c r="R115" s="221">
        <v>30</v>
      </c>
      <c r="S115" s="222">
        <v>25</v>
      </c>
      <c r="T115" s="66"/>
    </row>
    <row r="116" spans="1:20" ht="26.1" customHeight="1">
      <c r="A116" s="218"/>
      <c r="B116" s="219"/>
      <c r="C116" s="210" t="s">
        <v>285</v>
      </c>
      <c r="D116" s="220">
        <f t="shared" si="2"/>
        <v>101</v>
      </c>
      <c r="E116" s="221">
        <v>1315</v>
      </c>
      <c r="F116" s="221">
        <v>397</v>
      </c>
      <c r="G116" s="221">
        <v>918</v>
      </c>
      <c r="H116" s="221">
        <v>0</v>
      </c>
      <c r="I116" s="221">
        <v>0</v>
      </c>
      <c r="J116" s="221">
        <v>0</v>
      </c>
      <c r="K116" s="221">
        <v>1315</v>
      </c>
      <c r="L116" s="221">
        <v>397</v>
      </c>
      <c r="M116" s="221">
        <v>918</v>
      </c>
      <c r="N116" s="221">
        <v>0</v>
      </c>
      <c r="O116" s="221">
        <v>0</v>
      </c>
      <c r="P116" s="221">
        <v>0</v>
      </c>
      <c r="Q116" s="221">
        <v>0</v>
      </c>
      <c r="R116" s="221">
        <v>0</v>
      </c>
      <c r="S116" s="222">
        <v>0</v>
      </c>
      <c r="T116" s="66"/>
    </row>
    <row r="117" spans="1:20" ht="26.1" customHeight="1">
      <c r="A117" s="218"/>
      <c r="B117" s="219" t="s">
        <v>306</v>
      </c>
      <c r="C117" s="210" t="s">
        <v>306</v>
      </c>
      <c r="D117" s="220">
        <f t="shared" si="2"/>
        <v>102</v>
      </c>
      <c r="E117" s="221">
        <v>1777</v>
      </c>
      <c r="F117" s="221">
        <v>343</v>
      </c>
      <c r="G117" s="221">
        <v>1434</v>
      </c>
      <c r="H117" s="221">
        <v>0</v>
      </c>
      <c r="I117" s="221">
        <v>0</v>
      </c>
      <c r="J117" s="221">
        <v>0</v>
      </c>
      <c r="K117" s="221">
        <v>1777</v>
      </c>
      <c r="L117" s="221">
        <v>343</v>
      </c>
      <c r="M117" s="221">
        <v>1434</v>
      </c>
      <c r="N117" s="221">
        <v>0</v>
      </c>
      <c r="O117" s="221">
        <v>0</v>
      </c>
      <c r="P117" s="221">
        <v>0</v>
      </c>
      <c r="Q117" s="221">
        <v>0</v>
      </c>
      <c r="R117" s="221">
        <v>0</v>
      </c>
      <c r="S117" s="222">
        <v>0</v>
      </c>
      <c r="T117" s="66"/>
    </row>
    <row r="118" spans="1:20" ht="26.1" customHeight="1">
      <c r="A118" s="218"/>
      <c r="B118" s="219"/>
      <c r="C118" s="210" t="s">
        <v>306</v>
      </c>
      <c r="D118" s="220">
        <f t="shared" si="2"/>
        <v>103</v>
      </c>
      <c r="E118" s="221">
        <v>453</v>
      </c>
      <c r="F118" s="221">
        <v>70</v>
      </c>
      <c r="G118" s="221">
        <v>383</v>
      </c>
      <c r="H118" s="221">
        <v>0</v>
      </c>
      <c r="I118" s="221">
        <v>0</v>
      </c>
      <c r="J118" s="221">
        <v>0</v>
      </c>
      <c r="K118" s="221">
        <v>0</v>
      </c>
      <c r="L118" s="221">
        <v>0</v>
      </c>
      <c r="M118" s="221">
        <v>0</v>
      </c>
      <c r="N118" s="221">
        <v>400</v>
      </c>
      <c r="O118" s="221">
        <v>65</v>
      </c>
      <c r="P118" s="221">
        <v>335</v>
      </c>
      <c r="Q118" s="221">
        <v>53</v>
      </c>
      <c r="R118" s="221">
        <v>5</v>
      </c>
      <c r="S118" s="222">
        <v>48</v>
      </c>
      <c r="T118" s="66"/>
    </row>
    <row r="119" spans="1:20" ht="26.1" customHeight="1">
      <c r="A119" s="218"/>
      <c r="B119" s="219" t="s">
        <v>307</v>
      </c>
      <c r="C119" s="210" t="s">
        <v>308</v>
      </c>
      <c r="D119" s="220">
        <f t="shared" si="2"/>
        <v>104</v>
      </c>
      <c r="E119" s="221">
        <v>21</v>
      </c>
      <c r="F119" s="221">
        <v>7</v>
      </c>
      <c r="G119" s="221">
        <v>14</v>
      </c>
      <c r="H119" s="221">
        <v>0</v>
      </c>
      <c r="I119" s="221">
        <v>0</v>
      </c>
      <c r="J119" s="221">
        <v>0</v>
      </c>
      <c r="K119" s="221">
        <v>21</v>
      </c>
      <c r="L119" s="221">
        <v>7</v>
      </c>
      <c r="M119" s="221">
        <v>14</v>
      </c>
      <c r="N119" s="221">
        <v>0</v>
      </c>
      <c r="O119" s="221">
        <v>0</v>
      </c>
      <c r="P119" s="221">
        <v>0</v>
      </c>
      <c r="Q119" s="221">
        <v>0</v>
      </c>
      <c r="R119" s="221">
        <v>0</v>
      </c>
      <c r="S119" s="222">
        <v>0</v>
      </c>
      <c r="T119" s="66"/>
    </row>
    <row r="120" spans="1:20" ht="26.1" customHeight="1">
      <c r="A120" s="218"/>
      <c r="B120" s="219"/>
      <c r="C120" s="210" t="s">
        <v>308</v>
      </c>
      <c r="D120" s="220">
        <f t="shared" si="2"/>
        <v>105</v>
      </c>
      <c r="E120" s="221">
        <v>59</v>
      </c>
      <c r="F120" s="221">
        <v>25</v>
      </c>
      <c r="G120" s="221">
        <v>34</v>
      </c>
      <c r="H120" s="221">
        <v>0</v>
      </c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31</v>
      </c>
      <c r="O120" s="221">
        <v>14</v>
      </c>
      <c r="P120" s="221">
        <v>17</v>
      </c>
      <c r="Q120" s="221">
        <v>28</v>
      </c>
      <c r="R120" s="221">
        <v>11</v>
      </c>
      <c r="S120" s="222">
        <v>17</v>
      </c>
      <c r="T120" s="66"/>
    </row>
    <row r="121" spans="1:20" ht="26.1" customHeight="1">
      <c r="A121" s="218"/>
      <c r="B121" s="219"/>
      <c r="C121" s="210" t="s">
        <v>309</v>
      </c>
      <c r="D121" s="220">
        <f t="shared" si="2"/>
        <v>106</v>
      </c>
      <c r="E121" s="221">
        <v>138</v>
      </c>
      <c r="F121" s="221">
        <v>33</v>
      </c>
      <c r="G121" s="221">
        <v>105</v>
      </c>
      <c r="H121" s="221">
        <v>0</v>
      </c>
      <c r="I121" s="221">
        <v>0</v>
      </c>
      <c r="J121" s="221">
        <v>0</v>
      </c>
      <c r="K121" s="221">
        <v>138</v>
      </c>
      <c r="L121" s="221">
        <v>33</v>
      </c>
      <c r="M121" s="221">
        <v>105</v>
      </c>
      <c r="N121" s="221">
        <v>0</v>
      </c>
      <c r="O121" s="221">
        <v>0</v>
      </c>
      <c r="P121" s="221">
        <v>0</v>
      </c>
      <c r="Q121" s="221">
        <v>0</v>
      </c>
      <c r="R121" s="221">
        <v>0</v>
      </c>
      <c r="S121" s="222">
        <v>0</v>
      </c>
      <c r="T121" s="66"/>
    </row>
    <row r="122" spans="1:20" ht="26.1" customHeight="1">
      <c r="A122" s="218"/>
      <c r="B122" s="219"/>
      <c r="C122" s="210" t="s">
        <v>309</v>
      </c>
      <c r="D122" s="220">
        <f t="shared" si="2"/>
        <v>107</v>
      </c>
      <c r="E122" s="221">
        <v>42</v>
      </c>
      <c r="F122" s="221">
        <v>18</v>
      </c>
      <c r="G122" s="221">
        <v>24</v>
      </c>
      <c r="H122" s="221">
        <v>0</v>
      </c>
      <c r="I122" s="221">
        <v>0</v>
      </c>
      <c r="J122" s="221">
        <v>0</v>
      </c>
      <c r="K122" s="221">
        <v>0</v>
      </c>
      <c r="L122" s="221">
        <v>0</v>
      </c>
      <c r="M122" s="221">
        <v>0</v>
      </c>
      <c r="N122" s="221">
        <v>27</v>
      </c>
      <c r="O122" s="221">
        <v>12</v>
      </c>
      <c r="P122" s="221">
        <v>15</v>
      </c>
      <c r="Q122" s="221">
        <v>15</v>
      </c>
      <c r="R122" s="221">
        <v>6</v>
      </c>
      <c r="S122" s="222">
        <v>9</v>
      </c>
      <c r="T122" s="66"/>
    </row>
    <row r="123" spans="1:20" ht="26.1" customHeight="1">
      <c r="A123" s="218"/>
      <c r="B123" s="219"/>
      <c r="C123" s="210" t="s">
        <v>310</v>
      </c>
      <c r="D123" s="220">
        <f t="shared" si="2"/>
        <v>108</v>
      </c>
      <c r="E123" s="221">
        <v>85</v>
      </c>
      <c r="F123" s="221">
        <v>7</v>
      </c>
      <c r="G123" s="221">
        <v>78</v>
      </c>
      <c r="H123" s="221">
        <v>0</v>
      </c>
      <c r="I123" s="221">
        <v>0</v>
      </c>
      <c r="J123" s="221">
        <v>0</v>
      </c>
      <c r="K123" s="221">
        <v>0</v>
      </c>
      <c r="L123" s="221">
        <v>0</v>
      </c>
      <c r="M123" s="221">
        <v>0</v>
      </c>
      <c r="N123" s="221">
        <v>85</v>
      </c>
      <c r="O123" s="221">
        <v>7</v>
      </c>
      <c r="P123" s="221">
        <v>78</v>
      </c>
      <c r="Q123" s="221">
        <v>0</v>
      </c>
      <c r="R123" s="221">
        <v>0</v>
      </c>
      <c r="S123" s="222">
        <v>0</v>
      </c>
      <c r="T123" s="66"/>
    </row>
    <row r="124" spans="1:20" ht="26.1" customHeight="1">
      <c r="A124" s="218"/>
      <c r="B124" s="219"/>
      <c r="C124" s="210" t="s">
        <v>311</v>
      </c>
      <c r="D124" s="220">
        <f t="shared" si="2"/>
        <v>109</v>
      </c>
      <c r="E124" s="221">
        <v>74</v>
      </c>
      <c r="F124" s="221">
        <v>33</v>
      </c>
      <c r="G124" s="221">
        <v>41</v>
      </c>
      <c r="H124" s="221">
        <v>0</v>
      </c>
      <c r="I124" s="221">
        <v>0</v>
      </c>
      <c r="J124" s="221">
        <v>0</v>
      </c>
      <c r="K124" s="221">
        <v>74</v>
      </c>
      <c r="L124" s="221">
        <v>33</v>
      </c>
      <c r="M124" s="221">
        <v>41</v>
      </c>
      <c r="N124" s="221">
        <v>0</v>
      </c>
      <c r="O124" s="221">
        <v>0</v>
      </c>
      <c r="P124" s="221">
        <v>0</v>
      </c>
      <c r="Q124" s="221">
        <v>0</v>
      </c>
      <c r="R124" s="221">
        <v>0</v>
      </c>
      <c r="S124" s="222">
        <v>0</v>
      </c>
      <c r="T124" s="66"/>
    </row>
    <row r="125" spans="1:20" ht="26.1" customHeight="1">
      <c r="A125" s="218"/>
      <c r="B125" s="219"/>
      <c r="C125" s="210" t="s">
        <v>311</v>
      </c>
      <c r="D125" s="220">
        <f t="shared" si="2"/>
        <v>110</v>
      </c>
      <c r="E125" s="221">
        <v>37</v>
      </c>
      <c r="F125" s="221">
        <v>20</v>
      </c>
      <c r="G125" s="221">
        <v>17</v>
      </c>
      <c r="H125" s="221">
        <v>0</v>
      </c>
      <c r="I125" s="221">
        <v>0</v>
      </c>
      <c r="J125" s="221">
        <v>0</v>
      </c>
      <c r="K125" s="221">
        <v>0</v>
      </c>
      <c r="L125" s="221">
        <v>0</v>
      </c>
      <c r="M125" s="221">
        <v>0</v>
      </c>
      <c r="N125" s="221">
        <v>20</v>
      </c>
      <c r="O125" s="221">
        <v>10</v>
      </c>
      <c r="P125" s="221">
        <v>10</v>
      </c>
      <c r="Q125" s="221">
        <v>17</v>
      </c>
      <c r="R125" s="221">
        <v>10</v>
      </c>
      <c r="S125" s="222">
        <v>7</v>
      </c>
      <c r="T125" s="66"/>
    </row>
    <row r="126" spans="1:20" ht="27" customHeight="1">
      <c r="A126" s="218"/>
      <c r="B126" s="223" t="s">
        <v>312</v>
      </c>
      <c r="C126" s="210" t="s">
        <v>313</v>
      </c>
      <c r="D126" s="220">
        <f t="shared" si="2"/>
        <v>111</v>
      </c>
      <c r="E126" s="221">
        <v>14</v>
      </c>
      <c r="F126" s="221">
        <v>3</v>
      </c>
      <c r="G126" s="221">
        <v>11</v>
      </c>
      <c r="H126" s="221">
        <v>0</v>
      </c>
      <c r="I126" s="221">
        <v>0</v>
      </c>
      <c r="J126" s="221">
        <v>0</v>
      </c>
      <c r="K126" s="221">
        <v>0</v>
      </c>
      <c r="L126" s="221">
        <v>0</v>
      </c>
      <c r="M126" s="221">
        <v>0</v>
      </c>
      <c r="N126" s="221">
        <v>14</v>
      </c>
      <c r="O126" s="221">
        <v>3</v>
      </c>
      <c r="P126" s="221">
        <v>11</v>
      </c>
      <c r="Q126" s="221">
        <v>0</v>
      </c>
      <c r="R126" s="221">
        <v>0</v>
      </c>
      <c r="S126" s="222">
        <v>0</v>
      </c>
      <c r="T126" s="66"/>
    </row>
    <row r="127" spans="1:20" ht="26.1" customHeight="1">
      <c r="A127" s="218"/>
      <c r="B127" s="219" t="s">
        <v>314</v>
      </c>
      <c r="C127" s="210" t="s">
        <v>315</v>
      </c>
      <c r="D127" s="220">
        <f t="shared" si="2"/>
        <v>112</v>
      </c>
      <c r="E127" s="221">
        <v>878</v>
      </c>
      <c r="F127" s="221">
        <v>218</v>
      </c>
      <c r="G127" s="221">
        <v>660</v>
      </c>
      <c r="H127" s="221">
        <v>0</v>
      </c>
      <c r="I127" s="221">
        <v>0</v>
      </c>
      <c r="J127" s="221">
        <v>0</v>
      </c>
      <c r="K127" s="221">
        <v>878</v>
      </c>
      <c r="L127" s="221">
        <v>218</v>
      </c>
      <c r="M127" s="221">
        <v>660</v>
      </c>
      <c r="N127" s="221">
        <v>0</v>
      </c>
      <c r="O127" s="221">
        <v>0</v>
      </c>
      <c r="P127" s="221">
        <v>0</v>
      </c>
      <c r="Q127" s="221">
        <v>0</v>
      </c>
      <c r="R127" s="221">
        <v>0</v>
      </c>
      <c r="S127" s="222">
        <v>0</v>
      </c>
      <c r="T127" s="66"/>
    </row>
    <row r="128" spans="1:20" ht="26.1" customHeight="1">
      <c r="A128" s="218"/>
      <c r="B128" s="219"/>
      <c r="C128" s="210" t="s">
        <v>315</v>
      </c>
      <c r="D128" s="220">
        <f t="shared" si="2"/>
        <v>113</v>
      </c>
      <c r="E128" s="221">
        <v>229</v>
      </c>
      <c r="F128" s="221">
        <v>69</v>
      </c>
      <c r="G128" s="221">
        <v>160</v>
      </c>
      <c r="H128" s="221">
        <v>0</v>
      </c>
      <c r="I128" s="221">
        <v>0</v>
      </c>
      <c r="J128" s="221">
        <v>0</v>
      </c>
      <c r="K128" s="221">
        <v>0</v>
      </c>
      <c r="L128" s="221">
        <v>0</v>
      </c>
      <c r="M128" s="221">
        <v>0</v>
      </c>
      <c r="N128" s="221">
        <v>157</v>
      </c>
      <c r="O128" s="221">
        <v>38</v>
      </c>
      <c r="P128" s="221">
        <v>119</v>
      </c>
      <c r="Q128" s="221">
        <v>72</v>
      </c>
      <c r="R128" s="221">
        <v>31</v>
      </c>
      <c r="S128" s="222">
        <v>41</v>
      </c>
      <c r="T128" s="66"/>
    </row>
    <row r="129" spans="1:20" ht="26.1" customHeight="1">
      <c r="A129" s="218"/>
      <c r="B129" s="219"/>
      <c r="C129" s="210" t="s">
        <v>316</v>
      </c>
      <c r="D129" s="220">
        <f t="shared" si="2"/>
        <v>114</v>
      </c>
      <c r="E129" s="221">
        <v>81</v>
      </c>
      <c r="F129" s="221">
        <v>6</v>
      </c>
      <c r="G129" s="221">
        <v>75</v>
      </c>
      <c r="H129" s="221">
        <v>0</v>
      </c>
      <c r="I129" s="221">
        <v>0</v>
      </c>
      <c r="J129" s="221">
        <v>0</v>
      </c>
      <c r="K129" s="221">
        <v>81</v>
      </c>
      <c r="L129" s="221">
        <v>6</v>
      </c>
      <c r="M129" s="221">
        <v>75</v>
      </c>
      <c r="N129" s="221">
        <v>0</v>
      </c>
      <c r="O129" s="221">
        <v>0</v>
      </c>
      <c r="P129" s="221">
        <v>0</v>
      </c>
      <c r="Q129" s="221">
        <v>0</v>
      </c>
      <c r="R129" s="221">
        <v>0</v>
      </c>
      <c r="S129" s="222">
        <v>0</v>
      </c>
      <c r="T129" s="66"/>
    </row>
    <row r="130" spans="1:20" ht="26.1" customHeight="1">
      <c r="A130" s="218"/>
      <c r="B130" s="219"/>
      <c r="C130" s="210" t="s">
        <v>317</v>
      </c>
      <c r="D130" s="220">
        <f t="shared" si="2"/>
        <v>115</v>
      </c>
      <c r="E130" s="221">
        <v>9</v>
      </c>
      <c r="F130" s="221">
        <v>1</v>
      </c>
      <c r="G130" s="221">
        <v>8</v>
      </c>
      <c r="H130" s="221">
        <v>0</v>
      </c>
      <c r="I130" s="221">
        <v>0</v>
      </c>
      <c r="J130" s="221">
        <v>0</v>
      </c>
      <c r="K130" s="221">
        <v>0</v>
      </c>
      <c r="L130" s="221">
        <v>0</v>
      </c>
      <c r="M130" s="221">
        <v>0</v>
      </c>
      <c r="N130" s="221">
        <v>9</v>
      </c>
      <c r="O130" s="221">
        <v>1</v>
      </c>
      <c r="P130" s="221">
        <v>8</v>
      </c>
      <c r="Q130" s="221">
        <v>0</v>
      </c>
      <c r="R130" s="221">
        <v>0</v>
      </c>
      <c r="S130" s="222">
        <v>0</v>
      </c>
      <c r="T130" s="66"/>
    </row>
    <row r="131" spans="1:20" ht="26.1" customHeight="1">
      <c r="A131" s="218"/>
      <c r="B131" s="219"/>
      <c r="C131" s="210" t="s">
        <v>318</v>
      </c>
      <c r="D131" s="220">
        <f t="shared" si="2"/>
        <v>116</v>
      </c>
      <c r="E131" s="221">
        <v>13</v>
      </c>
      <c r="F131" s="221">
        <v>2</v>
      </c>
      <c r="G131" s="221">
        <v>11</v>
      </c>
      <c r="H131" s="221">
        <v>0</v>
      </c>
      <c r="I131" s="221">
        <v>0</v>
      </c>
      <c r="J131" s="221">
        <v>0</v>
      </c>
      <c r="K131" s="221">
        <v>0</v>
      </c>
      <c r="L131" s="221">
        <v>0</v>
      </c>
      <c r="M131" s="221">
        <v>0</v>
      </c>
      <c r="N131" s="221">
        <v>13</v>
      </c>
      <c r="O131" s="221">
        <v>2</v>
      </c>
      <c r="P131" s="221">
        <v>11</v>
      </c>
      <c r="Q131" s="221">
        <v>0</v>
      </c>
      <c r="R131" s="221">
        <v>0</v>
      </c>
      <c r="S131" s="222">
        <v>0</v>
      </c>
      <c r="T131" s="66"/>
    </row>
    <row r="132" spans="1:20" ht="26.1" customHeight="1">
      <c r="A132" s="218"/>
      <c r="B132" s="219"/>
      <c r="C132" s="210" t="s">
        <v>319</v>
      </c>
      <c r="D132" s="220">
        <f t="shared" si="2"/>
        <v>117</v>
      </c>
      <c r="E132" s="221">
        <v>221</v>
      </c>
      <c r="F132" s="221">
        <v>38</v>
      </c>
      <c r="G132" s="221">
        <v>183</v>
      </c>
      <c r="H132" s="221">
        <v>0</v>
      </c>
      <c r="I132" s="221">
        <v>0</v>
      </c>
      <c r="J132" s="221">
        <v>0</v>
      </c>
      <c r="K132" s="221">
        <v>221</v>
      </c>
      <c r="L132" s="221">
        <v>38</v>
      </c>
      <c r="M132" s="221">
        <v>183</v>
      </c>
      <c r="N132" s="221">
        <v>0</v>
      </c>
      <c r="O132" s="221">
        <v>0</v>
      </c>
      <c r="P132" s="221">
        <v>0</v>
      </c>
      <c r="Q132" s="221">
        <v>0</v>
      </c>
      <c r="R132" s="221">
        <v>0</v>
      </c>
      <c r="S132" s="222">
        <v>0</v>
      </c>
      <c r="T132" s="66"/>
    </row>
    <row r="133" spans="1:20" ht="20.100000000000001" customHeight="1">
      <c r="A133" s="218" t="s">
        <v>320</v>
      </c>
      <c r="B133" s="219" t="s">
        <v>321</v>
      </c>
      <c r="C133" s="210" t="s">
        <v>322</v>
      </c>
      <c r="D133" s="220">
        <f t="shared" si="2"/>
        <v>118</v>
      </c>
      <c r="E133" s="221">
        <v>7469</v>
      </c>
      <c r="F133" s="221">
        <v>1813</v>
      </c>
      <c r="G133" s="221">
        <v>5656</v>
      </c>
      <c r="H133" s="221">
        <v>0</v>
      </c>
      <c r="I133" s="221">
        <v>0</v>
      </c>
      <c r="J133" s="221">
        <v>0</v>
      </c>
      <c r="K133" s="221">
        <v>7469</v>
      </c>
      <c r="L133" s="221">
        <v>1813</v>
      </c>
      <c r="M133" s="221">
        <v>5656</v>
      </c>
      <c r="N133" s="221">
        <v>0</v>
      </c>
      <c r="O133" s="221">
        <v>0</v>
      </c>
      <c r="P133" s="221">
        <v>0</v>
      </c>
      <c r="Q133" s="221">
        <v>0</v>
      </c>
      <c r="R133" s="221">
        <v>0</v>
      </c>
      <c r="S133" s="222">
        <v>0</v>
      </c>
      <c r="T133" s="66"/>
    </row>
    <row r="134" spans="1:20" ht="20.100000000000001" customHeight="1">
      <c r="A134" s="218"/>
      <c r="B134" s="219"/>
      <c r="C134" s="210" t="s">
        <v>322</v>
      </c>
      <c r="D134" s="220">
        <f t="shared" si="2"/>
        <v>119</v>
      </c>
      <c r="E134" s="221">
        <v>804</v>
      </c>
      <c r="F134" s="221">
        <v>160</v>
      </c>
      <c r="G134" s="221">
        <v>644</v>
      </c>
      <c r="H134" s="221">
        <v>0</v>
      </c>
      <c r="I134" s="221">
        <v>0</v>
      </c>
      <c r="J134" s="221">
        <v>0</v>
      </c>
      <c r="K134" s="221">
        <v>0</v>
      </c>
      <c r="L134" s="221">
        <v>0</v>
      </c>
      <c r="M134" s="221">
        <v>0</v>
      </c>
      <c r="N134" s="221">
        <v>788</v>
      </c>
      <c r="O134" s="221">
        <v>155</v>
      </c>
      <c r="P134" s="221">
        <v>633</v>
      </c>
      <c r="Q134" s="221">
        <v>16</v>
      </c>
      <c r="R134" s="221">
        <v>5</v>
      </c>
      <c r="S134" s="222">
        <v>11</v>
      </c>
      <c r="T134" s="66"/>
    </row>
    <row r="135" spans="1:20" ht="20.100000000000001" customHeight="1">
      <c r="A135" s="218"/>
      <c r="B135" s="219" t="s">
        <v>323</v>
      </c>
      <c r="C135" s="210" t="s">
        <v>324</v>
      </c>
      <c r="D135" s="220">
        <f t="shared" si="2"/>
        <v>120</v>
      </c>
      <c r="E135" s="221">
        <v>3280</v>
      </c>
      <c r="F135" s="221">
        <v>1273</v>
      </c>
      <c r="G135" s="221">
        <v>2007</v>
      </c>
      <c r="H135" s="221">
        <v>0</v>
      </c>
      <c r="I135" s="221">
        <v>0</v>
      </c>
      <c r="J135" s="221">
        <v>0</v>
      </c>
      <c r="K135" s="221">
        <v>3280</v>
      </c>
      <c r="L135" s="221">
        <v>1273</v>
      </c>
      <c r="M135" s="221">
        <v>2007</v>
      </c>
      <c r="N135" s="221">
        <v>0</v>
      </c>
      <c r="O135" s="221">
        <v>0</v>
      </c>
      <c r="P135" s="221">
        <v>0</v>
      </c>
      <c r="Q135" s="221">
        <v>0</v>
      </c>
      <c r="R135" s="221">
        <v>0</v>
      </c>
      <c r="S135" s="222">
        <v>0</v>
      </c>
      <c r="T135" s="66"/>
    </row>
    <row r="136" spans="1:20" ht="20.100000000000001" customHeight="1">
      <c r="A136" s="218"/>
      <c r="B136" s="219"/>
      <c r="C136" s="210" t="s">
        <v>324</v>
      </c>
      <c r="D136" s="220">
        <f t="shared" si="2"/>
        <v>121</v>
      </c>
      <c r="E136" s="221">
        <v>912</v>
      </c>
      <c r="F136" s="221">
        <v>306</v>
      </c>
      <c r="G136" s="221">
        <v>606</v>
      </c>
      <c r="H136" s="221">
        <v>0</v>
      </c>
      <c r="I136" s="221">
        <v>0</v>
      </c>
      <c r="J136" s="221">
        <v>0</v>
      </c>
      <c r="K136" s="221">
        <v>0</v>
      </c>
      <c r="L136" s="221">
        <v>0</v>
      </c>
      <c r="M136" s="221">
        <v>0</v>
      </c>
      <c r="N136" s="221">
        <v>912</v>
      </c>
      <c r="O136" s="221">
        <v>306</v>
      </c>
      <c r="P136" s="221">
        <v>606</v>
      </c>
      <c r="Q136" s="221">
        <v>0</v>
      </c>
      <c r="R136" s="221">
        <v>0</v>
      </c>
      <c r="S136" s="222">
        <v>0</v>
      </c>
      <c r="T136" s="66"/>
    </row>
    <row r="137" spans="1:20" ht="20.100000000000001" customHeight="1">
      <c r="A137" s="218"/>
      <c r="B137" s="219"/>
      <c r="C137" s="210" t="s">
        <v>325</v>
      </c>
      <c r="D137" s="220">
        <f t="shared" si="2"/>
        <v>122</v>
      </c>
      <c r="E137" s="221">
        <v>166</v>
      </c>
      <c r="F137" s="221">
        <v>58</v>
      </c>
      <c r="G137" s="221">
        <v>108</v>
      </c>
      <c r="H137" s="221">
        <v>0</v>
      </c>
      <c r="I137" s="221">
        <v>0</v>
      </c>
      <c r="J137" s="221">
        <v>0</v>
      </c>
      <c r="K137" s="221">
        <v>161</v>
      </c>
      <c r="L137" s="221">
        <v>56</v>
      </c>
      <c r="M137" s="221">
        <v>105</v>
      </c>
      <c r="N137" s="221">
        <v>5</v>
      </c>
      <c r="O137" s="221">
        <v>2</v>
      </c>
      <c r="P137" s="221">
        <v>3</v>
      </c>
      <c r="Q137" s="221">
        <v>0</v>
      </c>
      <c r="R137" s="221">
        <v>0</v>
      </c>
      <c r="S137" s="221">
        <v>0</v>
      </c>
      <c r="T137" s="66"/>
    </row>
    <row r="138" spans="1:20" ht="20.100000000000001" customHeight="1">
      <c r="A138" s="218"/>
      <c r="B138" s="219"/>
      <c r="C138" s="210" t="s">
        <v>326</v>
      </c>
      <c r="D138" s="220">
        <f t="shared" si="2"/>
        <v>123</v>
      </c>
      <c r="E138" s="221">
        <v>547</v>
      </c>
      <c r="F138" s="221">
        <v>251</v>
      </c>
      <c r="G138" s="221">
        <v>296</v>
      </c>
      <c r="H138" s="221">
        <v>0</v>
      </c>
      <c r="I138" s="221">
        <v>0</v>
      </c>
      <c r="J138" s="221">
        <v>0</v>
      </c>
      <c r="K138" s="221">
        <v>535</v>
      </c>
      <c r="L138" s="221">
        <v>248</v>
      </c>
      <c r="M138" s="221">
        <v>287</v>
      </c>
      <c r="N138" s="221">
        <v>12</v>
      </c>
      <c r="O138" s="221">
        <v>3</v>
      </c>
      <c r="P138" s="221">
        <v>9</v>
      </c>
      <c r="Q138" s="221">
        <v>0</v>
      </c>
      <c r="R138" s="221">
        <v>0</v>
      </c>
      <c r="S138" s="221">
        <v>0</v>
      </c>
      <c r="T138" s="66"/>
    </row>
    <row r="139" spans="1:20" ht="20.100000000000001" customHeight="1">
      <c r="A139" s="218"/>
      <c r="B139" s="219" t="s">
        <v>327</v>
      </c>
      <c r="C139" s="210" t="s">
        <v>328</v>
      </c>
      <c r="D139" s="220">
        <f t="shared" si="2"/>
        <v>124</v>
      </c>
      <c r="E139" s="221">
        <v>3312</v>
      </c>
      <c r="F139" s="221">
        <v>1421</v>
      </c>
      <c r="G139" s="221">
        <v>1891</v>
      </c>
      <c r="H139" s="221">
        <v>0</v>
      </c>
      <c r="I139" s="221">
        <v>0</v>
      </c>
      <c r="J139" s="221">
        <v>0</v>
      </c>
      <c r="K139" s="221">
        <v>3312</v>
      </c>
      <c r="L139" s="221">
        <v>1421</v>
      </c>
      <c r="M139" s="221">
        <v>1891</v>
      </c>
      <c r="N139" s="221">
        <v>0</v>
      </c>
      <c r="O139" s="221">
        <v>0</v>
      </c>
      <c r="P139" s="221">
        <v>0</v>
      </c>
      <c r="Q139" s="221">
        <v>0</v>
      </c>
      <c r="R139" s="221">
        <v>0</v>
      </c>
      <c r="S139" s="222">
        <v>0</v>
      </c>
      <c r="T139" s="66"/>
    </row>
    <row r="140" spans="1:20" ht="20.100000000000001" customHeight="1">
      <c r="A140" s="218"/>
      <c r="B140" s="219"/>
      <c r="C140" s="210" t="s">
        <v>328</v>
      </c>
      <c r="D140" s="220">
        <f t="shared" si="2"/>
        <v>125</v>
      </c>
      <c r="E140" s="221">
        <v>3783</v>
      </c>
      <c r="F140" s="221">
        <v>1276</v>
      </c>
      <c r="G140" s="221">
        <v>2507</v>
      </c>
      <c r="H140" s="221">
        <v>0</v>
      </c>
      <c r="I140" s="221">
        <v>0</v>
      </c>
      <c r="J140" s="221">
        <v>0</v>
      </c>
      <c r="K140" s="221">
        <v>0</v>
      </c>
      <c r="L140" s="221">
        <v>0</v>
      </c>
      <c r="M140" s="221">
        <v>0</v>
      </c>
      <c r="N140" s="221">
        <v>3341</v>
      </c>
      <c r="O140" s="221">
        <v>1097</v>
      </c>
      <c r="P140" s="221">
        <v>2244</v>
      </c>
      <c r="Q140" s="221">
        <v>442</v>
      </c>
      <c r="R140" s="221">
        <v>179</v>
      </c>
      <c r="S140" s="222">
        <v>263</v>
      </c>
      <c r="T140" s="66"/>
    </row>
    <row r="141" spans="1:20" ht="20.100000000000001" customHeight="1">
      <c r="A141" s="218"/>
      <c r="B141" s="219"/>
      <c r="C141" s="210" t="s">
        <v>329</v>
      </c>
      <c r="D141" s="220">
        <f t="shared" si="2"/>
        <v>126</v>
      </c>
      <c r="E141" s="221">
        <v>2723</v>
      </c>
      <c r="F141" s="221">
        <v>1246</v>
      </c>
      <c r="G141" s="221">
        <v>1477</v>
      </c>
      <c r="H141" s="221">
        <v>0</v>
      </c>
      <c r="I141" s="221">
        <v>0</v>
      </c>
      <c r="J141" s="221">
        <v>0</v>
      </c>
      <c r="K141" s="221">
        <v>2723</v>
      </c>
      <c r="L141" s="221">
        <v>1246</v>
      </c>
      <c r="M141" s="221">
        <v>1477</v>
      </c>
      <c r="N141" s="221">
        <v>0</v>
      </c>
      <c r="O141" s="221">
        <v>0</v>
      </c>
      <c r="P141" s="221">
        <v>0</v>
      </c>
      <c r="Q141" s="221">
        <v>0</v>
      </c>
      <c r="R141" s="221">
        <v>0</v>
      </c>
      <c r="S141" s="222">
        <v>0</v>
      </c>
      <c r="T141" s="66"/>
    </row>
    <row r="142" spans="1:20" ht="20.100000000000001" customHeight="1">
      <c r="A142" s="218"/>
      <c r="B142" s="219"/>
      <c r="C142" s="210" t="s">
        <v>330</v>
      </c>
      <c r="D142" s="220">
        <f t="shared" si="2"/>
        <v>127</v>
      </c>
      <c r="E142" s="221">
        <v>1292</v>
      </c>
      <c r="F142" s="221">
        <v>488</v>
      </c>
      <c r="G142" s="221">
        <v>804</v>
      </c>
      <c r="H142" s="221">
        <v>0</v>
      </c>
      <c r="I142" s="221">
        <v>0</v>
      </c>
      <c r="J142" s="221">
        <v>0</v>
      </c>
      <c r="K142" s="221">
        <v>0</v>
      </c>
      <c r="L142" s="221">
        <v>0</v>
      </c>
      <c r="M142" s="221">
        <v>0</v>
      </c>
      <c r="N142" s="221">
        <v>1189</v>
      </c>
      <c r="O142" s="221">
        <v>447</v>
      </c>
      <c r="P142" s="221">
        <v>742</v>
      </c>
      <c r="Q142" s="221">
        <v>103</v>
      </c>
      <c r="R142" s="221">
        <v>41</v>
      </c>
      <c r="S142" s="222">
        <v>62</v>
      </c>
      <c r="T142" s="66"/>
    </row>
    <row r="143" spans="1:20" ht="20.100000000000001" customHeight="1">
      <c r="A143" s="218"/>
      <c r="B143" s="219"/>
      <c r="C143" s="210" t="s">
        <v>331</v>
      </c>
      <c r="D143" s="220">
        <f t="shared" si="2"/>
        <v>128</v>
      </c>
      <c r="E143" s="221">
        <v>84</v>
      </c>
      <c r="F143" s="221">
        <v>14</v>
      </c>
      <c r="G143" s="221">
        <v>70</v>
      </c>
      <c r="H143" s="221">
        <v>0</v>
      </c>
      <c r="I143" s="221">
        <v>0</v>
      </c>
      <c r="J143" s="221">
        <v>0</v>
      </c>
      <c r="K143" s="221">
        <v>0</v>
      </c>
      <c r="L143" s="221">
        <v>0</v>
      </c>
      <c r="M143" s="221">
        <v>0</v>
      </c>
      <c r="N143" s="221">
        <v>84</v>
      </c>
      <c r="O143" s="221">
        <v>14</v>
      </c>
      <c r="P143" s="221">
        <v>70</v>
      </c>
      <c r="Q143" s="221">
        <v>0</v>
      </c>
      <c r="R143" s="221">
        <v>0</v>
      </c>
      <c r="S143" s="222">
        <v>0</v>
      </c>
      <c r="T143" s="66"/>
    </row>
    <row r="144" spans="1:20" ht="20.100000000000001" customHeight="1">
      <c r="A144" s="218"/>
      <c r="B144" s="219"/>
      <c r="C144" s="210" t="s">
        <v>332</v>
      </c>
      <c r="D144" s="220">
        <f t="shared" si="2"/>
        <v>129</v>
      </c>
      <c r="E144" s="221">
        <v>885</v>
      </c>
      <c r="F144" s="221">
        <v>331</v>
      </c>
      <c r="G144" s="221">
        <v>554</v>
      </c>
      <c r="H144" s="221">
        <v>0</v>
      </c>
      <c r="I144" s="221">
        <v>0</v>
      </c>
      <c r="J144" s="221">
        <v>0</v>
      </c>
      <c r="K144" s="221">
        <v>885</v>
      </c>
      <c r="L144" s="221">
        <v>331</v>
      </c>
      <c r="M144" s="221">
        <v>554</v>
      </c>
      <c r="N144" s="221">
        <v>0</v>
      </c>
      <c r="O144" s="221">
        <v>0</v>
      </c>
      <c r="P144" s="221">
        <v>0</v>
      </c>
      <c r="Q144" s="221">
        <v>0</v>
      </c>
      <c r="R144" s="221">
        <v>0</v>
      </c>
      <c r="S144" s="222">
        <v>0</v>
      </c>
      <c r="T144" s="66"/>
    </row>
    <row r="145" spans="1:20" ht="20.100000000000001" customHeight="1">
      <c r="A145" s="218"/>
      <c r="B145" s="219"/>
      <c r="C145" s="210" t="s">
        <v>332</v>
      </c>
      <c r="D145" s="220">
        <f t="shared" si="2"/>
        <v>130</v>
      </c>
      <c r="E145" s="221">
        <v>723</v>
      </c>
      <c r="F145" s="221">
        <v>280</v>
      </c>
      <c r="G145" s="221">
        <v>443</v>
      </c>
      <c r="H145" s="221">
        <v>0</v>
      </c>
      <c r="I145" s="221">
        <v>0</v>
      </c>
      <c r="J145" s="221">
        <v>0</v>
      </c>
      <c r="K145" s="221">
        <v>0</v>
      </c>
      <c r="L145" s="221">
        <v>0</v>
      </c>
      <c r="M145" s="221">
        <v>0</v>
      </c>
      <c r="N145" s="221">
        <v>614</v>
      </c>
      <c r="O145" s="221">
        <v>241</v>
      </c>
      <c r="P145" s="221">
        <v>373</v>
      </c>
      <c r="Q145" s="221">
        <v>109</v>
      </c>
      <c r="R145" s="221">
        <v>39</v>
      </c>
      <c r="S145" s="222">
        <v>70</v>
      </c>
      <c r="T145" s="66"/>
    </row>
    <row r="146" spans="1:20" ht="20.100000000000001" customHeight="1">
      <c r="A146" s="218"/>
      <c r="B146" s="219"/>
      <c r="C146" s="210" t="s">
        <v>333</v>
      </c>
      <c r="D146" s="220">
        <f t="shared" ref="D146:D209" si="3">1+D145</f>
        <v>131</v>
      </c>
      <c r="E146" s="221">
        <v>747</v>
      </c>
      <c r="F146" s="221">
        <v>362</v>
      </c>
      <c r="G146" s="221">
        <v>385</v>
      </c>
      <c r="H146" s="221">
        <v>0</v>
      </c>
      <c r="I146" s="221">
        <v>0</v>
      </c>
      <c r="J146" s="221">
        <v>0</v>
      </c>
      <c r="K146" s="221">
        <v>0</v>
      </c>
      <c r="L146" s="221">
        <v>0</v>
      </c>
      <c r="M146" s="221">
        <v>0</v>
      </c>
      <c r="N146" s="221">
        <v>747</v>
      </c>
      <c r="O146" s="221">
        <v>362</v>
      </c>
      <c r="P146" s="221">
        <v>385</v>
      </c>
      <c r="Q146" s="221">
        <v>0</v>
      </c>
      <c r="R146" s="221">
        <v>0</v>
      </c>
      <c r="S146" s="222">
        <v>0</v>
      </c>
      <c r="T146" s="66"/>
    </row>
    <row r="147" spans="1:20" ht="20.100000000000001" customHeight="1">
      <c r="A147" s="218"/>
      <c r="B147" s="219"/>
      <c r="C147" s="210" t="s">
        <v>334</v>
      </c>
      <c r="D147" s="220">
        <f t="shared" si="3"/>
        <v>132</v>
      </c>
      <c r="E147" s="221">
        <v>792</v>
      </c>
      <c r="F147" s="221">
        <v>367</v>
      </c>
      <c r="G147" s="221">
        <v>425</v>
      </c>
      <c r="H147" s="221">
        <v>0</v>
      </c>
      <c r="I147" s="221">
        <v>0</v>
      </c>
      <c r="J147" s="221">
        <v>0</v>
      </c>
      <c r="K147" s="221">
        <v>792</v>
      </c>
      <c r="L147" s="221">
        <v>367</v>
      </c>
      <c r="M147" s="221">
        <v>425</v>
      </c>
      <c r="N147" s="221">
        <v>0</v>
      </c>
      <c r="O147" s="221">
        <v>0</v>
      </c>
      <c r="P147" s="221">
        <v>0</v>
      </c>
      <c r="Q147" s="221">
        <v>0</v>
      </c>
      <c r="R147" s="221">
        <v>0</v>
      </c>
      <c r="S147" s="222">
        <v>0</v>
      </c>
      <c r="T147" s="66"/>
    </row>
    <row r="148" spans="1:20" ht="20.100000000000001" customHeight="1">
      <c r="A148" s="218"/>
      <c r="B148" s="219"/>
      <c r="C148" s="210" t="s">
        <v>334</v>
      </c>
      <c r="D148" s="220">
        <f t="shared" si="3"/>
        <v>133</v>
      </c>
      <c r="E148" s="221">
        <v>15</v>
      </c>
      <c r="F148" s="221">
        <v>0</v>
      </c>
      <c r="G148" s="221">
        <v>15</v>
      </c>
      <c r="H148" s="221">
        <v>0</v>
      </c>
      <c r="I148" s="221">
        <v>0</v>
      </c>
      <c r="J148" s="221">
        <v>0</v>
      </c>
      <c r="K148" s="221">
        <v>0</v>
      </c>
      <c r="L148" s="221">
        <v>0</v>
      </c>
      <c r="M148" s="221">
        <v>0</v>
      </c>
      <c r="N148" s="221">
        <v>15</v>
      </c>
      <c r="O148" s="221">
        <v>0</v>
      </c>
      <c r="P148" s="221">
        <v>15</v>
      </c>
      <c r="Q148" s="221">
        <v>0</v>
      </c>
      <c r="R148" s="221">
        <v>0</v>
      </c>
      <c r="S148" s="222">
        <v>0</v>
      </c>
      <c r="T148" s="66"/>
    </row>
    <row r="149" spans="1:20" ht="20.100000000000001" customHeight="1">
      <c r="A149" s="218"/>
      <c r="B149" s="219"/>
      <c r="C149" s="210" t="s">
        <v>335</v>
      </c>
      <c r="D149" s="220">
        <f t="shared" si="3"/>
        <v>134</v>
      </c>
      <c r="E149" s="221">
        <v>129</v>
      </c>
      <c r="F149" s="221">
        <v>64</v>
      </c>
      <c r="G149" s="221">
        <v>65</v>
      </c>
      <c r="H149" s="221">
        <v>0</v>
      </c>
      <c r="I149" s="221">
        <v>0</v>
      </c>
      <c r="J149" s="221">
        <v>0</v>
      </c>
      <c r="K149" s="221">
        <v>129</v>
      </c>
      <c r="L149" s="221">
        <v>64</v>
      </c>
      <c r="M149" s="221">
        <v>65</v>
      </c>
      <c r="N149" s="221">
        <v>0</v>
      </c>
      <c r="O149" s="221">
        <v>0</v>
      </c>
      <c r="P149" s="221">
        <v>0</v>
      </c>
      <c r="Q149" s="221">
        <v>0</v>
      </c>
      <c r="R149" s="221">
        <v>0</v>
      </c>
      <c r="S149" s="222">
        <v>0</v>
      </c>
      <c r="T149" s="66"/>
    </row>
    <row r="150" spans="1:20" ht="20.100000000000001" customHeight="1">
      <c r="A150" s="218"/>
      <c r="B150" s="219"/>
      <c r="C150" s="210" t="s">
        <v>335</v>
      </c>
      <c r="D150" s="220">
        <f t="shared" si="3"/>
        <v>135</v>
      </c>
      <c r="E150" s="221">
        <v>15</v>
      </c>
      <c r="F150" s="221">
        <v>6</v>
      </c>
      <c r="G150" s="221">
        <v>9</v>
      </c>
      <c r="H150" s="221">
        <v>0</v>
      </c>
      <c r="I150" s="221">
        <v>0</v>
      </c>
      <c r="J150" s="221">
        <v>0</v>
      </c>
      <c r="K150" s="221">
        <v>0</v>
      </c>
      <c r="L150" s="221">
        <v>0</v>
      </c>
      <c r="M150" s="221">
        <v>0</v>
      </c>
      <c r="N150" s="221">
        <v>15</v>
      </c>
      <c r="O150" s="221">
        <v>6</v>
      </c>
      <c r="P150" s="221">
        <v>9</v>
      </c>
      <c r="Q150" s="221">
        <v>0</v>
      </c>
      <c r="R150" s="221">
        <v>0</v>
      </c>
      <c r="S150" s="222">
        <v>0</v>
      </c>
      <c r="T150" s="66"/>
    </row>
    <row r="151" spans="1:20" ht="20.100000000000001" customHeight="1">
      <c r="A151" s="218"/>
      <c r="B151" s="219"/>
      <c r="C151" s="210" t="s">
        <v>336</v>
      </c>
      <c r="D151" s="220">
        <f t="shared" si="3"/>
        <v>136</v>
      </c>
      <c r="E151" s="221">
        <v>7</v>
      </c>
      <c r="F151" s="221">
        <v>2</v>
      </c>
      <c r="G151" s="221">
        <v>5</v>
      </c>
      <c r="H151" s="221">
        <v>0</v>
      </c>
      <c r="I151" s="221">
        <v>0</v>
      </c>
      <c r="J151" s="221">
        <v>0</v>
      </c>
      <c r="K151" s="221">
        <v>0</v>
      </c>
      <c r="L151" s="221">
        <v>0</v>
      </c>
      <c r="M151" s="221">
        <v>0</v>
      </c>
      <c r="N151" s="221">
        <v>7</v>
      </c>
      <c r="O151" s="221">
        <v>2</v>
      </c>
      <c r="P151" s="221">
        <v>5</v>
      </c>
      <c r="Q151" s="221">
        <v>0</v>
      </c>
      <c r="R151" s="221">
        <v>0</v>
      </c>
      <c r="S151" s="222">
        <v>0</v>
      </c>
      <c r="T151" s="66"/>
    </row>
    <row r="152" spans="1:20" ht="20.100000000000001" customHeight="1">
      <c r="A152" s="218"/>
      <c r="B152" s="219" t="s">
        <v>337</v>
      </c>
      <c r="C152" s="210" t="s">
        <v>338</v>
      </c>
      <c r="D152" s="220">
        <f t="shared" si="3"/>
        <v>137</v>
      </c>
      <c r="E152" s="221">
        <v>1475</v>
      </c>
      <c r="F152" s="221">
        <v>636</v>
      </c>
      <c r="G152" s="221">
        <v>839</v>
      </c>
      <c r="H152" s="221">
        <v>0</v>
      </c>
      <c r="I152" s="221">
        <v>0</v>
      </c>
      <c r="J152" s="221">
        <v>0</v>
      </c>
      <c r="K152" s="221">
        <v>1475</v>
      </c>
      <c r="L152" s="221">
        <v>636</v>
      </c>
      <c r="M152" s="221">
        <v>839</v>
      </c>
      <c r="N152" s="221">
        <v>0</v>
      </c>
      <c r="O152" s="221">
        <v>0</v>
      </c>
      <c r="P152" s="221">
        <v>0</v>
      </c>
      <c r="Q152" s="221">
        <v>0</v>
      </c>
      <c r="R152" s="221">
        <v>0</v>
      </c>
      <c r="S152" s="222">
        <v>0</v>
      </c>
      <c r="T152" s="66"/>
    </row>
    <row r="153" spans="1:20" ht="20.100000000000001" customHeight="1">
      <c r="A153" s="218"/>
      <c r="B153" s="219"/>
      <c r="C153" s="210" t="s">
        <v>338</v>
      </c>
      <c r="D153" s="220">
        <f t="shared" si="3"/>
        <v>138</v>
      </c>
      <c r="E153" s="221">
        <v>141</v>
      </c>
      <c r="F153" s="221">
        <v>52</v>
      </c>
      <c r="G153" s="221">
        <v>89</v>
      </c>
      <c r="H153" s="221">
        <v>0</v>
      </c>
      <c r="I153" s="221">
        <v>0</v>
      </c>
      <c r="J153" s="221">
        <v>0</v>
      </c>
      <c r="K153" s="221">
        <v>0</v>
      </c>
      <c r="L153" s="221">
        <v>0</v>
      </c>
      <c r="M153" s="221">
        <v>0</v>
      </c>
      <c r="N153" s="221">
        <v>138</v>
      </c>
      <c r="O153" s="221">
        <v>50</v>
      </c>
      <c r="P153" s="221">
        <v>88</v>
      </c>
      <c r="Q153" s="221">
        <v>3</v>
      </c>
      <c r="R153" s="221">
        <v>2</v>
      </c>
      <c r="S153" s="222">
        <v>1</v>
      </c>
      <c r="T153" s="66"/>
    </row>
    <row r="154" spans="1:20" ht="20.100000000000001" customHeight="1">
      <c r="A154" s="218"/>
      <c r="B154" s="219"/>
      <c r="C154" s="210" t="s">
        <v>339</v>
      </c>
      <c r="D154" s="220">
        <f t="shared" si="3"/>
        <v>139</v>
      </c>
      <c r="E154" s="221">
        <v>4</v>
      </c>
      <c r="F154" s="221">
        <v>0</v>
      </c>
      <c r="G154" s="221">
        <v>4</v>
      </c>
      <c r="H154" s="221">
        <v>0</v>
      </c>
      <c r="I154" s="221">
        <v>0</v>
      </c>
      <c r="J154" s="221">
        <v>0</v>
      </c>
      <c r="K154" s="221">
        <v>0</v>
      </c>
      <c r="L154" s="221">
        <v>0</v>
      </c>
      <c r="M154" s="221">
        <v>0</v>
      </c>
      <c r="N154" s="221">
        <v>4</v>
      </c>
      <c r="O154" s="221">
        <v>0</v>
      </c>
      <c r="P154" s="221">
        <v>4</v>
      </c>
      <c r="Q154" s="221">
        <v>0</v>
      </c>
      <c r="R154" s="221">
        <v>0</v>
      </c>
      <c r="S154" s="222">
        <v>0</v>
      </c>
      <c r="T154" s="66"/>
    </row>
    <row r="155" spans="1:20" ht="20.100000000000001" customHeight="1">
      <c r="A155" s="218"/>
      <c r="B155" s="219"/>
      <c r="C155" s="210" t="s">
        <v>339</v>
      </c>
      <c r="D155" s="220">
        <f t="shared" si="3"/>
        <v>140</v>
      </c>
      <c r="E155" s="221">
        <v>37</v>
      </c>
      <c r="F155" s="221">
        <v>12</v>
      </c>
      <c r="G155" s="221">
        <v>25</v>
      </c>
      <c r="H155" s="221">
        <v>0</v>
      </c>
      <c r="I155" s="221">
        <v>0</v>
      </c>
      <c r="J155" s="221">
        <v>0</v>
      </c>
      <c r="K155" s="221">
        <v>37</v>
      </c>
      <c r="L155" s="221">
        <v>12</v>
      </c>
      <c r="M155" s="221">
        <v>25</v>
      </c>
      <c r="N155" s="221">
        <v>0</v>
      </c>
      <c r="O155" s="221">
        <v>0</v>
      </c>
      <c r="P155" s="221">
        <v>0</v>
      </c>
      <c r="Q155" s="221">
        <v>0</v>
      </c>
      <c r="R155" s="221">
        <v>0</v>
      </c>
      <c r="S155" s="222">
        <v>0</v>
      </c>
      <c r="T155" s="66"/>
    </row>
    <row r="156" spans="1:20" ht="20.100000000000001" customHeight="1">
      <c r="A156" s="218"/>
      <c r="B156" s="219" t="s">
        <v>340</v>
      </c>
      <c r="C156" s="210" t="s">
        <v>340</v>
      </c>
      <c r="D156" s="220">
        <f t="shared" si="3"/>
        <v>141</v>
      </c>
      <c r="E156" s="221">
        <v>728</v>
      </c>
      <c r="F156" s="221">
        <v>266</v>
      </c>
      <c r="G156" s="221">
        <v>462</v>
      </c>
      <c r="H156" s="221">
        <v>0</v>
      </c>
      <c r="I156" s="221">
        <v>0</v>
      </c>
      <c r="J156" s="221">
        <v>0</v>
      </c>
      <c r="K156" s="221">
        <v>728</v>
      </c>
      <c r="L156" s="221">
        <v>266</v>
      </c>
      <c r="M156" s="221">
        <v>462</v>
      </c>
      <c r="N156" s="221">
        <v>0</v>
      </c>
      <c r="O156" s="221">
        <v>0</v>
      </c>
      <c r="P156" s="221">
        <v>0</v>
      </c>
      <c r="Q156" s="221">
        <v>0</v>
      </c>
      <c r="R156" s="221">
        <v>0</v>
      </c>
      <c r="S156" s="222">
        <v>0</v>
      </c>
      <c r="T156" s="66"/>
    </row>
    <row r="157" spans="1:20" ht="20.100000000000001" customHeight="1">
      <c r="A157" s="218"/>
      <c r="B157" s="219"/>
      <c r="C157" s="210" t="s">
        <v>340</v>
      </c>
      <c r="D157" s="220">
        <f t="shared" si="3"/>
        <v>142</v>
      </c>
      <c r="E157" s="221">
        <v>26</v>
      </c>
      <c r="F157" s="221">
        <v>10</v>
      </c>
      <c r="G157" s="221">
        <v>16</v>
      </c>
      <c r="H157" s="221">
        <v>0</v>
      </c>
      <c r="I157" s="221">
        <v>0</v>
      </c>
      <c r="J157" s="221">
        <v>0</v>
      </c>
      <c r="K157" s="221">
        <v>0</v>
      </c>
      <c r="L157" s="221">
        <v>0</v>
      </c>
      <c r="M157" s="221">
        <v>0</v>
      </c>
      <c r="N157" s="221">
        <v>26</v>
      </c>
      <c r="O157" s="221">
        <v>10</v>
      </c>
      <c r="P157" s="221">
        <v>16</v>
      </c>
      <c r="Q157" s="221">
        <v>0</v>
      </c>
      <c r="R157" s="221">
        <v>0</v>
      </c>
      <c r="S157" s="222">
        <v>0</v>
      </c>
      <c r="T157" s="66"/>
    </row>
    <row r="158" spans="1:20" ht="20.100000000000001" customHeight="1">
      <c r="A158" s="218"/>
      <c r="B158" s="219"/>
      <c r="C158" s="210" t="s">
        <v>341</v>
      </c>
      <c r="D158" s="220">
        <f t="shared" si="3"/>
        <v>143</v>
      </c>
      <c r="E158" s="221">
        <v>52</v>
      </c>
      <c r="F158" s="221">
        <v>22</v>
      </c>
      <c r="G158" s="221">
        <v>30</v>
      </c>
      <c r="H158" s="221">
        <v>0</v>
      </c>
      <c r="I158" s="221">
        <v>0</v>
      </c>
      <c r="J158" s="221">
        <v>0</v>
      </c>
      <c r="K158" s="221">
        <v>0</v>
      </c>
      <c r="L158" s="221">
        <v>0</v>
      </c>
      <c r="M158" s="221">
        <v>0</v>
      </c>
      <c r="N158" s="221">
        <v>52</v>
      </c>
      <c r="O158" s="221">
        <v>22</v>
      </c>
      <c r="P158" s="221">
        <v>30</v>
      </c>
      <c r="Q158" s="221">
        <v>0</v>
      </c>
      <c r="R158" s="221">
        <v>0</v>
      </c>
      <c r="S158" s="222">
        <v>0</v>
      </c>
      <c r="T158" s="66"/>
    </row>
    <row r="159" spans="1:20" ht="20.100000000000001" customHeight="1">
      <c r="A159" s="218"/>
      <c r="B159" s="219"/>
      <c r="C159" s="210" t="s">
        <v>342</v>
      </c>
      <c r="D159" s="220">
        <f t="shared" si="3"/>
        <v>144</v>
      </c>
      <c r="E159" s="221">
        <v>17</v>
      </c>
      <c r="F159" s="221">
        <v>6</v>
      </c>
      <c r="G159" s="221">
        <v>11</v>
      </c>
      <c r="H159" s="221">
        <v>0</v>
      </c>
      <c r="I159" s="221">
        <v>0</v>
      </c>
      <c r="J159" s="221">
        <v>0</v>
      </c>
      <c r="K159" s="221">
        <v>0</v>
      </c>
      <c r="L159" s="221">
        <v>0</v>
      </c>
      <c r="M159" s="221">
        <v>0</v>
      </c>
      <c r="N159" s="221">
        <v>17</v>
      </c>
      <c r="O159" s="221">
        <v>6</v>
      </c>
      <c r="P159" s="221">
        <v>11</v>
      </c>
      <c r="Q159" s="221">
        <v>0</v>
      </c>
      <c r="R159" s="221">
        <v>0</v>
      </c>
      <c r="S159" s="222">
        <v>0</v>
      </c>
      <c r="T159" s="66"/>
    </row>
    <row r="160" spans="1:20" ht="20.100000000000001" customHeight="1">
      <c r="A160" s="218"/>
      <c r="B160" s="219" t="s">
        <v>343</v>
      </c>
      <c r="C160" s="210" t="s">
        <v>344</v>
      </c>
      <c r="D160" s="220">
        <f t="shared" si="3"/>
        <v>145</v>
      </c>
      <c r="E160" s="221">
        <v>10229</v>
      </c>
      <c r="F160" s="221">
        <v>3966</v>
      </c>
      <c r="G160" s="221">
        <v>6263</v>
      </c>
      <c r="H160" s="221">
        <v>0</v>
      </c>
      <c r="I160" s="221">
        <v>0</v>
      </c>
      <c r="J160" s="221">
        <v>0</v>
      </c>
      <c r="K160" s="221">
        <v>10229</v>
      </c>
      <c r="L160" s="221">
        <v>3966</v>
      </c>
      <c r="M160" s="221">
        <v>6263</v>
      </c>
      <c r="N160" s="221">
        <v>0</v>
      </c>
      <c r="O160" s="221">
        <v>0</v>
      </c>
      <c r="P160" s="221">
        <v>0</v>
      </c>
      <c r="Q160" s="221">
        <v>0</v>
      </c>
      <c r="R160" s="221">
        <v>0</v>
      </c>
      <c r="S160" s="222">
        <v>0</v>
      </c>
      <c r="T160" s="66"/>
    </row>
    <row r="161" spans="1:20" ht="20.100000000000001" customHeight="1">
      <c r="A161" s="218"/>
      <c r="B161" s="219"/>
      <c r="C161" s="210" t="s">
        <v>344</v>
      </c>
      <c r="D161" s="220">
        <f t="shared" si="3"/>
        <v>146</v>
      </c>
      <c r="E161" s="221">
        <v>2516</v>
      </c>
      <c r="F161" s="221">
        <v>1312</v>
      </c>
      <c r="G161" s="221">
        <v>1204</v>
      </c>
      <c r="H161" s="221">
        <v>0</v>
      </c>
      <c r="I161" s="221">
        <v>0</v>
      </c>
      <c r="J161" s="221">
        <v>0</v>
      </c>
      <c r="K161" s="221">
        <v>0</v>
      </c>
      <c r="L161" s="221">
        <v>0</v>
      </c>
      <c r="M161" s="221">
        <v>0</v>
      </c>
      <c r="N161" s="221">
        <v>2302</v>
      </c>
      <c r="O161" s="221">
        <v>1192</v>
      </c>
      <c r="P161" s="221">
        <v>1110</v>
      </c>
      <c r="Q161" s="221">
        <v>214</v>
      </c>
      <c r="R161" s="221">
        <v>120</v>
      </c>
      <c r="S161" s="222">
        <v>94</v>
      </c>
      <c r="T161" s="66"/>
    </row>
    <row r="162" spans="1:20" ht="20.100000000000001" customHeight="1">
      <c r="A162" s="218"/>
      <c r="B162" s="219"/>
      <c r="C162" s="210" t="s">
        <v>345</v>
      </c>
      <c r="D162" s="220">
        <f t="shared" si="3"/>
        <v>147</v>
      </c>
      <c r="E162" s="221">
        <v>45</v>
      </c>
      <c r="F162" s="221">
        <v>20</v>
      </c>
      <c r="G162" s="221">
        <v>25</v>
      </c>
      <c r="H162" s="221">
        <v>0</v>
      </c>
      <c r="I162" s="221">
        <v>0</v>
      </c>
      <c r="J162" s="221">
        <v>0</v>
      </c>
      <c r="K162" s="221">
        <v>0</v>
      </c>
      <c r="L162" s="221">
        <v>0</v>
      </c>
      <c r="M162" s="221">
        <v>0</v>
      </c>
      <c r="N162" s="221">
        <v>45</v>
      </c>
      <c r="O162" s="221">
        <v>20</v>
      </c>
      <c r="P162" s="221">
        <v>25</v>
      </c>
      <c r="Q162" s="221">
        <v>0</v>
      </c>
      <c r="R162" s="221">
        <v>0</v>
      </c>
      <c r="S162" s="222">
        <v>0</v>
      </c>
      <c r="T162" s="66"/>
    </row>
    <row r="163" spans="1:20" ht="26.1" customHeight="1">
      <c r="A163" s="218" t="s">
        <v>346</v>
      </c>
      <c r="B163" s="219" t="s">
        <v>347</v>
      </c>
      <c r="C163" s="210" t="s">
        <v>348</v>
      </c>
      <c r="D163" s="220">
        <f t="shared" si="3"/>
        <v>148</v>
      </c>
      <c r="E163" s="221">
        <v>108</v>
      </c>
      <c r="F163" s="221">
        <v>35</v>
      </c>
      <c r="G163" s="221">
        <v>73</v>
      </c>
      <c r="H163" s="221">
        <v>0</v>
      </c>
      <c r="I163" s="221">
        <v>0</v>
      </c>
      <c r="J163" s="221">
        <v>0</v>
      </c>
      <c r="K163" s="221">
        <v>108</v>
      </c>
      <c r="L163" s="221">
        <v>35</v>
      </c>
      <c r="M163" s="221">
        <v>73</v>
      </c>
      <c r="N163" s="221">
        <v>0</v>
      </c>
      <c r="O163" s="221">
        <v>0</v>
      </c>
      <c r="P163" s="221">
        <v>0</v>
      </c>
      <c r="Q163" s="221">
        <v>0</v>
      </c>
      <c r="R163" s="221">
        <v>0</v>
      </c>
      <c r="S163" s="222">
        <v>0</v>
      </c>
      <c r="T163" s="66"/>
    </row>
    <row r="164" spans="1:20" ht="26.1" customHeight="1">
      <c r="A164" s="218"/>
      <c r="B164" s="219"/>
      <c r="C164" s="210" t="s">
        <v>348</v>
      </c>
      <c r="D164" s="220">
        <f t="shared" si="3"/>
        <v>149</v>
      </c>
      <c r="E164" s="221">
        <v>163</v>
      </c>
      <c r="F164" s="221">
        <v>59</v>
      </c>
      <c r="G164" s="221">
        <v>104</v>
      </c>
      <c r="H164" s="221">
        <v>0</v>
      </c>
      <c r="I164" s="221">
        <v>0</v>
      </c>
      <c r="J164" s="221">
        <v>0</v>
      </c>
      <c r="K164" s="221">
        <v>0</v>
      </c>
      <c r="L164" s="221">
        <v>0</v>
      </c>
      <c r="M164" s="221">
        <v>0</v>
      </c>
      <c r="N164" s="221">
        <v>126</v>
      </c>
      <c r="O164" s="221">
        <v>42</v>
      </c>
      <c r="P164" s="221">
        <v>84</v>
      </c>
      <c r="Q164" s="221">
        <v>37</v>
      </c>
      <c r="R164" s="221">
        <v>17</v>
      </c>
      <c r="S164" s="222">
        <v>20</v>
      </c>
      <c r="T164" s="66"/>
    </row>
    <row r="165" spans="1:20" ht="26.1" customHeight="1">
      <c r="A165" s="218"/>
      <c r="B165" s="219"/>
      <c r="C165" s="210" t="s">
        <v>349</v>
      </c>
      <c r="D165" s="220">
        <f t="shared" si="3"/>
        <v>150</v>
      </c>
      <c r="E165" s="221">
        <v>5</v>
      </c>
      <c r="F165" s="221">
        <v>0</v>
      </c>
      <c r="G165" s="221">
        <v>5</v>
      </c>
      <c r="H165" s="221">
        <v>0</v>
      </c>
      <c r="I165" s="221">
        <v>0</v>
      </c>
      <c r="J165" s="221">
        <v>0</v>
      </c>
      <c r="K165" s="221">
        <v>0</v>
      </c>
      <c r="L165" s="221">
        <v>0</v>
      </c>
      <c r="M165" s="221">
        <v>0</v>
      </c>
      <c r="N165" s="221">
        <v>5</v>
      </c>
      <c r="O165" s="221">
        <v>0</v>
      </c>
      <c r="P165" s="221">
        <v>5</v>
      </c>
      <c r="Q165" s="221">
        <v>0</v>
      </c>
      <c r="R165" s="221">
        <v>0</v>
      </c>
      <c r="S165" s="222">
        <v>0</v>
      </c>
      <c r="T165" s="66"/>
    </row>
    <row r="166" spans="1:20" ht="26.1" customHeight="1">
      <c r="A166" s="218"/>
      <c r="B166" s="219"/>
      <c r="C166" s="210" t="s">
        <v>350</v>
      </c>
      <c r="D166" s="220">
        <f t="shared" si="3"/>
        <v>151</v>
      </c>
      <c r="E166" s="221">
        <v>65</v>
      </c>
      <c r="F166" s="221">
        <v>12</v>
      </c>
      <c r="G166" s="221">
        <v>53</v>
      </c>
      <c r="H166" s="221">
        <v>0</v>
      </c>
      <c r="I166" s="221">
        <v>0</v>
      </c>
      <c r="J166" s="221">
        <v>0</v>
      </c>
      <c r="K166" s="221">
        <v>65</v>
      </c>
      <c r="L166" s="221">
        <v>12</v>
      </c>
      <c r="M166" s="221">
        <v>53</v>
      </c>
      <c r="N166" s="221">
        <v>0</v>
      </c>
      <c r="O166" s="221">
        <v>0</v>
      </c>
      <c r="P166" s="221">
        <v>0</v>
      </c>
      <c r="Q166" s="221">
        <v>0</v>
      </c>
      <c r="R166" s="221">
        <v>0</v>
      </c>
      <c r="S166" s="222">
        <v>0</v>
      </c>
      <c r="T166" s="66"/>
    </row>
    <row r="167" spans="1:20" ht="26.1" customHeight="1">
      <c r="A167" s="218"/>
      <c r="B167" s="219"/>
      <c r="C167" s="210" t="s">
        <v>350</v>
      </c>
      <c r="D167" s="220">
        <f t="shared" si="3"/>
        <v>152</v>
      </c>
      <c r="E167" s="221">
        <v>24</v>
      </c>
      <c r="F167" s="221">
        <v>7</v>
      </c>
      <c r="G167" s="221">
        <v>17</v>
      </c>
      <c r="H167" s="221">
        <v>0</v>
      </c>
      <c r="I167" s="221">
        <v>0</v>
      </c>
      <c r="J167" s="221">
        <v>0</v>
      </c>
      <c r="K167" s="221">
        <v>0</v>
      </c>
      <c r="L167" s="221">
        <v>0</v>
      </c>
      <c r="M167" s="221">
        <v>0</v>
      </c>
      <c r="N167" s="221">
        <v>21</v>
      </c>
      <c r="O167" s="221">
        <v>6</v>
      </c>
      <c r="P167" s="221">
        <v>15</v>
      </c>
      <c r="Q167" s="221">
        <v>3</v>
      </c>
      <c r="R167" s="221">
        <v>1</v>
      </c>
      <c r="S167" s="222">
        <v>2</v>
      </c>
      <c r="T167" s="66"/>
    </row>
    <row r="168" spans="1:20" ht="26.1" customHeight="1">
      <c r="A168" s="218"/>
      <c r="B168" s="219"/>
      <c r="C168" s="210" t="s">
        <v>351</v>
      </c>
      <c r="D168" s="220">
        <f t="shared" si="3"/>
        <v>153</v>
      </c>
      <c r="E168" s="221">
        <v>176</v>
      </c>
      <c r="F168" s="221">
        <v>40</v>
      </c>
      <c r="G168" s="221">
        <v>136</v>
      </c>
      <c r="H168" s="221">
        <v>0</v>
      </c>
      <c r="I168" s="221">
        <v>0</v>
      </c>
      <c r="J168" s="221">
        <v>0</v>
      </c>
      <c r="K168" s="221">
        <v>176</v>
      </c>
      <c r="L168" s="221">
        <v>40</v>
      </c>
      <c r="M168" s="221">
        <v>136</v>
      </c>
      <c r="N168" s="221">
        <v>0</v>
      </c>
      <c r="O168" s="221">
        <v>0</v>
      </c>
      <c r="P168" s="221">
        <v>0</v>
      </c>
      <c r="Q168" s="221">
        <v>0</v>
      </c>
      <c r="R168" s="221">
        <v>0</v>
      </c>
      <c r="S168" s="222">
        <v>0</v>
      </c>
      <c r="T168" s="66"/>
    </row>
    <row r="169" spans="1:20" ht="26.1" customHeight="1">
      <c r="A169" s="218"/>
      <c r="B169" s="219" t="s">
        <v>352</v>
      </c>
      <c r="C169" s="210" t="s">
        <v>353</v>
      </c>
      <c r="D169" s="220">
        <f t="shared" si="3"/>
        <v>154</v>
      </c>
      <c r="E169" s="221">
        <v>215</v>
      </c>
      <c r="F169" s="221">
        <v>121</v>
      </c>
      <c r="G169" s="221">
        <v>94</v>
      </c>
      <c r="H169" s="221">
        <v>0</v>
      </c>
      <c r="I169" s="221">
        <v>0</v>
      </c>
      <c r="J169" s="221">
        <v>0</v>
      </c>
      <c r="K169" s="221">
        <v>215</v>
      </c>
      <c r="L169" s="221">
        <v>121</v>
      </c>
      <c r="M169" s="221">
        <v>94</v>
      </c>
      <c r="N169" s="221">
        <v>0</v>
      </c>
      <c r="O169" s="221">
        <v>0</v>
      </c>
      <c r="P169" s="221">
        <v>0</v>
      </c>
      <c r="Q169" s="221">
        <v>0</v>
      </c>
      <c r="R169" s="221">
        <v>0</v>
      </c>
      <c r="S169" s="222">
        <v>0</v>
      </c>
      <c r="T169" s="66"/>
    </row>
    <row r="170" spans="1:20" ht="26.1" customHeight="1">
      <c r="A170" s="218"/>
      <c r="B170" s="219"/>
      <c r="C170" s="210" t="s">
        <v>353</v>
      </c>
      <c r="D170" s="220">
        <f t="shared" si="3"/>
        <v>155</v>
      </c>
      <c r="E170" s="221">
        <v>125</v>
      </c>
      <c r="F170" s="221">
        <v>60</v>
      </c>
      <c r="G170" s="221">
        <v>65</v>
      </c>
      <c r="H170" s="221">
        <v>0</v>
      </c>
      <c r="I170" s="221">
        <v>0</v>
      </c>
      <c r="J170" s="221">
        <v>0</v>
      </c>
      <c r="K170" s="221">
        <v>0</v>
      </c>
      <c r="L170" s="221">
        <v>0</v>
      </c>
      <c r="M170" s="221">
        <v>0</v>
      </c>
      <c r="N170" s="221">
        <v>110</v>
      </c>
      <c r="O170" s="221">
        <v>53</v>
      </c>
      <c r="P170" s="221">
        <v>57</v>
      </c>
      <c r="Q170" s="221">
        <v>15</v>
      </c>
      <c r="R170" s="221">
        <v>7</v>
      </c>
      <c r="S170" s="222">
        <v>8</v>
      </c>
      <c r="T170" s="66"/>
    </row>
    <row r="171" spans="1:20" ht="26.1" customHeight="1">
      <c r="A171" s="218"/>
      <c r="B171" s="219"/>
      <c r="C171" s="210" t="s">
        <v>352</v>
      </c>
      <c r="D171" s="220">
        <f t="shared" si="3"/>
        <v>156</v>
      </c>
      <c r="E171" s="221">
        <v>72</v>
      </c>
      <c r="F171" s="221">
        <v>35</v>
      </c>
      <c r="G171" s="221">
        <v>37</v>
      </c>
      <c r="H171" s="221">
        <v>0</v>
      </c>
      <c r="I171" s="221">
        <v>0</v>
      </c>
      <c r="J171" s="221">
        <v>0</v>
      </c>
      <c r="K171" s="221">
        <v>72</v>
      </c>
      <c r="L171" s="221">
        <v>35</v>
      </c>
      <c r="M171" s="221">
        <v>37</v>
      </c>
      <c r="N171" s="221">
        <v>0</v>
      </c>
      <c r="O171" s="221">
        <v>0</v>
      </c>
      <c r="P171" s="221">
        <v>0</v>
      </c>
      <c r="Q171" s="221">
        <v>0</v>
      </c>
      <c r="R171" s="221">
        <v>0</v>
      </c>
      <c r="S171" s="222">
        <v>0</v>
      </c>
      <c r="T171" s="66"/>
    </row>
    <row r="172" spans="1:20" ht="26.1" customHeight="1">
      <c r="A172" s="218"/>
      <c r="B172" s="219"/>
      <c r="C172" s="210" t="s">
        <v>352</v>
      </c>
      <c r="D172" s="220">
        <f t="shared" si="3"/>
        <v>157</v>
      </c>
      <c r="E172" s="221">
        <v>109</v>
      </c>
      <c r="F172" s="221">
        <v>37</v>
      </c>
      <c r="G172" s="221">
        <v>72</v>
      </c>
      <c r="H172" s="221">
        <v>0</v>
      </c>
      <c r="I172" s="221">
        <v>0</v>
      </c>
      <c r="J172" s="221">
        <v>0</v>
      </c>
      <c r="K172" s="221">
        <v>0</v>
      </c>
      <c r="L172" s="221">
        <v>0</v>
      </c>
      <c r="M172" s="221">
        <v>0</v>
      </c>
      <c r="N172" s="221">
        <v>96</v>
      </c>
      <c r="O172" s="221">
        <v>31</v>
      </c>
      <c r="P172" s="221">
        <v>65</v>
      </c>
      <c r="Q172" s="221">
        <v>13</v>
      </c>
      <c r="R172" s="221">
        <v>6</v>
      </c>
      <c r="S172" s="222">
        <v>7</v>
      </c>
      <c r="T172" s="66"/>
    </row>
    <row r="173" spans="1:20" ht="26.1" customHeight="1">
      <c r="A173" s="218"/>
      <c r="B173" s="219"/>
      <c r="C173" s="210" t="s">
        <v>354</v>
      </c>
      <c r="D173" s="220">
        <f t="shared" si="3"/>
        <v>158</v>
      </c>
      <c r="E173" s="221">
        <v>47</v>
      </c>
      <c r="F173" s="221">
        <v>12</v>
      </c>
      <c r="G173" s="221">
        <v>35</v>
      </c>
      <c r="H173" s="221">
        <v>0</v>
      </c>
      <c r="I173" s="221">
        <v>0</v>
      </c>
      <c r="J173" s="221">
        <v>0</v>
      </c>
      <c r="K173" s="221">
        <v>47</v>
      </c>
      <c r="L173" s="221">
        <v>12</v>
      </c>
      <c r="M173" s="221">
        <v>35</v>
      </c>
      <c r="N173" s="221">
        <v>0</v>
      </c>
      <c r="O173" s="221">
        <v>0</v>
      </c>
      <c r="P173" s="221">
        <v>0</v>
      </c>
      <c r="Q173" s="221">
        <v>0</v>
      </c>
      <c r="R173" s="221">
        <v>0</v>
      </c>
      <c r="S173" s="222">
        <v>0</v>
      </c>
      <c r="T173" s="66"/>
    </row>
    <row r="174" spans="1:20" ht="26.1" customHeight="1">
      <c r="A174" s="218"/>
      <c r="B174" s="219"/>
      <c r="C174" s="210" t="s">
        <v>355</v>
      </c>
      <c r="D174" s="220">
        <f t="shared" si="3"/>
        <v>159</v>
      </c>
      <c r="E174" s="221">
        <v>40</v>
      </c>
      <c r="F174" s="221">
        <v>15</v>
      </c>
      <c r="G174" s="221">
        <v>25</v>
      </c>
      <c r="H174" s="221">
        <v>0</v>
      </c>
      <c r="I174" s="221">
        <v>0</v>
      </c>
      <c r="J174" s="221">
        <v>0</v>
      </c>
      <c r="K174" s="221">
        <v>40</v>
      </c>
      <c r="L174" s="221">
        <v>15</v>
      </c>
      <c r="M174" s="221">
        <v>25</v>
      </c>
      <c r="N174" s="221">
        <v>0</v>
      </c>
      <c r="O174" s="221">
        <v>0</v>
      </c>
      <c r="P174" s="221">
        <v>0</v>
      </c>
      <c r="Q174" s="221">
        <v>0</v>
      </c>
      <c r="R174" s="221">
        <v>0</v>
      </c>
      <c r="S174" s="222">
        <v>0</v>
      </c>
      <c r="T174" s="66"/>
    </row>
    <row r="175" spans="1:20" ht="26.1" customHeight="1">
      <c r="A175" s="218"/>
      <c r="B175" s="219"/>
      <c r="C175" s="210" t="s">
        <v>356</v>
      </c>
      <c r="D175" s="220">
        <f t="shared" si="3"/>
        <v>160</v>
      </c>
      <c r="E175" s="221">
        <v>7</v>
      </c>
      <c r="F175" s="221">
        <v>3</v>
      </c>
      <c r="G175" s="221">
        <v>4</v>
      </c>
      <c r="H175" s="221">
        <v>0</v>
      </c>
      <c r="I175" s="221">
        <v>0</v>
      </c>
      <c r="J175" s="221">
        <v>0</v>
      </c>
      <c r="K175" s="221">
        <v>0</v>
      </c>
      <c r="L175" s="221">
        <v>0</v>
      </c>
      <c r="M175" s="221">
        <v>0</v>
      </c>
      <c r="N175" s="221">
        <v>7</v>
      </c>
      <c r="O175" s="221">
        <v>3</v>
      </c>
      <c r="P175" s="221">
        <v>4</v>
      </c>
      <c r="Q175" s="221">
        <v>0</v>
      </c>
      <c r="R175" s="221">
        <v>0</v>
      </c>
      <c r="S175" s="222">
        <v>0</v>
      </c>
      <c r="T175" s="66"/>
    </row>
    <row r="176" spans="1:20" ht="26.1" customHeight="1">
      <c r="A176" s="218"/>
      <c r="B176" s="219" t="s">
        <v>357</v>
      </c>
      <c r="C176" s="210" t="s">
        <v>358</v>
      </c>
      <c r="D176" s="220">
        <f t="shared" si="3"/>
        <v>161</v>
      </c>
      <c r="E176" s="221">
        <v>107</v>
      </c>
      <c r="F176" s="221">
        <v>24</v>
      </c>
      <c r="G176" s="221">
        <v>83</v>
      </c>
      <c r="H176" s="221">
        <v>0</v>
      </c>
      <c r="I176" s="221">
        <v>0</v>
      </c>
      <c r="J176" s="221">
        <v>0</v>
      </c>
      <c r="K176" s="221">
        <v>107</v>
      </c>
      <c r="L176" s="221">
        <v>24</v>
      </c>
      <c r="M176" s="221">
        <v>83</v>
      </c>
      <c r="N176" s="221">
        <v>0</v>
      </c>
      <c r="O176" s="221">
        <v>0</v>
      </c>
      <c r="P176" s="221">
        <v>0</v>
      </c>
      <c r="Q176" s="221">
        <v>0</v>
      </c>
      <c r="R176" s="221">
        <v>0</v>
      </c>
      <c r="S176" s="222">
        <v>0</v>
      </c>
      <c r="T176" s="66"/>
    </row>
    <row r="177" spans="1:20" ht="26.1" customHeight="1">
      <c r="A177" s="218"/>
      <c r="B177" s="219"/>
      <c r="C177" s="210" t="s">
        <v>358</v>
      </c>
      <c r="D177" s="220">
        <f t="shared" si="3"/>
        <v>162</v>
      </c>
      <c r="E177" s="221">
        <v>100</v>
      </c>
      <c r="F177" s="221">
        <v>19</v>
      </c>
      <c r="G177" s="221">
        <v>81</v>
      </c>
      <c r="H177" s="221">
        <v>0</v>
      </c>
      <c r="I177" s="221">
        <v>0</v>
      </c>
      <c r="J177" s="221">
        <v>0</v>
      </c>
      <c r="K177" s="221">
        <v>0</v>
      </c>
      <c r="L177" s="221">
        <v>0</v>
      </c>
      <c r="M177" s="221">
        <v>0</v>
      </c>
      <c r="N177" s="221">
        <v>65</v>
      </c>
      <c r="O177" s="221">
        <v>10</v>
      </c>
      <c r="P177" s="221">
        <v>55</v>
      </c>
      <c r="Q177" s="221">
        <v>35</v>
      </c>
      <c r="R177" s="221">
        <v>9</v>
      </c>
      <c r="S177" s="222">
        <v>26</v>
      </c>
      <c r="T177" s="66"/>
    </row>
    <row r="178" spans="1:20" ht="26.1" customHeight="1">
      <c r="A178" s="218"/>
      <c r="B178" s="219"/>
      <c r="C178" s="210" t="s">
        <v>359</v>
      </c>
      <c r="D178" s="220">
        <f t="shared" si="3"/>
        <v>163</v>
      </c>
      <c r="E178" s="221">
        <v>39</v>
      </c>
      <c r="F178" s="221">
        <v>10</v>
      </c>
      <c r="G178" s="221">
        <v>29</v>
      </c>
      <c r="H178" s="221">
        <v>0</v>
      </c>
      <c r="I178" s="221">
        <v>0</v>
      </c>
      <c r="J178" s="221">
        <v>0</v>
      </c>
      <c r="K178" s="221">
        <v>39</v>
      </c>
      <c r="L178" s="221">
        <v>10</v>
      </c>
      <c r="M178" s="221">
        <v>29</v>
      </c>
      <c r="N178" s="221">
        <v>0</v>
      </c>
      <c r="O178" s="221">
        <v>0</v>
      </c>
      <c r="P178" s="221">
        <v>0</v>
      </c>
      <c r="Q178" s="221">
        <v>0</v>
      </c>
      <c r="R178" s="221">
        <v>0</v>
      </c>
      <c r="S178" s="222">
        <v>0</v>
      </c>
      <c r="T178" s="66"/>
    </row>
    <row r="179" spans="1:20" ht="26.1" customHeight="1">
      <c r="A179" s="218"/>
      <c r="B179" s="219"/>
      <c r="C179" s="210" t="s">
        <v>359</v>
      </c>
      <c r="D179" s="220">
        <f t="shared" si="3"/>
        <v>164</v>
      </c>
      <c r="E179" s="221">
        <v>36</v>
      </c>
      <c r="F179" s="221">
        <v>6</v>
      </c>
      <c r="G179" s="221">
        <v>30</v>
      </c>
      <c r="H179" s="221">
        <v>0</v>
      </c>
      <c r="I179" s="221">
        <v>0</v>
      </c>
      <c r="J179" s="221">
        <v>0</v>
      </c>
      <c r="K179" s="221">
        <v>0</v>
      </c>
      <c r="L179" s="221">
        <v>0</v>
      </c>
      <c r="M179" s="221">
        <v>0</v>
      </c>
      <c r="N179" s="221">
        <v>18</v>
      </c>
      <c r="O179" s="221">
        <v>1</v>
      </c>
      <c r="P179" s="221">
        <v>17</v>
      </c>
      <c r="Q179" s="221">
        <v>18</v>
      </c>
      <c r="R179" s="221">
        <v>5</v>
      </c>
      <c r="S179" s="222">
        <v>13</v>
      </c>
      <c r="T179" s="66"/>
    </row>
    <row r="180" spans="1:20" ht="26.1" customHeight="1">
      <c r="A180" s="218"/>
      <c r="B180" s="219"/>
      <c r="C180" s="210" t="s">
        <v>360</v>
      </c>
      <c r="D180" s="220">
        <f t="shared" si="3"/>
        <v>165</v>
      </c>
      <c r="E180" s="221">
        <v>159</v>
      </c>
      <c r="F180" s="221">
        <v>124</v>
      </c>
      <c r="G180" s="221">
        <v>35</v>
      </c>
      <c r="H180" s="221">
        <v>0</v>
      </c>
      <c r="I180" s="221">
        <v>0</v>
      </c>
      <c r="J180" s="221">
        <v>0</v>
      </c>
      <c r="K180" s="221">
        <v>159</v>
      </c>
      <c r="L180" s="221">
        <v>124</v>
      </c>
      <c r="M180" s="221">
        <v>35</v>
      </c>
      <c r="N180" s="221">
        <v>0</v>
      </c>
      <c r="O180" s="221">
        <v>0</v>
      </c>
      <c r="P180" s="221">
        <v>0</v>
      </c>
      <c r="Q180" s="221">
        <v>0</v>
      </c>
      <c r="R180" s="221">
        <v>0</v>
      </c>
      <c r="S180" s="222">
        <v>0</v>
      </c>
      <c r="T180" s="66"/>
    </row>
    <row r="181" spans="1:20" ht="26.1" customHeight="1">
      <c r="A181" s="218"/>
      <c r="B181" s="219"/>
      <c r="C181" s="210" t="s">
        <v>360</v>
      </c>
      <c r="D181" s="220">
        <f t="shared" si="3"/>
        <v>166</v>
      </c>
      <c r="E181" s="221">
        <v>20</v>
      </c>
      <c r="F181" s="221">
        <v>13</v>
      </c>
      <c r="G181" s="221">
        <v>7</v>
      </c>
      <c r="H181" s="221">
        <v>0</v>
      </c>
      <c r="I181" s="221">
        <v>0</v>
      </c>
      <c r="J181" s="221">
        <v>0</v>
      </c>
      <c r="K181" s="221">
        <v>0</v>
      </c>
      <c r="L181" s="221">
        <v>0</v>
      </c>
      <c r="M181" s="221">
        <v>0</v>
      </c>
      <c r="N181" s="221">
        <v>16</v>
      </c>
      <c r="O181" s="221">
        <v>11</v>
      </c>
      <c r="P181" s="221">
        <v>5</v>
      </c>
      <c r="Q181" s="221">
        <v>4</v>
      </c>
      <c r="R181" s="221">
        <v>2</v>
      </c>
      <c r="S181" s="222">
        <v>2</v>
      </c>
      <c r="T181" s="66"/>
    </row>
    <row r="182" spans="1:20" ht="26.1" customHeight="1">
      <c r="A182" s="218"/>
      <c r="B182" s="219"/>
      <c r="C182" s="210" t="s">
        <v>361</v>
      </c>
      <c r="D182" s="220">
        <f t="shared" si="3"/>
        <v>167</v>
      </c>
      <c r="E182" s="221">
        <v>27</v>
      </c>
      <c r="F182" s="221">
        <v>12</v>
      </c>
      <c r="G182" s="221">
        <v>15</v>
      </c>
      <c r="H182" s="221">
        <v>0</v>
      </c>
      <c r="I182" s="221">
        <v>0</v>
      </c>
      <c r="J182" s="221">
        <v>0</v>
      </c>
      <c r="K182" s="221">
        <v>0</v>
      </c>
      <c r="L182" s="221">
        <v>0</v>
      </c>
      <c r="M182" s="221">
        <v>0</v>
      </c>
      <c r="N182" s="221">
        <v>27</v>
      </c>
      <c r="O182" s="221">
        <v>12</v>
      </c>
      <c r="P182" s="221">
        <v>15</v>
      </c>
      <c r="Q182" s="221">
        <v>0</v>
      </c>
      <c r="R182" s="221">
        <v>0</v>
      </c>
      <c r="S182" s="222">
        <v>0</v>
      </c>
      <c r="T182" s="66"/>
    </row>
    <row r="183" spans="1:20" ht="26.1" customHeight="1">
      <c r="A183" s="218"/>
      <c r="B183" s="219"/>
      <c r="C183" s="210" t="s">
        <v>362</v>
      </c>
      <c r="D183" s="220">
        <f t="shared" si="3"/>
        <v>168</v>
      </c>
      <c r="E183" s="221">
        <v>80</v>
      </c>
      <c r="F183" s="221">
        <v>41</v>
      </c>
      <c r="G183" s="221">
        <v>39</v>
      </c>
      <c r="H183" s="221">
        <v>0</v>
      </c>
      <c r="I183" s="221">
        <v>0</v>
      </c>
      <c r="J183" s="221">
        <v>0</v>
      </c>
      <c r="K183" s="221">
        <v>80</v>
      </c>
      <c r="L183" s="221">
        <v>41</v>
      </c>
      <c r="M183" s="221">
        <v>39</v>
      </c>
      <c r="N183" s="221">
        <v>0</v>
      </c>
      <c r="O183" s="221">
        <v>0</v>
      </c>
      <c r="P183" s="221">
        <v>0</v>
      </c>
      <c r="Q183" s="221">
        <v>0</v>
      </c>
      <c r="R183" s="221">
        <v>0</v>
      </c>
      <c r="S183" s="222">
        <v>0</v>
      </c>
      <c r="T183" s="66"/>
    </row>
    <row r="184" spans="1:20" ht="26.1" customHeight="1">
      <c r="A184" s="218"/>
      <c r="B184" s="219"/>
      <c r="C184" s="210" t="s">
        <v>362</v>
      </c>
      <c r="D184" s="220">
        <f t="shared" si="3"/>
        <v>169</v>
      </c>
      <c r="E184" s="221">
        <v>55</v>
      </c>
      <c r="F184" s="221">
        <v>26</v>
      </c>
      <c r="G184" s="221">
        <v>29</v>
      </c>
      <c r="H184" s="221">
        <v>0</v>
      </c>
      <c r="I184" s="221">
        <v>0</v>
      </c>
      <c r="J184" s="221">
        <v>0</v>
      </c>
      <c r="K184" s="221">
        <v>0</v>
      </c>
      <c r="L184" s="221">
        <v>0</v>
      </c>
      <c r="M184" s="221">
        <v>0</v>
      </c>
      <c r="N184" s="221">
        <v>14</v>
      </c>
      <c r="O184" s="221">
        <v>4</v>
      </c>
      <c r="P184" s="221">
        <v>10</v>
      </c>
      <c r="Q184" s="221">
        <v>41</v>
      </c>
      <c r="R184" s="221">
        <v>22</v>
      </c>
      <c r="S184" s="222">
        <v>19</v>
      </c>
      <c r="T184" s="66"/>
    </row>
    <row r="185" spans="1:20" ht="26.1" customHeight="1">
      <c r="A185" s="218"/>
      <c r="B185" s="219"/>
      <c r="C185" s="210" t="s">
        <v>363</v>
      </c>
      <c r="D185" s="220">
        <f t="shared" si="3"/>
        <v>170</v>
      </c>
      <c r="E185" s="221">
        <v>203</v>
      </c>
      <c r="F185" s="221">
        <v>161</v>
      </c>
      <c r="G185" s="221">
        <v>42</v>
      </c>
      <c r="H185" s="221">
        <v>0</v>
      </c>
      <c r="I185" s="221">
        <v>0</v>
      </c>
      <c r="J185" s="221">
        <v>0</v>
      </c>
      <c r="K185" s="221">
        <v>203</v>
      </c>
      <c r="L185" s="221">
        <v>161</v>
      </c>
      <c r="M185" s="221">
        <v>42</v>
      </c>
      <c r="N185" s="221">
        <v>0</v>
      </c>
      <c r="O185" s="221">
        <v>0</v>
      </c>
      <c r="P185" s="221">
        <v>0</v>
      </c>
      <c r="Q185" s="221">
        <v>0</v>
      </c>
      <c r="R185" s="221">
        <v>0</v>
      </c>
      <c r="S185" s="222">
        <v>0</v>
      </c>
      <c r="T185" s="66"/>
    </row>
    <row r="186" spans="1:20" ht="26.1" customHeight="1">
      <c r="A186" s="218"/>
      <c r="B186" s="219"/>
      <c r="C186" s="210" t="s">
        <v>363</v>
      </c>
      <c r="D186" s="220">
        <f t="shared" si="3"/>
        <v>171</v>
      </c>
      <c r="E186" s="221">
        <v>95</v>
      </c>
      <c r="F186" s="221">
        <v>65</v>
      </c>
      <c r="G186" s="221">
        <v>30</v>
      </c>
      <c r="H186" s="221">
        <v>0</v>
      </c>
      <c r="I186" s="221">
        <v>0</v>
      </c>
      <c r="J186" s="221">
        <v>0</v>
      </c>
      <c r="K186" s="221">
        <v>0</v>
      </c>
      <c r="L186" s="221">
        <v>0</v>
      </c>
      <c r="M186" s="221">
        <v>0</v>
      </c>
      <c r="N186" s="221">
        <v>69</v>
      </c>
      <c r="O186" s="221">
        <v>51</v>
      </c>
      <c r="P186" s="221">
        <v>18</v>
      </c>
      <c r="Q186" s="221">
        <v>26</v>
      </c>
      <c r="R186" s="221">
        <v>14</v>
      </c>
      <c r="S186" s="222">
        <v>12</v>
      </c>
      <c r="T186" s="66"/>
    </row>
    <row r="187" spans="1:20" ht="26.1" customHeight="1">
      <c r="A187" s="218"/>
      <c r="B187" s="219"/>
      <c r="C187" s="210" t="s">
        <v>364</v>
      </c>
      <c r="D187" s="220">
        <f t="shared" si="3"/>
        <v>172</v>
      </c>
      <c r="E187" s="221">
        <v>19</v>
      </c>
      <c r="F187" s="221">
        <v>17</v>
      </c>
      <c r="G187" s="221">
        <v>2</v>
      </c>
      <c r="H187" s="221">
        <v>0</v>
      </c>
      <c r="I187" s="221">
        <v>0</v>
      </c>
      <c r="J187" s="221">
        <v>0</v>
      </c>
      <c r="K187" s="221">
        <v>0</v>
      </c>
      <c r="L187" s="221">
        <v>0</v>
      </c>
      <c r="M187" s="221">
        <v>0</v>
      </c>
      <c r="N187" s="221">
        <v>19</v>
      </c>
      <c r="O187" s="221">
        <v>17</v>
      </c>
      <c r="P187" s="221">
        <v>2</v>
      </c>
      <c r="Q187" s="221">
        <v>0</v>
      </c>
      <c r="R187" s="221">
        <v>0</v>
      </c>
      <c r="S187" s="222">
        <v>0</v>
      </c>
      <c r="T187" s="66"/>
    </row>
    <row r="188" spans="1:20" ht="26.1" customHeight="1">
      <c r="A188" s="218"/>
      <c r="B188" s="219"/>
      <c r="C188" s="210" t="s">
        <v>365</v>
      </c>
      <c r="D188" s="220">
        <f t="shared" si="3"/>
        <v>173</v>
      </c>
      <c r="E188" s="221">
        <v>35</v>
      </c>
      <c r="F188" s="221">
        <v>26</v>
      </c>
      <c r="G188" s="221">
        <v>9</v>
      </c>
      <c r="H188" s="221">
        <v>0</v>
      </c>
      <c r="I188" s="221">
        <v>0</v>
      </c>
      <c r="J188" s="221">
        <v>0</v>
      </c>
      <c r="K188" s="221">
        <v>35</v>
      </c>
      <c r="L188" s="221">
        <v>26</v>
      </c>
      <c r="M188" s="221">
        <v>9</v>
      </c>
      <c r="N188" s="221">
        <v>0</v>
      </c>
      <c r="O188" s="221">
        <v>0</v>
      </c>
      <c r="P188" s="221">
        <v>0</v>
      </c>
      <c r="Q188" s="221">
        <v>0</v>
      </c>
      <c r="R188" s="221">
        <v>0</v>
      </c>
      <c r="S188" s="222">
        <v>0</v>
      </c>
      <c r="T188" s="66"/>
    </row>
    <row r="189" spans="1:20" ht="26.1" customHeight="1">
      <c r="A189" s="218"/>
      <c r="B189" s="219"/>
      <c r="C189" s="210" t="s">
        <v>366</v>
      </c>
      <c r="D189" s="220">
        <f t="shared" si="3"/>
        <v>174</v>
      </c>
      <c r="E189" s="221">
        <v>7</v>
      </c>
      <c r="F189" s="221">
        <v>4</v>
      </c>
      <c r="G189" s="221">
        <v>3</v>
      </c>
      <c r="H189" s="221">
        <v>0</v>
      </c>
      <c r="I189" s="221">
        <v>0</v>
      </c>
      <c r="J189" s="221">
        <v>0</v>
      </c>
      <c r="K189" s="221">
        <v>0</v>
      </c>
      <c r="L189" s="221">
        <v>0</v>
      </c>
      <c r="M189" s="221">
        <v>0</v>
      </c>
      <c r="N189" s="221">
        <v>7</v>
      </c>
      <c r="O189" s="221">
        <v>4</v>
      </c>
      <c r="P189" s="221">
        <v>3</v>
      </c>
      <c r="Q189" s="221">
        <v>0</v>
      </c>
      <c r="R189" s="221">
        <v>0</v>
      </c>
      <c r="S189" s="222">
        <v>0</v>
      </c>
      <c r="T189" s="66"/>
    </row>
    <row r="190" spans="1:20" ht="26.1" customHeight="1">
      <c r="A190" s="218"/>
      <c r="B190" s="219"/>
      <c r="C190" s="210" t="s">
        <v>367</v>
      </c>
      <c r="D190" s="220">
        <f t="shared" si="3"/>
        <v>175</v>
      </c>
      <c r="E190" s="221">
        <v>2</v>
      </c>
      <c r="F190" s="221">
        <v>0</v>
      </c>
      <c r="G190" s="221">
        <v>2</v>
      </c>
      <c r="H190" s="221">
        <v>0</v>
      </c>
      <c r="I190" s="221">
        <v>0</v>
      </c>
      <c r="J190" s="221">
        <v>0</v>
      </c>
      <c r="K190" s="221">
        <v>0</v>
      </c>
      <c r="L190" s="221">
        <v>0</v>
      </c>
      <c r="M190" s="221">
        <v>0</v>
      </c>
      <c r="N190" s="221">
        <v>1</v>
      </c>
      <c r="O190" s="221">
        <v>0</v>
      </c>
      <c r="P190" s="221">
        <v>1</v>
      </c>
      <c r="Q190" s="221">
        <v>1</v>
      </c>
      <c r="R190" s="221">
        <v>0</v>
      </c>
      <c r="S190" s="222">
        <v>1</v>
      </c>
      <c r="T190" s="66"/>
    </row>
    <row r="191" spans="1:20" ht="26.1" customHeight="1">
      <c r="A191" s="218"/>
      <c r="B191" s="219"/>
      <c r="C191" s="210" t="s">
        <v>368</v>
      </c>
      <c r="D191" s="220">
        <f t="shared" si="3"/>
        <v>176</v>
      </c>
      <c r="E191" s="221">
        <v>14</v>
      </c>
      <c r="F191" s="221">
        <v>10</v>
      </c>
      <c r="G191" s="221">
        <v>4</v>
      </c>
      <c r="H191" s="221">
        <v>0</v>
      </c>
      <c r="I191" s="221">
        <v>0</v>
      </c>
      <c r="J191" s="221">
        <v>0</v>
      </c>
      <c r="K191" s="221">
        <v>0</v>
      </c>
      <c r="L191" s="221">
        <v>0</v>
      </c>
      <c r="M191" s="221">
        <v>0</v>
      </c>
      <c r="N191" s="221">
        <v>14</v>
      </c>
      <c r="O191" s="221">
        <v>10</v>
      </c>
      <c r="P191" s="221">
        <v>4</v>
      </c>
      <c r="Q191" s="221">
        <v>0</v>
      </c>
      <c r="R191" s="221">
        <v>0</v>
      </c>
      <c r="S191" s="222">
        <v>0</v>
      </c>
      <c r="T191" s="66"/>
    </row>
    <row r="192" spans="1:20" ht="26.1" customHeight="1">
      <c r="A192" s="218"/>
      <c r="B192" s="219"/>
      <c r="C192" s="210" t="s">
        <v>369</v>
      </c>
      <c r="D192" s="220">
        <f t="shared" si="3"/>
        <v>177</v>
      </c>
      <c r="E192" s="221">
        <v>57</v>
      </c>
      <c r="F192" s="221">
        <v>42</v>
      </c>
      <c r="G192" s="221">
        <v>15</v>
      </c>
      <c r="H192" s="221">
        <v>0</v>
      </c>
      <c r="I192" s="221">
        <v>0</v>
      </c>
      <c r="J192" s="221">
        <v>0</v>
      </c>
      <c r="K192" s="221">
        <v>57</v>
      </c>
      <c r="L192" s="221">
        <v>42</v>
      </c>
      <c r="M192" s="221">
        <v>15</v>
      </c>
      <c r="N192" s="221">
        <v>0</v>
      </c>
      <c r="O192" s="221">
        <v>0</v>
      </c>
      <c r="P192" s="221">
        <v>0</v>
      </c>
      <c r="Q192" s="221">
        <v>0</v>
      </c>
      <c r="R192" s="221">
        <v>0</v>
      </c>
      <c r="S192" s="222">
        <v>0</v>
      </c>
      <c r="T192" s="66"/>
    </row>
    <row r="193" spans="1:20" ht="26.1" customHeight="1">
      <c r="A193" s="218"/>
      <c r="B193" s="219"/>
      <c r="C193" s="210" t="s">
        <v>369</v>
      </c>
      <c r="D193" s="220">
        <f t="shared" si="3"/>
        <v>178</v>
      </c>
      <c r="E193" s="221">
        <v>22</v>
      </c>
      <c r="F193" s="221">
        <v>10</v>
      </c>
      <c r="G193" s="221">
        <v>12</v>
      </c>
      <c r="H193" s="221">
        <v>0</v>
      </c>
      <c r="I193" s="221">
        <v>0</v>
      </c>
      <c r="J193" s="221">
        <v>0</v>
      </c>
      <c r="K193" s="221">
        <v>0</v>
      </c>
      <c r="L193" s="221">
        <v>0</v>
      </c>
      <c r="M193" s="221">
        <v>0</v>
      </c>
      <c r="N193" s="221">
        <v>7</v>
      </c>
      <c r="O193" s="221">
        <v>4</v>
      </c>
      <c r="P193" s="221">
        <v>3</v>
      </c>
      <c r="Q193" s="221">
        <v>15</v>
      </c>
      <c r="R193" s="221">
        <v>6</v>
      </c>
      <c r="S193" s="222">
        <v>9</v>
      </c>
      <c r="T193" s="66"/>
    </row>
    <row r="194" spans="1:20" ht="26.1" customHeight="1">
      <c r="A194" s="218"/>
      <c r="B194" s="219"/>
      <c r="C194" s="210" t="s">
        <v>370</v>
      </c>
      <c r="D194" s="220">
        <f t="shared" si="3"/>
        <v>179</v>
      </c>
      <c r="E194" s="221">
        <v>75</v>
      </c>
      <c r="F194" s="221">
        <v>38</v>
      </c>
      <c r="G194" s="221">
        <v>37</v>
      </c>
      <c r="H194" s="221">
        <v>0</v>
      </c>
      <c r="I194" s="221">
        <v>0</v>
      </c>
      <c r="J194" s="221">
        <v>0</v>
      </c>
      <c r="K194" s="221">
        <v>75</v>
      </c>
      <c r="L194" s="221">
        <v>38</v>
      </c>
      <c r="M194" s="221">
        <v>37</v>
      </c>
      <c r="N194" s="221">
        <v>0</v>
      </c>
      <c r="O194" s="221">
        <v>0</v>
      </c>
      <c r="P194" s="221">
        <v>0</v>
      </c>
      <c r="Q194" s="221">
        <v>0</v>
      </c>
      <c r="R194" s="221">
        <v>0</v>
      </c>
      <c r="S194" s="222">
        <v>0</v>
      </c>
      <c r="T194" s="66"/>
    </row>
    <row r="195" spans="1:20" ht="26.1" customHeight="1">
      <c r="A195" s="218"/>
      <c r="B195" s="219"/>
      <c r="C195" s="210" t="s">
        <v>370</v>
      </c>
      <c r="D195" s="220">
        <f t="shared" si="3"/>
        <v>180</v>
      </c>
      <c r="E195" s="221">
        <v>14</v>
      </c>
      <c r="F195" s="221">
        <v>7</v>
      </c>
      <c r="G195" s="221">
        <v>7</v>
      </c>
      <c r="H195" s="221">
        <v>0</v>
      </c>
      <c r="I195" s="221">
        <v>0</v>
      </c>
      <c r="J195" s="221">
        <v>0</v>
      </c>
      <c r="K195" s="221">
        <v>0</v>
      </c>
      <c r="L195" s="221">
        <v>0</v>
      </c>
      <c r="M195" s="221">
        <v>0</v>
      </c>
      <c r="N195" s="221">
        <v>14</v>
      </c>
      <c r="O195" s="221">
        <v>7</v>
      </c>
      <c r="P195" s="221">
        <v>7</v>
      </c>
      <c r="Q195" s="221">
        <v>0</v>
      </c>
      <c r="R195" s="221">
        <v>0</v>
      </c>
      <c r="S195" s="222">
        <v>0</v>
      </c>
      <c r="T195" s="66"/>
    </row>
    <row r="196" spans="1:20" ht="26.1" customHeight="1">
      <c r="A196" s="218"/>
      <c r="B196" s="219"/>
      <c r="C196" s="210" t="s">
        <v>354</v>
      </c>
      <c r="D196" s="220">
        <f t="shared" si="3"/>
        <v>181</v>
      </c>
      <c r="E196" s="221">
        <v>34</v>
      </c>
      <c r="F196" s="221">
        <v>15</v>
      </c>
      <c r="G196" s="221">
        <v>19</v>
      </c>
      <c r="H196" s="221">
        <v>0</v>
      </c>
      <c r="I196" s="221">
        <v>0</v>
      </c>
      <c r="J196" s="221">
        <v>0</v>
      </c>
      <c r="K196" s="221">
        <v>34</v>
      </c>
      <c r="L196" s="221">
        <v>15</v>
      </c>
      <c r="M196" s="221">
        <v>19</v>
      </c>
      <c r="N196" s="221">
        <v>0</v>
      </c>
      <c r="O196" s="221">
        <v>0</v>
      </c>
      <c r="P196" s="221">
        <v>0</v>
      </c>
      <c r="Q196" s="221">
        <v>0</v>
      </c>
      <c r="R196" s="221">
        <v>0</v>
      </c>
      <c r="S196" s="222">
        <v>0</v>
      </c>
      <c r="T196" s="66"/>
    </row>
    <row r="197" spans="1:20" ht="26.1" customHeight="1">
      <c r="A197" s="218"/>
      <c r="B197" s="219"/>
      <c r="C197" s="210" t="s">
        <v>371</v>
      </c>
      <c r="D197" s="220">
        <f t="shared" si="3"/>
        <v>182</v>
      </c>
      <c r="E197" s="221">
        <v>19</v>
      </c>
      <c r="F197" s="221">
        <v>12</v>
      </c>
      <c r="G197" s="221">
        <v>7</v>
      </c>
      <c r="H197" s="221">
        <v>0</v>
      </c>
      <c r="I197" s="221">
        <v>0</v>
      </c>
      <c r="J197" s="221">
        <v>0</v>
      </c>
      <c r="K197" s="221">
        <v>19</v>
      </c>
      <c r="L197" s="221">
        <v>12</v>
      </c>
      <c r="M197" s="221">
        <v>7</v>
      </c>
      <c r="N197" s="221">
        <v>0</v>
      </c>
      <c r="O197" s="221">
        <v>0</v>
      </c>
      <c r="P197" s="221">
        <v>0</v>
      </c>
      <c r="Q197" s="221">
        <v>0</v>
      </c>
      <c r="R197" s="221">
        <v>0</v>
      </c>
      <c r="S197" s="222">
        <v>0</v>
      </c>
      <c r="T197" s="66"/>
    </row>
    <row r="198" spans="1:20" ht="26.1" customHeight="1">
      <c r="A198" s="218"/>
      <c r="B198" s="219"/>
      <c r="C198" s="210" t="s">
        <v>372</v>
      </c>
      <c r="D198" s="220">
        <f t="shared" si="3"/>
        <v>183</v>
      </c>
      <c r="E198" s="221">
        <v>80</v>
      </c>
      <c r="F198" s="221">
        <v>17</v>
      </c>
      <c r="G198" s="221">
        <v>63</v>
      </c>
      <c r="H198" s="221">
        <v>0</v>
      </c>
      <c r="I198" s="221">
        <v>0</v>
      </c>
      <c r="J198" s="221">
        <v>0</v>
      </c>
      <c r="K198" s="221">
        <v>80</v>
      </c>
      <c r="L198" s="221">
        <v>17</v>
      </c>
      <c r="M198" s="221">
        <v>63</v>
      </c>
      <c r="N198" s="221">
        <v>0</v>
      </c>
      <c r="O198" s="221">
        <v>0</v>
      </c>
      <c r="P198" s="221">
        <v>0</v>
      </c>
      <c r="Q198" s="221">
        <v>0</v>
      </c>
      <c r="R198" s="221">
        <v>0</v>
      </c>
      <c r="S198" s="222">
        <v>0</v>
      </c>
      <c r="T198" s="66"/>
    </row>
    <row r="199" spans="1:20" ht="26.1" customHeight="1">
      <c r="A199" s="218"/>
      <c r="B199" s="219"/>
      <c r="C199" s="210" t="s">
        <v>373</v>
      </c>
      <c r="D199" s="220">
        <f t="shared" si="3"/>
        <v>184</v>
      </c>
      <c r="E199" s="221">
        <v>308</v>
      </c>
      <c r="F199" s="221">
        <v>144</v>
      </c>
      <c r="G199" s="221">
        <v>164</v>
      </c>
      <c r="H199" s="221">
        <v>0</v>
      </c>
      <c r="I199" s="221">
        <v>0</v>
      </c>
      <c r="J199" s="221">
        <v>0</v>
      </c>
      <c r="K199" s="221">
        <v>308</v>
      </c>
      <c r="L199" s="221">
        <v>144</v>
      </c>
      <c r="M199" s="221">
        <v>164</v>
      </c>
      <c r="N199" s="221">
        <v>0</v>
      </c>
      <c r="O199" s="221">
        <v>0</v>
      </c>
      <c r="P199" s="221">
        <v>0</v>
      </c>
      <c r="Q199" s="221">
        <v>0</v>
      </c>
      <c r="R199" s="221">
        <v>0</v>
      </c>
      <c r="S199" s="222">
        <v>0</v>
      </c>
      <c r="T199" s="66"/>
    </row>
    <row r="200" spans="1:20" ht="26.1" customHeight="1">
      <c r="A200" s="218"/>
      <c r="B200" s="219"/>
      <c r="C200" s="210" t="s">
        <v>374</v>
      </c>
      <c r="D200" s="220">
        <f t="shared" si="3"/>
        <v>185</v>
      </c>
      <c r="E200" s="221">
        <v>66</v>
      </c>
      <c r="F200" s="221">
        <v>41</v>
      </c>
      <c r="G200" s="221">
        <v>25</v>
      </c>
      <c r="H200" s="221">
        <v>0</v>
      </c>
      <c r="I200" s="221">
        <v>0</v>
      </c>
      <c r="J200" s="221">
        <v>0</v>
      </c>
      <c r="K200" s="221">
        <v>66</v>
      </c>
      <c r="L200" s="221">
        <v>41</v>
      </c>
      <c r="M200" s="221">
        <v>25</v>
      </c>
      <c r="N200" s="221">
        <v>0</v>
      </c>
      <c r="O200" s="221">
        <v>0</v>
      </c>
      <c r="P200" s="221">
        <v>0</v>
      </c>
      <c r="Q200" s="221">
        <v>0</v>
      </c>
      <c r="R200" s="221">
        <v>0</v>
      </c>
      <c r="S200" s="222">
        <v>0</v>
      </c>
      <c r="T200" s="66"/>
    </row>
    <row r="201" spans="1:20" ht="26.1" customHeight="1">
      <c r="A201" s="218"/>
      <c r="B201" s="219"/>
      <c r="C201" s="210" t="s">
        <v>374</v>
      </c>
      <c r="D201" s="220">
        <f t="shared" si="3"/>
        <v>186</v>
      </c>
      <c r="E201" s="221">
        <v>56</v>
      </c>
      <c r="F201" s="221">
        <v>27</v>
      </c>
      <c r="G201" s="221">
        <v>29</v>
      </c>
      <c r="H201" s="221">
        <v>0</v>
      </c>
      <c r="I201" s="221">
        <v>0</v>
      </c>
      <c r="J201" s="221">
        <v>0</v>
      </c>
      <c r="K201" s="221">
        <v>0</v>
      </c>
      <c r="L201" s="221">
        <v>0</v>
      </c>
      <c r="M201" s="221">
        <v>0</v>
      </c>
      <c r="N201" s="221">
        <v>30</v>
      </c>
      <c r="O201" s="221">
        <v>12</v>
      </c>
      <c r="P201" s="221">
        <v>18</v>
      </c>
      <c r="Q201" s="221">
        <v>26</v>
      </c>
      <c r="R201" s="221">
        <v>15</v>
      </c>
      <c r="S201" s="222">
        <v>11</v>
      </c>
      <c r="T201" s="66"/>
    </row>
    <row r="202" spans="1:20" ht="26.1" customHeight="1">
      <c r="A202" s="218"/>
      <c r="B202" s="219"/>
      <c r="C202" s="210" t="s">
        <v>375</v>
      </c>
      <c r="D202" s="220">
        <f t="shared" si="3"/>
        <v>187</v>
      </c>
      <c r="E202" s="221">
        <v>18</v>
      </c>
      <c r="F202" s="221">
        <v>14</v>
      </c>
      <c r="G202" s="221">
        <v>4</v>
      </c>
      <c r="H202" s="221">
        <v>0</v>
      </c>
      <c r="I202" s="221">
        <v>0</v>
      </c>
      <c r="J202" s="221">
        <v>0</v>
      </c>
      <c r="K202" s="221">
        <v>1</v>
      </c>
      <c r="L202" s="221">
        <v>0</v>
      </c>
      <c r="M202" s="221">
        <v>1</v>
      </c>
      <c r="N202" s="221">
        <v>17</v>
      </c>
      <c r="O202" s="221">
        <v>14</v>
      </c>
      <c r="P202" s="221">
        <v>3</v>
      </c>
      <c r="Q202" s="221">
        <v>0</v>
      </c>
      <c r="R202" s="221">
        <v>0</v>
      </c>
      <c r="S202" s="221">
        <v>0</v>
      </c>
      <c r="T202" s="66"/>
    </row>
    <row r="203" spans="1:20" ht="26.1" customHeight="1">
      <c r="A203" s="218"/>
      <c r="B203" s="219"/>
      <c r="C203" s="210" t="s">
        <v>354</v>
      </c>
      <c r="D203" s="220">
        <f t="shared" si="3"/>
        <v>188</v>
      </c>
      <c r="E203" s="221">
        <v>29</v>
      </c>
      <c r="F203" s="221">
        <v>6</v>
      </c>
      <c r="G203" s="221">
        <v>23</v>
      </c>
      <c r="H203" s="221">
        <v>0</v>
      </c>
      <c r="I203" s="221">
        <v>0</v>
      </c>
      <c r="J203" s="221">
        <v>0</v>
      </c>
      <c r="K203" s="221">
        <v>0</v>
      </c>
      <c r="L203" s="221">
        <v>0</v>
      </c>
      <c r="M203" s="221">
        <v>0</v>
      </c>
      <c r="N203" s="221">
        <v>27</v>
      </c>
      <c r="O203" s="221">
        <v>6</v>
      </c>
      <c r="P203" s="221">
        <v>21</v>
      </c>
      <c r="Q203" s="221">
        <v>2</v>
      </c>
      <c r="R203" s="221">
        <v>0</v>
      </c>
      <c r="S203" s="222">
        <v>2</v>
      </c>
      <c r="T203" s="66"/>
    </row>
    <row r="204" spans="1:20" ht="26.1" customHeight="1">
      <c r="A204" s="218"/>
      <c r="B204" s="219"/>
      <c r="C204" s="210" t="s">
        <v>371</v>
      </c>
      <c r="D204" s="220">
        <f t="shared" si="3"/>
        <v>189</v>
      </c>
      <c r="E204" s="221">
        <v>17</v>
      </c>
      <c r="F204" s="221">
        <v>5</v>
      </c>
      <c r="G204" s="221">
        <v>12</v>
      </c>
      <c r="H204" s="221">
        <v>0</v>
      </c>
      <c r="I204" s="221">
        <v>0</v>
      </c>
      <c r="J204" s="221">
        <v>0</v>
      </c>
      <c r="K204" s="221">
        <v>0</v>
      </c>
      <c r="L204" s="221">
        <v>0</v>
      </c>
      <c r="M204" s="221">
        <v>0</v>
      </c>
      <c r="N204" s="221">
        <v>17</v>
      </c>
      <c r="O204" s="221">
        <v>5</v>
      </c>
      <c r="P204" s="221">
        <v>12</v>
      </c>
      <c r="Q204" s="221">
        <v>0</v>
      </c>
      <c r="R204" s="221">
        <v>0</v>
      </c>
      <c r="S204" s="222">
        <v>0</v>
      </c>
      <c r="T204" s="66"/>
    </row>
    <row r="205" spans="1:20" ht="26.1" customHeight="1">
      <c r="A205" s="218"/>
      <c r="B205" s="219"/>
      <c r="C205" s="210" t="s">
        <v>376</v>
      </c>
      <c r="D205" s="220">
        <f t="shared" si="3"/>
        <v>190</v>
      </c>
      <c r="E205" s="221">
        <v>12</v>
      </c>
      <c r="F205" s="221">
        <v>11</v>
      </c>
      <c r="G205" s="221">
        <v>1</v>
      </c>
      <c r="H205" s="221">
        <v>0</v>
      </c>
      <c r="I205" s="221">
        <v>0</v>
      </c>
      <c r="J205" s="221">
        <v>0</v>
      </c>
      <c r="K205" s="221">
        <v>0</v>
      </c>
      <c r="L205" s="221">
        <v>0</v>
      </c>
      <c r="M205" s="221">
        <v>0</v>
      </c>
      <c r="N205" s="221">
        <v>12</v>
      </c>
      <c r="O205" s="221">
        <v>11</v>
      </c>
      <c r="P205" s="221">
        <v>1</v>
      </c>
      <c r="Q205" s="221">
        <v>0</v>
      </c>
      <c r="R205" s="221">
        <v>0</v>
      </c>
      <c r="S205" s="222">
        <v>0</v>
      </c>
      <c r="T205" s="66"/>
    </row>
    <row r="206" spans="1:20" ht="26.1" customHeight="1">
      <c r="A206" s="218"/>
      <c r="B206" s="219" t="s">
        <v>377</v>
      </c>
      <c r="C206" s="210" t="s">
        <v>378</v>
      </c>
      <c r="D206" s="220">
        <f t="shared" si="3"/>
        <v>191</v>
      </c>
      <c r="E206" s="221">
        <v>94</v>
      </c>
      <c r="F206" s="221">
        <v>46</v>
      </c>
      <c r="G206" s="221">
        <v>48</v>
      </c>
      <c r="H206" s="221">
        <v>0</v>
      </c>
      <c r="I206" s="221">
        <v>0</v>
      </c>
      <c r="J206" s="221">
        <v>0</v>
      </c>
      <c r="K206" s="221">
        <v>94</v>
      </c>
      <c r="L206" s="221">
        <v>46</v>
      </c>
      <c r="M206" s="221">
        <v>48</v>
      </c>
      <c r="N206" s="221">
        <v>0</v>
      </c>
      <c r="O206" s="221">
        <v>0</v>
      </c>
      <c r="P206" s="221">
        <v>0</v>
      </c>
      <c r="Q206" s="221">
        <v>0</v>
      </c>
      <c r="R206" s="221">
        <v>0</v>
      </c>
      <c r="S206" s="222">
        <v>0</v>
      </c>
      <c r="T206" s="66"/>
    </row>
    <row r="207" spans="1:20" ht="26.1" customHeight="1">
      <c r="A207" s="218"/>
      <c r="B207" s="219"/>
      <c r="C207" s="210" t="s">
        <v>378</v>
      </c>
      <c r="D207" s="220">
        <f t="shared" si="3"/>
        <v>192</v>
      </c>
      <c r="E207" s="221">
        <v>16</v>
      </c>
      <c r="F207" s="221">
        <v>10</v>
      </c>
      <c r="G207" s="221">
        <v>6</v>
      </c>
      <c r="H207" s="221">
        <v>0</v>
      </c>
      <c r="I207" s="221">
        <v>0</v>
      </c>
      <c r="J207" s="221">
        <v>0</v>
      </c>
      <c r="K207" s="221">
        <v>0</v>
      </c>
      <c r="L207" s="221">
        <v>0</v>
      </c>
      <c r="M207" s="221">
        <v>0</v>
      </c>
      <c r="N207" s="221">
        <v>13</v>
      </c>
      <c r="O207" s="221">
        <v>7</v>
      </c>
      <c r="P207" s="221">
        <v>6</v>
      </c>
      <c r="Q207" s="221">
        <v>3</v>
      </c>
      <c r="R207" s="221">
        <v>3</v>
      </c>
      <c r="S207" s="222">
        <v>0</v>
      </c>
      <c r="T207" s="66"/>
    </row>
    <row r="208" spans="1:20" ht="26.1" customHeight="1">
      <c r="A208" s="218"/>
      <c r="B208" s="219"/>
      <c r="C208" s="210" t="s">
        <v>379</v>
      </c>
      <c r="D208" s="220">
        <f t="shared" si="3"/>
        <v>193</v>
      </c>
      <c r="E208" s="221">
        <v>167</v>
      </c>
      <c r="F208" s="221">
        <v>78</v>
      </c>
      <c r="G208" s="221">
        <v>89</v>
      </c>
      <c r="H208" s="221">
        <v>0</v>
      </c>
      <c r="I208" s="221">
        <v>0</v>
      </c>
      <c r="J208" s="221">
        <v>0</v>
      </c>
      <c r="K208" s="221">
        <v>167</v>
      </c>
      <c r="L208" s="221">
        <v>78</v>
      </c>
      <c r="M208" s="221">
        <v>89</v>
      </c>
      <c r="N208" s="221">
        <v>0</v>
      </c>
      <c r="O208" s="221">
        <v>0</v>
      </c>
      <c r="P208" s="221">
        <v>0</v>
      </c>
      <c r="Q208" s="221">
        <v>0</v>
      </c>
      <c r="R208" s="221">
        <v>0</v>
      </c>
      <c r="S208" s="222">
        <v>0</v>
      </c>
      <c r="T208" s="66"/>
    </row>
    <row r="209" spans="1:20" ht="26.1" customHeight="1">
      <c r="A209" s="218"/>
      <c r="B209" s="219"/>
      <c r="C209" s="210" t="s">
        <v>380</v>
      </c>
      <c r="D209" s="220">
        <f t="shared" si="3"/>
        <v>194</v>
      </c>
      <c r="E209" s="221">
        <v>28</v>
      </c>
      <c r="F209" s="221">
        <v>10</v>
      </c>
      <c r="G209" s="221">
        <v>18</v>
      </c>
      <c r="H209" s="221">
        <v>0</v>
      </c>
      <c r="I209" s="221">
        <v>0</v>
      </c>
      <c r="J209" s="221">
        <v>0</v>
      </c>
      <c r="K209" s="221">
        <v>0</v>
      </c>
      <c r="L209" s="221">
        <v>0</v>
      </c>
      <c r="M209" s="221">
        <v>0</v>
      </c>
      <c r="N209" s="221">
        <v>26</v>
      </c>
      <c r="O209" s="221">
        <v>10</v>
      </c>
      <c r="P209" s="221">
        <v>16</v>
      </c>
      <c r="Q209" s="221">
        <v>2</v>
      </c>
      <c r="R209" s="221">
        <v>0</v>
      </c>
      <c r="S209" s="222">
        <v>2</v>
      </c>
      <c r="T209" s="66"/>
    </row>
    <row r="210" spans="1:20" ht="26.1" customHeight="1">
      <c r="A210" s="218"/>
      <c r="B210" s="219"/>
      <c r="C210" s="210" t="s">
        <v>379</v>
      </c>
      <c r="D210" s="220">
        <f t="shared" ref="D210:D273" si="4">1+D209</f>
        <v>195</v>
      </c>
      <c r="E210" s="221">
        <v>30</v>
      </c>
      <c r="F210" s="221">
        <v>19</v>
      </c>
      <c r="G210" s="221">
        <v>11</v>
      </c>
      <c r="H210" s="221">
        <v>0</v>
      </c>
      <c r="I210" s="221">
        <v>0</v>
      </c>
      <c r="J210" s="221">
        <v>0</v>
      </c>
      <c r="K210" s="221">
        <v>0</v>
      </c>
      <c r="L210" s="221">
        <v>0</v>
      </c>
      <c r="M210" s="221">
        <v>0</v>
      </c>
      <c r="N210" s="221">
        <v>17</v>
      </c>
      <c r="O210" s="221">
        <v>10</v>
      </c>
      <c r="P210" s="221">
        <v>7</v>
      </c>
      <c r="Q210" s="221">
        <v>13</v>
      </c>
      <c r="R210" s="221">
        <v>9</v>
      </c>
      <c r="S210" s="222">
        <v>4</v>
      </c>
      <c r="T210" s="66"/>
    </row>
    <row r="211" spans="1:20" ht="26.1" customHeight="1">
      <c r="A211" s="218"/>
      <c r="B211" s="219"/>
      <c r="C211" s="210" t="s">
        <v>381</v>
      </c>
      <c r="D211" s="220">
        <f t="shared" si="4"/>
        <v>196</v>
      </c>
      <c r="E211" s="221">
        <v>193</v>
      </c>
      <c r="F211" s="221">
        <v>47</v>
      </c>
      <c r="G211" s="221">
        <v>146</v>
      </c>
      <c r="H211" s="221">
        <v>0</v>
      </c>
      <c r="I211" s="221">
        <v>0</v>
      </c>
      <c r="J211" s="221">
        <v>0</v>
      </c>
      <c r="K211" s="221">
        <v>193</v>
      </c>
      <c r="L211" s="221">
        <v>47</v>
      </c>
      <c r="M211" s="221">
        <v>146</v>
      </c>
      <c r="N211" s="221">
        <v>0</v>
      </c>
      <c r="O211" s="221">
        <v>0</v>
      </c>
      <c r="P211" s="221">
        <v>0</v>
      </c>
      <c r="Q211" s="221">
        <v>0</v>
      </c>
      <c r="R211" s="221">
        <v>0</v>
      </c>
      <c r="S211" s="222">
        <v>0</v>
      </c>
      <c r="T211" s="66"/>
    </row>
    <row r="212" spans="1:20" ht="26.1" customHeight="1">
      <c r="A212" s="218"/>
      <c r="B212" s="219"/>
      <c r="C212" s="210" t="s">
        <v>381</v>
      </c>
      <c r="D212" s="220">
        <f t="shared" si="4"/>
        <v>197</v>
      </c>
      <c r="E212" s="221">
        <v>43</v>
      </c>
      <c r="F212" s="221">
        <v>17</v>
      </c>
      <c r="G212" s="221">
        <v>26</v>
      </c>
      <c r="H212" s="221">
        <v>0</v>
      </c>
      <c r="I212" s="221">
        <v>0</v>
      </c>
      <c r="J212" s="221">
        <v>0</v>
      </c>
      <c r="K212" s="221">
        <v>0</v>
      </c>
      <c r="L212" s="221">
        <v>0</v>
      </c>
      <c r="M212" s="221">
        <v>0</v>
      </c>
      <c r="N212" s="221">
        <v>43</v>
      </c>
      <c r="O212" s="221">
        <v>17</v>
      </c>
      <c r="P212" s="221">
        <v>26</v>
      </c>
      <c r="Q212" s="221">
        <v>0</v>
      </c>
      <c r="R212" s="221">
        <v>0</v>
      </c>
      <c r="S212" s="222">
        <v>0</v>
      </c>
      <c r="T212" s="66"/>
    </row>
    <row r="213" spans="1:20" ht="26.1" customHeight="1">
      <c r="A213" s="218" t="s">
        <v>382</v>
      </c>
      <c r="B213" s="219" t="s">
        <v>383</v>
      </c>
      <c r="C213" s="210" t="s">
        <v>384</v>
      </c>
      <c r="D213" s="220">
        <f t="shared" si="4"/>
        <v>198</v>
      </c>
      <c r="E213" s="221">
        <v>51</v>
      </c>
      <c r="F213" s="221">
        <v>29</v>
      </c>
      <c r="G213" s="221">
        <v>22</v>
      </c>
      <c r="H213" s="221">
        <v>0</v>
      </c>
      <c r="I213" s="221">
        <v>0</v>
      </c>
      <c r="J213" s="221">
        <v>0</v>
      </c>
      <c r="K213" s="221">
        <v>51</v>
      </c>
      <c r="L213" s="221">
        <v>29</v>
      </c>
      <c r="M213" s="221">
        <v>22</v>
      </c>
      <c r="N213" s="221">
        <v>0</v>
      </c>
      <c r="O213" s="221">
        <v>0</v>
      </c>
      <c r="P213" s="221">
        <v>0</v>
      </c>
      <c r="Q213" s="221">
        <v>0</v>
      </c>
      <c r="R213" s="221">
        <v>0</v>
      </c>
      <c r="S213" s="222">
        <v>0</v>
      </c>
      <c r="T213" s="66"/>
    </row>
    <row r="214" spans="1:20" ht="26.1" customHeight="1">
      <c r="A214" s="218"/>
      <c r="B214" s="219"/>
      <c r="C214" s="210" t="s">
        <v>385</v>
      </c>
      <c r="D214" s="220">
        <f t="shared" si="4"/>
        <v>199</v>
      </c>
      <c r="E214" s="221">
        <v>287</v>
      </c>
      <c r="F214" s="221">
        <v>225</v>
      </c>
      <c r="G214" s="221">
        <v>62</v>
      </c>
      <c r="H214" s="221">
        <v>0</v>
      </c>
      <c r="I214" s="221">
        <v>0</v>
      </c>
      <c r="J214" s="221">
        <v>0</v>
      </c>
      <c r="K214" s="221">
        <v>287</v>
      </c>
      <c r="L214" s="221">
        <v>225</v>
      </c>
      <c r="M214" s="221">
        <v>62</v>
      </c>
      <c r="N214" s="221">
        <v>0</v>
      </c>
      <c r="O214" s="221">
        <v>0</v>
      </c>
      <c r="P214" s="221">
        <v>0</v>
      </c>
      <c r="Q214" s="221">
        <v>0</v>
      </c>
      <c r="R214" s="221">
        <v>0</v>
      </c>
      <c r="S214" s="222">
        <v>0</v>
      </c>
      <c r="T214" s="66"/>
    </row>
    <row r="215" spans="1:20" ht="26.1" customHeight="1">
      <c r="A215" s="218"/>
      <c r="B215" s="219"/>
      <c r="C215" s="210" t="s">
        <v>385</v>
      </c>
      <c r="D215" s="220">
        <f t="shared" si="4"/>
        <v>200</v>
      </c>
      <c r="E215" s="221">
        <v>18</v>
      </c>
      <c r="F215" s="221">
        <v>12</v>
      </c>
      <c r="G215" s="221">
        <v>6</v>
      </c>
      <c r="H215" s="221">
        <v>0</v>
      </c>
      <c r="I215" s="221">
        <v>0</v>
      </c>
      <c r="J215" s="221">
        <v>0</v>
      </c>
      <c r="K215" s="221">
        <v>0</v>
      </c>
      <c r="L215" s="221">
        <v>0</v>
      </c>
      <c r="M215" s="221">
        <v>0</v>
      </c>
      <c r="N215" s="221">
        <v>18</v>
      </c>
      <c r="O215" s="221">
        <v>12</v>
      </c>
      <c r="P215" s="221">
        <v>6</v>
      </c>
      <c r="Q215" s="221">
        <v>0</v>
      </c>
      <c r="R215" s="221">
        <v>0</v>
      </c>
      <c r="S215" s="222">
        <v>0</v>
      </c>
      <c r="T215" s="66"/>
    </row>
    <row r="216" spans="1:20" ht="26.1" customHeight="1">
      <c r="A216" s="218"/>
      <c r="B216" s="219"/>
      <c r="C216" s="210" t="s">
        <v>386</v>
      </c>
      <c r="D216" s="220">
        <f t="shared" si="4"/>
        <v>201</v>
      </c>
      <c r="E216" s="221">
        <v>11</v>
      </c>
      <c r="F216" s="221">
        <v>4</v>
      </c>
      <c r="G216" s="221">
        <v>7</v>
      </c>
      <c r="H216" s="221">
        <v>0</v>
      </c>
      <c r="I216" s="221">
        <v>0</v>
      </c>
      <c r="J216" s="221">
        <v>0</v>
      </c>
      <c r="K216" s="221">
        <v>0</v>
      </c>
      <c r="L216" s="221">
        <v>0</v>
      </c>
      <c r="M216" s="221">
        <v>0</v>
      </c>
      <c r="N216" s="221">
        <v>11</v>
      </c>
      <c r="O216" s="221">
        <v>4</v>
      </c>
      <c r="P216" s="221">
        <v>7</v>
      </c>
      <c r="Q216" s="221">
        <v>0</v>
      </c>
      <c r="R216" s="221">
        <v>0</v>
      </c>
      <c r="S216" s="222">
        <v>0</v>
      </c>
      <c r="T216" s="66"/>
    </row>
    <row r="217" spans="1:20" ht="26.1" customHeight="1">
      <c r="A217" s="218"/>
      <c r="B217" s="219"/>
      <c r="C217" s="210" t="s">
        <v>387</v>
      </c>
      <c r="D217" s="220">
        <f t="shared" si="4"/>
        <v>202</v>
      </c>
      <c r="E217" s="221">
        <v>309</v>
      </c>
      <c r="F217" s="221">
        <v>239</v>
      </c>
      <c r="G217" s="221">
        <v>70</v>
      </c>
      <c r="H217" s="221">
        <v>0</v>
      </c>
      <c r="I217" s="221">
        <v>0</v>
      </c>
      <c r="J217" s="221">
        <v>0</v>
      </c>
      <c r="K217" s="221">
        <v>309</v>
      </c>
      <c r="L217" s="221">
        <v>239</v>
      </c>
      <c r="M217" s="221">
        <v>70</v>
      </c>
      <c r="N217" s="221">
        <v>0</v>
      </c>
      <c r="O217" s="221">
        <v>0</v>
      </c>
      <c r="P217" s="221">
        <v>0</v>
      </c>
      <c r="Q217" s="221">
        <v>0</v>
      </c>
      <c r="R217" s="221">
        <v>0</v>
      </c>
      <c r="S217" s="222">
        <v>0</v>
      </c>
      <c r="T217" s="66"/>
    </row>
    <row r="218" spans="1:20" ht="26.1" customHeight="1">
      <c r="A218" s="218"/>
      <c r="B218" s="219"/>
      <c r="C218" s="210" t="s">
        <v>388</v>
      </c>
      <c r="D218" s="220">
        <f t="shared" si="4"/>
        <v>203</v>
      </c>
      <c r="E218" s="221">
        <v>57</v>
      </c>
      <c r="F218" s="221">
        <v>44</v>
      </c>
      <c r="G218" s="221">
        <v>13</v>
      </c>
      <c r="H218" s="221">
        <v>0</v>
      </c>
      <c r="I218" s="221">
        <v>0</v>
      </c>
      <c r="J218" s="221">
        <v>0</v>
      </c>
      <c r="K218" s="221">
        <v>57</v>
      </c>
      <c r="L218" s="221">
        <v>44</v>
      </c>
      <c r="M218" s="221">
        <v>13</v>
      </c>
      <c r="N218" s="221">
        <v>0</v>
      </c>
      <c r="O218" s="221">
        <v>0</v>
      </c>
      <c r="P218" s="221">
        <v>0</v>
      </c>
      <c r="Q218" s="221">
        <v>0</v>
      </c>
      <c r="R218" s="221">
        <v>0</v>
      </c>
      <c r="S218" s="222">
        <v>0</v>
      </c>
      <c r="T218" s="66"/>
    </row>
    <row r="219" spans="1:20" ht="26.1" customHeight="1">
      <c r="A219" s="218"/>
      <c r="B219" s="219"/>
      <c r="C219" s="210" t="s">
        <v>389</v>
      </c>
      <c r="D219" s="220">
        <f t="shared" si="4"/>
        <v>204</v>
      </c>
      <c r="E219" s="221">
        <v>60</v>
      </c>
      <c r="F219" s="221">
        <v>44</v>
      </c>
      <c r="G219" s="221">
        <v>16</v>
      </c>
      <c r="H219" s="221">
        <v>0</v>
      </c>
      <c r="I219" s="221">
        <v>0</v>
      </c>
      <c r="J219" s="221">
        <v>0</v>
      </c>
      <c r="K219" s="221">
        <v>60</v>
      </c>
      <c r="L219" s="221">
        <v>44</v>
      </c>
      <c r="M219" s="221">
        <v>16</v>
      </c>
      <c r="N219" s="221">
        <v>0</v>
      </c>
      <c r="O219" s="221">
        <v>0</v>
      </c>
      <c r="P219" s="221">
        <v>0</v>
      </c>
      <c r="Q219" s="221">
        <v>0</v>
      </c>
      <c r="R219" s="221">
        <v>0</v>
      </c>
      <c r="S219" s="222">
        <v>0</v>
      </c>
      <c r="T219" s="66"/>
    </row>
    <row r="220" spans="1:20" ht="26.1" customHeight="1">
      <c r="A220" s="218"/>
      <c r="B220" s="219"/>
      <c r="C220" s="210" t="s">
        <v>390</v>
      </c>
      <c r="D220" s="220">
        <f t="shared" si="4"/>
        <v>205</v>
      </c>
      <c r="E220" s="221">
        <v>403</v>
      </c>
      <c r="F220" s="221">
        <v>330</v>
      </c>
      <c r="G220" s="221">
        <v>73</v>
      </c>
      <c r="H220" s="221">
        <v>0</v>
      </c>
      <c r="I220" s="221">
        <v>0</v>
      </c>
      <c r="J220" s="221">
        <v>0</v>
      </c>
      <c r="K220" s="221">
        <v>403</v>
      </c>
      <c r="L220" s="221">
        <v>330</v>
      </c>
      <c r="M220" s="221">
        <v>73</v>
      </c>
      <c r="N220" s="221">
        <v>0</v>
      </c>
      <c r="O220" s="221">
        <v>0</v>
      </c>
      <c r="P220" s="221">
        <v>0</v>
      </c>
      <c r="Q220" s="221">
        <v>0</v>
      </c>
      <c r="R220" s="221">
        <v>0</v>
      </c>
      <c r="S220" s="222">
        <v>0</v>
      </c>
      <c r="T220" s="66"/>
    </row>
    <row r="221" spans="1:20" ht="26.1" customHeight="1">
      <c r="A221" s="218"/>
      <c r="B221" s="219"/>
      <c r="C221" s="210" t="s">
        <v>391</v>
      </c>
      <c r="D221" s="220">
        <f t="shared" si="4"/>
        <v>206</v>
      </c>
      <c r="E221" s="221">
        <v>91</v>
      </c>
      <c r="F221" s="221">
        <v>71</v>
      </c>
      <c r="G221" s="221">
        <v>20</v>
      </c>
      <c r="H221" s="221">
        <v>0</v>
      </c>
      <c r="I221" s="221">
        <v>0</v>
      </c>
      <c r="J221" s="221">
        <v>0</v>
      </c>
      <c r="K221" s="221">
        <v>0</v>
      </c>
      <c r="L221" s="221">
        <v>0</v>
      </c>
      <c r="M221" s="221">
        <v>0</v>
      </c>
      <c r="N221" s="221">
        <v>75</v>
      </c>
      <c r="O221" s="221">
        <v>57</v>
      </c>
      <c r="P221" s="221">
        <v>18</v>
      </c>
      <c r="Q221" s="221">
        <v>16</v>
      </c>
      <c r="R221" s="221">
        <v>14</v>
      </c>
      <c r="S221" s="222">
        <v>2</v>
      </c>
      <c r="T221" s="66"/>
    </row>
    <row r="222" spans="1:20" ht="26.1" customHeight="1">
      <c r="A222" s="218"/>
      <c r="B222" s="219"/>
      <c r="C222" s="210" t="s">
        <v>392</v>
      </c>
      <c r="D222" s="220">
        <f t="shared" si="4"/>
        <v>207</v>
      </c>
      <c r="E222" s="221">
        <v>2808</v>
      </c>
      <c r="F222" s="221">
        <v>2299</v>
      </c>
      <c r="G222" s="221">
        <v>509</v>
      </c>
      <c r="H222" s="221">
        <v>0</v>
      </c>
      <c r="I222" s="221">
        <v>0</v>
      </c>
      <c r="J222" s="221">
        <v>0</v>
      </c>
      <c r="K222" s="221">
        <v>2808</v>
      </c>
      <c r="L222" s="221">
        <v>2299</v>
      </c>
      <c r="M222" s="221">
        <v>509</v>
      </c>
      <c r="N222" s="221">
        <v>0</v>
      </c>
      <c r="O222" s="221">
        <v>0</v>
      </c>
      <c r="P222" s="221">
        <v>0</v>
      </c>
      <c r="Q222" s="221">
        <v>0</v>
      </c>
      <c r="R222" s="221">
        <v>0</v>
      </c>
      <c r="S222" s="222">
        <v>0</v>
      </c>
      <c r="T222" s="66"/>
    </row>
    <row r="223" spans="1:20" ht="26.1" customHeight="1">
      <c r="A223" s="218"/>
      <c r="B223" s="219"/>
      <c r="C223" s="210" t="s">
        <v>392</v>
      </c>
      <c r="D223" s="220">
        <f t="shared" si="4"/>
        <v>208</v>
      </c>
      <c r="E223" s="221">
        <v>69</v>
      </c>
      <c r="F223" s="221">
        <v>54</v>
      </c>
      <c r="G223" s="221">
        <v>15</v>
      </c>
      <c r="H223" s="221">
        <v>0</v>
      </c>
      <c r="I223" s="221">
        <v>0</v>
      </c>
      <c r="J223" s="221">
        <v>0</v>
      </c>
      <c r="K223" s="221">
        <v>0</v>
      </c>
      <c r="L223" s="221">
        <v>0</v>
      </c>
      <c r="M223" s="221">
        <v>0</v>
      </c>
      <c r="N223" s="221">
        <v>69</v>
      </c>
      <c r="O223" s="221">
        <v>54</v>
      </c>
      <c r="P223" s="221">
        <v>15</v>
      </c>
      <c r="Q223" s="221">
        <v>0</v>
      </c>
      <c r="R223" s="221">
        <v>0</v>
      </c>
      <c r="S223" s="222">
        <v>0</v>
      </c>
      <c r="T223" s="66"/>
    </row>
    <row r="224" spans="1:20" ht="26.1" customHeight="1">
      <c r="A224" s="218"/>
      <c r="B224" s="219"/>
      <c r="C224" s="210" t="s">
        <v>393</v>
      </c>
      <c r="D224" s="220">
        <f t="shared" si="4"/>
        <v>209</v>
      </c>
      <c r="E224" s="221">
        <v>685</v>
      </c>
      <c r="F224" s="221">
        <v>435</v>
      </c>
      <c r="G224" s="221">
        <v>250</v>
      </c>
      <c r="H224" s="221">
        <v>0</v>
      </c>
      <c r="I224" s="221">
        <v>0</v>
      </c>
      <c r="J224" s="221">
        <v>0</v>
      </c>
      <c r="K224" s="221">
        <v>685</v>
      </c>
      <c r="L224" s="221">
        <v>435</v>
      </c>
      <c r="M224" s="221">
        <v>250</v>
      </c>
      <c r="N224" s="221">
        <v>0</v>
      </c>
      <c r="O224" s="221">
        <v>0</v>
      </c>
      <c r="P224" s="221">
        <v>0</v>
      </c>
      <c r="Q224" s="221">
        <v>0</v>
      </c>
      <c r="R224" s="221">
        <v>0</v>
      </c>
      <c r="S224" s="222">
        <v>0</v>
      </c>
      <c r="T224" s="66"/>
    </row>
    <row r="225" spans="1:20" ht="26.1" customHeight="1">
      <c r="A225" s="218"/>
      <c r="B225" s="219"/>
      <c r="C225" s="210" t="s">
        <v>393</v>
      </c>
      <c r="D225" s="220">
        <f t="shared" si="4"/>
        <v>210</v>
      </c>
      <c r="E225" s="221">
        <v>29</v>
      </c>
      <c r="F225" s="221">
        <v>15</v>
      </c>
      <c r="G225" s="221">
        <v>14</v>
      </c>
      <c r="H225" s="221">
        <v>0</v>
      </c>
      <c r="I225" s="221">
        <v>0</v>
      </c>
      <c r="J225" s="221">
        <v>0</v>
      </c>
      <c r="K225" s="221">
        <v>0</v>
      </c>
      <c r="L225" s="221">
        <v>0</v>
      </c>
      <c r="M225" s="221">
        <v>0</v>
      </c>
      <c r="N225" s="221">
        <v>29</v>
      </c>
      <c r="O225" s="221">
        <v>15</v>
      </c>
      <c r="P225" s="221">
        <v>14</v>
      </c>
      <c r="Q225" s="221">
        <v>0</v>
      </c>
      <c r="R225" s="221">
        <v>0</v>
      </c>
      <c r="S225" s="222">
        <v>0</v>
      </c>
      <c r="T225" s="66"/>
    </row>
    <row r="226" spans="1:20" ht="26.1" customHeight="1">
      <c r="A226" s="218"/>
      <c r="B226" s="219"/>
      <c r="C226" s="210" t="s">
        <v>394</v>
      </c>
      <c r="D226" s="220">
        <f t="shared" si="4"/>
        <v>211</v>
      </c>
      <c r="E226" s="221">
        <v>726</v>
      </c>
      <c r="F226" s="221">
        <v>542</v>
      </c>
      <c r="G226" s="221">
        <v>184</v>
      </c>
      <c r="H226" s="221">
        <v>0</v>
      </c>
      <c r="I226" s="221">
        <v>0</v>
      </c>
      <c r="J226" s="221">
        <v>0</v>
      </c>
      <c r="K226" s="221">
        <v>726</v>
      </c>
      <c r="L226" s="221">
        <v>542</v>
      </c>
      <c r="M226" s="221">
        <v>184</v>
      </c>
      <c r="N226" s="221">
        <v>0</v>
      </c>
      <c r="O226" s="221">
        <v>0</v>
      </c>
      <c r="P226" s="221">
        <v>0</v>
      </c>
      <c r="Q226" s="221">
        <v>0</v>
      </c>
      <c r="R226" s="221">
        <v>0</v>
      </c>
      <c r="S226" s="222">
        <v>0</v>
      </c>
      <c r="T226" s="66"/>
    </row>
    <row r="227" spans="1:20" ht="26.1" customHeight="1">
      <c r="A227" s="218"/>
      <c r="B227" s="219"/>
      <c r="C227" s="210" t="s">
        <v>394</v>
      </c>
      <c r="D227" s="220">
        <f t="shared" si="4"/>
        <v>212</v>
      </c>
      <c r="E227" s="221">
        <v>62</v>
      </c>
      <c r="F227" s="221">
        <v>40</v>
      </c>
      <c r="G227" s="221">
        <v>22</v>
      </c>
      <c r="H227" s="221">
        <v>0</v>
      </c>
      <c r="I227" s="221">
        <v>0</v>
      </c>
      <c r="J227" s="221">
        <v>0</v>
      </c>
      <c r="K227" s="221">
        <v>0</v>
      </c>
      <c r="L227" s="221">
        <v>0</v>
      </c>
      <c r="M227" s="221">
        <v>0</v>
      </c>
      <c r="N227" s="221">
        <v>56</v>
      </c>
      <c r="O227" s="221">
        <v>36</v>
      </c>
      <c r="P227" s="221">
        <v>20</v>
      </c>
      <c r="Q227" s="221">
        <v>6</v>
      </c>
      <c r="R227" s="221">
        <v>4</v>
      </c>
      <c r="S227" s="222">
        <v>2</v>
      </c>
      <c r="T227" s="66"/>
    </row>
    <row r="228" spans="1:20" ht="27" customHeight="1">
      <c r="A228" s="218"/>
      <c r="B228" s="219" t="s">
        <v>395</v>
      </c>
      <c r="C228" s="210" t="s">
        <v>396</v>
      </c>
      <c r="D228" s="220">
        <f t="shared" si="4"/>
        <v>213</v>
      </c>
      <c r="E228" s="221">
        <v>2</v>
      </c>
      <c r="F228" s="221">
        <v>1</v>
      </c>
      <c r="G228" s="221">
        <v>1</v>
      </c>
      <c r="H228" s="221">
        <v>0</v>
      </c>
      <c r="I228" s="221">
        <v>0</v>
      </c>
      <c r="J228" s="221">
        <v>0</v>
      </c>
      <c r="K228" s="221">
        <v>0</v>
      </c>
      <c r="L228" s="221">
        <v>0</v>
      </c>
      <c r="M228" s="221">
        <v>0</v>
      </c>
      <c r="N228" s="221">
        <v>2</v>
      </c>
      <c r="O228" s="221">
        <v>1</v>
      </c>
      <c r="P228" s="221">
        <v>1</v>
      </c>
      <c r="Q228" s="221">
        <v>0</v>
      </c>
      <c r="R228" s="221">
        <v>0</v>
      </c>
      <c r="S228" s="222">
        <v>0</v>
      </c>
      <c r="T228" s="66"/>
    </row>
    <row r="229" spans="1:20" ht="27" customHeight="1">
      <c r="A229" s="218"/>
      <c r="B229" s="219"/>
      <c r="C229" s="210" t="s">
        <v>397</v>
      </c>
      <c r="D229" s="220">
        <f t="shared" si="4"/>
        <v>214</v>
      </c>
      <c r="E229" s="221">
        <v>5</v>
      </c>
      <c r="F229" s="221">
        <v>2</v>
      </c>
      <c r="G229" s="221">
        <v>3</v>
      </c>
      <c r="H229" s="221">
        <v>0</v>
      </c>
      <c r="I229" s="221">
        <v>0</v>
      </c>
      <c r="J229" s="221">
        <v>0</v>
      </c>
      <c r="K229" s="221">
        <v>0</v>
      </c>
      <c r="L229" s="221">
        <v>0</v>
      </c>
      <c r="M229" s="221">
        <v>0</v>
      </c>
      <c r="N229" s="221">
        <v>5</v>
      </c>
      <c r="O229" s="221">
        <v>2</v>
      </c>
      <c r="P229" s="221">
        <v>3</v>
      </c>
      <c r="Q229" s="221">
        <v>0</v>
      </c>
      <c r="R229" s="221">
        <v>0</v>
      </c>
      <c r="S229" s="222">
        <v>0</v>
      </c>
      <c r="T229" s="66"/>
    </row>
    <row r="230" spans="1:20" ht="27" customHeight="1">
      <c r="A230" s="218"/>
      <c r="B230" s="219"/>
      <c r="C230" s="210" t="s">
        <v>398</v>
      </c>
      <c r="D230" s="220">
        <f t="shared" si="4"/>
        <v>215</v>
      </c>
      <c r="E230" s="221">
        <v>5</v>
      </c>
      <c r="F230" s="221">
        <v>2</v>
      </c>
      <c r="G230" s="221">
        <v>3</v>
      </c>
      <c r="H230" s="221">
        <v>0</v>
      </c>
      <c r="I230" s="221">
        <v>0</v>
      </c>
      <c r="J230" s="221">
        <v>0</v>
      </c>
      <c r="K230" s="221">
        <v>0</v>
      </c>
      <c r="L230" s="221">
        <v>0</v>
      </c>
      <c r="M230" s="221">
        <v>0</v>
      </c>
      <c r="N230" s="221">
        <v>5</v>
      </c>
      <c r="O230" s="221">
        <v>2</v>
      </c>
      <c r="P230" s="221">
        <v>3</v>
      </c>
      <c r="Q230" s="221">
        <v>0</v>
      </c>
      <c r="R230" s="221">
        <v>0</v>
      </c>
      <c r="S230" s="222">
        <v>0</v>
      </c>
      <c r="T230" s="66"/>
    </row>
    <row r="231" spans="1:20" ht="27" customHeight="1">
      <c r="A231" s="218"/>
      <c r="B231" s="219"/>
      <c r="C231" s="210" t="s">
        <v>399</v>
      </c>
      <c r="D231" s="220">
        <f t="shared" si="4"/>
        <v>216</v>
      </c>
      <c r="E231" s="221">
        <v>104</v>
      </c>
      <c r="F231" s="221">
        <v>81</v>
      </c>
      <c r="G231" s="221">
        <v>23</v>
      </c>
      <c r="H231" s="221">
        <v>0</v>
      </c>
      <c r="I231" s="221">
        <v>0</v>
      </c>
      <c r="J231" s="221">
        <v>0</v>
      </c>
      <c r="K231" s="221">
        <v>104</v>
      </c>
      <c r="L231" s="221">
        <v>81</v>
      </c>
      <c r="M231" s="221">
        <v>23</v>
      </c>
      <c r="N231" s="221">
        <v>0</v>
      </c>
      <c r="O231" s="221">
        <v>0</v>
      </c>
      <c r="P231" s="221">
        <v>0</v>
      </c>
      <c r="Q231" s="221">
        <v>0</v>
      </c>
      <c r="R231" s="221">
        <v>0</v>
      </c>
      <c r="S231" s="222">
        <v>0</v>
      </c>
      <c r="T231" s="66"/>
    </row>
    <row r="232" spans="1:20" ht="27" customHeight="1">
      <c r="A232" s="218"/>
      <c r="B232" s="219"/>
      <c r="C232" s="210" t="s">
        <v>399</v>
      </c>
      <c r="D232" s="220">
        <f t="shared" si="4"/>
        <v>217</v>
      </c>
      <c r="E232" s="221">
        <v>28</v>
      </c>
      <c r="F232" s="221">
        <v>20</v>
      </c>
      <c r="G232" s="221">
        <v>8</v>
      </c>
      <c r="H232" s="221">
        <v>0</v>
      </c>
      <c r="I232" s="221">
        <v>0</v>
      </c>
      <c r="J232" s="221">
        <v>0</v>
      </c>
      <c r="K232" s="221">
        <v>0</v>
      </c>
      <c r="L232" s="221">
        <v>0</v>
      </c>
      <c r="M232" s="221">
        <v>0</v>
      </c>
      <c r="N232" s="221">
        <v>28</v>
      </c>
      <c r="O232" s="221">
        <v>20</v>
      </c>
      <c r="P232" s="221">
        <v>8</v>
      </c>
      <c r="Q232" s="221">
        <v>0</v>
      </c>
      <c r="R232" s="221">
        <v>0</v>
      </c>
      <c r="S232" s="222">
        <v>0</v>
      </c>
      <c r="T232" s="66"/>
    </row>
    <row r="233" spans="1:20" ht="27" customHeight="1">
      <c r="A233" s="218"/>
      <c r="B233" s="219"/>
      <c r="C233" s="210" t="s">
        <v>400</v>
      </c>
      <c r="D233" s="220">
        <f t="shared" si="4"/>
        <v>218</v>
      </c>
      <c r="E233" s="221">
        <v>6</v>
      </c>
      <c r="F233" s="221">
        <v>6</v>
      </c>
      <c r="G233" s="221">
        <v>0</v>
      </c>
      <c r="H233" s="221">
        <v>0</v>
      </c>
      <c r="I233" s="221">
        <v>0</v>
      </c>
      <c r="J233" s="221">
        <v>0</v>
      </c>
      <c r="K233" s="221">
        <v>0</v>
      </c>
      <c r="L233" s="221">
        <v>0</v>
      </c>
      <c r="M233" s="221">
        <v>0</v>
      </c>
      <c r="N233" s="221">
        <v>6</v>
      </c>
      <c r="O233" s="221">
        <v>6</v>
      </c>
      <c r="P233" s="221">
        <v>0</v>
      </c>
      <c r="Q233" s="221">
        <v>0</v>
      </c>
      <c r="R233" s="221">
        <v>0</v>
      </c>
      <c r="S233" s="222">
        <v>0</v>
      </c>
      <c r="T233" s="66"/>
    </row>
    <row r="234" spans="1:20" ht="27" customHeight="1">
      <c r="A234" s="218"/>
      <c r="B234" s="219"/>
      <c r="C234" s="210" t="s">
        <v>401</v>
      </c>
      <c r="D234" s="220">
        <f t="shared" si="4"/>
        <v>219</v>
      </c>
      <c r="E234" s="221">
        <v>150</v>
      </c>
      <c r="F234" s="221">
        <v>104</v>
      </c>
      <c r="G234" s="221">
        <v>46</v>
      </c>
      <c r="H234" s="221">
        <v>0</v>
      </c>
      <c r="I234" s="221">
        <v>0</v>
      </c>
      <c r="J234" s="221">
        <v>0</v>
      </c>
      <c r="K234" s="221">
        <v>150</v>
      </c>
      <c r="L234" s="221">
        <v>104</v>
      </c>
      <c r="M234" s="221">
        <v>46</v>
      </c>
      <c r="N234" s="221">
        <v>0</v>
      </c>
      <c r="O234" s="221">
        <v>0</v>
      </c>
      <c r="P234" s="221">
        <v>0</v>
      </c>
      <c r="Q234" s="221">
        <v>0</v>
      </c>
      <c r="R234" s="221">
        <v>0</v>
      </c>
      <c r="S234" s="222">
        <v>0</v>
      </c>
      <c r="T234" s="66"/>
    </row>
    <row r="235" spans="1:20" ht="27" customHeight="1">
      <c r="A235" s="218"/>
      <c r="B235" s="219"/>
      <c r="C235" s="210" t="s">
        <v>401</v>
      </c>
      <c r="D235" s="220">
        <f t="shared" si="4"/>
        <v>220</v>
      </c>
      <c r="E235" s="221">
        <v>34</v>
      </c>
      <c r="F235" s="221">
        <v>15</v>
      </c>
      <c r="G235" s="221">
        <v>19</v>
      </c>
      <c r="H235" s="221">
        <v>0</v>
      </c>
      <c r="I235" s="221">
        <v>0</v>
      </c>
      <c r="J235" s="221">
        <v>0</v>
      </c>
      <c r="K235" s="221">
        <v>0</v>
      </c>
      <c r="L235" s="221">
        <v>0</v>
      </c>
      <c r="M235" s="221">
        <v>0</v>
      </c>
      <c r="N235" s="221">
        <v>33</v>
      </c>
      <c r="O235" s="221">
        <v>14</v>
      </c>
      <c r="P235" s="221">
        <v>19</v>
      </c>
      <c r="Q235" s="221">
        <v>1</v>
      </c>
      <c r="R235" s="221">
        <v>1</v>
      </c>
      <c r="S235" s="222">
        <v>0</v>
      </c>
      <c r="T235" s="66"/>
    </row>
    <row r="236" spans="1:20" ht="27" customHeight="1">
      <c r="A236" s="218"/>
      <c r="B236" s="219"/>
      <c r="C236" s="210" t="s">
        <v>402</v>
      </c>
      <c r="D236" s="220">
        <f t="shared" si="4"/>
        <v>221</v>
      </c>
      <c r="E236" s="221">
        <v>267</v>
      </c>
      <c r="F236" s="221">
        <v>181</v>
      </c>
      <c r="G236" s="221">
        <v>86</v>
      </c>
      <c r="H236" s="221">
        <v>0</v>
      </c>
      <c r="I236" s="221">
        <v>0</v>
      </c>
      <c r="J236" s="221">
        <v>0</v>
      </c>
      <c r="K236" s="221">
        <v>267</v>
      </c>
      <c r="L236" s="221">
        <v>181</v>
      </c>
      <c r="M236" s="221">
        <v>86</v>
      </c>
      <c r="N236" s="221">
        <v>0</v>
      </c>
      <c r="O236" s="221">
        <v>0</v>
      </c>
      <c r="P236" s="221">
        <v>0</v>
      </c>
      <c r="Q236" s="221">
        <v>0</v>
      </c>
      <c r="R236" s="221">
        <v>0</v>
      </c>
      <c r="S236" s="222">
        <v>0</v>
      </c>
      <c r="T236" s="66"/>
    </row>
    <row r="237" spans="1:20" ht="27" customHeight="1">
      <c r="A237" s="218"/>
      <c r="B237" s="219"/>
      <c r="C237" s="210" t="s">
        <v>402</v>
      </c>
      <c r="D237" s="220">
        <f t="shared" si="4"/>
        <v>222</v>
      </c>
      <c r="E237" s="221">
        <v>9</v>
      </c>
      <c r="F237" s="221">
        <v>8</v>
      </c>
      <c r="G237" s="221">
        <v>1</v>
      </c>
      <c r="H237" s="221">
        <v>0</v>
      </c>
      <c r="I237" s="221">
        <v>0</v>
      </c>
      <c r="J237" s="221">
        <v>0</v>
      </c>
      <c r="K237" s="221">
        <v>0</v>
      </c>
      <c r="L237" s="221">
        <v>0</v>
      </c>
      <c r="M237" s="221">
        <v>0</v>
      </c>
      <c r="N237" s="221">
        <v>9</v>
      </c>
      <c r="O237" s="221">
        <v>8</v>
      </c>
      <c r="P237" s="221">
        <v>1</v>
      </c>
      <c r="Q237" s="221">
        <v>0</v>
      </c>
      <c r="R237" s="221">
        <v>0</v>
      </c>
      <c r="S237" s="222">
        <v>0</v>
      </c>
      <c r="T237" s="66"/>
    </row>
    <row r="238" spans="1:20" ht="27" customHeight="1">
      <c r="A238" s="218"/>
      <c r="B238" s="219"/>
      <c r="C238" s="210" t="s">
        <v>387</v>
      </c>
      <c r="D238" s="220">
        <f t="shared" si="4"/>
        <v>223</v>
      </c>
      <c r="E238" s="221">
        <v>35</v>
      </c>
      <c r="F238" s="221">
        <v>11</v>
      </c>
      <c r="G238" s="221">
        <v>24</v>
      </c>
      <c r="H238" s="221">
        <v>0</v>
      </c>
      <c r="I238" s="221">
        <v>0</v>
      </c>
      <c r="J238" s="221">
        <v>0</v>
      </c>
      <c r="K238" s="221">
        <v>35</v>
      </c>
      <c r="L238" s="221">
        <v>11</v>
      </c>
      <c r="M238" s="221">
        <v>24</v>
      </c>
      <c r="N238" s="221">
        <v>0</v>
      </c>
      <c r="O238" s="221">
        <v>0</v>
      </c>
      <c r="P238" s="221">
        <v>0</v>
      </c>
      <c r="Q238" s="221">
        <v>0</v>
      </c>
      <c r="R238" s="221">
        <v>0</v>
      </c>
      <c r="S238" s="222">
        <v>0</v>
      </c>
      <c r="T238" s="66"/>
    </row>
    <row r="239" spans="1:20" ht="27" customHeight="1">
      <c r="A239" s="218"/>
      <c r="B239" s="219"/>
      <c r="C239" s="210" t="s">
        <v>387</v>
      </c>
      <c r="D239" s="220">
        <f t="shared" si="4"/>
        <v>224</v>
      </c>
      <c r="E239" s="221">
        <v>8</v>
      </c>
      <c r="F239" s="221">
        <v>6</v>
      </c>
      <c r="G239" s="221">
        <v>2</v>
      </c>
      <c r="H239" s="221">
        <v>0</v>
      </c>
      <c r="I239" s="221">
        <v>0</v>
      </c>
      <c r="J239" s="221">
        <v>0</v>
      </c>
      <c r="K239" s="221">
        <v>0</v>
      </c>
      <c r="L239" s="221">
        <v>0</v>
      </c>
      <c r="M239" s="221">
        <v>0</v>
      </c>
      <c r="N239" s="221">
        <v>8</v>
      </c>
      <c r="O239" s="221">
        <v>6</v>
      </c>
      <c r="P239" s="221">
        <v>2</v>
      </c>
      <c r="Q239" s="221">
        <v>0</v>
      </c>
      <c r="R239" s="221">
        <v>0</v>
      </c>
      <c r="S239" s="222">
        <v>0</v>
      </c>
      <c r="T239" s="66"/>
    </row>
    <row r="240" spans="1:20" ht="27" customHeight="1">
      <c r="A240" s="218"/>
      <c r="B240" s="219"/>
      <c r="C240" s="210" t="s">
        <v>403</v>
      </c>
      <c r="D240" s="220">
        <f t="shared" si="4"/>
        <v>225</v>
      </c>
      <c r="E240" s="221">
        <v>52</v>
      </c>
      <c r="F240" s="221">
        <v>43</v>
      </c>
      <c r="G240" s="221">
        <v>9</v>
      </c>
      <c r="H240" s="221">
        <v>0</v>
      </c>
      <c r="I240" s="221">
        <v>0</v>
      </c>
      <c r="J240" s="221">
        <v>0</v>
      </c>
      <c r="K240" s="221">
        <v>52</v>
      </c>
      <c r="L240" s="221">
        <v>43</v>
      </c>
      <c r="M240" s="221">
        <v>9</v>
      </c>
      <c r="N240" s="221">
        <v>0</v>
      </c>
      <c r="O240" s="221">
        <v>0</v>
      </c>
      <c r="P240" s="221">
        <v>0</v>
      </c>
      <c r="Q240" s="221">
        <v>0</v>
      </c>
      <c r="R240" s="221">
        <v>0</v>
      </c>
      <c r="S240" s="222">
        <v>0</v>
      </c>
      <c r="T240" s="66"/>
    </row>
    <row r="241" spans="1:20" ht="27" customHeight="1">
      <c r="A241" s="218"/>
      <c r="B241" s="219"/>
      <c r="C241" s="210" t="s">
        <v>404</v>
      </c>
      <c r="D241" s="220">
        <f t="shared" si="4"/>
        <v>226</v>
      </c>
      <c r="E241" s="221">
        <v>48</v>
      </c>
      <c r="F241" s="221">
        <v>34</v>
      </c>
      <c r="G241" s="221">
        <v>14</v>
      </c>
      <c r="H241" s="221">
        <v>0</v>
      </c>
      <c r="I241" s="221">
        <v>0</v>
      </c>
      <c r="J241" s="221">
        <v>0</v>
      </c>
      <c r="K241" s="221">
        <v>48</v>
      </c>
      <c r="L241" s="221">
        <v>34</v>
      </c>
      <c r="M241" s="221">
        <v>14</v>
      </c>
      <c r="N241" s="221">
        <v>0</v>
      </c>
      <c r="O241" s="221">
        <v>0</v>
      </c>
      <c r="P241" s="221">
        <v>0</v>
      </c>
      <c r="Q241" s="221">
        <v>0</v>
      </c>
      <c r="R241" s="221">
        <v>0</v>
      </c>
      <c r="S241" s="222">
        <v>0</v>
      </c>
      <c r="T241" s="66"/>
    </row>
    <row r="242" spans="1:20" ht="26.1" customHeight="1">
      <c r="A242" s="218" t="s">
        <v>405</v>
      </c>
      <c r="B242" s="219" t="s">
        <v>406</v>
      </c>
      <c r="C242" s="210" t="s">
        <v>407</v>
      </c>
      <c r="D242" s="220">
        <f t="shared" si="4"/>
        <v>227</v>
      </c>
      <c r="E242" s="221">
        <v>261</v>
      </c>
      <c r="F242" s="221">
        <v>79</v>
      </c>
      <c r="G242" s="221">
        <v>182</v>
      </c>
      <c r="H242" s="221">
        <v>19</v>
      </c>
      <c r="I242" s="221">
        <v>12</v>
      </c>
      <c r="J242" s="221">
        <v>7</v>
      </c>
      <c r="K242" s="221">
        <v>242</v>
      </c>
      <c r="L242" s="221">
        <v>67</v>
      </c>
      <c r="M242" s="221">
        <v>175</v>
      </c>
      <c r="N242" s="221">
        <v>0</v>
      </c>
      <c r="O242" s="221">
        <v>0</v>
      </c>
      <c r="P242" s="221">
        <v>0</v>
      </c>
      <c r="Q242" s="221">
        <v>0</v>
      </c>
      <c r="R242" s="221">
        <v>0</v>
      </c>
      <c r="S242" s="222">
        <v>0</v>
      </c>
      <c r="T242" s="66"/>
    </row>
    <row r="243" spans="1:20" ht="26.1" customHeight="1">
      <c r="A243" s="218"/>
      <c r="B243" s="219"/>
      <c r="C243" s="210" t="s">
        <v>407</v>
      </c>
      <c r="D243" s="220">
        <f t="shared" si="4"/>
        <v>228</v>
      </c>
      <c r="E243" s="221">
        <v>11</v>
      </c>
      <c r="F243" s="221">
        <v>2</v>
      </c>
      <c r="G243" s="221">
        <v>9</v>
      </c>
      <c r="H243" s="221">
        <v>0</v>
      </c>
      <c r="I243" s="221">
        <v>0</v>
      </c>
      <c r="J243" s="221">
        <v>0</v>
      </c>
      <c r="K243" s="221">
        <v>0</v>
      </c>
      <c r="L243" s="221">
        <v>0</v>
      </c>
      <c r="M243" s="221">
        <v>0</v>
      </c>
      <c r="N243" s="221">
        <v>11</v>
      </c>
      <c r="O243" s="221">
        <v>2</v>
      </c>
      <c r="P243" s="221">
        <v>9</v>
      </c>
      <c r="Q243" s="221">
        <v>0</v>
      </c>
      <c r="R243" s="221">
        <v>0</v>
      </c>
      <c r="S243" s="222">
        <v>0</v>
      </c>
      <c r="T243" s="66"/>
    </row>
    <row r="244" spans="1:20" ht="26.1" customHeight="1">
      <c r="A244" s="218"/>
      <c r="B244" s="219"/>
      <c r="C244" s="210" t="s">
        <v>408</v>
      </c>
      <c r="D244" s="220">
        <f t="shared" si="4"/>
        <v>229</v>
      </c>
      <c r="E244" s="221">
        <v>129</v>
      </c>
      <c r="F244" s="221">
        <v>40</v>
      </c>
      <c r="G244" s="221">
        <v>89</v>
      </c>
      <c r="H244" s="221">
        <v>0</v>
      </c>
      <c r="I244" s="221">
        <v>0</v>
      </c>
      <c r="J244" s="221">
        <v>0</v>
      </c>
      <c r="K244" s="221">
        <v>86</v>
      </c>
      <c r="L244" s="221">
        <v>34</v>
      </c>
      <c r="M244" s="221">
        <v>52</v>
      </c>
      <c r="N244" s="221">
        <v>37</v>
      </c>
      <c r="O244" s="221">
        <v>5</v>
      </c>
      <c r="P244" s="221">
        <v>32</v>
      </c>
      <c r="Q244" s="221">
        <v>6</v>
      </c>
      <c r="R244" s="221">
        <v>1</v>
      </c>
      <c r="S244" s="221">
        <v>5</v>
      </c>
      <c r="T244" s="66"/>
    </row>
    <row r="245" spans="1:20" ht="26.1" customHeight="1">
      <c r="A245" s="218"/>
      <c r="B245" s="219"/>
      <c r="C245" s="210" t="s">
        <v>409</v>
      </c>
      <c r="D245" s="220">
        <f t="shared" si="4"/>
        <v>230</v>
      </c>
      <c r="E245" s="221">
        <v>6</v>
      </c>
      <c r="F245" s="221">
        <v>2</v>
      </c>
      <c r="G245" s="221">
        <v>4</v>
      </c>
      <c r="H245" s="221">
        <v>0</v>
      </c>
      <c r="I245" s="221">
        <v>0</v>
      </c>
      <c r="J245" s="221">
        <v>0</v>
      </c>
      <c r="K245" s="221">
        <v>0</v>
      </c>
      <c r="L245" s="221">
        <v>0</v>
      </c>
      <c r="M245" s="221">
        <v>0</v>
      </c>
      <c r="N245" s="221">
        <v>6</v>
      </c>
      <c r="O245" s="221">
        <v>2</v>
      </c>
      <c r="P245" s="221">
        <v>4</v>
      </c>
      <c r="Q245" s="221">
        <v>0</v>
      </c>
      <c r="R245" s="221">
        <v>0</v>
      </c>
      <c r="S245" s="222">
        <v>0</v>
      </c>
      <c r="T245" s="66"/>
    </row>
    <row r="246" spans="1:20" ht="26.1" customHeight="1">
      <c r="A246" s="218"/>
      <c r="B246" s="219" t="s">
        <v>410</v>
      </c>
      <c r="C246" s="210" t="s">
        <v>411</v>
      </c>
      <c r="D246" s="220">
        <f t="shared" si="4"/>
        <v>231</v>
      </c>
      <c r="E246" s="221">
        <v>196</v>
      </c>
      <c r="F246" s="221">
        <v>121</v>
      </c>
      <c r="G246" s="221">
        <v>75</v>
      </c>
      <c r="H246" s="221">
        <v>0</v>
      </c>
      <c r="I246" s="221">
        <v>0</v>
      </c>
      <c r="J246" s="221">
        <v>0</v>
      </c>
      <c r="K246" s="221">
        <v>196</v>
      </c>
      <c r="L246" s="221">
        <v>121</v>
      </c>
      <c r="M246" s="221">
        <v>75</v>
      </c>
      <c r="N246" s="221">
        <v>0</v>
      </c>
      <c r="O246" s="221">
        <v>0</v>
      </c>
      <c r="P246" s="221">
        <v>0</v>
      </c>
      <c r="Q246" s="221">
        <v>0</v>
      </c>
      <c r="R246" s="221">
        <v>0</v>
      </c>
      <c r="S246" s="222">
        <v>0</v>
      </c>
      <c r="T246" s="66"/>
    </row>
    <row r="247" spans="1:20" ht="26.1" customHeight="1">
      <c r="A247" s="218"/>
      <c r="B247" s="219"/>
      <c r="C247" s="210" t="s">
        <v>411</v>
      </c>
      <c r="D247" s="220">
        <f t="shared" si="4"/>
        <v>232</v>
      </c>
      <c r="E247" s="221">
        <v>16</v>
      </c>
      <c r="F247" s="221">
        <v>6</v>
      </c>
      <c r="G247" s="221">
        <v>10</v>
      </c>
      <c r="H247" s="221">
        <v>0</v>
      </c>
      <c r="I247" s="221">
        <v>0</v>
      </c>
      <c r="J247" s="221">
        <v>0</v>
      </c>
      <c r="K247" s="221">
        <v>0</v>
      </c>
      <c r="L247" s="221">
        <v>0</v>
      </c>
      <c r="M247" s="221">
        <v>0</v>
      </c>
      <c r="N247" s="221">
        <v>16</v>
      </c>
      <c r="O247" s="221">
        <v>6</v>
      </c>
      <c r="P247" s="221">
        <v>10</v>
      </c>
      <c r="Q247" s="221">
        <v>0</v>
      </c>
      <c r="R247" s="221">
        <v>0</v>
      </c>
      <c r="S247" s="222">
        <v>0</v>
      </c>
      <c r="T247" s="66"/>
    </row>
    <row r="248" spans="1:20" ht="26.1" customHeight="1">
      <c r="A248" s="218"/>
      <c r="B248" s="219"/>
      <c r="C248" s="210" t="s">
        <v>412</v>
      </c>
      <c r="D248" s="220">
        <f t="shared" si="4"/>
        <v>233</v>
      </c>
      <c r="E248" s="221">
        <v>1</v>
      </c>
      <c r="F248" s="221">
        <v>0</v>
      </c>
      <c r="G248" s="221">
        <v>1</v>
      </c>
      <c r="H248" s="221">
        <v>0</v>
      </c>
      <c r="I248" s="221">
        <v>0</v>
      </c>
      <c r="J248" s="221">
        <v>0</v>
      </c>
      <c r="K248" s="221">
        <v>0</v>
      </c>
      <c r="L248" s="221">
        <v>0</v>
      </c>
      <c r="M248" s="221">
        <v>0</v>
      </c>
      <c r="N248" s="221">
        <v>1</v>
      </c>
      <c r="O248" s="221">
        <v>0</v>
      </c>
      <c r="P248" s="221">
        <v>1</v>
      </c>
      <c r="Q248" s="221">
        <v>0</v>
      </c>
      <c r="R248" s="221">
        <v>0</v>
      </c>
      <c r="S248" s="222">
        <v>0</v>
      </c>
      <c r="T248" s="66"/>
    </row>
    <row r="249" spans="1:20" ht="26.1" customHeight="1">
      <c r="A249" s="218"/>
      <c r="B249" s="219"/>
      <c r="C249" s="210" t="s">
        <v>413</v>
      </c>
      <c r="D249" s="220">
        <f t="shared" si="4"/>
        <v>234</v>
      </c>
      <c r="E249" s="221">
        <v>3</v>
      </c>
      <c r="F249" s="221">
        <v>0</v>
      </c>
      <c r="G249" s="221">
        <v>3</v>
      </c>
      <c r="H249" s="221">
        <v>0</v>
      </c>
      <c r="I249" s="221">
        <v>0</v>
      </c>
      <c r="J249" s="221">
        <v>0</v>
      </c>
      <c r="K249" s="221">
        <v>0</v>
      </c>
      <c r="L249" s="221">
        <v>0</v>
      </c>
      <c r="M249" s="221">
        <v>0</v>
      </c>
      <c r="N249" s="221">
        <v>2</v>
      </c>
      <c r="O249" s="221">
        <v>0</v>
      </c>
      <c r="P249" s="221">
        <v>2</v>
      </c>
      <c r="Q249" s="221">
        <v>1</v>
      </c>
      <c r="R249" s="221">
        <v>0</v>
      </c>
      <c r="S249" s="222">
        <v>1</v>
      </c>
      <c r="T249" s="66"/>
    </row>
    <row r="250" spans="1:20" ht="26.1" customHeight="1">
      <c r="A250" s="218"/>
      <c r="B250" s="219"/>
      <c r="C250" s="210" t="s">
        <v>414</v>
      </c>
      <c r="D250" s="220">
        <f t="shared" si="4"/>
        <v>235</v>
      </c>
      <c r="E250" s="221">
        <v>138</v>
      </c>
      <c r="F250" s="221">
        <v>45</v>
      </c>
      <c r="G250" s="221">
        <v>93</v>
      </c>
      <c r="H250" s="221">
        <v>0</v>
      </c>
      <c r="I250" s="221">
        <v>0</v>
      </c>
      <c r="J250" s="221">
        <v>0</v>
      </c>
      <c r="K250" s="221">
        <v>0</v>
      </c>
      <c r="L250" s="221">
        <v>0</v>
      </c>
      <c r="M250" s="221">
        <v>0</v>
      </c>
      <c r="N250" s="221">
        <v>111</v>
      </c>
      <c r="O250" s="221">
        <v>35</v>
      </c>
      <c r="P250" s="221">
        <v>76</v>
      </c>
      <c r="Q250" s="221">
        <v>27</v>
      </c>
      <c r="R250" s="221">
        <v>10</v>
      </c>
      <c r="S250" s="222">
        <v>17</v>
      </c>
      <c r="T250" s="66"/>
    </row>
    <row r="251" spans="1:20" ht="26.1" customHeight="1">
      <c r="A251" s="218"/>
      <c r="B251" s="219"/>
      <c r="C251" s="210" t="s">
        <v>415</v>
      </c>
      <c r="D251" s="220">
        <f t="shared" si="4"/>
        <v>236</v>
      </c>
      <c r="E251" s="221">
        <v>46</v>
      </c>
      <c r="F251" s="221">
        <v>27</v>
      </c>
      <c r="G251" s="221">
        <v>19</v>
      </c>
      <c r="H251" s="221">
        <v>0</v>
      </c>
      <c r="I251" s="221">
        <v>0</v>
      </c>
      <c r="J251" s="221">
        <v>0</v>
      </c>
      <c r="K251" s="221">
        <v>46</v>
      </c>
      <c r="L251" s="221">
        <v>27</v>
      </c>
      <c r="M251" s="221">
        <v>19</v>
      </c>
      <c r="N251" s="221">
        <v>0</v>
      </c>
      <c r="O251" s="221">
        <v>0</v>
      </c>
      <c r="P251" s="221">
        <v>0</v>
      </c>
      <c r="Q251" s="221">
        <v>0</v>
      </c>
      <c r="R251" s="221">
        <v>0</v>
      </c>
      <c r="S251" s="222">
        <v>0</v>
      </c>
      <c r="T251" s="66"/>
    </row>
    <row r="252" spans="1:20" ht="26.1" customHeight="1">
      <c r="A252" s="218"/>
      <c r="B252" s="219"/>
      <c r="C252" s="210" t="s">
        <v>415</v>
      </c>
      <c r="D252" s="220">
        <f t="shared" si="4"/>
        <v>237</v>
      </c>
      <c r="E252" s="221">
        <v>2</v>
      </c>
      <c r="F252" s="221">
        <v>1</v>
      </c>
      <c r="G252" s="221">
        <v>1</v>
      </c>
      <c r="H252" s="221">
        <v>0</v>
      </c>
      <c r="I252" s="221">
        <v>0</v>
      </c>
      <c r="J252" s="221">
        <v>0</v>
      </c>
      <c r="K252" s="221">
        <v>0</v>
      </c>
      <c r="L252" s="221">
        <v>0</v>
      </c>
      <c r="M252" s="221">
        <v>0</v>
      </c>
      <c r="N252" s="221">
        <v>2</v>
      </c>
      <c r="O252" s="221">
        <v>1</v>
      </c>
      <c r="P252" s="221">
        <v>1</v>
      </c>
      <c r="Q252" s="221">
        <v>0</v>
      </c>
      <c r="R252" s="221">
        <v>0</v>
      </c>
      <c r="S252" s="222">
        <v>0</v>
      </c>
      <c r="T252" s="66"/>
    </row>
    <row r="253" spans="1:20" ht="26.1" customHeight="1">
      <c r="A253" s="218"/>
      <c r="B253" s="219"/>
      <c r="C253" s="210" t="s">
        <v>416</v>
      </c>
      <c r="D253" s="220">
        <f t="shared" si="4"/>
        <v>238</v>
      </c>
      <c r="E253" s="221">
        <v>53</v>
      </c>
      <c r="F253" s="221">
        <v>30</v>
      </c>
      <c r="G253" s="221">
        <v>23</v>
      </c>
      <c r="H253" s="221">
        <v>0</v>
      </c>
      <c r="I253" s="221">
        <v>0</v>
      </c>
      <c r="J253" s="221">
        <v>0</v>
      </c>
      <c r="K253" s="221">
        <v>53</v>
      </c>
      <c r="L253" s="221">
        <v>30</v>
      </c>
      <c r="M253" s="221">
        <v>23</v>
      </c>
      <c r="N253" s="221">
        <v>0</v>
      </c>
      <c r="O253" s="221">
        <v>0</v>
      </c>
      <c r="P253" s="221">
        <v>0</v>
      </c>
      <c r="Q253" s="221">
        <v>0</v>
      </c>
      <c r="R253" s="221">
        <v>0</v>
      </c>
      <c r="S253" s="222">
        <v>0</v>
      </c>
      <c r="T253" s="66"/>
    </row>
    <row r="254" spans="1:20" ht="26.1" customHeight="1">
      <c r="A254" s="218"/>
      <c r="B254" s="219"/>
      <c r="C254" s="210" t="s">
        <v>417</v>
      </c>
      <c r="D254" s="220">
        <f t="shared" si="4"/>
        <v>239</v>
      </c>
      <c r="E254" s="221">
        <v>376</v>
      </c>
      <c r="F254" s="221">
        <v>241</v>
      </c>
      <c r="G254" s="221">
        <v>135</v>
      </c>
      <c r="H254" s="221">
        <v>0</v>
      </c>
      <c r="I254" s="221">
        <v>0</v>
      </c>
      <c r="J254" s="221">
        <v>0</v>
      </c>
      <c r="K254" s="221">
        <v>376</v>
      </c>
      <c r="L254" s="221">
        <v>241</v>
      </c>
      <c r="M254" s="221">
        <v>135</v>
      </c>
      <c r="N254" s="221">
        <v>0</v>
      </c>
      <c r="O254" s="221">
        <v>0</v>
      </c>
      <c r="P254" s="221">
        <v>0</v>
      </c>
      <c r="Q254" s="221">
        <v>0</v>
      </c>
      <c r="R254" s="221">
        <v>0</v>
      </c>
      <c r="S254" s="222">
        <v>0</v>
      </c>
      <c r="T254" s="66"/>
    </row>
    <row r="255" spans="1:20" ht="26.1" customHeight="1">
      <c r="A255" s="218"/>
      <c r="B255" s="219" t="s">
        <v>418</v>
      </c>
      <c r="C255" s="210" t="s">
        <v>419</v>
      </c>
      <c r="D255" s="220">
        <f t="shared" si="4"/>
        <v>240</v>
      </c>
      <c r="E255" s="221">
        <v>441</v>
      </c>
      <c r="F255" s="221">
        <v>282</v>
      </c>
      <c r="G255" s="221">
        <v>159</v>
      </c>
      <c r="H255" s="221">
        <v>0</v>
      </c>
      <c r="I255" s="221">
        <v>0</v>
      </c>
      <c r="J255" s="221">
        <v>0</v>
      </c>
      <c r="K255" s="221">
        <v>441</v>
      </c>
      <c r="L255" s="221">
        <v>282</v>
      </c>
      <c r="M255" s="221">
        <v>159</v>
      </c>
      <c r="N255" s="221">
        <v>0</v>
      </c>
      <c r="O255" s="221">
        <v>0</v>
      </c>
      <c r="P255" s="221">
        <v>0</v>
      </c>
      <c r="Q255" s="221">
        <v>0</v>
      </c>
      <c r="R255" s="221">
        <v>0</v>
      </c>
      <c r="S255" s="222">
        <v>0</v>
      </c>
      <c r="T255" s="66"/>
    </row>
    <row r="256" spans="1:20" ht="26.1" customHeight="1">
      <c r="A256" s="218"/>
      <c r="B256" s="219"/>
      <c r="C256" s="210" t="s">
        <v>419</v>
      </c>
      <c r="D256" s="220">
        <f t="shared" si="4"/>
        <v>241</v>
      </c>
      <c r="E256" s="221">
        <v>32</v>
      </c>
      <c r="F256" s="221">
        <v>22</v>
      </c>
      <c r="G256" s="221">
        <v>10</v>
      </c>
      <c r="H256" s="221">
        <v>0</v>
      </c>
      <c r="I256" s="221">
        <v>0</v>
      </c>
      <c r="J256" s="221">
        <v>0</v>
      </c>
      <c r="K256" s="221">
        <v>0</v>
      </c>
      <c r="L256" s="221">
        <v>0</v>
      </c>
      <c r="M256" s="221">
        <v>0</v>
      </c>
      <c r="N256" s="221">
        <v>25</v>
      </c>
      <c r="O256" s="221">
        <v>18</v>
      </c>
      <c r="P256" s="221">
        <v>7</v>
      </c>
      <c r="Q256" s="221">
        <v>7</v>
      </c>
      <c r="R256" s="221">
        <v>4</v>
      </c>
      <c r="S256" s="222">
        <v>3</v>
      </c>
      <c r="T256" s="66"/>
    </row>
    <row r="257" spans="1:20" ht="26.1" customHeight="1">
      <c r="A257" s="218"/>
      <c r="B257" s="219"/>
      <c r="C257" s="210" t="s">
        <v>420</v>
      </c>
      <c r="D257" s="220">
        <f t="shared" si="4"/>
        <v>242</v>
      </c>
      <c r="E257" s="221">
        <v>5</v>
      </c>
      <c r="F257" s="221">
        <v>4</v>
      </c>
      <c r="G257" s="221">
        <v>1</v>
      </c>
      <c r="H257" s="221">
        <v>0</v>
      </c>
      <c r="I257" s="221">
        <v>0</v>
      </c>
      <c r="J257" s="221">
        <v>0</v>
      </c>
      <c r="K257" s="221">
        <v>0</v>
      </c>
      <c r="L257" s="221">
        <v>0</v>
      </c>
      <c r="M257" s="221">
        <v>0</v>
      </c>
      <c r="N257" s="221">
        <v>5</v>
      </c>
      <c r="O257" s="221">
        <v>4</v>
      </c>
      <c r="P257" s="221">
        <v>1</v>
      </c>
      <c r="Q257" s="221">
        <v>0</v>
      </c>
      <c r="R257" s="221">
        <v>0</v>
      </c>
      <c r="S257" s="222">
        <v>0</v>
      </c>
      <c r="T257" s="66"/>
    </row>
    <row r="258" spans="1:20" ht="26.1" customHeight="1">
      <c r="A258" s="218"/>
      <c r="B258" s="219"/>
      <c r="C258" s="210" t="s">
        <v>421</v>
      </c>
      <c r="D258" s="220">
        <f t="shared" si="4"/>
        <v>243</v>
      </c>
      <c r="E258" s="221">
        <v>855</v>
      </c>
      <c r="F258" s="221">
        <v>667</v>
      </c>
      <c r="G258" s="221">
        <v>188</v>
      </c>
      <c r="H258" s="221">
        <v>0</v>
      </c>
      <c r="I258" s="221">
        <v>0</v>
      </c>
      <c r="J258" s="221">
        <v>0</v>
      </c>
      <c r="K258" s="221">
        <v>855</v>
      </c>
      <c r="L258" s="221">
        <v>667</v>
      </c>
      <c r="M258" s="221">
        <v>188</v>
      </c>
      <c r="N258" s="221">
        <v>0</v>
      </c>
      <c r="O258" s="221">
        <v>0</v>
      </c>
      <c r="P258" s="221">
        <v>0</v>
      </c>
      <c r="Q258" s="221">
        <v>0</v>
      </c>
      <c r="R258" s="221">
        <v>0</v>
      </c>
      <c r="S258" s="222">
        <v>0</v>
      </c>
      <c r="T258" s="66"/>
    </row>
    <row r="259" spans="1:20" ht="26.1" customHeight="1">
      <c r="A259" s="218"/>
      <c r="B259" s="219"/>
      <c r="C259" s="210" t="s">
        <v>422</v>
      </c>
      <c r="D259" s="220">
        <f t="shared" si="4"/>
        <v>244</v>
      </c>
      <c r="E259" s="221">
        <v>41</v>
      </c>
      <c r="F259" s="221">
        <v>28</v>
      </c>
      <c r="G259" s="221">
        <v>13</v>
      </c>
      <c r="H259" s="221">
        <v>0</v>
      </c>
      <c r="I259" s="221">
        <v>0</v>
      </c>
      <c r="J259" s="221">
        <v>0</v>
      </c>
      <c r="K259" s="221">
        <v>0</v>
      </c>
      <c r="L259" s="221">
        <v>0</v>
      </c>
      <c r="M259" s="221">
        <v>0</v>
      </c>
      <c r="N259" s="221">
        <v>37</v>
      </c>
      <c r="O259" s="221">
        <v>25</v>
      </c>
      <c r="P259" s="221">
        <v>12</v>
      </c>
      <c r="Q259" s="221">
        <v>4</v>
      </c>
      <c r="R259" s="221">
        <v>3</v>
      </c>
      <c r="S259" s="222">
        <v>1</v>
      </c>
      <c r="T259" s="66"/>
    </row>
    <row r="260" spans="1:20" ht="26.1" customHeight="1">
      <c r="A260" s="218"/>
      <c r="B260" s="219"/>
      <c r="C260" s="210" t="s">
        <v>423</v>
      </c>
      <c r="D260" s="220">
        <f t="shared" si="4"/>
        <v>245</v>
      </c>
      <c r="E260" s="221">
        <v>22</v>
      </c>
      <c r="F260" s="221">
        <v>16</v>
      </c>
      <c r="G260" s="221">
        <v>6</v>
      </c>
      <c r="H260" s="221">
        <v>0</v>
      </c>
      <c r="I260" s="221">
        <v>0</v>
      </c>
      <c r="J260" s="221">
        <v>0</v>
      </c>
      <c r="K260" s="221">
        <v>0</v>
      </c>
      <c r="L260" s="221">
        <v>0</v>
      </c>
      <c r="M260" s="221">
        <v>0</v>
      </c>
      <c r="N260" s="221">
        <v>22</v>
      </c>
      <c r="O260" s="221">
        <v>16</v>
      </c>
      <c r="P260" s="221">
        <v>6</v>
      </c>
      <c r="Q260" s="221">
        <v>0</v>
      </c>
      <c r="R260" s="221">
        <v>0</v>
      </c>
      <c r="S260" s="222">
        <v>0</v>
      </c>
      <c r="T260" s="66"/>
    </row>
    <row r="261" spans="1:20" ht="26.1" customHeight="1">
      <c r="A261" s="218"/>
      <c r="B261" s="219"/>
      <c r="C261" s="210" t="s">
        <v>424</v>
      </c>
      <c r="D261" s="220">
        <f t="shared" si="4"/>
        <v>246</v>
      </c>
      <c r="E261" s="221">
        <v>4</v>
      </c>
      <c r="F261" s="221">
        <v>3</v>
      </c>
      <c r="G261" s="221">
        <v>1</v>
      </c>
      <c r="H261" s="221">
        <v>0</v>
      </c>
      <c r="I261" s="221">
        <v>0</v>
      </c>
      <c r="J261" s="221">
        <v>0</v>
      </c>
      <c r="K261" s="221">
        <v>0</v>
      </c>
      <c r="L261" s="221">
        <v>0</v>
      </c>
      <c r="M261" s="221">
        <v>0</v>
      </c>
      <c r="N261" s="221">
        <v>0</v>
      </c>
      <c r="O261" s="221">
        <v>0</v>
      </c>
      <c r="P261" s="221">
        <v>0</v>
      </c>
      <c r="Q261" s="221">
        <v>4</v>
      </c>
      <c r="R261" s="221">
        <v>3</v>
      </c>
      <c r="S261" s="222">
        <v>1</v>
      </c>
      <c r="T261" s="66"/>
    </row>
    <row r="262" spans="1:20" ht="26.1" customHeight="1">
      <c r="A262" s="218"/>
      <c r="B262" s="219"/>
      <c r="C262" s="210" t="s">
        <v>425</v>
      </c>
      <c r="D262" s="220">
        <f t="shared" si="4"/>
        <v>247</v>
      </c>
      <c r="E262" s="221">
        <v>12</v>
      </c>
      <c r="F262" s="221">
        <v>7</v>
      </c>
      <c r="G262" s="221">
        <v>5</v>
      </c>
      <c r="H262" s="221">
        <v>0</v>
      </c>
      <c r="I262" s="221">
        <v>0</v>
      </c>
      <c r="J262" s="221">
        <v>0</v>
      </c>
      <c r="K262" s="221">
        <v>0</v>
      </c>
      <c r="L262" s="221">
        <v>0</v>
      </c>
      <c r="M262" s="221">
        <v>0</v>
      </c>
      <c r="N262" s="221">
        <v>12</v>
      </c>
      <c r="O262" s="221">
        <v>7</v>
      </c>
      <c r="P262" s="221">
        <v>5</v>
      </c>
      <c r="Q262" s="221">
        <v>0</v>
      </c>
      <c r="R262" s="221">
        <v>0</v>
      </c>
      <c r="S262" s="221">
        <v>0</v>
      </c>
      <c r="T262" s="66"/>
    </row>
    <row r="263" spans="1:20" ht="26.1" customHeight="1">
      <c r="A263" s="218"/>
      <c r="B263" s="219"/>
      <c r="C263" s="210" t="s">
        <v>426</v>
      </c>
      <c r="D263" s="220">
        <f t="shared" si="4"/>
        <v>248</v>
      </c>
      <c r="E263" s="221">
        <v>66</v>
      </c>
      <c r="F263" s="221">
        <v>60</v>
      </c>
      <c r="G263" s="221">
        <v>6</v>
      </c>
      <c r="H263" s="221">
        <v>0</v>
      </c>
      <c r="I263" s="221">
        <v>0</v>
      </c>
      <c r="J263" s="221">
        <v>0</v>
      </c>
      <c r="K263" s="221">
        <v>66</v>
      </c>
      <c r="L263" s="221">
        <v>60</v>
      </c>
      <c r="M263" s="221">
        <v>6</v>
      </c>
      <c r="N263" s="221">
        <v>0</v>
      </c>
      <c r="O263" s="221">
        <v>0</v>
      </c>
      <c r="P263" s="221">
        <v>0</v>
      </c>
      <c r="Q263" s="221">
        <v>0</v>
      </c>
      <c r="R263" s="221">
        <v>0</v>
      </c>
      <c r="S263" s="222">
        <v>0</v>
      </c>
      <c r="T263" s="66"/>
    </row>
    <row r="264" spans="1:20" ht="26.1" customHeight="1">
      <c r="A264" s="218"/>
      <c r="B264" s="219"/>
      <c r="C264" s="210" t="s">
        <v>427</v>
      </c>
      <c r="D264" s="220">
        <f t="shared" si="4"/>
        <v>249</v>
      </c>
      <c r="E264" s="221">
        <v>2164</v>
      </c>
      <c r="F264" s="221">
        <v>1864</v>
      </c>
      <c r="G264" s="221">
        <v>300</v>
      </c>
      <c r="H264" s="221">
        <v>72</v>
      </c>
      <c r="I264" s="221">
        <v>67</v>
      </c>
      <c r="J264" s="221">
        <v>5</v>
      </c>
      <c r="K264" s="221">
        <v>2092</v>
      </c>
      <c r="L264" s="221">
        <v>1797</v>
      </c>
      <c r="M264" s="221">
        <v>295</v>
      </c>
      <c r="N264" s="221">
        <v>0</v>
      </c>
      <c r="O264" s="221">
        <v>0</v>
      </c>
      <c r="P264" s="221">
        <v>0</v>
      </c>
      <c r="Q264" s="221">
        <v>0</v>
      </c>
      <c r="R264" s="221">
        <v>0</v>
      </c>
      <c r="S264" s="222">
        <v>0</v>
      </c>
      <c r="T264" s="66"/>
    </row>
    <row r="265" spans="1:20" ht="26.1" customHeight="1">
      <c r="A265" s="218"/>
      <c r="B265" s="219"/>
      <c r="C265" s="210" t="s">
        <v>428</v>
      </c>
      <c r="D265" s="220">
        <f t="shared" si="4"/>
        <v>250</v>
      </c>
      <c r="E265" s="221">
        <v>48</v>
      </c>
      <c r="F265" s="221">
        <v>31</v>
      </c>
      <c r="G265" s="221">
        <v>17</v>
      </c>
      <c r="H265" s="221">
        <v>0</v>
      </c>
      <c r="I265" s="221">
        <v>0</v>
      </c>
      <c r="J265" s="221">
        <v>0</v>
      </c>
      <c r="K265" s="221">
        <v>0</v>
      </c>
      <c r="L265" s="221">
        <v>0</v>
      </c>
      <c r="M265" s="221">
        <v>0</v>
      </c>
      <c r="N265" s="221">
        <v>48</v>
      </c>
      <c r="O265" s="221">
        <v>31</v>
      </c>
      <c r="P265" s="221">
        <v>17</v>
      </c>
      <c r="Q265" s="221">
        <v>0</v>
      </c>
      <c r="R265" s="221">
        <v>0</v>
      </c>
      <c r="S265" s="222">
        <v>0</v>
      </c>
      <c r="T265" s="66"/>
    </row>
    <row r="266" spans="1:20" ht="26.1" customHeight="1">
      <c r="A266" s="218"/>
      <c r="B266" s="219"/>
      <c r="C266" s="210" t="s">
        <v>429</v>
      </c>
      <c r="D266" s="220">
        <f t="shared" si="4"/>
        <v>251</v>
      </c>
      <c r="E266" s="221">
        <v>71</v>
      </c>
      <c r="F266" s="221">
        <v>43</v>
      </c>
      <c r="G266" s="221">
        <v>28</v>
      </c>
      <c r="H266" s="221">
        <v>0</v>
      </c>
      <c r="I266" s="221">
        <v>0</v>
      </c>
      <c r="J266" s="221">
        <v>0</v>
      </c>
      <c r="K266" s="221">
        <v>0</v>
      </c>
      <c r="L266" s="221">
        <v>0</v>
      </c>
      <c r="M266" s="221">
        <v>0</v>
      </c>
      <c r="N266" s="221">
        <v>71</v>
      </c>
      <c r="O266" s="221">
        <v>43</v>
      </c>
      <c r="P266" s="221">
        <v>28</v>
      </c>
      <c r="Q266" s="221">
        <v>0</v>
      </c>
      <c r="R266" s="221">
        <v>0</v>
      </c>
      <c r="S266" s="222">
        <v>0</v>
      </c>
      <c r="T266" s="66"/>
    </row>
    <row r="267" spans="1:20" ht="26.1" customHeight="1">
      <c r="A267" s="218"/>
      <c r="B267" s="219"/>
      <c r="C267" s="210" t="s">
        <v>430</v>
      </c>
      <c r="D267" s="220">
        <f t="shared" si="4"/>
        <v>252</v>
      </c>
      <c r="E267" s="221">
        <v>14</v>
      </c>
      <c r="F267" s="221">
        <v>12</v>
      </c>
      <c r="G267" s="221">
        <v>2</v>
      </c>
      <c r="H267" s="221">
        <v>0</v>
      </c>
      <c r="I267" s="221">
        <v>0</v>
      </c>
      <c r="J267" s="221">
        <v>0</v>
      </c>
      <c r="K267" s="221">
        <v>0</v>
      </c>
      <c r="L267" s="221">
        <v>0</v>
      </c>
      <c r="M267" s="221">
        <v>0</v>
      </c>
      <c r="N267" s="221">
        <v>11</v>
      </c>
      <c r="O267" s="221">
        <v>10</v>
      </c>
      <c r="P267" s="221">
        <v>1</v>
      </c>
      <c r="Q267" s="221">
        <v>3</v>
      </c>
      <c r="R267" s="221">
        <v>2</v>
      </c>
      <c r="S267" s="222">
        <v>1</v>
      </c>
      <c r="T267" s="66"/>
    </row>
    <row r="268" spans="1:20" ht="26.1" customHeight="1">
      <c r="A268" s="218"/>
      <c r="B268" s="219"/>
      <c r="C268" s="210" t="s">
        <v>431</v>
      </c>
      <c r="D268" s="220">
        <f t="shared" si="4"/>
        <v>253</v>
      </c>
      <c r="E268" s="221">
        <v>17</v>
      </c>
      <c r="F268" s="221">
        <v>11</v>
      </c>
      <c r="G268" s="221">
        <v>6</v>
      </c>
      <c r="H268" s="221">
        <v>0</v>
      </c>
      <c r="I268" s="221">
        <v>0</v>
      </c>
      <c r="J268" s="221">
        <v>0</v>
      </c>
      <c r="K268" s="221">
        <v>0</v>
      </c>
      <c r="L268" s="221">
        <v>0</v>
      </c>
      <c r="M268" s="221">
        <v>0</v>
      </c>
      <c r="N268" s="221">
        <v>17</v>
      </c>
      <c r="O268" s="221">
        <v>11</v>
      </c>
      <c r="P268" s="221">
        <v>6</v>
      </c>
      <c r="Q268" s="221">
        <v>0</v>
      </c>
      <c r="R268" s="221">
        <v>0</v>
      </c>
      <c r="S268" s="222">
        <v>0</v>
      </c>
      <c r="T268" s="66"/>
    </row>
    <row r="269" spans="1:20" ht="26.1" customHeight="1">
      <c r="A269" s="218"/>
      <c r="B269" s="219"/>
      <c r="C269" s="210" t="s">
        <v>432</v>
      </c>
      <c r="D269" s="220">
        <f t="shared" si="4"/>
        <v>254</v>
      </c>
      <c r="E269" s="221">
        <v>36</v>
      </c>
      <c r="F269" s="221">
        <v>29</v>
      </c>
      <c r="G269" s="221">
        <v>7</v>
      </c>
      <c r="H269" s="221">
        <v>0</v>
      </c>
      <c r="I269" s="221">
        <v>0</v>
      </c>
      <c r="J269" s="221">
        <v>0</v>
      </c>
      <c r="K269" s="221">
        <v>0</v>
      </c>
      <c r="L269" s="221">
        <v>0</v>
      </c>
      <c r="M269" s="221">
        <v>0</v>
      </c>
      <c r="N269" s="221">
        <v>33</v>
      </c>
      <c r="O269" s="221">
        <v>27</v>
      </c>
      <c r="P269" s="221">
        <v>6</v>
      </c>
      <c r="Q269" s="221">
        <v>3</v>
      </c>
      <c r="R269" s="221">
        <v>2</v>
      </c>
      <c r="S269" s="222">
        <v>1</v>
      </c>
      <c r="T269" s="66"/>
    </row>
    <row r="270" spans="1:20" ht="26.1" customHeight="1">
      <c r="A270" s="218"/>
      <c r="B270" s="219"/>
      <c r="C270" s="210" t="s">
        <v>433</v>
      </c>
      <c r="D270" s="220">
        <f t="shared" si="4"/>
        <v>255</v>
      </c>
      <c r="E270" s="221">
        <v>10</v>
      </c>
      <c r="F270" s="221">
        <v>8</v>
      </c>
      <c r="G270" s="221">
        <v>2</v>
      </c>
      <c r="H270" s="221">
        <v>0</v>
      </c>
      <c r="I270" s="221">
        <v>0</v>
      </c>
      <c r="J270" s="221">
        <v>0</v>
      </c>
      <c r="K270" s="221">
        <v>0</v>
      </c>
      <c r="L270" s="221">
        <v>0</v>
      </c>
      <c r="M270" s="221">
        <v>0</v>
      </c>
      <c r="N270" s="221">
        <v>7</v>
      </c>
      <c r="O270" s="221">
        <v>7</v>
      </c>
      <c r="P270" s="221">
        <v>0</v>
      </c>
      <c r="Q270" s="221">
        <v>3</v>
      </c>
      <c r="R270" s="221">
        <v>1</v>
      </c>
      <c r="S270" s="222">
        <v>2</v>
      </c>
      <c r="T270" s="66"/>
    </row>
    <row r="271" spans="1:20" ht="26.1" customHeight="1">
      <c r="A271" s="218"/>
      <c r="B271" s="219"/>
      <c r="C271" s="210" t="s">
        <v>434</v>
      </c>
      <c r="D271" s="220">
        <f t="shared" si="4"/>
        <v>256</v>
      </c>
      <c r="E271" s="221">
        <v>10</v>
      </c>
      <c r="F271" s="221">
        <v>6</v>
      </c>
      <c r="G271" s="221">
        <v>4</v>
      </c>
      <c r="H271" s="221">
        <v>0</v>
      </c>
      <c r="I271" s="221">
        <v>0</v>
      </c>
      <c r="J271" s="221">
        <v>0</v>
      </c>
      <c r="K271" s="221">
        <v>0</v>
      </c>
      <c r="L271" s="221">
        <v>0</v>
      </c>
      <c r="M271" s="221">
        <v>0</v>
      </c>
      <c r="N271" s="221">
        <v>10</v>
      </c>
      <c r="O271" s="221">
        <v>6</v>
      </c>
      <c r="P271" s="221">
        <v>4</v>
      </c>
      <c r="Q271" s="221">
        <v>0</v>
      </c>
      <c r="R271" s="221">
        <v>0</v>
      </c>
      <c r="S271" s="222">
        <v>0</v>
      </c>
      <c r="T271" s="66"/>
    </row>
    <row r="272" spans="1:20" ht="26.1" customHeight="1">
      <c r="A272" s="218"/>
      <c r="B272" s="219"/>
      <c r="C272" s="210" t="s">
        <v>435</v>
      </c>
      <c r="D272" s="220">
        <f t="shared" si="4"/>
        <v>257</v>
      </c>
      <c r="E272" s="221">
        <v>3</v>
      </c>
      <c r="F272" s="221">
        <v>2</v>
      </c>
      <c r="G272" s="221">
        <v>1</v>
      </c>
      <c r="H272" s="221">
        <v>0</v>
      </c>
      <c r="I272" s="221">
        <v>0</v>
      </c>
      <c r="J272" s="221">
        <v>0</v>
      </c>
      <c r="K272" s="221">
        <v>0</v>
      </c>
      <c r="L272" s="221">
        <v>0</v>
      </c>
      <c r="M272" s="221">
        <v>0</v>
      </c>
      <c r="N272" s="221">
        <v>3</v>
      </c>
      <c r="O272" s="221">
        <v>2</v>
      </c>
      <c r="P272" s="221">
        <v>1</v>
      </c>
      <c r="Q272" s="221">
        <v>0</v>
      </c>
      <c r="R272" s="221">
        <v>0</v>
      </c>
      <c r="S272" s="222">
        <v>0</v>
      </c>
      <c r="T272" s="66"/>
    </row>
    <row r="273" spans="1:20" ht="26.1" customHeight="1">
      <c r="A273" s="218"/>
      <c r="B273" s="219"/>
      <c r="C273" s="210" t="s">
        <v>436</v>
      </c>
      <c r="D273" s="220">
        <f t="shared" si="4"/>
        <v>258</v>
      </c>
      <c r="E273" s="221">
        <v>942</v>
      </c>
      <c r="F273" s="221">
        <v>786</v>
      </c>
      <c r="G273" s="221">
        <v>156</v>
      </c>
      <c r="H273" s="221">
        <v>0</v>
      </c>
      <c r="I273" s="221">
        <v>0</v>
      </c>
      <c r="J273" s="221">
        <v>0</v>
      </c>
      <c r="K273" s="221">
        <v>942</v>
      </c>
      <c r="L273" s="221">
        <v>786</v>
      </c>
      <c r="M273" s="221">
        <v>156</v>
      </c>
      <c r="N273" s="221">
        <v>0</v>
      </c>
      <c r="O273" s="221">
        <v>0</v>
      </c>
      <c r="P273" s="221">
        <v>0</v>
      </c>
      <c r="Q273" s="221">
        <v>0</v>
      </c>
      <c r="R273" s="221">
        <v>0</v>
      </c>
      <c r="S273" s="222">
        <v>0</v>
      </c>
      <c r="T273" s="66"/>
    </row>
    <row r="274" spans="1:20" ht="26.1" customHeight="1">
      <c r="A274" s="218"/>
      <c r="B274" s="219"/>
      <c r="C274" s="210" t="s">
        <v>436</v>
      </c>
      <c r="D274" s="220">
        <f t="shared" ref="D274:D337" si="5">1+D273</f>
        <v>259</v>
      </c>
      <c r="E274" s="221">
        <v>71</v>
      </c>
      <c r="F274" s="221">
        <v>50</v>
      </c>
      <c r="G274" s="221">
        <v>21</v>
      </c>
      <c r="H274" s="221">
        <v>0</v>
      </c>
      <c r="I274" s="221">
        <v>0</v>
      </c>
      <c r="J274" s="221">
        <v>0</v>
      </c>
      <c r="K274" s="221">
        <v>0</v>
      </c>
      <c r="L274" s="221">
        <v>0</v>
      </c>
      <c r="M274" s="221">
        <v>0</v>
      </c>
      <c r="N274" s="221">
        <v>69</v>
      </c>
      <c r="O274" s="221">
        <v>48</v>
      </c>
      <c r="P274" s="221">
        <v>21</v>
      </c>
      <c r="Q274" s="221">
        <v>2</v>
      </c>
      <c r="R274" s="221">
        <v>2</v>
      </c>
      <c r="S274" s="222">
        <v>0</v>
      </c>
      <c r="T274" s="66"/>
    </row>
    <row r="275" spans="1:20" ht="27" customHeight="1">
      <c r="A275" s="218"/>
      <c r="B275" s="219"/>
      <c r="C275" s="210" t="s">
        <v>437</v>
      </c>
      <c r="D275" s="220">
        <f t="shared" si="5"/>
        <v>260</v>
      </c>
      <c r="E275" s="221">
        <v>3</v>
      </c>
      <c r="F275" s="221">
        <v>3</v>
      </c>
      <c r="G275" s="221">
        <v>0</v>
      </c>
      <c r="H275" s="221">
        <v>0</v>
      </c>
      <c r="I275" s="221">
        <v>0</v>
      </c>
      <c r="J275" s="221">
        <v>0</v>
      </c>
      <c r="K275" s="221">
        <v>0</v>
      </c>
      <c r="L275" s="221">
        <v>0</v>
      </c>
      <c r="M275" s="221">
        <v>0</v>
      </c>
      <c r="N275" s="221">
        <v>0</v>
      </c>
      <c r="O275" s="221">
        <v>0</v>
      </c>
      <c r="P275" s="221">
        <v>0</v>
      </c>
      <c r="Q275" s="221">
        <v>3</v>
      </c>
      <c r="R275" s="221">
        <v>3</v>
      </c>
      <c r="S275" s="222">
        <v>0</v>
      </c>
      <c r="T275" s="66"/>
    </row>
    <row r="276" spans="1:20" ht="26.1" customHeight="1">
      <c r="A276" s="218"/>
      <c r="B276" s="219"/>
      <c r="C276" s="210" t="s">
        <v>438</v>
      </c>
      <c r="D276" s="220">
        <f t="shared" si="5"/>
        <v>261</v>
      </c>
      <c r="E276" s="221">
        <v>1</v>
      </c>
      <c r="F276" s="221">
        <v>0</v>
      </c>
      <c r="G276" s="221">
        <v>1</v>
      </c>
      <c r="H276" s="221">
        <v>0</v>
      </c>
      <c r="I276" s="221">
        <v>0</v>
      </c>
      <c r="J276" s="221">
        <v>0</v>
      </c>
      <c r="K276" s="221">
        <v>0</v>
      </c>
      <c r="L276" s="221">
        <v>0</v>
      </c>
      <c r="M276" s="221">
        <v>0</v>
      </c>
      <c r="N276" s="221">
        <v>0</v>
      </c>
      <c r="O276" s="221">
        <v>0</v>
      </c>
      <c r="P276" s="221">
        <v>0</v>
      </c>
      <c r="Q276" s="221">
        <v>1</v>
      </c>
      <c r="R276" s="221">
        <v>0</v>
      </c>
      <c r="S276" s="222">
        <v>1</v>
      </c>
      <c r="T276" s="66"/>
    </row>
    <row r="277" spans="1:20" ht="26.1" customHeight="1">
      <c r="A277" s="218"/>
      <c r="B277" s="219"/>
      <c r="C277" s="210" t="s">
        <v>439</v>
      </c>
      <c r="D277" s="220">
        <f t="shared" si="5"/>
        <v>262</v>
      </c>
      <c r="E277" s="221">
        <v>57</v>
      </c>
      <c r="F277" s="221">
        <v>39</v>
      </c>
      <c r="G277" s="221">
        <v>18</v>
      </c>
      <c r="H277" s="221">
        <v>0</v>
      </c>
      <c r="I277" s="221">
        <v>0</v>
      </c>
      <c r="J277" s="221">
        <v>0</v>
      </c>
      <c r="K277" s="221">
        <v>57</v>
      </c>
      <c r="L277" s="221">
        <v>39</v>
      </c>
      <c r="M277" s="221">
        <v>18</v>
      </c>
      <c r="N277" s="221">
        <v>0</v>
      </c>
      <c r="O277" s="221">
        <v>0</v>
      </c>
      <c r="P277" s="221">
        <v>0</v>
      </c>
      <c r="Q277" s="221">
        <v>0</v>
      </c>
      <c r="R277" s="221">
        <v>0</v>
      </c>
      <c r="S277" s="222">
        <v>0</v>
      </c>
      <c r="T277" s="66"/>
    </row>
    <row r="278" spans="1:20" ht="26.1" customHeight="1">
      <c r="A278" s="218"/>
      <c r="B278" s="219" t="s">
        <v>440</v>
      </c>
      <c r="C278" s="210" t="s">
        <v>441</v>
      </c>
      <c r="D278" s="220">
        <f t="shared" si="5"/>
        <v>263</v>
      </c>
      <c r="E278" s="221">
        <v>420</v>
      </c>
      <c r="F278" s="221">
        <v>354</v>
      </c>
      <c r="G278" s="221">
        <v>66</v>
      </c>
      <c r="H278" s="221">
        <v>0</v>
      </c>
      <c r="I278" s="221">
        <v>0</v>
      </c>
      <c r="J278" s="221">
        <v>0</v>
      </c>
      <c r="K278" s="221">
        <v>420</v>
      </c>
      <c r="L278" s="221">
        <v>354</v>
      </c>
      <c r="M278" s="221">
        <v>66</v>
      </c>
      <c r="N278" s="221">
        <v>0</v>
      </c>
      <c r="O278" s="221">
        <v>0</v>
      </c>
      <c r="P278" s="221">
        <v>0</v>
      </c>
      <c r="Q278" s="221">
        <v>0</v>
      </c>
      <c r="R278" s="221">
        <v>0</v>
      </c>
      <c r="S278" s="222">
        <v>0</v>
      </c>
      <c r="T278" s="66"/>
    </row>
    <row r="279" spans="1:20" ht="26.1" customHeight="1">
      <c r="A279" s="218"/>
      <c r="B279" s="219"/>
      <c r="C279" s="210" t="s">
        <v>441</v>
      </c>
      <c r="D279" s="220">
        <f t="shared" si="5"/>
        <v>264</v>
      </c>
      <c r="E279" s="221">
        <v>34</v>
      </c>
      <c r="F279" s="221">
        <v>27</v>
      </c>
      <c r="G279" s="221">
        <v>7</v>
      </c>
      <c r="H279" s="221">
        <v>0</v>
      </c>
      <c r="I279" s="221">
        <v>0</v>
      </c>
      <c r="J279" s="221">
        <v>0</v>
      </c>
      <c r="K279" s="221">
        <v>0</v>
      </c>
      <c r="L279" s="221">
        <v>0</v>
      </c>
      <c r="M279" s="221">
        <v>0</v>
      </c>
      <c r="N279" s="221">
        <v>29</v>
      </c>
      <c r="O279" s="221">
        <v>23</v>
      </c>
      <c r="P279" s="221">
        <v>6</v>
      </c>
      <c r="Q279" s="221">
        <v>5</v>
      </c>
      <c r="R279" s="221">
        <v>4</v>
      </c>
      <c r="S279" s="222">
        <v>1</v>
      </c>
      <c r="T279" s="66"/>
    </row>
    <row r="280" spans="1:20" ht="26.1" customHeight="1">
      <c r="A280" s="218"/>
      <c r="B280" s="219"/>
      <c r="C280" s="210" t="s">
        <v>442</v>
      </c>
      <c r="D280" s="220">
        <f t="shared" si="5"/>
        <v>265</v>
      </c>
      <c r="E280" s="221">
        <v>8</v>
      </c>
      <c r="F280" s="221">
        <v>8</v>
      </c>
      <c r="G280" s="221">
        <v>0</v>
      </c>
      <c r="H280" s="221">
        <v>0</v>
      </c>
      <c r="I280" s="221">
        <v>0</v>
      </c>
      <c r="J280" s="221">
        <v>0</v>
      </c>
      <c r="K280" s="221">
        <v>0</v>
      </c>
      <c r="L280" s="221">
        <v>0</v>
      </c>
      <c r="M280" s="221">
        <v>0</v>
      </c>
      <c r="N280" s="221">
        <v>8</v>
      </c>
      <c r="O280" s="221">
        <v>8</v>
      </c>
      <c r="P280" s="221">
        <v>0</v>
      </c>
      <c r="Q280" s="221">
        <v>0</v>
      </c>
      <c r="R280" s="221">
        <v>0</v>
      </c>
      <c r="S280" s="222">
        <v>0</v>
      </c>
      <c r="T280" s="66"/>
    </row>
    <row r="281" spans="1:20" ht="26.1" customHeight="1">
      <c r="A281" s="218"/>
      <c r="B281" s="219"/>
      <c r="C281" s="210" t="s">
        <v>443</v>
      </c>
      <c r="D281" s="220">
        <f t="shared" si="5"/>
        <v>266</v>
      </c>
      <c r="E281" s="221">
        <v>2</v>
      </c>
      <c r="F281" s="221">
        <v>2</v>
      </c>
      <c r="G281" s="221">
        <v>0</v>
      </c>
      <c r="H281" s="221">
        <v>0</v>
      </c>
      <c r="I281" s="221">
        <v>0</v>
      </c>
      <c r="J281" s="221">
        <v>0</v>
      </c>
      <c r="K281" s="221">
        <v>0</v>
      </c>
      <c r="L281" s="221">
        <v>0</v>
      </c>
      <c r="M281" s="221">
        <v>0</v>
      </c>
      <c r="N281" s="221">
        <v>2</v>
      </c>
      <c r="O281" s="221">
        <v>2</v>
      </c>
      <c r="P281" s="221">
        <v>0</v>
      </c>
      <c r="Q281" s="221">
        <v>0</v>
      </c>
      <c r="R281" s="221">
        <v>0</v>
      </c>
      <c r="S281" s="222">
        <v>0</v>
      </c>
      <c r="T281" s="66"/>
    </row>
    <row r="282" spans="1:20" ht="26.1" customHeight="1">
      <c r="A282" s="218"/>
      <c r="B282" s="219"/>
      <c r="C282" s="210" t="s">
        <v>444</v>
      </c>
      <c r="D282" s="220">
        <f t="shared" si="5"/>
        <v>267</v>
      </c>
      <c r="E282" s="221">
        <v>360</v>
      </c>
      <c r="F282" s="221">
        <v>298</v>
      </c>
      <c r="G282" s="221">
        <v>62</v>
      </c>
      <c r="H282" s="221">
        <v>0</v>
      </c>
      <c r="I282" s="221">
        <v>0</v>
      </c>
      <c r="J282" s="221">
        <v>0</v>
      </c>
      <c r="K282" s="221">
        <v>360</v>
      </c>
      <c r="L282" s="221">
        <v>298</v>
      </c>
      <c r="M282" s="221">
        <v>62</v>
      </c>
      <c r="N282" s="221">
        <v>0</v>
      </c>
      <c r="O282" s="221">
        <v>0</v>
      </c>
      <c r="P282" s="221">
        <v>0</v>
      </c>
      <c r="Q282" s="221">
        <v>0</v>
      </c>
      <c r="R282" s="221">
        <v>0</v>
      </c>
      <c r="S282" s="222">
        <v>0</v>
      </c>
      <c r="T282" s="66"/>
    </row>
    <row r="283" spans="1:20" ht="26.1" customHeight="1">
      <c r="A283" s="218"/>
      <c r="B283" s="219"/>
      <c r="C283" s="210" t="s">
        <v>445</v>
      </c>
      <c r="D283" s="220">
        <f t="shared" si="5"/>
        <v>268</v>
      </c>
      <c r="E283" s="221">
        <v>4</v>
      </c>
      <c r="F283" s="221">
        <v>3</v>
      </c>
      <c r="G283" s="221">
        <v>1</v>
      </c>
      <c r="H283" s="221">
        <v>0</v>
      </c>
      <c r="I283" s="221">
        <v>0</v>
      </c>
      <c r="J283" s="221">
        <v>0</v>
      </c>
      <c r="K283" s="221">
        <v>0</v>
      </c>
      <c r="L283" s="221">
        <v>0</v>
      </c>
      <c r="M283" s="221">
        <v>0</v>
      </c>
      <c r="N283" s="221">
        <v>4</v>
      </c>
      <c r="O283" s="221">
        <v>3</v>
      </c>
      <c r="P283" s="221">
        <v>1</v>
      </c>
      <c r="Q283" s="221">
        <v>0</v>
      </c>
      <c r="R283" s="221">
        <v>0</v>
      </c>
      <c r="S283" s="222">
        <v>0</v>
      </c>
      <c r="T283" s="66"/>
    </row>
    <row r="284" spans="1:20" ht="26.1" customHeight="1">
      <c r="A284" s="218"/>
      <c r="B284" s="219"/>
      <c r="C284" s="210" t="s">
        <v>446</v>
      </c>
      <c r="D284" s="220">
        <f t="shared" si="5"/>
        <v>269</v>
      </c>
      <c r="E284" s="221">
        <v>108</v>
      </c>
      <c r="F284" s="221">
        <v>70</v>
      </c>
      <c r="G284" s="221">
        <v>38</v>
      </c>
      <c r="H284" s="221">
        <v>0</v>
      </c>
      <c r="I284" s="221">
        <v>0</v>
      </c>
      <c r="J284" s="221">
        <v>0</v>
      </c>
      <c r="K284" s="221">
        <v>108</v>
      </c>
      <c r="L284" s="221">
        <v>70</v>
      </c>
      <c r="M284" s="221">
        <v>38</v>
      </c>
      <c r="N284" s="221">
        <v>0</v>
      </c>
      <c r="O284" s="221">
        <v>0</v>
      </c>
      <c r="P284" s="221">
        <v>0</v>
      </c>
      <c r="Q284" s="221">
        <v>0</v>
      </c>
      <c r="R284" s="221">
        <v>0</v>
      </c>
      <c r="S284" s="222">
        <v>0</v>
      </c>
      <c r="T284" s="66"/>
    </row>
    <row r="285" spans="1:20" ht="26.1" customHeight="1">
      <c r="A285" s="218"/>
      <c r="B285" s="219" t="s">
        <v>447</v>
      </c>
      <c r="C285" s="210" t="s">
        <v>448</v>
      </c>
      <c r="D285" s="220">
        <f t="shared" si="5"/>
        <v>270</v>
      </c>
      <c r="E285" s="221">
        <v>1290</v>
      </c>
      <c r="F285" s="221">
        <v>1158</v>
      </c>
      <c r="G285" s="221">
        <v>132</v>
      </c>
      <c r="H285" s="221">
        <v>60</v>
      </c>
      <c r="I285" s="221">
        <v>56</v>
      </c>
      <c r="J285" s="221">
        <v>4</v>
      </c>
      <c r="K285" s="221">
        <v>1230</v>
      </c>
      <c r="L285" s="221">
        <v>1102</v>
      </c>
      <c r="M285" s="221">
        <v>128</v>
      </c>
      <c r="N285" s="221">
        <v>0</v>
      </c>
      <c r="O285" s="221">
        <v>0</v>
      </c>
      <c r="P285" s="221">
        <v>0</v>
      </c>
      <c r="Q285" s="221">
        <v>0</v>
      </c>
      <c r="R285" s="221">
        <v>0</v>
      </c>
      <c r="S285" s="222">
        <v>0</v>
      </c>
      <c r="T285" s="66"/>
    </row>
    <row r="286" spans="1:20" ht="26.1" customHeight="1">
      <c r="A286" s="218"/>
      <c r="B286" s="219"/>
      <c r="C286" s="210" t="s">
        <v>449</v>
      </c>
      <c r="D286" s="220">
        <f t="shared" si="5"/>
        <v>271</v>
      </c>
      <c r="E286" s="221">
        <v>21</v>
      </c>
      <c r="F286" s="221">
        <v>17</v>
      </c>
      <c r="G286" s="221">
        <v>4</v>
      </c>
      <c r="H286" s="221">
        <v>0</v>
      </c>
      <c r="I286" s="221">
        <v>0</v>
      </c>
      <c r="J286" s="221">
        <v>0</v>
      </c>
      <c r="K286" s="221">
        <v>0</v>
      </c>
      <c r="L286" s="221">
        <v>0</v>
      </c>
      <c r="M286" s="221">
        <v>0</v>
      </c>
      <c r="N286" s="221">
        <v>19</v>
      </c>
      <c r="O286" s="221">
        <v>16</v>
      </c>
      <c r="P286" s="221">
        <v>3</v>
      </c>
      <c r="Q286" s="221">
        <v>2</v>
      </c>
      <c r="R286" s="221">
        <v>1</v>
      </c>
      <c r="S286" s="222">
        <v>1</v>
      </c>
      <c r="T286" s="66"/>
    </row>
    <row r="287" spans="1:20" ht="26.1" customHeight="1">
      <c r="A287" s="218"/>
      <c r="B287" s="219"/>
      <c r="C287" s="210" t="s">
        <v>450</v>
      </c>
      <c r="D287" s="220">
        <f t="shared" si="5"/>
        <v>272</v>
      </c>
      <c r="E287" s="221">
        <v>11</v>
      </c>
      <c r="F287" s="221">
        <v>7</v>
      </c>
      <c r="G287" s="221">
        <v>4</v>
      </c>
      <c r="H287" s="221">
        <v>0</v>
      </c>
      <c r="I287" s="221">
        <v>0</v>
      </c>
      <c r="J287" s="221">
        <v>0</v>
      </c>
      <c r="K287" s="221">
        <v>0</v>
      </c>
      <c r="L287" s="221">
        <v>0</v>
      </c>
      <c r="M287" s="221">
        <v>0</v>
      </c>
      <c r="N287" s="221">
        <v>0</v>
      </c>
      <c r="O287" s="221">
        <v>0</v>
      </c>
      <c r="P287" s="221">
        <v>0</v>
      </c>
      <c r="Q287" s="221">
        <v>11</v>
      </c>
      <c r="R287" s="221">
        <v>7</v>
      </c>
      <c r="S287" s="222">
        <v>4</v>
      </c>
      <c r="T287" s="66"/>
    </row>
    <row r="288" spans="1:20" ht="26.1" customHeight="1">
      <c r="A288" s="218"/>
      <c r="B288" s="219"/>
      <c r="C288" s="210" t="s">
        <v>451</v>
      </c>
      <c r="D288" s="220">
        <f t="shared" si="5"/>
        <v>273</v>
      </c>
      <c r="E288" s="221">
        <v>154</v>
      </c>
      <c r="F288" s="221">
        <v>110</v>
      </c>
      <c r="G288" s="221">
        <v>44</v>
      </c>
      <c r="H288" s="221">
        <v>0</v>
      </c>
      <c r="I288" s="221">
        <v>0</v>
      </c>
      <c r="J288" s="221">
        <v>0</v>
      </c>
      <c r="K288" s="221">
        <v>2</v>
      </c>
      <c r="L288" s="221">
        <v>0</v>
      </c>
      <c r="M288" s="221">
        <v>2</v>
      </c>
      <c r="N288" s="221">
        <v>121</v>
      </c>
      <c r="O288" s="221">
        <v>94</v>
      </c>
      <c r="P288" s="221">
        <v>27</v>
      </c>
      <c r="Q288" s="221">
        <v>31</v>
      </c>
      <c r="R288" s="221">
        <v>16</v>
      </c>
      <c r="S288" s="221">
        <v>15</v>
      </c>
      <c r="T288" s="66"/>
    </row>
    <row r="289" spans="1:20" ht="26.1" customHeight="1">
      <c r="A289" s="218"/>
      <c r="B289" s="219"/>
      <c r="C289" s="210" t="s">
        <v>452</v>
      </c>
      <c r="D289" s="220">
        <f t="shared" si="5"/>
        <v>274</v>
      </c>
      <c r="E289" s="221">
        <v>19</v>
      </c>
      <c r="F289" s="221">
        <v>15</v>
      </c>
      <c r="G289" s="221">
        <v>4</v>
      </c>
      <c r="H289" s="221">
        <v>0</v>
      </c>
      <c r="I289" s="221">
        <v>0</v>
      </c>
      <c r="J289" s="221">
        <v>0</v>
      </c>
      <c r="K289" s="221">
        <v>0</v>
      </c>
      <c r="L289" s="221">
        <v>0</v>
      </c>
      <c r="M289" s="221">
        <v>0</v>
      </c>
      <c r="N289" s="221">
        <v>14</v>
      </c>
      <c r="O289" s="221">
        <v>12</v>
      </c>
      <c r="P289" s="221">
        <v>2</v>
      </c>
      <c r="Q289" s="221">
        <v>5</v>
      </c>
      <c r="R289" s="221">
        <v>3</v>
      </c>
      <c r="S289" s="222">
        <v>2</v>
      </c>
      <c r="T289" s="66"/>
    </row>
    <row r="290" spans="1:20" ht="26.1" customHeight="1">
      <c r="A290" s="218"/>
      <c r="B290" s="219"/>
      <c r="C290" s="210" t="s">
        <v>453</v>
      </c>
      <c r="D290" s="220">
        <f t="shared" si="5"/>
        <v>275</v>
      </c>
      <c r="E290" s="221">
        <v>43</v>
      </c>
      <c r="F290" s="221">
        <v>40</v>
      </c>
      <c r="G290" s="221">
        <v>3</v>
      </c>
      <c r="H290" s="221">
        <v>0</v>
      </c>
      <c r="I290" s="221">
        <v>0</v>
      </c>
      <c r="J290" s="221">
        <v>0</v>
      </c>
      <c r="K290" s="221">
        <v>0</v>
      </c>
      <c r="L290" s="221">
        <v>0</v>
      </c>
      <c r="M290" s="221">
        <v>0</v>
      </c>
      <c r="N290" s="221">
        <v>39</v>
      </c>
      <c r="O290" s="221">
        <v>37</v>
      </c>
      <c r="P290" s="221">
        <v>2</v>
      </c>
      <c r="Q290" s="221">
        <v>4</v>
      </c>
      <c r="R290" s="221">
        <v>3</v>
      </c>
      <c r="S290" s="222">
        <v>1</v>
      </c>
      <c r="T290" s="66"/>
    </row>
    <row r="291" spans="1:20" ht="26.1" customHeight="1">
      <c r="A291" s="218"/>
      <c r="B291" s="219"/>
      <c r="C291" s="210" t="s">
        <v>454</v>
      </c>
      <c r="D291" s="220">
        <f t="shared" si="5"/>
        <v>276</v>
      </c>
      <c r="E291" s="221">
        <v>171</v>
      </c>
      <c r="F291" s="221">
        <v>164</v>
      </c>
      <c r="G291" s="221">
        <v>7</v>
      </c>
      <c r="H291" s="221">
        <v>0</v>
      </c>
      <c r="I291" s="221">
        <v>0</v>
      </c>
      <c r="J291" s="221">
        <v>0</v>
      </c>
      <c r="K291" s="221">
        <v>171</v>
      </c>
      <c r="L291" s="221">
        <v>164</v>
      </c>
      <c r="M291" s="221">
        <v>7</v>
      </c>
      <c r="N291" s="221">
        <v>0</v>
      </c>
      <c r="O291" s="221">
        <v>0</v>
      </c>
      <c r="P291" s="221">
        <v>0</v>
      </c>
      <c r="Q291" s="221">
        <v>0</v>
      </c>
      <c r="R291" s="221">
        <v>0</v>
      </c>
      <c r="S291" s="222">
        <v>0</v>
      </c>
      <c r="T291" s="66"/>
    </row>
    <row r="292" spans="1:20" ht="26.1" customHeight="1">
      <c r="A292" s="218"/>
      <c r="B292" s="219"/>
      <c r="C292" s="210" t="s">
        <v>455</v>
      </c>
      <c r="D292" s="220">
        <f t="shared" si="5"/>
        <v>277</v>
      </c>
      <c r="E292" s="221">
        <v>23</v>
      </c>
      <c r="F292" s="221">
        <v>22</v>
      </c>
      <c r="G292" s="221">
        <v>1</v>
      </c>
      <c r="H292" s="221">
        <v>0</v>
      </c>
      <c r="I292" s="221">
        <v>0</v>
      </c>
      <c r="J292" s="221">
        <v>0</v>
      </c>
      <c r="K292" s="221">
        <v>0</v>
      </c>
      <c r="L292" s="221">
        <v>0</v>
      </c>
      <c r="M292" s="221">
        <v>0</v>
      </c>
      <c r="N292" s="221">
        <v>23</v>
      </c>
      <c r="O292" s="221">
        <v>22</v>
      </c>
      <c r="P292" s="221">
        <v>1</v>
      </c>
      <c r="Q292" s="221">
        <v>0</v>
      </c>
      <c r="R292" s="221">
        <v>0</v>
      </c>
      <c r="S292" s="222">
        <v>0</v>
      </c>
      <c r="T292" s="66"/>
    </row>
    <row r="293" spans="1:20" ht="26.1" customHeight="1">
      <c r="A293" s="218"/>
      <c r="B293" s="219"/>
      <c r="C293" s="210" t="s">
        <v>456</v>
      </c>
      <c r="D293" s="220">
        <f t="shared" si="5"/>
        <v>278</v>
      </c>
      <c r="E293" s="221">
        <v>28</v>
      </c>
      <c r="F293" s="221">
        <v>21</v>
      </c>
      <c r="G293" s="221">
        <v>7</v>
      </c>
      <c r="H293" s="221">
        <v>0</v>
      </c>
      <c r="I293" s="221">
        <v>0</v>
      </c>
      <c r="J293" s="221">
        <v>0</v>
      </c>
      <c r="K293" s="221">
        <v>28</v>
      </c>
      <c r="L293" s="221">
        <v>21</v>
      </c>
      <c r="M293" s="221">
        <v>7</v>
      </c>
      <c r="N293" s="221">
        <v>0</v>
      </c>
      <c r="O293" s="221">
        <v>0</v>
      </c>
      <c r="P293" s="221">
        <v>0</v>
      </c>
      <c r="Q293" s="221">
        <v>0</v>
      </c>
      <c r="R293" s="221">
        <v>0</v>
      </c>
      <c r="S293" s="222">
        <v>0</v>
      </c>
      <c r="T293" s="66"/>
    </row>
    <row r="294" spans="1:20" ht="26.1" customHeight="1">
      <c r="A294" s="218"/>
      <c r="B294" s="219"/>
      <c r="C294" s="210" t="s">
        <v>457</v>
      </c>
      <c r="D294" s="220">
        <f t="shared" si="5"/>
        <v>279</v>
      </c>
      <c r="E294" s="221">
        <v>6</v>
      </c>
      <c r="F294" s="221">
        <v>3</v>
      </c>
      <c r="G294" s="221">
        <v>3</v>
      </c>
      <c r="H294" s="221">
        <v>0</v>
      </c>
      <c r="I294" s="221">
        <v>0</v>
      </c>
      <c r="J294" s="221">
        <v>0</v>
      </c>
      <c r="K294" s="221">
        <v>0</v>
      </c>
      <c r="L294" s="221">
        <v>0</v>
      </c>
      <c r="M294" s="221">
        <v>0</v>
      </c>
      <c r="N294" s="221">
        <v>6</v>
      </c>
      <c r="O294" s="221">
        <v>3</v>
      </c>
      <c r="P294" s="221">
        <v>3</v>
      </c>
      <c r="Q294" s="221">
        <v>0</v>
      </c>
      <c r="R294" s="221">
        <v>0</v>
      </c>
      <c r="S294" s="222">
        <v>0</v>
      </c>
      <c r="T294" s="66"/>
    </row>
    <row r="295" spans="1:20" ht="26.1" customHeight="1">
      <c r="A295" s="218"/>
      <c r="B295" s="219"/>
      <c r="C295" s="210" t="s">
        <v>458</v>
      </c>
      <c r="D295" s="220">
        <f t="shared" si="5"/>
        <v>280</v>
      </c>
      <c r="E295" s="221">
        <v>6</v>
      </c>
      <c r="F295" s="221">
        <v>6</v>
      </c>
      <c r="G295" s="221">
        <v>0</v>
      </c>
      <c r="H295" s="221">
        <v>0</v>
      </c>
      <c r="I295" s="221">
        <v>0</v>
      </c>
      <c r="J295" s="221">
        <v>0</v>
      </c>
      <c r="K295" s="221">
        <v>0</v>
      </c>
      <c r="L295" s="221">
        <v>0</v>
      </c>
      <c r="M295" s="221">
        <v>0</v>
      </c>
      <c r="N295" s="221">
        <v>6</v>
      </c>
      <c r="O295" s="221">
        <v>6</v>
      </c>
      <c r="P295" s="221">
        <v>0</v>
      </c>
      <c r="Q295" s="221">
        <v>0</v>
      </c>
      <c r="R295" s="221">
        <v>0</v>
      </c>
      <c r="S295" s="222">
        <v>0</v>
      </c>
      <c r="T295" s="66"/>
    </row>
    <row r="296" spans="1:20" ht="26.1" customHeight="1">
      <c r="A296" s="218"/>
      <c r="B296" s="219"/>
      <c r="C296" s="210" t="s">
        <v>459</v>
      </c>
      <c r="D296" s="220">
        <f t="shared" si="5"/>
        <v>281</v>
      </c>
      <c r="E296" s="221">
        <v>16</v>
      </c>
      <c r="F296" s="221">
        <v>12</v>
      </c>
      <c r="G296" s="221">
        <v>4</v>
      </c>
      <c r="H296" s="221">
        <v>0</v>
      </c>
      <c r="I296" s="221">
        <v>0</v>
      </c>
      <c r="J296" s="221">
        <v>0</v>
      </c>
      <c r="K296" s="221">
        <v>16</v>
      </c>
      <c r="L296" s="221">
        <v>12</v>
      </c>
      <c r="M296" s="221">
        <v>4</v>
      </c>
      <c r="N296" s="221">
        <v>0</v>
      </c>
      <c r="O296" s="221">
        <v>0</v>
      </c>
      <c r="P296" s="221">
        <v>0</v>
      </c>
      <c r="Q296" s="221">
        <v>0</v>
      </c>
      <c r="R296" s="221">
        <v>0</v>
      </c>
      <c r="S296" s="222">
        <v>0</v>
      </c>
      <c r="T296" s="66"/>
    </row>
    <row r="297" spans="1:20" ht="27" customHeight="1">
      <c r="A297" s="218"/>
      <c r="B297" s="219" t="s">
        <v>460</v>
      </c>
      <c r="C297" s="210" t="s">
        <v>461</v>
      </c>
      <c r="D297" s="220">
        <f t="shared" si="5"/>
        <v>282</v>
      </c>
      <c r="E297" s="221">
        <v>669</v>
      </c>
      <c r="F297" s="221">
        <v>622</v>
      </c>
      <c r="G297" s="221">
        <v>47</v>
      </c>
      <c r="H297" s="221">
        <v>0</v>
      </c>
      <c r="I297" s="221">
        <v>0</v>
      </c>
      <c r="J297" s="221">
        <v>0</v>
      </c>
      <c r="K297" s="221">
        <v>669</v>
      </c>
      <c r="L297" s="221">
        <v>622</v>
      </c>
      <c r="M297" s="221">
        <v>47</v>
      </c>
      <c r="N297" s="221">
        <v>0</v>
      </c>
      <c r="O297" s="221">
        <v>0</v>
      </c>
      <c r="P297" s="221">
        <v>0</v>
      </c>
      <c r="Q297" s="221">
        <v>0</v>
      </c>
      <c r="R297" s="221">
        <v>0</v>
      </c>
      <c r="S297" s="222">
        <v>0</v>
      </c>
      <c r="T297" s="66"/>
    </row>
    <row r="298" spans="1:20" ht="27" customHeight="1">
      <c r="A298" s="218"/>
      <c r="B298" s="219"/>
      <c r="C298" s="210" t="s">
        <v>462</v>
      </c>
      <c r="D298" s="220">
        <f t="shared" si="5"/>
        <v>283</v>
      </c>
      <c r="E298" s="221">
        <v>39</v>
      </c>
      <c r="F298" s="221">
        <v>32</v>
      </c>
      <c r="G298" s="221">
        <v>7</v>
      </c>
      <c r="H298" s="221">
        <v>0</v>
      </c>
      <c r="I298" s="221">
        <v>0</v>
      </c>
      <c r="J298" s="221">
        <v>0</v>
      </c>
      <c r="K298" s="221">
        <v>0</v>
      </c>
      <c r="L298" s="221">
        <v>0</v>
      </c>
      <c r="M298" s="221">
        <v>0</v>
      </c>
      <c r="N298" s="221">
        <v>35</v>
      </c>
      <c r="O298" s="221">
        <v>31</v>
      </c>
      <c r="P298" s="221">
        <v>4</v>
      </c>
      <c r="Q298" s="221">
        <v>4</v>
      </c>
      <c r="R298" s="221">
        <v>1</v>
      </c>
      <c r="S298" s="222">
        <v>3</v>
      </c>
      <c r="T298" s="66"/>
    </row>
    <row r="299" spans="1:20" ht="27" customHeight="1">
      <c r="A299" s="218"/>
      <c r="B299" s="219"/>
      <c r="C299" s="210" t="s">
        <v>463</v>
      </c>
      <c r="D299" s="220">
        <f t="shared" si="5"/>
        <v>284</v>
      </c>
      <c r="E299" s="221">
        <v>5</v>
      </c>
      <c r="F299" s="221">
        <v>3</v>
      </c>
      <c r="G299" s="221">
        <v>2</v>
      </c>
      <c r="H299" s="221">
        <v>0</v>
      </c>
      <c r="I299" s="221">
        <v>0</v>
      </c>
      <c r="J299" s="221">
        <v>0</v>
      </c>
      <c r="K299" s="221">
        <v>0</v>
      </c>
      <c r="L299" s="221">
        <v>0</v>
      </c>
      <c r="M299" s="221">
        <v>0</v>
      </c>
      <c r="N299" s="221">
        <v>5</v>
      </c>
      <c r="O299" s="221">
        <v>3</v>
      </c>
      <c r="P299" s="221">
        <v>2</v>
      </c>
      <c r="Q299" s="221">
        <v>0</v>
      </c>
      <c r="R299" s="221">
        <v>0</v>
      </c>
      <c r="S299" s="222">
        <v>0</v>
      </c>
      <c r="T299" s="66"/>
    </row>
    <row r="300" spans="1:20" ht="27" customHeight="1">
      <c r="A300" s="218"/>
      <c r="B300" s="219"/>
      <c r="C300" s="210" t="s">
        <v>464</v>
      </c>
      <c r="D300" s="220">
        <f t="shared" si="5"/>
        <v>285</v>
      </c>
      <c r="E300" s="221">
        <v>5</v>
      </c>
      <c r="F300" s="221">
        <v>5</v>
      </c>
      <c r="G300" s="221">
        <v>0</v>
      </c>
      <c r="H300" s="221">
        <v>0</v>
      </c>
      <c r="I300" s="221">
        <v>0</v>
      </c>
      <c r="J300" s="221">
        <v>0</v>
      </c>
      <c r="K300" s="221">
        <v>0</v>
      </c>
      <c r="L300" s="221">
        <v>0</v>
      </c>
      <c r="M300" s="221">
        <v>0</v>
      </c>
      <c r="N300" s="221">
        <v>5</v>
      </c>
      <c r="O300" s="221">
        <v>5</v>
      </c>
      <c r="P300" s="221">
        <v>0</v>
      </c>
      <c r="Q300" s="221">
        <v>0</v>
      </c>
      <c r="R300" s="221">
        <v>0</v>
      </c>
      <c r="S300" s="222">
        <v>0</v>
      </c>
      <c r="T300" s="66"/>
    </row>
    <row r="301" spans="1:20" ht="27" customHeight="1">
      <c r="A301" s="218"/>
      <c r="B301" s="219"/>
      <c r="C301" s="210" t="s">
        <v>465</v>
      </c>
      <c r="D301" s="220">
        <f t="shared" si="5"/>
        <v>286</v>
      </c>
      <c r="E301" s="221">
        <v>312</v>
      </c>
      <c r="F301" s="221">
        <v>274</v>
      </c>
      <c r="G301" s="221">
        <v>38</v>
      </c>
      <c r="H301" s="221">
        <v>0</v>
      </c>
      <c r="I301" s="221">
        <v>0</v>
      </c>
      <c r="J301" s="221">
        <v>0</v>
      </c>
      <c r="K301" s="221">
        <v>312</v>
      </c>
      <c r="L301" s="221">
        <v>274</v>
      </c>
      <c r="M301" s="221">
        <v>38</v>
      </c>
      <c r="N301" s="221">
        <v>0</v>
      </c>
      <c r="O301" s="221">
        <v>0</v>
      </c>
      <c r="P301" s="221">
        <v>0</v>
      </c>
      <c r="Q301" s="221">
        <v>0</v>
      </c>
      <c r="R301" s="221">
        <v>0</v>
      </c>
      <c r="S301" s="222">
        <v>0</v>
      </c>
      <c r="T301" s="66"/>
    </row>
    <row r="302" spans="1:20" ht="27" customHeight="1">
      <c r="A302" s="218"/>
      <c r="B302" s="219"/>
      <c r="C302" s="210" t="s">
        <v>465</v>
      </c>
      <c r="D302" s="220">
        <f t="shared" si="5"/>
        <v>287</v>
      </c>
      <c r="E302" s="221">
        <v>10</v>
      </c>
      <c r="F302" s="221">
        <v>10</v>
      </c>
      <c r="G302" s="221">
        <v>0</v>
      </c>
      <c r="H302" s="221">
        <v>0</v>
      </c>
      <c r="I302" s="221">
        <v>0</v>
      </c>
      <c r="J302" s="221">
        <v>0</v>
      </c>
      <c r="K302" s="221">
        <v>0</v>
      </c>
      <c r="L302" s="221">
        <v>0</v>
      </c>
      <c r="M302" s="221">
        <v>0</v>
      </c>
      <c r="N302" s="221">
        <v>10</v>
      </c>
      <c r="O302" s="221">
        <v>10</v>
      </c>
      <c r="P302" s="221">
        <v>0</v>
      </c>
      <c r="Q302" s="221">
        <v>0</v>
      </c>
      <c r="R302" s="221">
        <v>0</v>
      </c>
      <c r="S302" s="222">
        <v>0</v>
      </c>
      <c r="T302" s="66"/>
    </row>
    <row r="303" spans="1:20" ht="26.1" customHeight="1">
      <c r="A303" s="218"/>
      <c r="B303" s="219" t="s">
        <v>466</v>
      </c>
      <c r="C303" s="210" t="s">
        <v>467</v>
      </c>
      <c r="D303" s="220">
        <f t="shared" si="5"/>
        <v>288</v>
      </c>
      <c r="E303" s="221">
        <v>482</v>
      </c>
      <c r="F303" s="221">
        <v>140</v>
      </c>
      <c r="G303" s="221">
        <v>342</v>
      </c>
      <c r="H303" s="221">
        <v>0</v>
      </c>
      <c r="I303" s="221">
        <v>0</v>
      </c>
      <c r="J303" s="221">
        <v>0</v>
      </c>
      <c r="K303" s="221">
        <v>482</v>
      </c>
      <c r="L303" s="221">
        <v>140</v>
      </c>
      <c r="M303" s="221">
        <v>342</v>
      </c>
      <c r="N303" s="221">
        <v>0</v>
      </c>
      <c r="O303" s="221">
        <v>0</v>
      </c>
      <c r="P303" s="221">
        <v>0</v>
      </c>
      <c r="Q303" s="221">
        <v>0</v>
      </c>
      <c r="R303" s="221">
        <v>0</v>
      </c>
      <c r="S303" s="222">
        <v>0</v>
      </c>
      <c r="T303" s="66"/>
    </row>
    <row r="304" spans="1:20" ht="26.1" customHeight="1">
      <c r="A304" s="218"/>
      <c r="B304" s="219"/>
      <c r="C304" s="210" t="s">
        <v>468</v>
      </c>
      <c r="D304" s="220">
        <f t="shared" si="5"/>
        <v>289</v>
      </c>
      <c r="E304" s="221">
        <v>3</v>
      </c>
      <c r="F304" s="221">
        <v>1</v>
      </c>
      <c r="G304" s="221">
        <v>2</v>
      </c>
      <c r="H304" s="221">
        <v>0</v>
      </c>
      <c r="I304" s="221">
        <v>0</v>
      </c>
      <c r="J304" s="221">
        <v>0</v>
      </c>
      <c r="K304" s="221">
        <v>0</v>
      </c>
      <c r="L304" s="221">
        <v>0</v>
      </c>
      <c r="M304" s="221">
        <v>0</v>
      </c>
      <c r="N304" s="221">
        <v>3</v>
      </c>
      <c r="O304" s="221">
        <v>1</v>
      </c>
      <c r="P304" s="221">
        <v>2</v>
      </c>
      <c r="Q304" s="221">
        <v>0</v>
      </c>
      <c r="R304" s="221">
        <v>0</v>
      </c>
      <c r="S304" s="222">
        <v>0</v>
      </c>
      <c r="T304" s="66"/>
    </row>
    <row r="305" spans="1:20" ht="26.1" customHeight="1">
      <c r="A305" s="218"/>
      <c r="B305" s="219"/>
      <c r="C305" s="210" t="s">
        <v>469</v>
      </c>
      <c r="D305" s="220">
        <f t="shared" si="5"/>
        <v>290</v>
      </c>
      <c r="E305" s="221">
        <v>12</v>
      </c>
      <c r="F305" s="221">
        <v>9</v>
      </c>
      <c r="G305" s="221">
        <v>3</v>
      </c>
      <c r="H305" s="221">
        <v>0</v>
      </c>
      <c r="I305" s="221">
        <v>0</v>
      </c>
      <c r="J305" s="221">
        <v>0</v>
      </c>
      <c r="K305" s="221">
        <v>0</v>
      </c>
      <c r="L305" s="221">
        <v>0</v>
      </c>
      <c r="M305" s="221">
        <v>0</v>
      </c>
      <c r="N305" s="221">
        <v>11</v>
      </c>
      <c r="O305" s="221">
        <v>9</v>
      </c>
      <c r="P305" s="221">
        <v>2</v>
      </c>
      <c r="Q305" s="221">
        <v>1</v>
      </c>
      <c r="R305" s="221">
        <v>0</v>
      </c>
      <c r="S305" s="222">
        <v>1</v>
      </c>
      <c r="T305" s="66"/>
    </row>
    <row r="306" spans="1:20" ht="26.1" customHeight="1">
      <c r="A306" s="218"/>
      <c r="B306" s="219"/>
      <c r="C306" s="210" t="s">
        <v>470</v>
      </c>
      <c r="D306" s="220">
        <f t="shared" si="5"/>
        <v>291</v>
      </c>
      <c r="E306" s="221">
        <v>78</v>
      </c>
      <c r="F306" s="221">
        <v>5</v>
      </c>
      <c r="G306" s="221">
        <v>73</v>
      </c>
      <c r="H306" s="221">
        <v>0</v>
      </c>
      <c r="I306" s="221">
        <v>0</v>
      </c>
      <c r="J306" s="221">
        <v>0</v>
      </c>
      <c r="K306" s="221">
        <v>0</v>
      </c>
      <c r="L306" s="221">
        <v>0</v>
      </c>
      <c r="M306" s="221">
        <v>0</v>
      </c>
      <c r="N306" s="221">
        <v>76</v>
      </c>
      <c r="O306" s="221">
        <v>5</v>
      </c>
      <c r="P306" s="221">
        <v>71</v>
      </c>
      <c r="Q306" s="221">
        <v>2</v>
      </c>
      <c r="R306" s="221">
        <v>0</v>
      </c>
      <c r="S306" s="222">
        <v>2</v>
      </c>
      <c r="T306" s="66"/>
    </row>
    <row r="307" spans="1:20" ht="26.1" customHeight="1">
      <c r="A307" s="218"/>
      <c r="B307" s="219"/>
      <c r="C307" s="210" t="s">
        <v>471</v>
      </c>
      <c r="D307" s="220">
        <f t="shared" si="5"/>
        <v>292</v>
      </c>
      <c r="E307" s="221">
        <v>26</v>
      </c>
      <c r="F307" s="221">
        <v>3</v>
      </c>
      <c r="G307" s="221">
        <v>23</v>
      </c>
      <c r="H307" s="221">
        <v>0</v>
      </c>
      <c r="I307" s="221">
        <v>0</v>
      </c>
      <c r="J307" s="221">
        <v>0</v>
      </c>
      <c r="K307" s="221">
        <v>0</v>
      </c>
      <c r="L307" s="221">
        <v>0</v>
      </c>
      <c r="M307" s="221">
        <v>0</v>
      </c>
      <c r="N307" s="221">
        <v>23</v>
      </c>
      <c r="O307" s="221">
        <v>3</v>
      </c>
      <c r="P307" s="221">
        <v>20</v>
      </c>
      <c r="Q307" s="221">
        <v>3</v>
      </c>
      <c r="R307" s="221">
        <v>0</v>
      </c>
      <c r="S307" s="222">
        <v>3</v>
      </c>
      <c r="T307" s="66"/>
    </row>
    <row r="308" spans="1:20" ht="26.1" customHeight="1">
      <c r="A308" s="218"/>
      <c r="B308" s="219"/>
      <c r="C308" s="210" t="s">
        <v>472</v>
      </c>
      <c r="D308" s="220">
        <f t="shared" si="5"/>
        <v>293</v>
      </c>
      <c r="E308" s="221">
        <v>9</v>
      </c>
      <c r="F308" s="221">
        <v>1</v>
      </c>
      <c r="G308" s="221">
        <v>8</v>
      </c>
      <c r="H308" s="221">
        <v>0</v>
      </c>
      <c r="I308" s="221">
        <v>0</v>
      </c>
      <c r="J308" s="221">
        <v>0</v>
      </c>
      <c r="K308" s="221">
        <v>0</v>
      </c>
      <c r="L308" s="221">
        <v>0</v>
      </c>
      <c r="M308" s="221">
        <v>0</v>
      </c>
      <c r="N308" s="221">
        <v>9</v>
      </c>
      <c r="O308" s="221">
        <v>1</v>
      </c>
      <c r="P308" s="221">
        <v>8</v>
      </c>
      <c r="Q308" s="221">
        <v>0</v>
      </c>
      <c r="R308" s="221">
        <v>0</v>
      </c>
      <c r="S308" s="222">
        <v>0</v>
      </c>
      <c r="T308" s="66"/>
    </row>
    <row r="309" spans="1:20" ht="26.1" customHeight="1">
      <c r="A309" s="218"/>
      <c r="B309" s="219"/>
      <c r="C309" s="210" t="s">
        <v>473</v>
      </c>
      <c r="D309" s="220">
        <f t="shared" si="5"/>
        <v>294</v>
      </c>
      <c r="E309" s="221">
        <v>26</v>
      </c>
      <c r="F309" s="221">
        <v>1</v>
      </c>
      <c r="G309" s="221">
        <v>25</v>
      </c>
      <c r="H309" s="221">
        <v>0</v>
      </c>
      <c r="I309" s="221">
        <v>0</v>
      </c>
      <c r="J309" s="221">
        <v>0</v>
      </c>
      <c r="K309" s="221">
        <v>0</v>
      </c>
      <c r="L309" s="221">
        <v>0</v>
      </c>
      <c r="M309" s="221">
        <v>0</v>
      </c>
      <c r="N309" s="221">
        <v>26</v>
      </c>
      <c r="O309" s="221">
        <v>1</v>
      </c>
      <c r="P309" s="221">
        <v>25</v>
      </c>
      <c r="Q309" s="221">
        <v>0</v>
      </c>
      <c r="R309" s="221">
        <v>0</v>
      </c>
      <c r="S309" s="222">
        <v>0</v>
      </c>
      <c r="T309" s="66"/>
    </row>
    <row r="310" spans="1:20" ht="26.1" customHeight="1">
      <c r="A310" s="218"/>
      <c r="B310" s="219"/>
      <c r="C310" s="210" t="s">
        <v>474</v>
      </c>
      <c r="D310" s="220">
        <f t="shared" si="5"/>
        <v>295</v>
      </c>
      <c r="E310" s="221">
        <v>147</v>
      </c>
      <c r="F310" s="221">
        <v>36</v>
      </c>
      <c r="G310" s="221">
        <v>111</v>
      </c>
      <c r="H310" s="221">
        <v>0</v>
      </c>
      <c r="I310" s="221">
        <v>0</v>
      </c>
      <c r="J310" s="221">
        <v>0</v>
      </c>
      <c r="K310" s="221">
        <v>147</v>
      </c>
      <c r="L310" s="221">
        <v>36</v>
      </c>
      <c r="M310" s="221">
        <v>111</v>
      </c>
      <c r="N310" s="221">
        <v>0</v>
      </c>
      <c r="O310" s="221">
        <v>0</v>
      </c>
      <c r="P310" s="221">
        <v>0</v>
      </c>
      <c r="Q310" s="221">
        <v>0</v>
      </c>
      <c r="R310" s="221">
        <v>0</v>
      </c>
      <c r="S310" s="222">
        <v>0</v>
      </c>
      <c r="T310" s="66"/>
    </row>
    <row r="311" spans="1:20" ht="26.1" customHeight="1">
      <c r="A311" s="218"/>
      <c r="B311" s="219"/>
      <c r="C311" s="210" t="s">
        <v>475</v>
      </c>
      <c r="D311" s="220">
        <f t="shared" si="5"/>
        <v>296</v>
      </c>
      <c r="E311" s="221">
        <v>20</v>
      </c>
      <c r="F311" s="221">
        <v>1</v>
      </c>
      <c r="G311" s="221">
        <v>19</v>
      </c>
      <c r="H311" s="221">
        <v>0</v>
      </c>
      <c r="I311" s="221">
        <v>0</v>
      </c>
      <c r="J311" s="221">
        <v>0</v>
      </c>
      <c r="K311" s="221">
        <v>0</v>
      </c>
      <c r="L311" s="221">
        <v>0</v>
      </c>
      <c r="M311" s="221">
        <v>0</v>
      </c>
      <c r="N311" s="221">
        <v>18</v>
      </c>
      <c r="O311" s="221">
        <v>1</v>
      </c>
      <c r="P311" s="221">
        <v>17</v>
      </c>
      <c r="Q311" s="221">
        <v>2</v>
      </c>
      <c r="R311" s="221">
        <v>0</v>
      </c>
      <c r="S311" s="222">
        <v>2</v>
      </c>
      <c r="T311" s="66"/>
    </row>
    <row r="312" spans="1:20" ht="26.1" customHeight="1">
      <c r="A312" s="218"/>
      <c r="B312" s="219"/>
      <c r="C312" s="210" t="s">
        <v>476</v>
      </c>
      <c r="D312" s="220">
        <f t="shared" si="5"/>
        <v>297</v>
      </c>
      <c r="E312" s="221">
        <v>228</v>
      </c>
      <c r="F312" s="221">
        <v>47</v>
      </c>
      <c r="G312" s="221">
        <v>181</v>
      </c>
      <c r="H312" s="221">
        <v>0</v>
      </c>
      <c r="I312" s="221">
        <v>0</v>
      </c>
      <c r="J312" s="221">
        <v>0</v>
      </c>
      <c r="K312" s="221">
        <v>228</v>
      </c>
      <c r="L312" s="221">
        <v>47</v>
      </c>
      <c r="M312" s="221">
        <v>181</v>
      </c>
      <c r="N312" s="221">
        <v>0</v>
      </c>
      <c r="O312" s="221">
        <v>0</v>
      </c>
      <c r="P312" s="221">
        <v>0</v>
      </c>
      <c r="Q312" s="221">
        <v>0</v>
      </c>
      <c r="R312" s="221">
        <v>0</v>
      </c>
      <c r="S312" s="222">
        <v>0</v>
      </c>
      <c r="T312" s="66"/>
    </row>
    <row r="313" spans="1:20" ht="26.1" customHeight="1">
      <c r="A313" s="218"/>
      <c r="B313" s="219" t="s">
        <v>477</v>
      </c>
      <c r="C313" s="210" t="s">
        <v>478</v>
      </c>
      <c r="D313" s="220">
        <f t="shared" si="5"/>
        <v>298</v>
      </c>
      <c r="E313" s="221">
        <v>5</v>
      </c>
      <c r="F313" s="221">
        <v>0</v>
      </c>
      <c r="G313" s="221">
        <v>5</v>
      </c>
      <c r="H313" s="221">
        <v>0</v>
      </c>
      <c r="I313" s="221">
        <v>0</v>
      </c>
      <c r="J313" s="221">
        <v>0</v>
      </c>
      <c r="K313" s="221">
        <v>0</v>
      </c>
      <c r="L313" s="221">
        <v>0</v>
      </c>
      <c r="M313" s="221">
        <v>0</v>
      </c>
      <c r="N313" s="221">
        <v>5</v>
      </c>
      <c r="O313" s="221">
        <v>0</v>
      </c>
      <c r="P313" s="221">
        <v>5</v>
      </c>
      <c r="Q313" s="221">
        <v>0</v>
      </c>
      <c r="R313" s="221">
        <v>0</v>
      </c>
      <c r="S313" s="222">
        <v>0</v>
      </c>
      <c r="T313" s="66"/>
    </row>
    <row r="314" spans="1:20" ht="26.1" customHeight="1">
      <c r="A314" s="218"/>
      <c r="B314" s="219"/>
      <c r="C314" s="210" t="s">
        <v>479</v>
      </c>
      <c r="D314" s="220">
        <f t="shared" si="5"/>
        <v>299</v>
      </c>
      <c r="E314" s="221">
        <v>6</v>
      </c>
      <c r="F314" s="221">
        <v>3</v>
      </c>
      <c r="G314" s="221">
        <v>3</v>
      </c>
      <c r="H314" s="221">
        <v>0</v>
      </c>
      <c r="I314" s="221">
        <v>0</v>
      </c>
      <c r="J314" s="221">
        <v>0</v>
      </c>
      <c r="K314" s="221">
        <v>0</v>
      </c>
      <c r="L314" s="221">
        <v>0</v>
      </c>
      <c r="M314" s="221">
        <v>0</v>
      </c>
      <c r="N314" s="221">
        <v>3</v>
      </c>
      <c r="O314" s="221">
        <v>2</v>
      </c>
      <c r="P314" s="221">
        <v>1</v>
      </c>
      <c r="Q314" s="221">
        <v>3</v>
      </c>
      <c r="R314" s="221">
        <v>1</v>
      </c>
      <c r="S314" s="222">
        <v>2</v>
      </c>
      <c r="T314" s="66"/>
    </row>
    <row r="315" spans="1:20" ht="26.1" customHeight="1">
      <c r="A315" s="218"/>
      <c r="B315" s="219"/>
      <c r="C315" s="210" t="s">
        <v>480</v>
      </c>
      <c r="D315" s="220">
        <f t="shared" si="5"/>
        <v>300</v>
      </c>
      <c r="E315" s="221">
        <v>13</v>
      </c>
      <c r="F315" s="221">
        <v>7</v>
      </c>
      <c r="G315" s="221">
        <v>6</v>
      </c>
      <c r="H315" s="221">
        <v>0</v>
      </c>
      <c r="I315" s="221">
        <v>0</v>
      </c>
      <c r="J315" s="221">
        <v>0</v>
      </c>
      <c r="K315" s="221">
        <v>13</v>
      </c>
      <c r="L315" s="221">
        <v>7</v>
      </c>
      <c r="M315" s="221">
        <v>6</v>
      </c>
      <c r="N315" s="221">
        <v>0</v>
      </c>
      <c r="O315" s="221">
        <v>0</v>
      </c>
      <c r="P315" s="221">
        <v>0</v>
      </c>
      <c r="Q315" s="221">
        <v>0</v>
      </c>
      <c r="R315" s="221">
        <v>0</v>
      </c>
      <c r="S315" s="222">
        <v>0</v>
      </c>
      <c r="T315" s="66"/>
    </row>
    <row r="316" spans="1:20" ht="26.1" customHeight="1">
      <c r="A316" s="218"/>
      <c r="B316" s="219"/>
      <c r="C316" s="210" t="s">
        <v>481</v>
      </c>
      <c r="D316" s="220">
        <f t="shared" si="5"/>
        <v>301</v>
      </c>
      <c r="E316" s="221">
        <v>17</v>
      </c>
      <c r="F316" s="221">
        <v>15</v>
      </c>
      <c r="G316" s="221">
        <v>2</v>
      </c>
      <c r="H316" s="221">
        <v>0</v>
      </c>
      <c r="I316" s="221">
        <v>0</v>
      </c>
      <c r="J316" s="221">
        <v>0</v>
      </c>
      <c r="K316" s="221">
        <v>17</v>
      </c>
      <c r="L316" s="221">
        <v>15</v>
      </c>
      <c r="M316" s="221">
        <v>2</v>
      </c>
      <c r="N316" s="221">
        <v>0</v>
      </c>
      <c r="O316" s="221">
        <v>0</v>
      </c>
      <c r="P316" s="221">
        <v>0</v>
      </c>
      <c r="Q316" s="221">
        <v>0</v>
      </c>
      <c r="R316" s="221">
        <v>0</v>
      </c>
      <c r="S316" s="222">
        <v>0</v>
      </c>
      <c r="T316" s="66"/>
    </row>
    <row r="317" spans="1:20" ht="26.1" customHeight="1">
      <c r="A317" s="218"/>
      <c r="B317" s="219"/>
      <c r="C317" s="210" t="s">
        <v>481</v>
      </c>
      <c r="D317" s="220">
        <f t="shared" si="5"/>
        <v>302</v>
      </c>
      <c r="E317" s="221">
        <v>2</v>
      </c>
      <c r="F317" s="221">
        <v>0</v>
      </c>
      <c r="G317" s="221">
        <v>2</v>
      </c>
      <c r="H317" s="221">
        <v>0</v>
      </c>
      <c r="I317" s="221">
        <v>0</v>
      </c>
      <c r="J317" s="221">
        <v>0</v>
      </c>
      <c r="K317" s="221">
        <v>0</v>
      </c>
      <c r="L317" s="221">
        <v>0</v>
      </c>
      <c r="M317" s="221">
        <v>0</v>
      </c>
      <c r="N317" s="221">
        <v>2</v>
      </c>
      <c r="O317" s="221">
        <v>0</v>
      </c>
      <c r="P317" s="221">
        <v>2</v>
      </c>
      <c r="Q317" s="221">
        <v>0</v>
      </c>
      <c r="R317" s="221">
        <v>0</v>
      </c>
      <c r="S317" s="222">
        <v>0</v>
      </c>
      <c r="T317" s="66"/>
    </row>
    <row r="318" spans="1:20" ht="26.1" customHeight="1">
      <c r="A318" s="218"/>
      <c r="B318" s="219"/>
      <c r="C318" s="210" t="s">
        <v>482</v>
      </c>
      <c r="D318" s="220">
        <f t="shared" si="5"/>
        <v>303</v>
      </c>
      <c r="E318" s="221">
        <v>9</v>
      </c>
      <c r="F318" s="221">
        <v>7</v>
      </c>
      <c r="G318" s="221">
        <v>2</v>
      </c>
      <c r="H318" s="221">
        <v>0</v>
      </c>
      <c r="I318" s="221">
        <v>0</v>
      </c>
      <c r="J318" s="221">
        <v>0</v>
      </c>
      <c r="K318" s="221">
        <v>9</v>
      </c>
      <c r="L318" s="221">
        <v>7</v>
      </c>
      <c r="M318" s="221">
        <v>2</v>
      </c>
      <c r="N318" s="221">
        <v>0</v>
      </c>
      <c r="O318" s="221">
        <v>0</v>
      </c>
      <c r="P318" s="221">
        <v>0</v>
      </c>
      <c r="Q318" s="221">
        <v>0</v>
      </c>
      <c r="R318" s="221">
        <v>0</v>
      </c>
      <c r="S318" s="222">
        <v>0</v>
      </c>
      <c r="T318" s="66"/>
    </row>
    <row r="319" spans="1:20" ht="26.1" customHeight="1">
      <c r="A319" s="218"/>
      <c r="B319" s="219"/>
      <c r="C319" s="210" t="s">
        <v>483</v>
      </c>
      <c r="D319" s="220">
        <f t="shared" si="5"/>
        <v>304</v>
      </c>
      <c r="E319" s="221">
        <v>44</v>
      </c>
      <c r="F319" s="221">
        <v>14</v>
      </c>
      <c r="G319" s="221">
        <v>30</v>
      </c>
      <c r="H319" s="221">
        <v>0</v>
      </c>
      <c r="I319" s="221">
        <v>0</v>
      </c>
      <c r="J319" s="221">
        <v>0</v>
      </c>
      <c r="K319" s="221">
        <v>44</v>
      </c>
      <c r="L319" s="221">
        <v>14</v>
      </c>
      <c r="M319" s="221">
        <v>30</v>
      </c>
      <c r="N319" s="221">
        <v>0</v>
      </c>
      <c r="O319" s="221">
        <v>0</v>
      </c>
      <c r="P319" s="221">
        <v>0</v>
      </c>
      <c r="Q319" s="221">
        <v>0</v>
      </c>
      <c r="R319" s="221">
        <v>0</v>
      </c>
      <c r="S319" s="222">
        <v>0</v>
      </c>
      <c r="T319" s="66"/>
    </row>
    <row r="320" spans="1:20" ht="26.1" customHeight="1">
      <c r="A320" s="218"/>
      <c r="B320" s="219"/>
      <c r="C320" s="210" t="s">
        <v>484</v>
      </c>
      <c r="D320" s="220">
        <f t="shared" si="5"/>
        <v>305</v>
      </c>
      <c r="E320" s="221">
        <v>25</v>
      </c>
      <c r="F320" s="221">
        <v>6</v>
      </c>
      <c r="G320" s="221">
        <v>19</v>
      </c>
      <c r="H320" s="221">
        <v>0</v>
      </c>
      <c r="I320" s="221">
        <v>0</v>
      </c>
      <c r="J320" s="221">
        <v>0</v>
      </c>
      <c r="K320" s="221">
        <v>0</v>
      </c>
      <c r="L320" s="221">
        <v>0</v>
      </c>
      <c r="M320" s="221">
        <v>0</v>
      </c>
      <c r="N320" s="221">
        <v>21</v>
      </c>
      <c r="O320" s="221">
        <v>6</v>
      </c>
      <c r="P320" s="221">
        <v>15</v>
      </c>
      <c r="Q320" s="221">
        <v>4</v>
      </c>
      <c r="R320" s="221">
        <v>0</v>
      </c>
      <c r="S320" s="222">
        <v>4</v>
      </c>
      <c r="T320" s="66"/>
    </row>
    <row r="321" spans="1:20" ht="26.1" customHeight="1">
      <c r="A321" s="218"/>
      <c r="B321" s="219"/>
      <c r="C321" s="210" t="s">
        <v>485</v>
      </c>
      <c r="D321" s="220">
        <f t="shared" si="5"/>
        <v>306</v>
      </c>
      <c r="E321" s="221">
        <v>2</v>
      </c>
      <c r="F321" s="221">
        <v>0</v>
      </c>
      <c r="G321" s="221">
        <v>2</v>
      </c>
      <c r="H321" s="221">
        <v>0</v>
      </c>
      <c r="I321" s="221">
        <v>0</v>
      </c>
      <c r="J321" s="221">
        <v>0</v>
      </c>
      <c r="K321" s="221">
        <v>0</v>
      </c>
      <c r="L321" s="221">
        <v>0</v>
      </c>
      <c r="M321" s="221">
        <v>0</v>
      </c>
      <c r="N321" s="221">
        <v>2</v>
      </c>
      <c r="O321" s="221">
        <v>0</v>
      </c>
      <c r="P321" s="221">
        <v>2</v>
      </c>
      <c r="Q321" s="221">
        <v>0</v>
      </c>
      <c r="R321" s="221">
        <v>0</v>
      </c>
      <c r="S321" s="222">
        <v>0</v>
      </c>
      <c r="T321" s="66"/>
    </row>
    <row r="322" spans="1:20" ht="26.1" customHeight="1">
      <c r="A322" s="218"/>
      <c r="B322" s="219"/>
      <c r="C322" s="210" t="s">
        <v>486</v>
      </c>
      <c r="D322" s="220">
        <f t="shared" si="5"/>
        <v>307</v>
      </c>
      <c r="E322" s="221">
        <v>6</v>
      </c>
      <c r="F322" s="221">
        <v>0</v>
      </c>
      <c r="G322" s="221">
        <v>6</v>
      </c>
      <c r="H322" s="221">
        <v>0</v>
      </c>
      <c r="I322" s="221">
        <v>0</v>
      </c>
      <c r="J322" s="221">
        <v>0</v>
      </c>
      <c r="K322" s="221">
        <v>0</v>
      </c>
      <c r="L322" s="221">
        <v>0</v>
      </c>
      <c r="M322" s="221">
        <v>0</v>
      </c>
      <c r="N322" s="221">
        <v>6</v>
      </c>
      <c r="O322" s="221">
        <v>0</v>
      </c>
      <c r="P322" s="221">
        <v>6</v>
      </c>
      <c r="Q322" s="221">
        <v>0</v>
      </c>
      <c r="R322" s="221">
        <v>0</v>
      </c>
      <c r="S322" s="222">
        <v>0</v>
      </c>
      <c r="T322" s="66"/>
    </row>
    <row r="323" spans="1:20" ht="27" customHeight="1">
      <c r="A323" s="218"/>
      <c r="B323" s="219"/>
      <c r="C323" s="210" t="s">
        <v>487</v>
      </c>
      <c r="D323" s="220">
        <f t="shared" si="5"/>
        <v>308</v>
      </c>
      <c r="E323" s="221">
        <v>40</v>
      </c>
      <c r="F323" s="221">
        <v>4</v>
      </c>
      <c r="G323" s="221">
        <v>36</v>
      </c>
      <c r="H323" s="221">
        <v>0</v>
      </c>
      <c r="I323" s="221">
        <v>0</v>
      </c>
      <c r="J323" s="221">
        <v>0</v>
      </c>
      <c r="K323" s="221">
        <v>39</v>
      </c>
      <c r="L323" s="221">
        <v>4</v>
      </c>
      <c r="M323" s="221">
        <v>35</v>
      </c>
      <c r="N323" s="221">
        <v>1</v>
      </c>
      <c r="O323" s="221">
        <v>0</v>
      </c>
      <c r="P323" s="221">
        <v>1</v>
      </c>
      <c r="Q323" s="221">
        <v>0</v>
      </c>
      <c r="R323" s="221">
        <v>0</v>
      </c>
      <c r="S323" s="221">
        <v>0</v>
      </c>
      <c r="T323" s="66"/>
    </row>
    <row r="324" spans="1:20" ht="26.1" customHeight="1">
      <c r="A324" s="218"/>
      <c r="B324" s="219"/>
      <c r="C324" s="210" t="s">
        <v>488</v>
      </c>
      <c r="D324" s="220">
        <f t="shared" si="5"/>
        <v>309</v>
      </c>
      <c r="E324" s="221">
        <v>30</v>
      </c>
      <c r="F324" s="221">
        <v>11</v>
      </c>
      <c r="G324" s="221">
        <v>19</v>
      </c>
      <c r="H324" s="221">
        <v>0</v>
      </c>
      <c r="I324" s="221">
        <v>0</v>
      </c>
      <c r="J324" s="221">
        <v>0</v>
      </c>
      <c r="K324" s="221">
        <v>27</v>
      </c>
      <c r="L324" s="221">
        <v>9</v>
      </c>
      <c r="M324" s="221">
        <v>18</v>
      </c>
      <c r="N324" s="221">
        <v>3</v>
      </c>
      <c r="O324" s="221">
        <v>2</v>
      </c>
      <c r="P324" s="221">
        <v>1</v>
      </c>
      <c r="Q324" s="221">
        <v>0</v>
      </c>
      <c r="R324" s="221">
        <v>0</v>
      </c>
      <c r="S324" s="221">
        <v>0</v>
      </c>
      <c r="T324" s="66"/>
    </row>
    <row r="325" spans="1:20" ht="26.1" customHeight="1">
      <c r="A325" s="218"/>
      <c r="B325" s="219"/>
      <c r="C325" s="210" t="s">
        <v>489</v>
      </c>
      <c r="D325" s="220">
        <f t="shared" si="5"/>
        <v>310</v>
      </c>
      <c r="E325" s="221">
        <v>27</v>
      </c>
      <c r="F325" s="221">
        <v>7</v>
      </c>
      <c r="G325" s="221">
        <v>20</v>
      </c>
      <c r="H325" s="221">
        <v>0</v>
      </c>
      <c r="I325" s="221">
        <v>0</v>
      </c>
      <c r="J325" s="221">
        <v>0</v>
      </c>
      <c r="K325" s="221">
        <v>27</v>
      </c>
      <c r="L325" s="221">
        <v>7</v>
      </c>
      <c r="M325" s="221">
        <v>20</v>
      </c>
      <c r="N325" s="221">
        <v>0</v>
      </c>
      <c r="O325" s="221">
        <v>0</v>
      </c>
      <c r="P325" s="221">
        <v>0</v>
      </c>
      <c r="Q325" s="221">
        <v>0</v>
      </c>
      <c r="R325" s="221">
        <v>0</v>
      </c>
      <c r="S325" s="222">
        <v>0</v>
      </c>
      <c r="T325" s="66"/>
    </row>
    <row r="326" spans="1:20" ht="26.1" customHeight="1">
      <c r="A326" s="218"/>
      <c r="B326" s="219"/>
      <c r="C326" s="210" t="s">
        <v>489</v>
      </c>
      <c r="D326" s="220">
        <f t="shared" si="5"/>
        <v>311</v>
      </c>
      <c r="E326" s="221">
        <v>9</v>
      </c>
      <c r="F326" s="221">
        <v>1</v>
      </c>
      <c r="G326" s="221">
        <v>8</v>
      </c>
      <c r="H326" s="221">
        <v>0</v>
      </c>
      <c r="I326" s="221">
        <v>0</v>
      </c>
      <c r="J326" s="221">
        <v>0</v>
      </c>
      <c r="K326" s="221">
        <v>0</v>
      </c>
      <c r="L326" s="221">
        <v>0</v>
      </c>
      <c r="M326" s="221">
        <v>0</v>
      </c>
      <c r="N326" s="221">
        <v>9</v>
      </c>
      <c r="O326" s="221">
        <v>1</v>
      </c>
      <c r="P326" s="221">
        <v>8</v>
      </c>
      <c r="Q326" s="221">
        <v>0</v>
      </c>
      <c r="R326" s="221">
        <v>0</v>
      </c>
      <c r="S326" s="221">
        <v>0</v>
      </c>
      <c r="T326" s="66"/>
    </row>
    <row r="327" spans="1:20" ht="26.1" customHeight="1">
      <c r="A327" s="218"/>
      <c r="B327" s="219" t="s">
        <v>490</v>
      </c>
      <c r="C327" s="210" t="s">
        <v>491</v>
      </c>
      <c r="D327" s="220">
        <f t="shared" si="5"/>
        <v>312</v>
      </c>
      <c r="E327" s="221">
        <v>859</v>
      </c>
      <c r="F327" s="221">
        <v>773</v>
      </c>
      <c r="G327" s="221">
        <v>86</v>
      </c>
      <c r="H327" s="221">
        <v>0</v>
      </c>
      <c r="I327" s="221">
        <v>0</v>
      </c>
      <c r="J327" s="221">
        <v>0</v>
      </c>
      <c r="K327" s="221">
        <v>859</v>
      </c>
      <c r="L327" s="221">
        <v>773</v>
      </c>
      <c r="M327" s="221">
        <v>86</v>
      </c>
      <c r="N327" s="221">
        <v>0</v>
      </c>
      <c r="O327" s="221">
        <v>0</v>
      </c>
      <c r="P327" s="221">
        <v>0</v>
      </c>
      <c r="Q327" s="221">
        <v>0</v>
      </c>
      <c r="R327" s="221">
        <v>0</v>
      </c>
      <c r="S327" s="222">
        <v>0</v>
      </c>
      <c r="T327" s="66"/>
    </row>
    <row r="328" spans="1:20" ht="26.1" customHeight="1">
      <c r="A328" s="218"/>
      <c r="B328" s="219"/>
      <c r="C328" s="210" t="s">
        <v>492</v>
      </c>
      <c r="D328" s="220">
        <f t="shared" si="5"/>
        <v>313</v>
      </c>
      <c r="E328" s="221">
        <v>102</v>
      </c>
      <c r="F328" s="221">
        <v>80</v>
      </c>
      <c r="G328" s="221">
        <v>22</v>
      </c>
      <c r="H328" s="221">
        <v>0</v>
      </c>
      <c r="I328" s="221">
        <v>0</v>
      </c>
      <c r="J328" s="221">
        <v>0</v>
      </c>
      <c r="K328" s="221">
        <v>0</v>
      </c>
      <c r="L328" s="221">
        <v>0</v>
      </c>
      <c r="M328" s="221">
        <v>0</v>
      </c>
      <c r="N328" s="221">
        <v>86</v>
      </c>
      <c r="O328" s="221">
        <v>69</v>
      </c>
      <c r="P328" s="221">
        <v>17</v>
      </c>
      <c r="Q328" s="221">
        <v>16</v>
      </c>
      <c r="R328" s="221">
        <v>11</v>
      </c>
      <c r="S328" s="222">
        <v>5</v>
      </c>
      <c r="T328" s="66"/>
    </row>
    <row r="329" spans="1:20" ht="26.1" customHeight="1">
      <c r="A329" s="218"/>
      <c r="B329" s="219"/>
      <c r="C329" s="210" t="s">
        <v>493</v>
      </c>
      <c r="D329" s="220">
        <f t="shared" si="5"/>
        <v>314</v>
      </c>
      <c r="E329" s="221">
        <v>7</v>
      </c>
      <c r="F329" s="221">
        <v>7</v>
      </c>
      <c r="G329" s="221">
        <v>0</v>
      </c>
      <c r="H329" s="221">
        <v>0</v>
      </c>
      <c r="I329" s="221">
        <v>0</v>
      </c>
      <c r="J329" s="221">
        <v>0</v>
      </c>
      <c r="K329" s="221">
        <v>0</v>
      </c>
      <c r="L329" s="221">
        <v>0</v>
      </c>
      <c r="M329" s="221">
        <v>0</v>
      </c>
      <c r="N329" s="221">
        <v>5</v>
      </c>
      <c r="O329" s="221">
        <v>5</v>
      </c>
      <c r="P329" s="221">
        <v>0</v>
      </c>
      <c r="Q329" s="221">
        <v>2</v>
      </c>
      <c r="R329" s="221">
        <v>2</v>
      </c>
      <c r="S329" s="222">
        <v>0</v>
      </c>
      <c r="T329" s="66"/>
    </row>
    <row r="330" spans="1:20" ht="26.1" customHeight="1">
      <c r="A330" s="218"/>
      <c r="B330" s="219"/>
      <c r="C330" s="210" t="s">
        <v>494</v>
      </c>
      <c r="D330" s="220">
        <f t="shared" si="5"/>
        <v>315</v>
      </c>
      <c r="E330" s="221">
        <v>40</v>
      </c>
      <c r="F330" s="221">
        <v>23</v>
      </c>
      <c r="G330" s="221">
        <v>17</v>
      </c>
      <c r="H330" s="221">
        <v>0</v>
      </c>
      <c r="I330" s="221">
        <v>0</v>
      </c>
      <c r="J330" s="221">
        <v>0</v>
      </c>
      <c r="K330" s="221">
        <v>0</v>
      </c>
      <c r="L330" s="221">
        <v>0</v>
      </c>
      <c r="M330" s="221">
        <v>0</v>
      </c>
      <c r="N330" s="221">
        <v>34</v>
      </c>
      <c r="O330" s="221">
        <v>21</v>
      </c>
      <c r="P330" s="221">
        <v>13</v>
      </c>
      <c r="Q330" s="221">
        <v>6</v>
      </c>
      <c r="R330" s="221">
        <v>2</v>
      </c>
      <c r="S330" s="222">
        <v>4</v>
      </c>
      <c r="T330" s="66"/>
    </row>
    <row r="331" spans="1:20" ht="26.1" customHeight="1">
      <c r="A331" s="218"/>
      <c r="B331" s="219"/>
      <c r="C331" s="210" t="s">
        <v>495</v>
      </c>
      <c r="D331" s="220">
        <f t="shared" si="5"/>
        <v>316</v>
      </c>
      <c r="E331" s="221">
        <v>281</v>
      </c>
      <c r="F331" s="221">
        <v>186</v>
      </c>
      <c r="G331" s="221">
        <v>95</v>
      </c>
      <c r="H331" s="221">
        <v>0</v>
      </c>
      <c r="I331" s="221">
        <v>0</v>
      </c>
      <c r="J331" s="221">
        <v>0</v>
      </c>
      <c r="K331" s="221">
        <v>281</v>
      </c>
      <c r="L331" s="221">
        <v>186</v>
      </c>
      <c r="M331" s="221">
        <v>95</v>
      </c>
      <c r="N331" s="221">
        <v>0</v>
      </c>
      <c r="O331" s="221">
        <v>0</v>
      </c>
      <c r="P331" s="221">
        <v>0</v>
      </c>
      <c r="Q331" s="221">
        <v>0</v>
      </c>
      <c r="R331" s="221">
        <v>0</v>
      </c>
      <c r="S331" s="222">
        <v>0</v>
      </c>
      <c r="T331" s="66"/>
    </row>
    <row r="332" spans="1:20" ht="26.1" customHeight="1">
      <c r="A332" s="218"/>
      <c r="B332" s="219"/>
      <c r="C332" s="210" t="s">
        <v>495</v>
      </c>
      <c r="D332" s="220">
        <f t="shared" si="5"/>
        <v>317</v>
      </c>
      <c r="E332" s="221">
        <v>43</v>
      </c>
      <c r="F332" s="221">
        <v>29</v>
      </c>
      <c r="G332" s="221">
        <v>14</v>
      </c>
      <c r="H332" s="221">
        <v>0</v>
      </c>
      <c r="I332" s="221">
        <v>0</v>
      </c>
      <c r="J332" s="221">
        <v>0</v>
      </c>
      <c r="K332" s="221">
        <v>0</v>
      </c>
      <c r="L332" s="221">
        <v>0</v>
      </c>
      <c r="M332" s="221">
        <v>0</v>
      </c>
      <c r="N332" s="221">
        <v>41</v>
      </c>
      <c r="O332" s="221">
        <v>28</v>
      </c>
      <c r="P332" s="221">
        <v>13</v>
      </c>
      <c r="Q332" s="221">
        <v>2</v>
      </c>
      <c r="R332" s="221">
        <v>1</v>
      </c>
      <c r="S332" s="222">
        <v>1</v>
      </c>
      <c r="T332" s="66"/>
    </row>
    <row r="333" spans="1:20" ht="26.1" customHeight="1">
      <c r="A333" s="218"/>
      <c r="B333" s="219"/>
      <c r="C333" s="210" t="s">
        <v>496</v>
      </c>
      <c r="D333" s="220">
        <f t="shared" si="5"/>
        <v>318</v>
      </c>
      <c r="E333" s="221">
        <v>14</v>
      </c>
      <c r="F333" s="221">
        <v>13</v>
      </c>
      <c r="G333" s="221">
        <v>1</v>
      </c>
      <c r="H333" s="221">
        <v>0</v>
      </c>
      <c r="I333" s="221">
        <v>0</v>
      </c>
      <c r="J333" s="221">
        <v>0</v>
      </c>
      <c r="K333" s="221">
        <v>14</v>
      </c>
      <c r="L333" s="221">
        <v>13</v>
      </c>
      <c r="M333" s="221">
        <v>1</v>
      </c>
      <c r="N333" s="221">
        <v>0</v>
      </c>
      <c r="O333" s="221">
        <v>0</v>
      </c>
      <c r="P333" s="221">
        <v>0</v>
      </c>
      <c r="Q333" s="221">
        <v>0</v>
      </c>
      <c r="R333" s="221">
        <v>0</v>
      </c>
      <c r="S333" s="222">
        <v>0</v>
      </c>
      <c r="T333" s="66"/>
    </row>
    <row r="334" spans="1:20" ht="26.1" customHeight="1">
      <c r="A334" s="218"/>
      <c r="B334" s="219"/>
      <c r="C334" s="210" t="s">
        <v>497</v>
      </c>
      <c r="D334" s="220">
        <f t="shared" si="5"/>
        <v>319</v>
      </c>
      <c r="E334" s="221">
        <v>6</v>
      </c>
      <c r="F334" s="221">
        <v>6</v>
      </c>
      <c r="G334" s="221">
        <v>0</v>
      </c>
      <c r="H334" s="221">
        <v>0</v>
      </c>
      <c r="I334" s="221">
        <v>0</v>
      </c>
      <c r="J334" s="221">
        <v>0</v>
      </c>
      <c r="K334" s="221">
        <v>0</v>
      </c>
      <c r="L334" s="221">
        <v>0</v>
      </c>
      <c r="M334" s="221">
        <v>0</v>
      </c>
      <c r="N334" s="221">
        <v>5</v>
      </c>
      <c r="O334" s="221">
        <v>5</v>
      </c>
      <c r="P334" s="221">
        <v>0</v>
      </c>
      <c r="Q334" s="221">
        <v>1</v>
      </c>
      <c r="R334" s="221">
        <v>1</v>
      </c>
      <c r="S334" s="222">
        <v>0</v>
      </c>
      <c r="T334" s="66"/>
    </row>
    <row r="335" spans="1:20" ht="26.1" customHeight="1">
      <c r="A335" s="218"/>
      <c r="B335" s="219"/>
      <c r="C335" s="210" t="s">
        <v>498</v>
      </c>
      <c r="D335" s="220">
        <f t="shared" si="5"/>
        <v>320</v>
      </c>
      <c r="E335" s="221">
        <v>163</v>
      </c>
      <c r="F335" s="221">
        <v>141</v>
      </c>
      <c r="G335" s="221">
        <v>22</v>
      </c>
      <c r="H335" s="221">
        <v>0</v>
      </c>
      <c r="I335" s="221">
        <v>0</v>
      </c>
      <c r="J335" s="221">
        <v>0</v>
      </c>
      <c r="K335" s="221">
        <v>163</v>
      </c>
      <c r="L335" s="221">
        <v>141</v>
      </c>
      <c r="M335" s="221">
        <v>22</v>
      </c>
      <c r="N335" s="221">
        <v>0</v>
      </c>
      <c r="O335" s="221">
        <v>0</v>
      </c>
      <c r="P335" s="221">
        <v>0</v>
      </c>
      <c r="Q335" s="221">
        <v>0</v>
      </c>
      <c r="R335" s="221">
        <v>0</v>
      </c>
      <c r="S335" s="222">
        <v>0</v>
      </c>
      <c r="T335" s="66"/>
    </row>
    <row r="336" spans="1:20" ht="26.1" customHeight="1">
      <c r="A336" s="218"/>
      <c r="B336" s="219"/>
      <c r="C336" s="210" t="s">
        <v>499</v>
      </c>
      <c r="D336" s="220">
        <f t="shared" si="5"/>
        <v>321</v>
      </c>
      <c r="E336" s="221">
        <v>2</v>
      </c>
      <c r="F336" s="221">
        <v>2</v>
      </c>
      <c r="G336" s="221">
        <v>0</v>
      </c>
      <c r="H336" s="221">
        <v>0</v>
      </c>
      <c r="I336" s="221">
        <v>0</v>
      </c>
      <c r="J336" s="221">
        <v>0</v>
      </c>
      <c r="K336" s="221">
        <v>0</v>
      </c>
      <c r="L336" s="221">
        <v>0</v>
      </c>
      <c r="M336" s="221">
        <v>0</v>
      </c>
      <c r="N336" s="221">
        <v>2</v>
      </c>
      <c r="O336" s="221">
        <v>2</v>
      </c>
      <c r="P336" s="221">
        <v>0</v>
      </c>
      <c r="Q336" s="221">
        <v>0</v>
      </c>
      <c r="R336" s="221">
        <v>0</v>
      </c>
      <c r="S336" s="222">
        <v>0</v>
      </c>
      <c r="T336" s="66"/>
    </row>
    <row r="337" spans="1:20" ht="26.1" customHeight="1">
      <c r="A337" s="218"/>
      <c r="B337" s="219"/>
      <c r="C337" s="210" t="s">
        <v>500</v>
      </c>
      <c r="D337" s="220">
        <f t="shared" si="5"/>
        <v>322</v>
      </c>
      <c r="E337" s="221">
        <v>9</v>
      </c>
      <c r="F337" s="221">
        <v>4</v>
      </c>
      <c r="G337" s="221">
        <v>5</v>
      </c>
      <c r="H337" s="221">
        <v>0</v>
      </c>
      <c r="I337" s="221">
        <v>0</v>
      </c>
      <c r="J337" s="221">
        <v>0</v>
      </c>
      <c r="K337" s="221">
        <v>0</v>
      </c>
      <c r="L337" s="221">
        <v>0</v>
      </c>
      <c r="M337" s="221">
        <v>0</v>
      </c>
      <c r="N337" s="221">
        <v>8</v>
      </c>
      <c r="O337" s="221">
        <v>4</v>
      </c>
      <c r="P337" s="221">
        <v>4</v>
      </c>
      <c r="Q337" s="221">
        <v>1</v>
      </c>
      <c r="R337" s="221">
        <v>0</v>
      </c>
      <c r="S337" s="222">
        <v>1</v>
      </c>
      <c r="T337" s="66"/>
    </row>
    <row r="338" spans="1:20" ht="26.1" customHeight="1">
      <c r="A338" s="218"/>
      <c r="B338" s="219"/>
      <c r="C338" s="210" t="s">
        <v>501</v>
      </c>
      <c r="D338" s="220">
        <f t="shared" ref="D338:D401" si="6">1+D337</f>
        <v>323</v>
      </c>
      <c r="E338" s="221">
        <v>14</v>
      </c>
      <c r="F338" s="221">
        <v>11</v>
      </c>
      <c r="G338" s="221">
        <v>3</v>
      </c>
      <c r="H338" s="221">
        <v>0</v>
      </c>
      <c r="I338" s="221">
        <v>0</v>
      </c>
      <c r="J338" s="221">
        <v>0</v>
      </c>
      <c r="K338" s="221">
        <v>0</v>
      </c>
      <c r="L338" s="221">
        <v>0</v>
      </c>
      <c r="M338" s="221">
        <v>0</v>
      </c>
      <c r="N338" s="221">
        <v>12</v>
      </c>
      <c r="O338" s="221">
        <v>10</v>
      </c>
      <c r="P338" s="221">
        <v>2</v>
      </c>
      <c r="Q338" s="221">
        <v>2</v>
      </c>
      <c r="R338" s="221">
        <v>1</v>
      </c>
      <c r="S338" s="222">
        <v>1</v>
      </c>
      <c r="T338" s="66"/>
    </row>
    <row r="339" spans="1:20" ht="26.1" customHeight="1">
      <c r="A339" s="218"/>
      <c r="B339" s="219"/>
      <c r="C339" s="210" t="s">
        <v>502</v>
      </c>
      <c r="D339" s="220">
        <f t="shared" si="6"/>
        <v>324</v>
      </c>
      <c r="E339" s="221">
        <v>109</v>
      </c>
      <c r="F339" s="221">
        <v>89</v>
      </c>
      <c r="G339" s="221">
        <v>20</v>
      </c>
      <c r="H339" s="221">
        <v>0</v>
      </c>
      <c r="I339" s="221">
        <v>0</v>
      </c>
      <c r="J339" s="221">
        <v>0</v>
      </c>
      <c r="K339" s="221">
        <v>109</v>
      </c>
      <c r="L339" s="221">
        <v>89</v>
      </c>
      <c r="M339" s="221">
        <v>20</v>
      </c>
      <c r="N339" s="221">
        <v>0</v>
      </c>
      <c r="O339" s="221">
        <v>0</v>
      </c>
      <c r="P339" s="221">
        <v>0</v>
      </c>
      <c r="Q339" s="221">
        <v>0</v>
      </c>
      <c r="R339" s="221">
        <v>0</v>
      </c>
      <c r="S339" s="222">
        <v>0</v>
      </c>
      <c r="T339" s="66"/>
    </row>
    <row r="340" spans="1:20" ht="26.1" customHeight="1">
      <c r="A340" s="218"/>
      <c r="B340" s="219"/>
      <c r="C340" s="210" t="s">
        <v>503</v>
      </c>
      <c r="D340" s="220">
        <f t="shared" si="6"/>
        <v>325</v>
      </c>
      <c r="E340" s="221">
        <v>60</v>
      </c>
      <c r="F340" s="221">
        <v>48</v>
      </c>
      <c r="G340" s="221">
        <v>12</v>
      </c>
      <c r="H340" s="221">
        <v>0</v>
      </c>
      <c r="I340" s="221">
        <v>0</v>
      </c>
      <c r="J340" s="221">
        <v>0</v>
      </c>
      <c r="K340" s="221">
        <v>60</v>
      </c>
      <c r="L340" s="221">
        <v>48</v>
      </c>
      <c r="M340" s="221">
        <v>12</v>
      </c>
      <c r="N340" s="221">
        <v>0</v>
      </c>
      <c r="O340" s="221">
        <v>0</v>
      </c>
      <c r="P340" s="221">
        <v>0</v>
      </c>
      <c r="Q340" s="221">
        <v>0</v>
      </c>
      <c r="R340" s="221">
        <v>0</v>
      </c>
      <c r="S340" s="222">
        <v>0</v>
      </c>
      <c r="T340" s="66"/>
    </row>
    <row r="341" spans="1:20" ht="26.1" customHeight="1">
      <c r="A341" s="218"/>
      <c r="B341" s="219" t="s">
        <v>504</v>
      </c>
      <c r="C341" s="210" t="s">
        <v>505</v>
      </c>
      <c r="D341" s="220">
        <f t="shared" si="6"/>
        <v>326</v>
      </c>
      <c r="E341" s="221">
        <v>1111</v>
      </c>
      <c r="F341" s="221">
        <v>582</v>
      </c>
      <c r="G341" s="221">
        <v>529</v>
      </c>
      <c r="H341" s="221">
        <v>0</v>
      </c>
      <c r="I341" s="221">
        <v>0</v>
      </c>
      <c r="J341" s="221">
        <v>0</v>
      </c>
      <c r="K341" s="221">
        <v>1111</v>
      </c>
      <c r="L341" s="221">
        <v>582</v>
      </c>
      <c r="M341" s="221">
        <v>529</v>
      </c>
      <c r="N341" s="221">
        <v>0</v>
      </c>
      <c r="O341" s="221">
        <v>0</v>
      </c>
      <c r="P341" s="221">
        <v>0</v>
      </c>
      <c r="Q341" s="221">
        <v>0</v>
      </c>
      <c r="R341" s="221">
        <v>0</v>
      </c>
      <c r="S341" s="222">
        <v>0</v>
      </c>
      <c r="T341" s="66"/>
    </row>
    <row r="342" spans="1:20" ht="26.1" customHeight="1">
      <c r="A342" s="218"/>
      <c r="B342" s="219"/>
      <c r="C342" s="210" t="s">
        <v>506</v>
      </c>
      <c r="D342" s="220">
        <f t="shared" si="6"/>
        <v>327</v>
      </c>
      <c r="E342" s="221">
        <v>160</v>
      </c>
      <c r="F342" s="221">
        <v>74</v>
      </c>
      <c r="G342" s="221">
        <v>86</v>
      </c>
      <c r="H342" s="221">
        <v>0</v>
      </c>
      <c r="I342" s="221">
        <v>0</v>
      </c>
      <c r="J342" s="221">
        <v>0</v>
      </c>
      <c r="K342" s="221">
        <v>0</v>
      </c>
      <c r="L342" s="221">
        <v>0</v>
      </c>
      <c r="M342" s="221">
        <v>0</v>
      </c>
      <c r="N342" s="221">
        <v>143</v>
      </c>
      <c r="O342" s="221">
        <v>69</v>
      </c>
      <c r="P342" s="221">
        <v>74</v>
      </c>
      <c r="Q342" s="221">
        <v>17</v>
      </c>
      <c r="R342" s="221">
        <v>5</v>
      </c>
      <c r="S342" s="222">
        <v>12</v>
      </c>
      <c r="T342" s="66"/>
    </row>
    <row r="343" spans="1:20" ht="26.1" customHeight="1">
      <c r="A343" s="218"/>
      <c r="B343" s="219"/>
      <c r="C343" s="210" t="s">
        <v>507</v>
      </c>
      <c r="D343" s="220">
        <f t="shared" si="6"/>
        <v>328</v>
      </c>
      <c r="E343" s="221">
        <v>21</v>
      </c>
      <c r="F343" s="221">
        <v>13</v>
      </c>
      <c r="G343" s="221">
        <v>8</v>
      </c>
      <c r="H343" s="221">
        <v>0</v>
      </c>
      <c r="I343" s="221">
        <v>0</v>
      </c>
      <c r="J343" s="221">
        <v>0</v>
      </c>
      <c r="K343" s="221">
        <v>0</v>
      </c>
      <c r="L343" s="221">
        <v>0</v>
      </c>
      <c r="M343" s="221">
        <v>0</v>
      </c>
      <c r="N343" s="221">
        <v>21</v>
      </c>
      <c r="O343" s="221">
        <v>13</v>
      </c>
      <c r="P343" s="221">
        <v>8</v>
      </c>
      <c r="Q343" s="221">
        <v>0</v>
      </c>
      <c r="R343" s="221">
        <v>0</v>
      </c>
      <c r="S343" s="222">
        <v>0</v>
      </c>
      <c r="T343" s="66"/>
    </row>
    <row r="344" spans="1:20" ht="26.1" customHeight="1">
      <c r="A344" s="218"/>
      <c r="B344" s="219"/>
      <c r="C344" s="210" t="s">
        <v>508</v>
      </c>
      <c r="D344" s="220">
        <f t="shared" si="6"/>
        <v>329</v>
      </c>
      <c r="E344" s="221">
        <v>12</v>
      </c>
      <c r="F344" s="221">
        <v>2</v>
      </c>
      <c r="G344" s="221">
        <v>10</v>
      </c>
      <c r="H344" s="221">
        <v>0</v>
      </c>
      <c r="I344" s="221">
        <v>0</v>
      </c>
      <c r="J344" s="221">
        <v>0</v>
      </c>
      <c r="K344" s="221">
        <v>0</v>
      </c>
      <c r="L344" s="221">
        <v>0</v>
      </c>
      <c r="M344" s="221">
        <v>0</v>
      </c>
      <c r="N344" s="221">
        <v>12</v>
      </c>
      <c r="O344" s="221">
        <v>2</v>
      </c>
      <c r="P344" s="221">
        <v>10</v>
      </c>
      <c r="Q344" s="221">
        <v>0</v>
      </c>
      <c r="R344" s="221">
        <v>0</v>
      </c>
      <c r="S344" s="222">
        <v>0</v>
      </c>
      <c r="T344" s="66"/>
    </row>
    <row r="345" spans="1:20" ht="26.1" customHeight="1">
      <c r="A345" s="218"/>
      <c r="B345" s="219"/>
      <c r="C345" s="210" t="s">
        <v>505</v>
      </c>
      <c r="D345" s="220">
        <f t="shared" si="6"/>
        <v>330</v>
      </c>
      <c r="E345" s="221">
        <v>397</v>
      </c>
      <c r="F345" s="221">
        <v>281</v>
      </c>
      <c r="G345" s="221">
        <v>116</v>
      </c>
      <c r="H345" s="221">
        <v>0</v>
      </c>
      <c r="I345" s="221">
        <v>0</v>
      </c>
      <c r="J345" s="221">
        <v>0</v>
      </c>
      <c r="K345" s="221">
        <v>397</v>
      </c>
      <c r="L345" s="221">
        <v>281</v>
      </c>
      <c r="M345" s="221">
        <v>116</v>
      </c>
      <c r="N345" s="221">
        <v>0</v>
      </c>
      <c r="O345" s="221">
        <v>0</v>
      </c>
      <c r="P345" s="221">
        <v>0</v>
      </c>
      <c r="Q345" s="221">
        <v>0</v>
      </c>
      <c r="R345" s="221">
        <v>0</v>
      </c>
      <c r="S345" s="222">
        <v>0</v>
      </c>
      <c r="T345" s="66"/>
    </row>
    <row r="346" spans="1:20" ht="26.1" customHeight="1">
      <c r="A346" s="218"/>
      <c r="B346" s="219"/>
      <c r="C346" s="210" t="s">
        <v>505</v>
      </c>
      <c r="D346" s="220">
        <f t="shared" si="6"/>
        <v>331</v>
      </c>
      <c r="E346" s="221">
        <v>62</v>
      </c>
      <c r="F346" s="221">
        <v>23</v>
      </c>
      <c r="G346" s="221">
        <v>39</v>
      </c>
      <c r="H346" s="221">
        <v>0</v>
      </c>
      <c r="I346" s="221">
        <v>0</v>
      </c>
      <c r="J346" s="221">
        <v>0</v>
      </c>
      <c r="K346" s="221">
        <v>0</v>
      </c>
      <c r="L346" s="221">
        <v>0</v>
      </c>
      <c r="M346" s="221">
        <v>0</v>
      </c>
      <c r="N346" s="221">
        <v>56</v>
      </c>
      <c r="O346" s="221">
        <v>22</v>
      </c>
      <c r="P346" s="221">
        <v>34</v>
      </c>
      <c r="Q346" s="221">
        <v>6</v>
      </c>
      <c r="R346" s="221">
        <v>1</v>
      </c>
      <c r="S346" s="222">
        <v>5</v>
      </c>
      <c r="T346" s="66"/>
    </row>
    <row r="347" spans="1:20" ht="26.1" customHeight="1">
      <c r="A347" s="218"/>
      <c r="B347" s="219"/>
      <c r="C347" s="210" t="s">
        <v>509</v>
      </c>
      <c r="D347" s="220">
        <f t="shared" si="6"/>
        <v>332</v>
      </c>
      <c r="E347" s="221">
        <v>8</v>
      </c>
      <c r="F347" s="221">
        <v>2</v>
      </c>
      <c r="G347" s="221">
        <v>6</v>
      </c>
      <c r="H347" s="221">
        <v>0</v>
      </c>
      <c r="I347" s="221">
        <v>0</v>
      </c>
      <c r="J347" s="221">
        <v>0</v>
      </c>
      <c r="K347" s="221">
        <v>0</v>
      </c>
      <c r="L347" s="221">
        <v>0</v>
      </c>
      <c r="M347" s="221">
        <v>0</v>
      </c>
      <c r="N347" s="221">
        <v>8</v>
      </c>
      <c r="O347" s="221">
        <v>2</v>
      </c>
      <c r="P347" s="221">
        <v>6</v>
      </c>
      <c r="Q347" s="221">
        <v>0</v>
      </c>
      <c r="R347" s="221">
        <v>0</v>
      </c>
      <c r="S347" s="222">
        <v>0</v>
      </c>
      <c r="T347" s="66"/>
    </row>
    <row r="348" spans="1:20" ht="26.1" customHeight="1">
      <c r="A348" s="218"/>
      <c r="B348" s="219"/>
      <c r="C348" s="210" t="s">
        <v>510</v>
      </c>
      <c r="D348" s="220">
        <f t="shared" si="6"/>
        <v>333</v>
      </c>
      <c r="E348" s="221">
        <v>20</v>
      </c>
      <c r="F348" s="221">
        <v>12</v>
      </c>
      <c r="G348" s="221">
        <v>8</v>
      </c>
      <c r="H348" s="221">
        <v>0</v>
      </c>
      <c r="I348" s="221">
        <v>0</v>
      </c>
      <c r="J348" s="221">
        <v>0</v>
      </c>
      <c r="K348" s="221">
        <v>0</v>
      </c>
      <c r="L348" s="221">
        <v>0</v>
      </c>
      <c r="M348" s="221">
        <v>0</v>
      </c>
      <c r="N348" s="221">
        <v>20</v>
      </c>
      <c r="O348" s="221">
        <v>12</v>
      </c>
      <c r="P348" s="221">
        <v>8</v>
      </c>
      <c r="Q348" s="221">
        <v>0</v>
      </c>
      <c r="R348" s="221">
        <v>0</v>
      </c>
      <c r="S348" s="222">
        <v>0</v>
      </c>
      <c r="T348" s="66"/>
    </row>
    <row r="349" spans="1:20" ht="26.1" customHeight="1">
      <c r="A349" s="218"/>
      <c r="B349" s="219"/>
      <c r="C349" s="210" t="s">
        <v>372</v>
      </c>
      <c r="D349" s="220">
        <f t="shared" si="6"/>
        <v>334</v>
      </c>
      <c r="E349" s="221">
        <v>6</v>
      </c>
      <c r="F349" s="221">
        <v>6</v>
      </c>
      <c r="G349" s="221">
        <v>0</v>
      </c>
      <c r="H349" s="221">
        <v>0</v>
      </c>
      <c r="I349" s="221">
        <v>0</v>
      </c>
      <c r="J349" s="221">
        <v>0</v>
      </c>
      <c r="K349" s="221">
        <v>6</v>
      </c>
      <c r="L349" s="221">
        <v>6</v>
      </c>
      <c r="M349" s="221">
        <v>0</v>
      </c>
      <c r="N349" s="221">
        <v>0</v>
      </c>
      <c r="O349" s="221">
        <v>0</v>
      </c>
      <c r="P349" s="221">
        <v>0</v>
      </c>
      <c r="Q349" s="221">
        <v>0</v>
      </c>
      <c r="R349" s="221">
        <v>0</v>
      </c>
      <c r="S349" s="222">
        <v>0</v>
      </c>
      <c r="T349" s="66"/>
    </row>
    <row r="350" spans="1:20" ht="26.1" customHeight="1">
      <c r="A350" s="218"/>
      <c r="B350" s="219"/>
      <c r="C350" s="210" t="s">
        <v>372</v>
      </c>
      <c r="D350" s="220">
        <f t="shared" si="6"/>
        <v>335</v>
      </c>
      <c r="E350" s="221">
        <v>22</v>
      </c>
      <c r="F350" s="221">
        <v>12</v>
      </c>
      <c r="G350" s="221">
        <v>10</v>
      </c>
      <c r="H350" s="221">
        <v>0</v>
      </c>
      <c r="I350" s="221">
        <v>0</v>
      </c>
      <c r="J350" s="221">
        <v>0</v>
      </c>
      <c r="K350" s="221">
        <v>0</v>
      </c>
      <c r="L350" s="221">
        <v>0</v>
      </c>
      <c r="M350" s="221">
        <v>0</v>
      </c>
      <c r="N350" s="221">
        <v>22</v>
      </c>
      <c r="O350" s="221">
        <v>12</v>
      </c>
      <c r="P350" s="221">
        <v>10</v>
      </c>
      <c r="Q350" s="221">
        <v>0</v>
      </c>
      <c r="R350" s="221">
        <v>0</v>
      </c>
      <c r="S350" s="222">
        <v>0</v>
      </c>
      <c r="T350" s="66"/>
    </row>
    <row r="351" spans="1:20" ht="26.1" customHeight="1">
      <c r="A351" s="218"/>
      <c r="B351" s="219"/>
      <c r="C351" s="210" t="s">
        <v>417</v>
      </c>
      <c r="D351" s="220">
        <f t="shared" si="6"/>
        <v>336</v>
      </c>
      <c r="E351" s="221">
        <v>367</v>
      </c>
      <c r="F351" s="221">
        <v>313</v>
      </c>
      <c r="G351" s="221">
        <v>54</v>
      </c>
      <c r="H351" s="221">
        <v>0</v>
      </c>
      <c r="I351" s="221">
        <v>0</v>
      </c>
      <c r="J351" s="221">
        <v>0</v>
      </c>
      <c r="K351" s="221">
        <v>366</v>
      </c>
      <c r="L351" s="221">
        <v>313</v>
      </c>
      <c r="M351" s="221">
        <v>53</v>
      </c>
      <c r="N351" s="221">
        <v>1</v>
      </c>
      <c r="O351" s="221">
        <v>0</v>
      </c>
      <c r="P351" s="221">
        <v>1</v>
      </c>
      <c r="Q351" s="221">
        <v>0</v>
      </c>
      <c r="R351" s="221">
        <v>0</v>
      </c>
      <c r="S351" s="221">
        <v>0</v>
      </c>
      <c r="T351" s="66"/>
    </row>
    <row r="352" spans="1:20" ht="26.1" customHeight="1">
      <c r="A352" s="218"/>
      <c r="B352" s="219"/>
      <c r="C352" s="210" t="s">
        <v>511</v>
      </c>
      <c r="D352" s="220">
        <f t="shared" si="6"/>
        <v>337</v>
      </c>
      <c r="E352" s="221">
        <v>4</v>
      </c>
      <c r="F352" s="221">
        <v>3</v>
      </c>
      <c r="G352" s="221">
        <v>1</v>
      </c>
      <c r="H352" s="221">
        <v>0</v>
      </c>
      <c r="I352" s="221">
        <v>0</v>
      </c>
      <c r="J352" s="221">
        <v>0</v>
      </c>
      <c r="K352" s="221">
        <v>0</v>
      </c>
      <c r="L352" s="221">
        <v>0</v>
      </c>
      <c r="M352" s="221">
        <v>0</v>
      </c>
      <c r="N352" s="221">
        <v>4</v>
      </c>
      <c r="O352" s="221">
        <v>3</v>
      </c>
      <c r="P352" s="221">
        <v>1</v>
      </c>
      <c r="Q352" s="221">
        <v>0</v>
      </c>
      <c r="R352" s="221">
        <v>0</v>
      </c>
      <c r="S352" s="222">
        <v>0</v>
      </c>
      <c r="T352" s="66"/>
    </row>
    <row r="353" spans="1:20" ht="26.1" customHeight="1">
      <c r="A353" s="218"/>
      <c r="B353" s="219"/>
      <c r="C353" s="210" t="s">
        <v>512</v>
      </c>
      <c r="D353" s="220">
        <f t="shared" si="6"/>
        <v>338</v>
      </c>
      <c r="E353" s="221">
        <v>38</v>
      </c>
      <c r="F353" s="221">
        <v>22</v>
      </c>
      <c r="G353" s="221">
        <v>16</v>
      </c>
      <c r="H353" s="221">
        <v>0</v>
      </c>
      <c r="I353" s="221">
        <v>0</v>
      </c>
      <c r="J353" s="221">
        <v>0</v>
      </c>
      <c r="K353" s="221">
        <v>0</v>
      </c>
      <c r="L353" s="221">
        <v>0</v>
      </c>
      <c r="M353" s="221">
        <v>0</v>
      </c>
      <c r="N353" s="221">
        <v>34</v>
      </c>
      <c r="O353" s="221">
        <v>22</v>
      </c>
      <c r="P353" s="221">
        <v>12</v>
      </c>
      <c r="Q353" s="221">
        <v>4</v>
      </c>
      <c r="R353" s="221">
        <v>0</v>
      </c>
      <c r="S353" s="222">
        <v>4</v>
      </c>
      <c r="T353" s="66"/>
    </row>
    <row r="354" spans="1:20" ht="26.1" customHeight="1">
      <c r="A354" s="218"/>
      <c r="B354" s="219"/>
      <c r="C354" s="210" t="s">
        <v>513</v>
      </c>
      <c r="D354" s="220">
        <f t="shared" si="6"/>
        <v>339</v>
      </c>
      <c r="E354" s="221">
        <v>6</v>
      </c>
      <c r="F354" s="221">
        <v>3</v>
      </c>
      <c r="G354" s="221">
        <v>3</v>
      </c>
      <c r="H354" s="221">
        <v>0</v>
      </c>
      <c r="I354" s="221">
        <v>0</v>
      </c>
      <c r="J354" s="221">
        <v>0</v>
      </c>
      <c r="K354" s="221">
        <v>0</v>
      </c>
      <c r="L354" s="221">
        <v>0</v>
      </c>
      <c r="M354" s="221">
        <v>0</v>
      </c>
      <c r="N354" s="221">
        <v>6</v>
      </c>
      <c r="O354" s="221">
        <v>3</v>
      </c>
      <c r="P354" s="221">
        <v>3</v>
      </c>
      <c r="Q354" s="221">
        <v>0</v>
      </c>
      <c r="R354" s="221">
        <v>0</v>
      </c>
      <c r="S354" s="222">
        <v>0</v>
      </c>
      <c r="T354" s="66"/>
    </row>
    <row r="355" spans="1:20" ht="26.1" customHeight="1">
      <c r="A355" s="218"/>
      <c r="B355" s="219"/>
      <c r="C355" s="210" t="s">
        <v>514</v>
      </c>
      <c r="D355" s="220">
        <f t="shared" si="6"/>
        <v>340</v>
      </c>
      <c r="E355" s="221">
        <v>23</v>
      </c>
      <c r="F355" s="221">
        <v>17</v>
      </c>
      <c r="G355" s="221">
        <v>6</v>
      </c>
      <c r="H355" s="221">
        <v>0</v>
      </c>
      <c r="I355" s="221">
        <v>0</v>
      </c>
      <c r="J355" s="221">
        <v>0</v>
      </c>
      <c r="K355" s="221">
        <v>0</v>
      </c>
      <c r="L355" s="221">
        <v>0</v>
      </c>
      <c r="M355" s="221">
        <v>0</v>
      </c>
      <c r="N355" s="221">
        <v>19</v>
      </c>
      <c r="O355" s="221">
        <v>16</v>
      </c>
      <c r="P355" s="221">
        <v>3</v>
      </c>
      <c r="Q355" s="221">
        <v>4</v>
      </c>
      <c r="R355" s="221">
        <v>1</v>
      </c>
      <c r="S355" s="222">
        <v>3</v>
      </c>
      <c r="T355" s="66"/>
    </row>
    <row r="356" spans="1:20" ht="26.1" customHeight="1">
      <c r="A356" s="218"/>
      <c r="B356" s="219"/>
      <c r="C356" s="210" t="s">
        <v>515</v>
      </c>
      <c r="D356" s="220">
        <f t="shared" si="6"/>
        <v>341</v>
      </c>
      <c r="E356" s="221">
        <v>3065</v>
      </c>
      <c r="F356" s="221">
        <v>2498</v>
      </c>
      <c r="G356" s="221">
        <v>567</v>
      </c>
      <c r="H356" s="221">
        <v>46</v>
      </c>
      <c r="I356" s="221">
        <v>36</v>
      </c>
      <c r="J356" s="221">
        <v>10</v>
      </c>
      <c r="K356" s="221">
        <v>3019</v>
      </c>
      <c r="L356" s="221">
        <v>2462</v>
      </c>
      <c r="M356" s="221">
        <v>557</v>
      </c>
      <c r="N356" s="221">
        <v>0</v>
      </c>
      <c r="O356" s="221">
        <v>0</v>
      </c>
      <c r="P356" s="221">
        <v>0</v>
      </c>
      <c r="Q356" s="221">
        <v>0</v>
      </c>
      <c r="R356" s="221">
        <v>0</v>
      </c>
      <c r="S356" s="222">
        <v>0</v>
      </c>
      <c r="T356" s="66"/>
    </row>
    <row r="357" spans="1:20" ht="26.1" customHeight="1">
      <c r="A357" s="218"/>
      <c r="B357" s="219"/>
      <c r="C357" s="210" t="s">
        <v>515</v>
      </c>
      <c r="D357" s="220">
        <f t="shared" si="6"/>
        <v>342</v>
      </c>
      <c r="E357" s="221">
        <v>85</v>
      </c>
      <c r="F357" s="221">
        <v>54</v>
      </c>
      <c r="G357" s="221">
        <v>31</v>
      </c>
      <c r="H357" s="221">
        <v>0</v>
      </c>
      <c r="I357" s="221">
        <v>0</v>
      </c>
      <c r="J357" s="221">
        <v>0</v>
      </c>
      <c r="K357" s="221">
        <v>0</v>
      </c>
      <c r="L357" s="221">
        <v>0</v>
      </c>
      <c r="M357" s="221">
        <v>0</v>
      </c>
      <c r="N357" s="221">
        <v>72</v>
      </c>
      <c r="O357" s="221">
        <v>49</v>
      </c>
      <c r="P357" s="221">
        <v>23</v>
      </c>
      <c r="Q357" s="221">
        <v>13</v>
      </c>
      <c r="R357" s="221">
        <v>5</v>
      </c>
      <c r="S357" s="222">
        <v>8</v>
      </c>
      <c r="T357" s="66"/>
    </row>
    <row r="358" spans="1:20" ht="26.1" customHeight="1">
      <c r="A358" s="218"/>
      <c r="B358" s="219"/>
      <c r="C358" s="210" t="s">
        <v>516</v>
      </c>
      <c r="D358" s="220">
        <f t="shared" si="6"/>
        <v>343</v>
      </c>
      <c r="E358" s="221">
        <v>12</v>
      </c>
      <c r="F358" s="221">
        <v>9</v>
      </c>
      <c r="G358" s="221">
        <v>3</v>
      </c>
      <c r="H358" s="221">
        <v>0</v>
      </c>
      <c r="I358" s="221">
        <v>0</v>
      </c>
      <c r="J358" s="221">
        <v>0</v>
      </c>
      <c r="K358" s="221">
        <v>0</v>
      </c>
      <c r="L358" s="221">
        <v>0</v>
      </c>
      <c r="M358" s="221">
        <v>0</v>
      </c>
      <c r="N358" s="221">
        <v>12</v>
      </c>
      <c r="O358" s="221">
        <v>9</v>
      </c>
      <c r="P358" s="221">
        <v>3</v>
      </c>
      <c r="Q358" s="221">
        <v>0</v>
      </c>
      <c r="R358" s="221">
        <v>0</v>
      </c>
      <c r="S358" s="222">
        <v>0</v>
      </c>
      <c r="T358" s="66"/>
    </row>
    <row r="359" spans="1:20" ht="26.1" customHeight="1">
      <c r="A359" s="218"/>
      <c r="B359" s="219"/>
      <c r="C359" s="210" t="s">
        <v>517</v>
      </c>
      <c r="D359" s="220">
        <f t="shared" si="6"/>
        <v>344</v>
      </c>
      <c r="E359" s="221">
        <v>45</v>
      </c>
      <c r="F359" s="221">
        <v>22</v>
      </c>
      <c r="G359" s="221">
        <v>23</v>
      </c>
      <c r="H359" s="221">
        <v>0</v>
      </c>
      <c r="I359" s="221">
        <v>0</v>
      </c>
      <c r="J359" s="221">
        <v>0</v>
      </c>
      <c r="K359" s="221">
        <v>0</v>
      </c>
      <c r="L359" s="221">
        <v>0</v>
      </c>
      <c r="M359" s="221">
        <v>0</v>
      </c>
      <c r="N359" s="221">
        <v>41</v>
      </c>
      <c r="O359" s="221">
        <v>21</v>
      </c>
      <c r="P359" s="221">
        <v>20</v>
      </c>
      <c r="Q359" s="221">
        <v>4</v>
      </c>
      <c r="R359" s="221">
        <v>1</v>
      </c>
      <c r="S359" s="222">
        <v>3</v>
      </c>
      <c r="T359" s="66"/>
    </row>
    <row r="360" spans="1:20" ht="26.1" customHeight="1">
      <c r="A360" s="218"/>
      <c r="B360" s="219"/>
      <c r="C360" s="210" t="s">
        <v>518</v>
      </c>
      <c r="D360" s="220">
        <f t="shared" si="6"/>
        <v>345</v>
      </c>
      <c r="E360" s="221">
        <v>5</v>
      </c>
      <c r="F360" s="221">
        <v>2</v>
      </c>
      <c r="G360" s="221">
        <v>3</v>
      </c>
      <c r="H360" s="221">
        <v>0</v>
      </c>
      <c r="I360" s="221">
        <v>0</v>
      </c>
      <c r="J360" s="221">
        <v>0</v>
      </c>
      <c r="K360" s="221">
        <v>0</v>
      </c>
      <c r="L360" s="221">
        <v>0</v>
      </c>
      <c r="M360" s="221">
        <v>0</v>
      </c>
      <c r="N360" s="221">
        <v>1</v>
      </c>
      <c r="O360" s="221">
        <v>0</v>
      </c>
      <c r="P360" s="221">
        <v>1</v>
      </c>
      <c r="Q360" s="221">
        <v>4</v>
      </c>
      <c r="R360" s="221">
        <v>2</v>
      </c>
      <c r="S360" s="222">
        <v>2</v>
      </c>
      <c r="T360" s="66"/>
    </row>
    <row r="361" spans="1:20" ht="26.1" customHeight="1">
      <c r="A361" s="218"/>
      <c r="B361" s="219"/>
      <c r="C361" s="210" t="s">
        <v>519</v>
      </c>
      <c r="D361" s="220">
        <f t="shared" si="6"/>
        <v>346</v>
      </c>
      <c r="E361" s="221">
        <v>5</v>
      </c>
      <c r="F361" s="221">
        <v>3</v>
      </c>
      <c r="G361" s="221">
        <v>2</v>
      </c>
      <c r="H361" s="221">
        <v>0</v>
      </c>
      <c r="I361" s="221">
        <v>0</v>
      </c>
      <c r="J361" s="221">
        <v>0</v>
      </c>
      <c r="K361" s="221">
        <v>0</v>
      </c>
      <c r="L361" s="221">
        <v>0</v>
      </c>
      <c r="M361" s="221">
        <v>0</v>
      </c>
      <c r="N361" s="221">
        <v>4</v>
      </c>
      <c r="O361" s="221">
        <v>2</v>
      </c>
      <c r="P361" s="221">
        <v>2</v>
      </c>
      <c r="Q361" s="221">
        <v>1</v>
      </c>
      <c r="R361" s="221">
        <v>1</v>
      </c>
      <c r="S361" s="222">
        <v>0</v>
      </c>
      <c r="T361" s="66"/>
    </row>
    <row r="362" spans="1:20" ht="26.1" customHeight="1">
      <c r="A362" s="218"/>
      <c r="B362" s="219"/>
      <c r="C362" s="210" t="s">
        <v>520</v>
      </c>
      <c r="D362" s="220">
        <f t="shared" si="6"/>
        <v>347</v>
      </c>
      <c r="E362" s="221">
        <v>8</v>
      </c>
      <c r="F362" s="221">
        <v>6</v>
      </c>
      <c r="G362" s="221">
        <v>2</v>
      </c>
      <c r="H362" s="221">
        <v>0</v>
      </c>
      <c r="I362" s="221">
        <v>0</v>
      </c>
      <c r="J362" s="221">
        <v>0</v>
      </c>
      <c r="K362" s="221">
        <v>0</v>
      </c>
      <c r="L362" s="221">
        <v>0</v>
      </c>
      <c r="M362" s="221">
        <v>0</v>
      </c>
      <c r="N362" s="221">
        <v>8</v>
      </c>
      <c r="O362" s="221">
        <v>6</v>
      </c>
      <c r="P362" s="221">
        <v>2</v>
      </c>
      <c r="Q362" s="221">
        <v>0</v>
      </c>
      <c r="R362" s="221">
        <v>0</v>
      </c>
      <c r="S362" s="222">
        <v>0</v>
      </c>
      <c r="T362" s="66"/>
    </row>
    <row r="363" spans="1:20" ht="26.1" customHeight="1">
      <c r="A363" s="218"/>
      <c r="B363" s="219"/>
      <c r="C363" s="210" t="s">
        <v>521</v>
      </c>
      <c r="D363" s="220">
        <f t="shared" si="6"/>
        <v>348</v>
      </c>
      <c r="E363" s="221">
        <v>10</v>
      </c>
      <c r="F363" s="221">
        <v>4</v>
      </c>
      <c r="G363" s="221">
        <v>6</v>
      </c>
      <c r="H363" s="221">
        <v>0</v>
      </c>
      <c r="I363" s="221">
        <v>0</v>
      </c>
      <c r="J363" s="221">
        <v>0</v>
      </c>
      <c r="K363" s="221">
        <v>0</v>
      </c>
      <c r="L363" s="221">
        <v>0</v>
      </c>
      <c r="M363" s="221">
        <v>0</v>
      </c>
      <c r="N363" s="221">
        <v>10</v>
      </c>
      <c r="O363" s="221">
        <v>4</v>
      </c>
      <c r="P363" s="221">
        <v>6</v>
      </c>
      <c r="Q363" s="221">
        <v>0</v>
      </c>
      <c r="R363" s="221">
        <v>0</v>
      </c>
      <c r="S363" s="221">
        <v>0</v>
      </c>
      <c r="T363" s="66"/>
    </row>
    <row r="364" spans="1:20" ht="26.1" customHeight="1">
      <c r="A364" s="218"/>
      <c r="B364" s="219"/>
      <c r="C364" s="210" t="s">
        <v>522</v>
      </c>
      <c r="D364" s="220">
        <f t="shared" si="6"/>
        <v>349</v>
      </c>
      <c r="E364" s="221">
        <v>2</v>
      </c>
      <c r="F364" s="221">
        <v>1</v>
      </c>
      <c r="G364" s="221">
        <v>1</v>
      </c>
      <c r="H364" s="221">
        <v>0</v>
      </c>
      <c r="I364" s="221">
        <v>0</v>
      </c>
      <c r="J364" s="221">
        <v>0</v>
      </c>
      <c r="K364" s="221">
        <v>0</v>
      </c>
      <c r="L364" s="221">
        <v>0</v>
      </c>
      <c r="M364" s="221">
        <v>0</v>
      </c>
      <c r="N364" s="221">
        <v>2</v>
      </c>
      <c r="O364" s="221">
        <v>1</v>
      </c>
      <c r="P364" s="221">
        <v>1</v>
      </c>
      <c r="Q364" s="221">
        <v>0</v>
      </c>
      <c r="R364" s="221">
        <v>0</v>
      </c>
      <c r="S364" s="222">
        <v>0</v>
      </c>
      <c r="T364" s="66"/>
    </row>
    <row r="365" spans="1:20" ht="26.1" customHeight="1">
      <c r="A365" s="218"/>
      <c r="B365" s="219"/>
      <c r="C365" s="210" t="s">
        <v>523</v>
      </c>
      <c r="D365" s="220">
        <f t="shared" si="6"/>
        <v>350</v>
      </c>
      <c r="E365" s="221">
        <v>3</v>
      </c>
      <c r="F365" s="221">
        <v>1</v>
      </c>
      <c r="G365" s="221">
        <v>2</v>
      </c>
      <c r="H365" s="221">
        <v>0</v>
      </c>
      <c r="I365" s="221">
        <v>0</v>
      </c>
      <c r="J365" s="221">
        <v>0</v>
      </c>
      <c r="K365" s="221">
        <v>0</v>
      </c>
      <c r="L365" s="221">
        <v>0</v>
      </c>
      <c r="M365" s="221">
        <v>0</v>
      </c>
      <c r="N365" s="221">
        <v>3</v>
      </c>
      <c r="O365" s="221">
        <v>1</v>
      </c>
      <c r="P365" s="221">
        <v>2</v>
      </c>
      <c r="Q365" s="221">
        <v>0</v>
      </c>
      <c r="R365" s="221">
        <v>0</v>
      </c>
      <c r="S365" s="222">
        <v>0</v>
      </c>
      <c r="T365" s="66"/>
    </row>
    <row r="366" spans="1:20" ht="26.1" customHeight="1">
      <c r="A366" s="218"/>
      <c r="B366" s="219"/>
      <c r="C366" s="210" t="s">
        <v>524</v>
      </c>
      <c r="D366" s="220">
        <f t="shared" si="6"/>
        <v>351</v>
      </c>
      <c r="E366" s="221">
        <v>47</v>
      </c>
      <c r="F366" s="221">
        <v>35</v>
      </c>
      <c r="G366" s="221">
        <v>12</v>
      </c>
      <c r="H366" s="221">
        <v>0</v>
      </c>
      <c r="I366" s="221">
        <v>0</v>
      </c>
      <c r="J366" s="221">
        <v>0</v>
      </c>
      <c r="K366" s="221">
        <v>0</v>
      </c>
      <c r="L366" s="221">
        <v>0</v>
      </c>
      <c r="M366" s="221">
        <v>0</v>
      </c>
      <c r="N366" s="221">
        <v>46</v>
      </c>
      <c r="O366" s="221">
        <v>35</v>
      </c>
      <c r="P366" s="221">
        <v>11</v>
      </c>
      <c r="Q366" s="221">
        <v>1</v>
      </c>
      <c r="R366" s="221">
        <v>0</v>
      </c>
      <c r="S366" s="222">
        <v>1</v>
      </c>
      <c r="T366" s="66"/>
    </row>
    <row r="367" spans="1:20" ht="26.1" customHeight="1">
      <c r="A367" s="218"/>
      <c r="B367" s="219" t="s">
        <v>525</v>
      </c>
      <c r="C367" s="210" t="s">
        <v>526</v>
      </c>
      <c r="D367" s="220">
        <f t="shared" si="6"/>
        <v>352</v>
      </c>
      <c r="E367" s="221">
        <v>155</v>
      </c>
      <c r="F367" s="221">
        <v>67</v>
      </c>
      <c r="G367" s="221">
        <v>88</v>
      </c>
      <c r="H367" s="221">
        <v>0</v>
      </c>
      <c r="I367" s="221">
        <v>0</v>
      </c>
      <c r="J367" s="221">
        <v>0</v>
      </c>
      <c r="K367" s="221">
        <v>155</v>
      </c>
      <c r="L367" s="221">
        <v>67</v>
      </c>
      <c r="M367" s="221">
        <v>88</v>
      </c>
      <c r="N367" s="221">
        <v>0</v>
      </c>
      <c r="O367" s="221">
        <v>0</v>
      </c>
      <c r="P367" s="221">
        <v>0</v>
      </c>
      <c r="Q367" s="221">
        <v>0</v>
      </c>
      <c r="R367" s="221">
        <v>0</v>
      </c>
      <c r="S367" s="222">
        <v>0</v>
      </c>
      <c r="T367" s="66"/>
    </row>
    <row r="368" spans="1:20" ht="26.1" customHeight="1">
      <c r="A368" s="218"/>
      <c r="B368" s="219"/>
      <c r="C368" s="210" t="s">
        <v>527</v>
      </c>
      <c r="D368" s="220">
        <f t="shared" si="6"/>
        <v>353</v>
      </c>
      <c r="E368" s="221">
        <v>19</v>
      </c>
      <c r="F368" s="221">
        <v>8</v>
      </c>
      <c r="G368" s="221">
        <v>11</v>
      </c>
      <c r="H368" s="221">
        <v>0</v>
      </c>
      <c r="I368" s="221">
        <v>0</v>
      </c>
      <c r="J368" s="221">
        <v>0</v>
      </c>
      <c r="K368" s="221">
        <v>0</v>
      </c>
      <c r="L368" s="221">
        <v>0</v>
      </c>
      <c r="M368" s="221">
        <v>0</v>
      </c>
      <c r="N368" s="221">
        <v>18</v>
      </c>
      <c r="O368" s="221">
        <v>8</v>
      </c>
      <c r="P368" s="221">
        <v>10</v>
      </c>
      <c r="Q368" s="221">
        <v>1</v>
      </c>
      <c r="R368" s="221">
        <v>0</v>
      </c>
      <c r="S368" s="222">
        <v>1</v>
      </c>
      <c r="T368" s="66"/>
    </row>
    <row r="369" spans="1:20" ht="26.1" customHeight="1">
      <c r="A369" s="218"/>
      <c r="B369" s="219"/>
      <c r="C369" s="210" t="s">
        <v>528</v>
      </c>
      <c r="D369" s="220">
        <f t="shared" si="6"/>
        <v>354</v>
      </c>
      <c r="E369" s="221">
        <v>8</v>
      </c>
      <c r="F369" s="221">
        <v>6</v>
      </c>
      <c r="G369" s="221">
        <v>2</v>
      </c>
      <c r="H369" s="221">
        <v>0</v>
      </c>
      <c r="I369" s="221">
        <v>0</v>
      </c>
      <c r="J369" s="221">
        <v>0</v>
      </c>
      <c r="K369" s="221">
        <v>0</v>
      </c>
      <c r="L369" s="221">
        <v>0</v>
      </c>
      <c r="M369" s="221">
        <v>0</v>
      </c>
      <c r="N369" s="221">
        <v>8</v>
      </c>
      <c r="O369" s="221">
        <v>6</v>
      </c>
      <c r="P369" s="221">
        <v>2</v>
      </c>
      <c r="Q369" s="221">
        <v>0</v>
      </c>
      <c r="R369" s="221">
        <v>0</v>
      </c>
      <c r="S369" s="222">
        <v>0</v>
      </c>
      <c r="T369" s="66"/>
    </row>
    <row r="370" spans="1:20" ht="26.1" customHeight="1">
      <c r="A370" s="218"/>
      <c r="B370" s="219"/>
      <c r="C370" s="210" t="s">
        <v>529</v>
      </c>
      <c r="D370" s="220">
        <f t="shared" si="6"/>
        <v>355</v>
      </c>
      <c r="E370" s="221">
        <v>2</v>
      </c>
      <c r="F370" s="221">
        <v>1</v>
      </c>
      <c r="G370" s="221">
        <v>1</v>
      </c>
      <c r="H370" s="221">
        <v>0</v>
      </c>
      <c r="I370" s="221">
        <v>0</v>
      </c>
      <c r="J370" s="221">
        <v>0</v>
      </c>
      <c r="K370" s="221">
        <v>0</v>
      </c>
      <c r="L370" s="221">
        <v>0</v>
      </c>
      <c r="M370" s="221">
        <v>0</v>
      </c>
      <c r="N370" s="221">
        <v>2</v>
      </c>
      <c r="O370" s="221">
        <v>1</v>
      </c>
      <c r="P370" s="221">
        <v>1</v>
      </c>
      <c r="Q370" s="221">
        <v>0</v>
      </c>
      <c r="R370" s="221">
        <v>0</v>
      </c>
      <c r="S370" s="222">
        <v>0</v>
      </c>
      <c r="T370" s="66"/>
    </row>
    <row r="371" spans="1:20" ht="26.1" customHeight="1">
      <c r="A371" s="218"/>
      <c r="B371" s="219"/>
      <c r="C371" s="210" t="s">
        <v>351</v>
      </c>
      <c r="D371" s="220">
        <f t="shared" si="6"/>
        <v>356</v>
      </c>
      <c r="E371" s="221">
        <v>16</v>
      </c>
      <c r="F371" s="221">
        <v>4</v>
      </c>
      <c r="G371" s="221">
        <v>12</v>
      </c>
      <c r="H371" s="221">
        <v>0</v>
      </c>
      <c r="I371" s="221">
        <v>0</v>
      </c>
      <c r="J371" s="221">
        <v>0</v>
      </c>
      <c r="K371" s="221">
        <v>16</v>
      </c>
      <c r="L371" s="221">
        <v>4</v>
      </c>
      <c r="M371" s="221">
        <v>12</v>
      </c>
      <c r="N371" s="221">
        <v>0</v>
      </c>
      <c r="O371" s="221">
        <v>0</v>
      </c>
      <c r="P371" s="221">
        <v>0</v>
      </c>
      <c r="Q371" s="221">
        <v>0</v>
      </c>
      <c r="R371" s="221">
        <v>0</v>
      </c>
      <c r="S371" s="222">
        <v>0</v>
      </c>
      <c r="T371" s="66"/>
    </row>
    <row r="372" spans="1:20" ht="26.1" customHeight="1">
      <c r="A372" s="218"/>
      <c r="B372" s="219"/>
      <c r="C372" s="210" t="s">
        <v>351</v>
      </c>
      <c r="D372" s="220">
        <f t="shared" si="6"/>
        <v>357</v>
      </c>
      <c r="E372" s="221">
        <v>98</v>
      </c>
      <c r="F372" s="221">
        <v>20</v>
      </c>
      <c r="G372" s="221">
        <v>78</v>
      </c>
      <c r="H372" s="221">
        <v>0</v>
      </c>
      <c r="I372" s="221">
        <v>0</v>
      </c>
      <c r="J372" s="221">
        <v>0</v>
      </c>
      <c r="K372" s="221">
        <v>0</v>
      </c>
      <c r="L372" s="221">
        <v>0</v>
      </c>
      <c r="M372" s="221">
        <v>0</v>
      </c>
      <c r="N372" s="221">
        <v>79</v>
      </c>
      <c r="O372" s="221">
        <v>15</v>
      </c>
      <c r="P372" s="221">
        <v>64</v>
      </c>
      <c r="Q372" s="221">
        <v>19</v>
      </c>
      <c r="R372" s="221">
        <v>5</v>
      </c>
      <c r="S372" s="222">
        <v>14</v>
      </c>
      <c r="T372" s="66"/>
    </row>
    <row r="373" spans="1:20" ht="26.1" customHeight="1">
      <c r="A373" s="218"/>
      <c r="B373" s="219"/>
      <c r="C373" s="210" t="s">
        <v>530</v>
      </c>
      <c r="D373" s="220">
        <f t="shared" si="6"/>
        <v>358</v>
      </c>
      <c r="E373" s="221">
        <v>5</v>
      </c>
      <c r="F373" s="221">
        <v>0</v>
      </c>
      <c r="G373" s="221">
        <v>5</v>
      </c>
      <c r="H373" s="221">
        <v>0</v>
      </c>
      <c r="I373" s="221">
        <v>0</v>
      </c>
      <c r="J373" s="221">
        <v>0</v>
      </c>
      <c r="K373" s="221">
        <v>0</v>
      </c>
      <c r="L373" s="221">
        <v>0</v>
      </c>
      <c r="M373" s="221">
        <v>0</v>
      </c>
      <c r="N373" s="221">
        <v>5</v>
      </c>
      <c r="O373" s="221">
        <v>0</v>
      </c>
      <c r="P373" s="221">
        <v>5</v>
      </c>
      <c r="Q373" s="221">
        <v>0</v>
      </c>
      <c r="R373" s="221">
        <v>0</v>
      </c>
      <c r="S373" s="222">
        <v>0</v>
      </c>
      <c r="T373" s="66"/>
    </row>
    <row r="374" spans="1:20" ht="26.1" customHeight="1">
      <c r="A374" s="218"/>
      <c r="B374" s="219"/>
      <c r="C374" s="210" t="s">
        <v>531</v>
      </c>
      <c r="D374" s="220">
        <f t="shared" si="6"/>
        <v>359</v>
      </c>
      <c r="E374" s="221">
        <v>3</v>
      </c>
      <c r="F374" s="221">
        <v>0</v>
      </c>
      <c r="G374" s="221">
        <v>3</v>
      </c>
      <c r="H374" s="221">
        <v>0</v>
      </c>
      <c r="I374" s="221">
        <v>0</v>
      </c>
      <c r="J374" s="221">
        <v>0</v>
      </c>
      <c r="K374" s="221">
        <v>0</v>
      </c>
      <c r="L374" s="221">
        <v>0</v>
      </c>
      <c r="M374" s="221">
        <v>0</v>
      </c>
      <c r="N374" s="221">
        <v>3</v>
      </c>
      <c r="O374" s="221">
        <v>0</v>
      </c>
      <c r="P374" s="221">
        <v>3</v>
      </c>
      <c r="Q374" s="221">
        <v>0</v>
      </c>
      <c r="R374" s="221">
        <v>0</v>
      </c>
      <c r="S374" s="222">
        <v>0</v>
      </c>
      <c r="T374" s="66"/>
    </row>
    <row r="375" spans="1:20" ht="26.1" customHeight="1">
      <c r="A375" s="218"/>
      <c r="B375" s="219"/>
      <c r="C375" s="210" t="s">
        <v>532</v>
      </c>
      <c r="D375" s="220">
        <f t="shared" si="6"/>
        <v>360</v>
      </c>
      <c r="E375" s="221">
        <v>252</v>
      </c>
      <c r="F375" s="221">
        <v>124</v>
      </c>
      <c r="G375" s="221">
        <v>128</v>
      </c>
      <c r="H375" s="221">
        <v>7</v>
      </c>
      <c r="I375" s="221">
        <v>4</v>
      </c>
      <c r="J375" s="221">
        <v>3</v>
      </c>
      <c r="K375" s="221">
        <v>245</v>
      </c>
      <c r="L375" s="221">
        <v>120</v>
      </c>
      <c r="M375" s="221">
        <v>125</v>
      </c>
      <c r="N375" s="221">
        <v>0</v>
      </c>
      <c r="O375" s="221">
        <v>0</v>
      </c>
      <c r="P375" s="221">
        <v>0</v>
      </c>
      <c r="Q375" s="221">
        <v>0</v>
      </c>
      <c r="R375" s="221">
        <v>0</v>
      </c>
      <c r="S375" s="222">
        <v>0</v>
      </c>
      <c r="T375" s="66"/>
    </row>
    <row r="376" spans="1:20" ht="26.1" customHeight="1">
      <c r="A376" s="218"/>
      <c r="B376" s="219"/>
      <c r="C376" s="210" t="s">
        <v>533</v>
      </c>
      <c r="D376" s="220">
        <f t="shared" si="6"/>
        <v>361</v>
      </c>
      <c r="E376" s="221">
        <v>21</v>
      </c>
      <c r="F376" s="221">
        <v>8</v>
      </c>
      <c r="G376" s="221">
        <v>13</v>
      </c>
      <c r="H376" s="221">
        <v>0</v>
      </c>
      <c r="I376" s="221">
        <v>0</v>
      </c>
      <c r="J376" s="221">
        <v>0</v>
      </c>
      <c r="K376" s="221">
        <v>0</v>
      </c>
      <c r="L376" s="221">
        <v>0</v>
      </c>
      <c r="M376" s="221">
        <v>0</v>
      </c>
      <c r="N376" s="221">
        <v>15</v>
      </c>
      <c r="O376" s="221">
        <v>5</v>
      </c>
      <c r="P376" s="221">
        <v>10</v>
      </c>
      <c r="Q376" s="221">
        <v>6</v>
      </c>
      <c r="R376" s="221">
        <v>3</v>
      </c>
      <c r="S376" s="222">
        <v>3</v>
      </c>
      <c r="T376" s="66"/>
    </row>
    <row r="377" spans="1:20" ht="26.1" customHeight="1">
      <c r="A377" s="218"/>
      <c r="B377" s="219"/>
      <c r="C377" s="210" t="s">
        <v>534</v>
      </c>
      <c r="D377" s="220">
        <f t="shared" si="6"/>
        <v>362</v>
      </c>
      <c r="E377" s="221">
        <v>14</v>
      </c>
      <c r="F377" s="221">
        <v>8</v>
      </c>
      <c r="G377" s="221">
        <v>6</v>
      </c>
      <c r="H377" s="221">
        <v>0</v>
      </c>
      <c r="I377" s="221">
        <v>0</v>
      </c>
      <c r="J377" s="221">
        <v>0</v>
      </c>
      <c r="K377" s="221">
        <v>0</v>
      </c>
      <c r="L377" s="221">
        <v>0</v>
      </c>
      <c r="M377" s="221">
        <v>0</v>
      </c>
      <c r="N377" s="221">
        <v>12</v>
      </c>
      <c r="O377" s="221">
        <v>6</v>
      </c>
      <c r="P377" s="221">
        <v>6</v>
      </c>
      <c r="Q377" s="221">
        <v>2</v>
      </c>
      <c r="R377" s="221">
        <v>2</v>
      </c>
      <c r="S377" s="221">
        <v>0</v>
      </c>
      <c r="T377" s="66"/>
    </row>
    <row r="378" spans="1:20" ht="26.1" customHeight="1">
      <c r="A378" s="218"/>
      <c r="B378" s="219"/>
      <c r="C378" s="210" t="s">
        <v>535</v>
      </c>
      <c r="D378" s="220">
        <f t="shared" si="6"/>
        <v>363</v>
      </c>
      <c r="E378" s="221">
        <v>44</v>
      </c>
      <c r="F378" s="221">
        <v>38</v>
      </c>
      <c r="G378" s="221">
        <v>6</v>
      </c>
      <c r="H378" s="221">
        <v>0</v>
      </c>
      <c r="I378" s="221">
        <v>0</v>
      </c>
      <c r="J378" s="221">
        <v>0</v>
      </c>
      <c r="K378" s="221">
        <v>44</v>
      </c>
      <c r="L378" s="221">
        <v>38</v>
      </c>
      <c r="M378" s="221">
        <v>6</v>
      </c>
      <c r="N378" s="221">
        <v>0</v>
      </c>
      <c r="O378" s="221">
        <v>0</v>
      </c>
      <c r="P378" s="221">
        <v>0</v>
      </c>
      <c r="Q378" s="221">
        <v>0</v>
      </c>
      <c r="R378" s="221">
        <v>0</v>
      </c>
      <c r="S378" s="222">
        <v>0</v>
      </c>
      <c r="T378" s="66"/>
    </row>
    <row r="379" spans="1:20" ht="26.1" customHeight="1">
      <c r="A379" s="218" t="s">
        <v>536</v>
      </c>
      <c r="B379" s="219" t="s">
        <v>537</v>
      </c>
      <c r="C379" s="210" t="s">
        <v>538</v>
      </c>
      <c r="D379" s="220">
        <f t="shared" si="6"/>
        <v>364</v>
      </c>
      <c r="E379" s="221">
        <v>78</v>
      </c>
      <c r="F379" s="221">
        <v>56</v>
      </c>
      <c r="G379" s="221">
        <v>22</v>
      </c>
      <c r="H379" s="221">
        <v>0</v>
      </c>
      <c r="I379" s="221">
        <v>0</v>
      </c>
      <c r="J379" s="221">
        <v>0</v>
      </c>
      <c r="K379" s="221">
        <v>78</v>
      </c>
      <c r="L379" s="221">
        <v>56</v>
      </c>
      <c r="M379" s="221">
        <v>22</v>
      </c>
      <c r="N379" s="221">
        <v>0</v>
      </c>
      <c r="O379" s="221">
        <v>0</v>
      </c>
      <c r="P379" s="221">
        <v>0</v>
      </c>
      <c r="Q379" s="221">
        <v>0</v>
      </c>
      <c r="R379" s="221">
        <v>0</v>
      </c>
      <c r="S379" s="222">
        <v>0</v>
      </c>
      <c r="T379" s="66"/>
    </row>
    <row r="380" spans="1:20" ht="26.1" customHeight="1">
      <c r="A380" s="218"/>
      <c r="B380" s="219"/>
      <c r="C380" s="210" t="s">
        <v>538</v>
      </c>
      <c r="D380" s="220">
        <f t="shared" si="6"/>
        <v>365</v>
      </c>
      <c r="E380" s="221">
        <v>162</v>
      </c>
      <c r="F380" s="221">
        <v>83</v>
      </c>
      <c r="G380" s="221">
        <v>79</v>
      </c>
      <c r="H380" s="221">
        <v>0</v>
      </c>
      <c r="I380" s="221">
        <v>0</v>
      </c>
      <c r="J380" s="221">
        <v>0</v>
      </c>
      <c r="K380" s="221">
        <v>0</v>
      </c>
      <c r="L380" s="221">
        <v>0</v>
      </c>
      <c r="M380" s="221">
        <v>0</v>
      </c>
      <c r="N380" s="221">
        <v>126</v>
      </c>
      <c r="O380" s="221">
        <v>66</v>
      </c>
      <c r="P380" s="221">
        <v>60</v>
      </c>
      <c r="Q380" s="221">
        <v>36</v>
      </c>
      <c r="R380" s="221">
        <v>17</v>
      </c>
      <c r="S380" s="222">
        <v>19</v>
      </c>
      <c r="T380" s="66"/>
    </row>
    <row r="381" spans="1:20" ht="26.1" customHeight="1">
      <c r="A381" s="218"/>
      <c r="B381" s="219"/>
      <c r="C381" s="210" t="s">
        <v>539</v>
      </c>
      <c r="D381" s="220">
        <f t="shared" si="6"/>
        <v>366</v>
      </c>
      <c r="E381" s="221">
        <v>15</v>
      </c>
      <c r="F381" s="221">
        <v>8</v>
      </c>
      <c r="G381" s="221">
        <v>7</v>
      </c>
      <c r="H381" s="221">
        <v>0</v>
      </c>
      <c r="I381" s="221">
        <v>0</v>
      </c>
      <c r="J381" s="221">
        <v>0</v>
      </c>
      <c r="K381" s="221">
        <v>0</v>
      </c>
      <c r="L381" s="221">
        <v>0</v>
      </c>
      <c r="M381" s="221">
        <v>0</v>
      </c>
      <c r="N381" s="221">
        <v>6</v>
      </c>
      <c r="O381" s="221">
        <v>3</v>
      </c>
      <c r="P381" s="221">
        <v>3</v>
      </c>
      <c r="Q381" s="221">
        <v>9</v>
      </c>
      <c r="R381" s="221">
        <v>5</v>
      </c>
      <c r="S381" s="222">
        <v>4</v>
      </c>
      <c r="T381" s="66"/>
    </row>
    <row r="382" spans="1:20" ht="26.1" customHeight="1">
      <c r="A382" s="218"/>
      <c r="B382" s="219"/>
      <c r="C382" s="210" t="s">
        <v>540</v>
      </c>
      <c r="D382" s="220">
        <f t="shared" si="6"/>
        <v>367</v>
      </c>
      <c r="E382" s="221">
        <v>35</v>
      </c>
      <c r="F382" s="221">
        <v>16</v>
      </c>
      <c r="G382" s="221">
        <v>19</v>
      </c>
      <c r="H382" s="221">
        <v>0</v>
      </c>
      <c r="I382" s="221">
        <v>0</v>
      </c>
      <c r="J382" s="221">
        <v>0</v>
      </c>
      <c r="K382" s="221">
        <v>0</v>
      </c>
      <c r="L382" s="221">
        <v>0</v>
      </c>
      <c r="M382" s="221">
        <v>0</v>
      </c>
      <c r="N382" s="221">
        <v>23</v>
      </c>
      <c r="O382" s="221">
        <v>13</v>
      </c>
      <c r="P382" s="221">
        <v>10</v>
      </c>
      <c r="Q382" s="221">
        <v>12</v>
      </c>
      <c r="R382" s="221">
        <v>3</v>
      </c>
      <c r="S382" s="222">
        <v>9</v>
      </c>
      <c r="T382" s="66"/>
    </row>
    <row r="383" spans="1:20" ht="26.1" customHeight="1">
      <c r="A383" s="218"/>
      <c r="B383" s="219"/>
      <c r="C383" s="210" t="s">
        <v>541</v>
      </c>
      <c r="D383" s="220">
        <f t="shared" si="6"/>
        <v>368</v>
      </c>
      <c r="E383" s="221">
        <v>113</v>
      </c>
      <c r="F383" s="221">
        <v>24</v>
      </c>
      <c r="G383" s="221">
        <v>89</v>
      </c>
      <c r="H383" s="221">
        <v>0</v>
      </c>
      <c r="I383" s="221">
        <v>0</v>
      </c>
      <c r="J383" s="221">
        <v>0</v>
      </c>
      <c r="K383" s="221">
        <v>0</v>
      </c>
      <c r="L383" s="221">
        <v>0</v>
      </c>
      <c r="M383" s="221">
        <v>0</v>
      </c>
      <c r="N383" s="221">
        <v>94</v>
      </c>
      <c r="O383" s="221">
        <v>21</v>
      </c>
      <c r="P383" s="221">
        <v>73</v>
      </c>
      <c r="Q383" s="221">
        <v>19</v>
      </c>
      <c r="R383" s="221">
        <v>3</v>
      </c>
      <c r="S383" s="222">
        <v>16</v>
      </c>
      <c r="T383" s="66"/>
    </row>
    <row r="384" spans="1:20" ht="26.1" customHeight="1">
      <c r="A384" s="218"/>
      <c r="B384" s="219"/>
      <c r="C384" s="210" t="s">
        <v>542</v>
      </c>
      <c r="D384" s="220">
        <f t="shared" si="6"/>
        <v>369</v>
      </c>
      <c r="E384" s="221">
        <v>18</v>
      </c>
      <c r="F384" s="221">
        <v>2</v>
      </c>
      <c r="G384" s="221">
        <v>16</v>
      </c>
      <c r="H384" s="221">
        <v>0</v>
      </c>
      <c r="I384" s="221">
        <v>0</v>
      </c>
      <c r="J384" s="221">
        <v>0</v>
      </c>
      <c r="K384" s="221">
        <v>0</v>
      </c>
      <c r="L384" s="221">
        <v>0</v>
      </c>
      <c r="M384" s="221">
        <v>0</v>
      </c>
      <c r="N384" s="221">
        <v>18</v>
      </c>
      <c r="O384" s="221">
        <v>2</v>
      </c>
      <c r="P384" s="221">
        <v>16</v>
      </c>
      <c r="Q384" s="221">
        <v>0</v>
      </c>
      <c r="R384" s="221">
        <v>0</v>
      </c>
      <c r="S384" s="222">
        <v>0</v>
      </c>
      <c r="T384" s="66"/>
    </row>
    <row r="385" spans="1:20" ht="26.1" customHeight="1">
      <c r="A385" s="218"/>
      <c r="B385" s="219"/>
      <c r="C385" s="210" t="s">
        <v>543</v>
      </c>
      <c r="D385" s="220">
        <f t="shared" si="6"/>
        <v>370</v>
      </c>
      <c r="E385" s="221">
        <v>1</v>
      </c>
      <c r="F385" s="221">
        <v>1</v>
      </c>
      <c r="G385" s="221">
        <v>0</v>
      </c>
      <c r="H385" s="221">
        <v>0</v>
      </c>
      <c r="I385" s="221">
        <v>0</v>
      </c>
      <c r="J385" s="221">
        <v>0</v>
      </c>
      <c r="K385" s="221">
        <v>1</v>
      </c>
      <c r="L385" s="221">
        <v>1</v>
      </c>
      <c r="M385" s="221">
        <v>0</v>
      </c>
      <c r="N385" s="221">
        <v>0</v>
      </c>
      <c r="O385" s="221">
        <v>0</v>
      </c>
      <c r="P385" s="221">
        <v>0</v>
      </c>
      <c r="Q385" s="221">
        <v>0</v>
      </c>
      <c r="R385" s="221">
        <v>0</v>
      </c>
      <c r="S385" s="222">
        <v>0</v>
      </c>
      <c r="T385" s="66"/>
    </row>
    <row r="386" spans="1:20" ht="26.1" customHeight="1">
      <c r="A386" s="218"/>
      <c r="B386" s="219"/>
      <c r="C386" s="210" t="s">
        <v>544</v>
      </c>
      <c r="D386" s="220">
        <f t="shared" si="6"/>
        <v>371</v>
      </c>
      <c r="E386" s="221">
        <v>57</v>
      </c>
      <c r="F386" s="221">
        <v>14</v>
      </c>
      <c r="G386" s="221">
        <v>43</v>
      </c>
      <c r="H386" s="221">
        <v>0</v>
      </c>
      <c r="I386" s="221">
        <v>0</v>
      </c>
      <c r="J386" s="221">
        <v>0</v>
      </c>
      <c r="K386" s="221">
        <v>0</v>
      </c>
      <c r="L386" s="221">
        <v>0</v>
      </c>
      <c r="M386" s="221">
        <v>0</v>
      </c>
      <c r="N386" s="221">
        <v>42</v>
      </c>
      <c r="O386" s="221">
        <v>11</v>
      </c>
      <c r="P386" s="221">
        <v>31</v>
      </c>
      <c r="Q386" s="221">
        <v>15</v>
      </c>
      <c r="R386" s="221">
        <v>3</v>
      </c>
      <c r="S386" s="222">
        <v>12</v>
      </c>
      <c r="T386" s="66"/>
    </row>
    <row r="387" spans="1:20" ht="26.1" customHeight="1">
      <c r="A387" s="218"/>
      <c r="B387" s="219"/>
      <c r="C387" s="210" t="s">
        <v>545</v>
      </c>
      <c r="D387" s="220">
        <f t="shared" si="6"/>
        <v>372</v>
      </c>
      <c r="E387" s="221">
        <v>3</v>
      </c>
      <c r="F387" s="221">
        <v>1</v>
      </c>
      <c r="G387" s="221">
        <v>2</v>
      </c>
      <c r="H387" s="221">
        <v>0</v>
      </c>
      <c r="I387" s="221">
        <v>0</v>
      </c>
      <c r="J387" s="221">
        <v>0</v>
      </c>
      <c r="K387" s="221">
        <v>3</v>
      </c>
      <c r="L387" s="221">
        <v>1</v>
      </c>
      <c r="M387" s="221">
        <v>2</v>
      </c>
      <c r="N387" s="221">
        <v>0</v>
      </c>
      <c r="O387" s="221">
        <v>0</v>
      </c>
      <c r="P387" s="221">
        <v>0</v>
      </c>
      <c r="Q387" s="221">
        <v>0</v>
      </c>
      <c r="R387" s="221">
        <v>0</v>
      </c>
      <c r="S387" s="222">
        <v>0</v>
      </c>
      <c r="T387" s="66"/>
    </row>
    <row r="388" spans="1:20" ht="26.1" customHeight="1">
      <c r="A388" s="218"/>
      <c r="B388" s="219"/>
      <c r="C388" s="210" t="s">
        <v>545</v>
      </c>
      <c r="D388" s="220">
        <f t="shared" si="6"/>
        <v>373</v>
      </c>
      <c r="E388" s="221">
        <v>16</v>
      </c>
      <c r="F388" s="221">
        <v>6</v>
      </c>
      <c r="G388" s="221">
        <v>10</v>
      </c>
      <c r="H388" s="221">
        <v>0</v>
      </c>
      <c r="I388" s="221">
        <v>0</v>
      </c>
      <c r="J388" s="221">
        <v>0</v>
      </c>
      <c r="K388" s="221">
        <v>0</v>
      </c>
      <c r="L388" s="221">
        <v>0</v>
      </c>
      <c r="M388" s="221">
        <v>0</v>
      </c>
      <c r="N388" s="221">
        <v>4</v>
      </c>
      <c r="O388" s="221">
        <v>3</v>
      </c>
      <c r="P388" s="221">
        <v>1</v>
      </c>
      <c r="Q388" s="221">
        <v>12</v>
      </c>
      <c r="R388" s="221">
        <v>3</v>
      </c>
      <c r="S388" s="222">
        <v>9</v>
      </c>
      <c r="T388" s="66"/>
    </row>
    <row r="389" spans="1:20" ht="26.1" customHeight="1">
      <c r="A389" s="218"/>
      <c r="B389" s="219"/>
      <c r="C389" s="210" t="s">
        <v>546</v>
      </c>
      <c r="D389" s="220">
        <f t="shared" si="6"/>
        <v>374</v>
      </c>
      <c r="E389" s="221">
        <v>108</v>
      </c>
      <c r="F389" s="221">
        <v>74</v>
      </c>
      <c r="G389" s="221">
        <v>34</v>
      </c>
      <c r="H389" s="221">
        <v>0</v>
      </c>
      <c r="I389" s="221">
        <v>0</v>
      </c>
      <c r="J389" s="221">
        <v>0</v>
      </c>
      <c r="K389" s="221">
        <v>108</v>
      </c>
      <c r="L389" s="221">
        <v>74</v>
      </c>
      <c r="M389" s="221">
        <v>34</v>
      </c>
      <c r="N389" s="221">
        <v>0</v>
      </c>
      <c r="O389" s="221">
        <v>0</v>
      </c>
      <c r="P389" s="221">
        <v>0</v>
      </c>
      <c r="Q389" s="221">
        <v>0</v>
      </c>
      <c r="R389" s="221">
        <v>0</v>
      </c>
      <c r="S389" s="222">
        <v>0</v>
      </c>
      <c r="T389" s="66"/>
    </row>
    <row r="390" spans="1:20" ht="26.1" customHeight="1">
      <c r="A390" s="218"/>
      <c r="B390" s="219"/>
      <c r="C390" s="210" t="s">
        <v>547</v>
      </c>
      <c r="D390" s="220">
        <f t="shared" si="6"/>
        <v>375</v>
      </c>
      <c r="E390" s="221">
        <v>75</v>
      </c>
      <c r="F390" s="221">
        <v>49</v>
      </c>
      <c r="G390" s="221">
        <v>26</v>
      </c>
      <c r="H390" s="221">
        <v>0</v>
      </c>
      <c r="I390" s="221">
        <v>0</v>
      </c>
      <c r="J390" s="221">
        <v>0</v>
      </c>
      <c r="K390" s="221">
        <v>0</v>
      </c>
      <c r="L390" s="221">
        <v>0</v>
      </c>
      <c r="M390" s="221">
        <v>0</v>
      </c>
      <c r="N390" s="221">
        <v>67</v>
      </c>
      <c r="O390" s="221">
        <v>47</v>
      </c>
      <c r="P390" s="221">
        <v>20</v>
      </c>
      <c r="Q390" s="221">
        <v>8</v>
      </c>
      <c r="R390" s="221">
        <v>2</v>
      </c>
      <c r="S390" s="222">
        <v>6</v>
      </c>
      <c r="T390" s="66"/>
    </row>
    <row r="391" spans="1:20" ht="26.1" customHeight="1">
      <c r="A391" s="218"/>
      <c r="B391" s="219"/>
      <c r="C391" s="210" t="s">
        <v>548</v>
      </c>
      <c r="D391" s="220">
        <f t="shared" si="6"/>
        <v>376</v>
      </c>
      <c r="E391" s="221">
        <v>31</v>
      </c>
      <c r="F391" s="221">
        <v>19</v>
      </c>
      <c r="G391" s="221">
        <v>12</v>
      </c>
      <c r="H391" s="221">
        <v>0</v>
      </c>
      <c r="I391" s="221">
        <v>0</v>
      </c>
      <c r="J391" s="221">
        <v>0</v>
      </c>
      <c r="K391" s="221">
        <v>7</v>
      </c>
      <c r="L391" s="221">
        <v>7</v>
      </c>
      <c r="M391" s="221">
        <v>0</v>
      </c>
      <c r="N391" s="221">
        <v>14</v>
      </c>
      <c r="O391" s="221">
        <v>7</v>
      </c>
      <c r="P391" s="221">
        <v>7</v>
      </c>
      <c r="Q391" s="221">
        <v>10</v>
      </c>
      <c r="R391" s="221">
        <v>5</v>
      </c>
      <c r="S391" s="221">
        <v>5</v>
      </c>
      <c r="T391" s="66"/>
    </row>
    <row r="392" spans="1:20" ht="26.1" customHeight="1">
      <c r="A392" s="218"/>
      <c r="B392" s="219"/>
      <c r="C392" s="210" t="s">
        <v>549</v>
      </c>
      <c r="D392" s="220">
        <f t="shared" si="6"/>
        <v>377</v>
      </c>
      <c r="E392" s="221">
        <v>16</v>
      </c>
      <c r="F392" s="221">
        <v>16</v>
      </c>
      <c r="G392" s="221">
        <v>0</v>
      </c>
      <c r="H392" s="221">
        <v>0</v>
      </c>
      <c r="I392" s="221">
        <v>0</v>
      </c>
      <c r="J392" s="221">
        <v>0</v>
      </c>
      <c r="K392" s="221">
        <v>16</v>
      </c>
      <c r="L392" s="221">
        <v>16</v>
      </c>
      <c r="M392" s="221">
        <v>0</v>
      </c>
      <c r="N392" s="221">
        <v>0</v>
      </c>
      <c r="O392" s="221">
        <v>0</v>
      </c>
      <c r="P392" s="221">
        <v>0</v>
      </c>
      <c r="Q392" s="221">
        <v>0</v>
      </c>
      <c r="R392" s="221">
        <v>0</v>
      </c>
      <c r="S392" s="222">
        <v>0</v>
      </c>
      <c r="T392" s="66"/>
    </row>
    <row r="393" spans="1:20" ht="26.1" customHeight="1">
      <c r="A393" s="218"/>
      <c r="B393" s="219"/>
      <c r="C393" s="210" t="s">
        <v>541</v>
      </c>
      <c r="D393" s="220">
        <f t="shared" si="6"/>
        <v>378</v>
      </c>
      <c r="E393" s="221">
        <v>27</v>
      </c>
      <c r="F393" s="221">
        <v>7</v>
      </c>
      <c r="G393" s="221">
        <v>20</v>
      </c>
      <c r="H393" s="221">
        <v>0</v>
      </c>
      <c r="I393" s="221">
        <v>0</v>
      </c>
      <c r="J393" s="221">
        <v>0</v>
      </c>
      <c r="K393" s="221">
        <v>27</v>
      </c>
      <c r="L393" s="221">
        <v>7</v>
      </c>
      <c r="M393" s="221">
        <v>20</v>
      </c>
      <c r="N393" s="221">
        <v>0</v>
      </c>
      <c r="O393" s="221">
        <v>0</v>
      </c>
      <c r="P393" s="221">
        <v>0</v>
      </c>
      <c r="Q393" s="221">
        <v>0</v>
      </c>
      <c r="R393" s="221">
        <v>0</v>
      </c>
      <c r="S393" s="222">
        <v>0</v>
      </c>
      <c r="T393" s="66"/>
    </row>
    <row r="394" spans="1:20" ht="26.1" customHeight="1">
      <c r="A394" s="218"/>
      <c r="B394" s="219" t="s">
        <v>550</v>
      </c>
      <c r="C394" s="210" t="s">
        <v>550</v>
      </c>
      <c r="D394" s="220">
        <f t="shared" si="6"/>
        <v>379</v>
      </c>
      <c r="E394" s="221">
        <v>27</v>
      </c>
      <c r="F394" s="221">
        <v>9</v>
      </c>
      <c r="G394" s="221">
        <v>18</v>
      </c>
      <c r="H394" s="221">
        <v>0</v>
      </c>
      <c r="I394" s="221">
        <v>0</v>
      </c>
      <c r="J394" s="221">
        <v>0</v>
      </c>
      <c r="K394" s="221">
        <v>0</v>
      </c>
      <c r="L394" s="221">
        <v>0</v>
      </c>
      <c r="M394" s="221">
        <v>0</v>
      </c>
      <c r="N394" s="221">
        <v>15</v>
      </c>
      <c r="O394" s="221">
        <v>4</v>
      </c>
      <c r="P394" s="221">
        <v>11</v>
      </c>
      <c r="Q394" s="221">
        <v>12</v>
      </c>
      <c r="R394" s="221">
        <v>5</v>
      </c>
      <c r="S394" s="222">
        <v>7</v>
      </c>
      <c r="T394" s="66"/>
    </row>
    <row r="395" spans="1:20" ht="26.1" customHeight="1">
      <c r="A395" s="218"/>
      <c r="B395" s="219"/>
      <c r="C395" s="210" t="s">
        <v>551</v>
      </c>
      <c r="D395" s="220">
        <f t="shared" si="6"/>
        <v>380</v>
      </c>
      <c r="E395" s="221">
        <v>18</v>
      </c>
      <c r="F395" s="221">
        <v>7</v>
      </c>
      <c r="G395" s="221">
        <v>11</v>
      </c>
      <c r="H395" s="221">
        <v>0</v>
      </c>
      <c r="I395" s="221">
        <v>0</v>
      </c>
      <c r="J395" s="221">
        <v>0</v>
      </c>
      <c r="K395" s="221">
        <v>0</v>
      </c>
      <c r="L395" s="221">
        <v>0</v>
      </c>
      <c r="M395" s="221">
        <v>0</v>
      </c>
      <c r="N395" s="221">
        <v>18</v>
      </c>
      <c r="O395" s="221">
        <v>7</v>
      </c>
      <c r="P395" s="221">
        <v>11</v>
      </c>
      <c r="Q395" s="221">
        <v>0</v>
      </c>
      <c r="R395" s="221">
        <v>0</v>
      </c>
      <c r="S395" s="222">
        <v>0</v>
      </c>
      <c r="T395" s="66"/>
    </row>
    <row r="396" spans="1:20" ht="26.1" customHeight="1">
      <c r="A396" s="218"/>
      <c r="B396" s="219" t="s">
        <v>552</v>
      </c>
      <c r="C396" s="210" t="s">
        <v>552</v>
      </c>
      <c r="D396" s="220">
        <f t="shared" si="6"/>
        <v>381</v>
      </c>
      <c r="E396" s="221">
        <v>74</v>
      </c>
      <c r="F396" s="221">
        <v>46</v>
      </c>
      <c r="G396" s="221">
        <v>28</v>
      </c>
      <c r="H396" s="221">
        <v>0</v>
      </c>
      <c r="I396" s="221">
        <v>0</v>
      </c>
      <c r="J396" s="221">
        <v>0</v>
      </c>
      <c r="K396" s="221">
        <v>74</v>
      </c>
      <c r="L396" s="221">
        <v>46</v>
      </c>
      <c r="M396" s="221">
        <v>28</v>
      </c>
      <c r="N396" s="221">
        <v>0</v>
      </c>
      <c r="O396" s="221">
        <v>0</v>
      </c>
      <c r="P396" s="221">
        <v>0</v>
      </c>
      <c r="Q396" s="221">
        <v>0</v>
      </c>
      <c r="R396" s="221">
        <v>0</v>
      </c>
      <c r="S396" s="222">
        <v>0</v>
      </c>
      <c r="T396" s="66"/>
    </row>
    <row r="397" spans="1:20" ht="26.1" customHeight="1">
      <c r="A397" s="218"/>
      <c r="B397" s="219"/>
      <c r="C397" s="210" t="s">
        <v>553</v>
      </c>
      <c r="D397" s="220">
        <f t="shared" si="6"/>
        <v>382</v>
      </c>
      <c r="E397" s="221">
        <v>83</v>
      </c>
      <c r="F397" s="221">
        <v>45</v>
      </c>
      <c r="G397" s="221">
        <v>38</v>
      </c>
      <c r="H397" s="221">
        <v>0</v>
      </c>
      <c r="I397" s="221">
        <v>0</v>
      </c>
      <c r="J397" s="221">
        <v>0</v>
      </c>
      <c r="K397" s="221">
        <v>0</v>
      </c>
      <c r="L397" s="221">
        <v>0</v>
      </c>
      <c r="M397" s="221">
        <v>0</v>
      </c>
      <c r="N397" s="221">
        <v>70</v>
      </c>
      <c r="O397" s="221">
        <v>39</v>
      </c>
      <c r="P397" s="221">
        <v>31</v>
      </c>
      <c r="Q397" s="221">
        <v>13</v>
      </c>
      <c r="R397" s="221">
        <v>6</v>
      </c>
      <c r="S397" s="222">
        <v>7</v>
      </c>
      <c r="T397" s="66"/>
    </row>
    <row r="398" spans="1:20" ht="26.1" customHeight="1">
      <c r="A398" s="218"/>
      <c r="B398" s="219"/>
      <c r="C398" s="210" t="s">
        <v>554</v>
      </c>
      <c r="D398" s="220">
        <f t="shared" si="6"/>
        <v>383</v>
      </c>
      <c r="E398" s="221">
        <v>9</v>
      </c>
      <c r="F398" s="221">
        <v>8</v>
      </c>
      <c r="G398" s="221">
        <v>1</v>
      </c>
      <c r="H398" s="221">
        <v>0</v>
      </c>
      <c r="I398" s="221">
        <v>0</v>
      </c>
      <c r="J398" s="221">
        <v>0</v>
      </c>
      <c r="K398" s="221">
        <v>9</v>
      </c>
      <c r="L398" s="221">
        <v>8</v>
      </c>
      <c r="M398" s="221">
        <v>1</v>
      </c>
      <c r="N398" s="221">
        <v>0</v>
      </c>
      <c r="O398" s="221">
        <v>0</v>
      </c>
      <c r="P398" s="221">
        <v>0</v>
      </c>
      <c r="Q398" s="221">
        <v>0</v>
      </c>
      <c r="R398" s="221">
        <v>0</v>
      </c>
      <c r="S398" s="222">
        <v>0</v>
      </c>
      <c r="T398" s="66"/>
    </row>
    <row r="399" spans="1:20" ht="26.1" customHeight="1">
      <c r="A399" s="218"/>
      <c r="B399" s="209"/>
      <c r="C399" s="210" t="s">
        <v>555</v>
      </c>
      <c r="D399" s="220">
        <f t="shared" si="6"/>
        <v>384</v>
      </c>
      <c r="E399" s="221">
        <v>7</v>
      </c>
      <c r="F399" s="221">
        <v>4</v>
      </c>
      <c r="G399" s="221">
        <v>3</v>
      </c>
      <c r="H399" s="221">
        <v>0</v>
      </c>
      <c r="I399" s="221">
        <v>0</v>
      </c>
      <c r="J399" s="221">
        <v>0</v>
      </c>
      <c r="K399" s="221">
        <v>2</v>
      </c>
      <c r="L399" s="221">
        <v>2</v>
      </c>
      <c r="M399" s="221">
        <v>0</v>
      </c>
      <c r="N399" s="221">
        <v>5</v>
      </c>
      <c r="O399" s="221">
        <v>2</v>
      </c>
      <c r="P399" s="221">
        <v>3</v>
      </c>
      <c r="Q399" s="221">
        <v>0</v>
      </c>
      <c r="R399" s="221">
        <v>0</v>
      </c>
      <c r="S399" s="221">
        <v>0</v>
      </c>
      <c r="T399" s="66"/>
    </row>
    <row r="400" spans="1:20" ht="26.1" customHeight="1">
      <c r="A400" s="218"/>
      <c r="B400" s="219" t="s">
        <v>556</v>
      </c>
      <c r="C400" s="210" t="s">
        <v>556</v>
      </c>
      <c r="D400" s="220">
        <f t="shared" si="6"/>
        <v>385</v>
      </c>
      <c r="E400" s="221">
        <v>503</v>
      </c>
      <c r="F400" s="221">
        <v>337</v>
      </c>
      <c r="G400" s="221">
        <v>166</v>
      </c>
      <c r="H400" s="221">
        <v>0</v>
      </c>
      <c r="I400" s="221">
        <v>0</v>
      </c>
      <c r="J400" s="221">
        <v>0</v>
      </c>
      <c r="K400" s="221">
        <v>503</v>
      </c>
      <c r="L400" s="221">
        <v>337</v>
      </c>
      <c r="M400" s="221">
        <v>166</v>
      </c>
      <c r="N400" s="221">
        <v>0</v>
      </c>
      <c r="O400" s="221">
        <v>0</v>
      </c>
      <c r="P400" s="221">
        <v>0</v>
      </c>
      <c r="Q400" s="221">
        <v>0</v>
      </c>
      <c r="R400" s="221">
        <v>0</v>
      </c>
      <c r="S400" s="222">
        <v>0</v>
      </c>
      <c r="T400" s="66"/>
    </row>
    <row r="401" spans="1:20" ht="26.1" customHeight="1">
      <c r="A401" s="218"/>
      <c r="B401" s="219"/>
      <c r="C401" s="210" t="s">
        <v>557</v>
      </c>
      <c r="D401" s="220">
        <f t="shared" si="6"/>
        <v>386</v>
      </c>
      <c r="E401" s="221">
        <v>187</v>
      </c>
      <c r="F401" s="221">
        <v>80</v>
      </c>
      <c r="G401" s="221">
        <v>107</v>
      </c>
      <c r="H401" s="221">
        <v>0</v>
      </c>
      <c r="I401" s="221">
        <v>0</v>
      </c>
      <c r="J401" s="221">
        <v>0</v>
      </c>
      <c r="K401" s="221">
        <v>0</v>
      </c>
      <c r="L401" s="221">
        <v>0</v>
      </c>
      <c r="M401" s="221">
        <v>0</v>
      </c>
      <c r="N401" s="221">
        <v>171</v>
      </c>
      <c r="O401" s="221">
        <v>70</v>
      </c>
      <c r="P401" s="221">
        <v>101</v>
      </c>
      <c r="Q401" s="221">
        <v>16</v>
      </c>
      <c r="R401" s="221">
        <v>10</v>
      </c>
      <c r="S401" s="222">
        <v>6</v>
      </c>
      <c r="T401" s="66"/>
    </row>
    <row r="402" spans="1:20" ht="26.1" customHeight="1">
      <c r="A402" s="218"/>
      <c r="B402" s="219"/>
      <c r="C402" s="210" t="s">
        <v>558</v>
      </c>
      <c r="D402" s="220">
        <f t="shared" ref="D402:D465" si="7">1+D401</f>
        <v>387</v>
      </c>
      <c r="E402" s="221">
        <v>18</v>
      </c>
      <c r="F402" s="221">
        <v>8</v>
      </c>
      <c r="G402" s="221">
        <v>10</v>
      </c>
      <c r="H402" s="221">
        <v>0</v>
      </c>
      <c r="I402" s="221">
        <v>0</v>
      </c>
      <c r="J402" s="221">
        <v>0</v>
      </c>
      <c r="K402" s="221">
        <v>0</v>
      </c>
      <c r="L402" s="221">
        <v>0</v>
      </c>
      <c r="M402" s="221">
        <v>0</v>
      </c>
      <c r="N402" s="221">
        <v>18</v>
      </c>
      <c r="O402" s="221">
        <v>8</v>
      </c>
      <c r="P402" s="221">
        <v>10</v>
      </c>
      <c r="Q402" s="221">
        <v>0</v>
      </c>
      <c r="R402" s="221">
        <v>0</v>
      </c>
      <c r="S402" s="222">
        <v>0</v>
      </c>
      <c r="T402" s="66"/>
    </row>
    <row r="403" spans="1:20" ht="26.1" customHeight="1">
      <c r="A403" s="218"/>
      <c r="B403" s="219"/>
      <c r="C403" s="210" t="s">
        <v>559</v>
      </c>
      <c r="D403" s="220">
        <f t="shared" si="7"/>
        <v>388</v>
      </c>
      <c r="E403" s="221">
        <v>50</v>
      </c>
      <c r="F403" s="221">
        <v>6</v>
      </c>
      <c r="G403" s="221">
        <v>44</v>
      </c>
      <c r="H403" s="221">
        <v>0</v>
      </c>
      <c r="I403" s="221">
        <v>0</v>
      </c>
      <c r="J403" s="221">
        <v>0</v>
      </c>
      <c r="K403" s="221">
        <v>0</v>
      </c>
      <c r="L403" s="221">
        <v>0</v>
      </c>
      <c r="M403" s="221">
        <v>0</v>
      </c>
      <c r="N403" s="221">
        <v>43</v>
      </c>
      <c r="O403" s="221">
        <v>4</v>
      </c>
      <c r="P403" s="221">
        <v>39</v>
      </c>
      <c r="Q403" s="221">
        <v>7</v>
      </c>
      <c r="R403" s="221">
        <v>2</v>
      </c>
      <c r="S403" s="222">
        <v>5</v>
      </c>
      <c r="T403" s="66"/>
    </row>
    <row r="404" spans="1:20" ht="26.1" customHeight="1">
      <c r="A404" s="218"/>
      <c r="B404" s="219"/>
      <c r="C404" s="210" t="s">
        <v>560</v>
      </c>
      <c r="D404" s="220">
        <f t="shared" si="7"/>
        <v>389</v>
      </c>
      <c r="E404" s="221">
        <v>117</v>
      </c>
      <c r="F404" s="221">
        <v>45</v>
      </c>
      <c r="G404" s="221">
        <v>72</v>
      </c>
      <c r="H404" s="221">
        <v>0</v>
      </c>
      <c r="I404" s="221">
        <v>0</v>
      </c>
      <c r="J404" s="221">
        <v>0</v>
      </c>
      <c r="K404" s="221">
        <v>0</v>
      </c>
      <c r="L404" s="221">
        <v>0</v>
      </c>
      <c r="M404" s="221">
        <v>0</v>
      </c>
      <c r="N404" s="221">
        <v>101</v>
      </c>
      <c r="O404" s="221">
        <v>38</v>
      </c>
      <c r="P404" s="221">
        <v>63</v>
      </c>
      <c r="Q404" s="221">
        <v>16</v>
      </c>
      <c r="R404" s="221">
        <v>7</v>
      </c>
      <c r="S404" s="222">
        <v>9</v>
      </c>
      <c r="T404" s="66"/>
    </row>
    <row r="405" spans="1:20" ht="26.1" customHeight="1">
      <c r="A405" s="218"/>
      <c r="B405" s="219"/>
      <c r="C405" s="210" t="s">
        <v>561</v>
      </c>
      <c r="D405" s="220">
        <f t="shared" si="7"/>
        <v>390</v>
      </c>
      <c r="E405" s="221">
        <v>31</v>
      </c>
      <c r="F405" s="221">
        <v>15</v>
      </c>
      <c r="G405" s="221">
        <v>16</v>
      </c>
      <c r="H405" s="221">
        <v>0</v>
      </c>
      <c r="I405" s="221">
        <v>0</v>
      </c>
      <c r="J405" s="221">
        <v>0</v>
      </c>
      <c r="K405" s="221">
        <v>0</v>
      </c>
      <c r="L405" s="221">
        <v>0</v>
      </c>
      <c r="M405" s="221">
        <v>0</v>
      </c>
      <c r="N405" s="221">
        <v>23</v>
      </c>
      <c r="O405" s="221">
        <v>12</v>
      </c>
      <c r="P405" s="221">
        <v>11</v>
      </c>
      <c r="Q405" s="221">
        <v>8</v>
      </c>
      <c r="R405" s="221">
        <v>3</v>
      </c>
      <c r="S405" s="222">
        <v>5</v>
      </c>
      <c r="T405" s="66"/>
    </row>
    <row r="406" spans="1:20" ht="36.950000000000003" customHeight="1">
      <c r="A406" s="218"/>
      <c r="B406" s="223" t="s">
        <v>562</v>
      </c>
      <c r="C406" s="210" t="s">
        <v>562</v>
      </c>
      <c r="D406" s="220">
        <f t="shared" si="7"/>
        <v>391</v>
      </c>
      <c r="E406" s="221">
        <v>75</v>
      </c>
      <c r="F406" s="221">
        <v>24</v>
      </c>
      <c r="G406" s="221">
        <v>51</v>
      </c>
      <c r="H406" s="221">
        <v>0</v>
      </c>
      <c r="I406" s="221">
        <v>0</v>
      </c>
      <c r="J406" s="221">
        <v>0</v>
      </c>
      <c r="K406" s="221">
        <v>75</v>
      </c>
      <c r="L406" s="221">
        <v>24</v>
      </c>
      <c r="M406" s="221">
        <v>51</v>
      </c>
      <c r="N406" s="221">
        <v>0</v>
      </c>
      <c r="O406" s="221">
        <v>0</v>
      </c>
      <c r="P406" s="221">
        <v>0</v>
      </c>
      <c r="Q406" s="221">
        <v>0</v>
      </c>
      <c r="R406" s="221">
        <v>0</v>
      </c>
      <c r="S406" s="222">
        <v>0</v>
      </c>
      <c r="T406" s="66"/>
    </row>
    <row r="407" spans="1:20" ht="26.1" customHeight="1">
      <c r="A407" s="218" t="s">
        <v>563</v>
      </c>
      <c r="B407" s="219" t="s">
        <v>564</v>
      </c>
      <c r="C407" s="210" t="s">
        <v>565</v>
      </c>
      <c r="D407" s="220">
        <f t="shared" si="7"/>
        <v>392</v>
      </c>
      <c r="E407" s="221">
        <v>136</v>
      </c>
      <c r="F407" s="221">
        <v>45</v>
      </c>
      <c r="G407" s="221">
        <v>91</v>
      </c>
      <c r="H407" s="221">
        <v>136</v>
      </c>
      <c r="I407" s="221">
        <v>45</v>
      </c>
      <c r="J407" s="221">
        <v>91</v>
      </c>
      <c r="K407" s="221">
        <v>0</v>
      </c>
      <c r="L407" s="221">
        <v>0</v>
      </c>
      <c r="M407" s="221">
        <v>0</v>
      </c>
      <c r="N407" s="221">
        <v>0</v>
      </c>
      <c r="O407" s="221">
        <v>0</v>
      </c>
      <c r="P407" s="221">
        <v>0</v>
      </c>
      <c r="Q407" s="221">
        <v>0</v>
      </c>
      <c r="R407" s="221">
        <v>0</v>
      </c>
      <c r="S407" s="222">
        <v>0</v>
      </c>
      <c r="T407" s="66"/>
    </row>
    <row r="408" spans="1:20" ht="26.1" customHeight="1">
      <c r="A408" s="218"/>
      <c r="B408" s="219"/>
      <c r="C408" s="210" t="s">
        <v>564</v>
      </c>
      <c r="D408" s="220">
        <f t="shared" si="7"/>
        <v>393</v>
      </c>
      <c r="E408" s="221">
        <v>2687</v>
      </c>
      <c r="F408" s="221">
        <v>453</v>
      </c>
      <c r="G408" s="221">
        <v>2234</v>
      </c>
      <c r="H408" s="221">
        <v>0</v>
      </c>
      <c r="I408" s="221">
        <v>0</v>
      </c>
      <c r="J408" s="221">
        <v>0</v>
      </c>
      <c r="K408" s="221">
        <v>2687</v>
      </c>
      <c r="L408" s="221">
        <v>453</v>
      </c>
      <c r="M408" s="221">
        <v>2234</v>
      </c>
      <c r="N408" s="221">
        <v>0</v>
      </c>
      <c r="O408" s="221">
        <v>0</v>
      </c>
      <c r="P408" s="221">
        <v>0</v>
      </c>
      <c r="Q408" s="221">
        <v>0</v>
      </c>
      <c r="R408" s="221">
        <v>0</v>
      </c>
      <c r="S408" s="222">
        <v>0</v>
      </c>
      <c r="T408" s="66"/>
    </row>
    <row r="409" spans="1:20" ht="26.1" customHeight="1">
      <c r="A409" s="218"/>
      <c r="B409" s="219"/>
      <c r="C409" s="210" t="s">
        <v>564</v>
      </c>
      <c r="D409" s="220">
        <f t="shared" si="7"/>
        <v>394</v>
      </c>
      <c r="E409" s="221">
        <v>281</v>
      </c>
      <c r="F409" s="221">
        <v>42</v>
      </c>
      <c r="G409" s="221">
        <v>239</v>
      </c>
      <c r="H409" s="221">
        <v>0</v>
      </c>
      <c r="I409" s="221">
        <v>0</v>
      </c>
      <c r="J409" s="221">
        <v>0</v>
      </c>
      <c r="K409" s="221">
        <v>0</v>
      </c>
      <c r="L409" s="221">
        <v>0</v>
      </c>
      <c r="M409" s="221">
        <v>0</v>
      </c>
      <c r="N409" s="221">
        <v>274</v>
      </c>
      <c r="O409" s="221">
        <v>42</v>
      </c>
      <c r="P409" s="221">
        <v>232</v>
      </c>
      <c r="Q409" s="221">
        <v>7</v>
      </c>
      <c r="R409" s="221">
        <v>0</v>
      </c>
      <c r="S409" s="222">
        <v>7</v>
      </c>
      <c r="T409" s="66"/>
    </row>
    <row r="410" spans="1:20" ht="26.1" customHeight="1">
      <c r="A410" s="218"/>
      <c r="B410" s="219"/>
      <c r="C410" s="210" t="s">
        <v>566</v>
      </c>
      <c r="D410" s="220">
        <f t="shared" si="7"/>
        <v>395</v>
      </c>
      <c r="E410" s="221">
        <v>15</v>
      </c>
      <c r="F410" s="221">
        <v>3</v>
      </c>
      <c r="G410" s="221">
        <v>12</v>
      </c>
      <c r="H410" s="221">
        <v>0</v>
      </c>
      <c r="I410" s="221">
        <v>0</v>
      </c>
      <c r="J410" s="221">
        <v>0</v>
      </c>
      <c r="K410" s="221">
        <v>0</v>
      </c>
      <c r="L410" s="221">
        <v>0</v>
      </c>
      <c r="M410" s="221">
        <v>0</v>
      </c>
      <c r="N410" s="221">
        <v>15</v>
      </c>
      <c r="O410" s="221">
        <v>3</v>
      </c>
      <c r="P410" s="221">
        <v>12</v>
      </c>
      <c r="Q410" s="221">
        <v>0</v>
      </c>
      <c r="R410" s="221">
        <v>0</v>
      </c>
      <c r="S410" s="222">
        <v>0</v>
      </c>
      <c r="T410" s="66"/>
    </row>
    <row r="411" spans="1:20" ht="26.1" customHeight="1">
      <c r="A411" s="218"/>
      <c r="B411" s="219"/>
      <c r="C411" s="210" t="s">
        <v>567</v>
      </c>
      <c r="D411" s="220">
        <f t="shared" si="7"/>
        <v>396</v>
      </c>
      <c r="E411" s="221">
        <v>8</v>
      </c>
      <c r="F411" s="221">
        <v>2</v>
      </c>
      <c r="G411" s="221">
        <v>6</v>
      </c>
      <c r="H411" s="221">
        <v>0</v>
      </c>
      <c r="I411" s="221">
        <v>0</v>
      </c>
      <c r="J411" s="221">
        <v>0</v>
      </c>
      <c r="K411" s="221">
        <v>0</v>
      </c>
      <c r="L411" s="221">
        <v>0</v>
      </c>
      <c r="M411" s="221">
        <v>0</v>
      </c>
      <c r="N411" s="221">
        <v>8</v>
      </c>
      <c r="O411" s="221">
        <v>2</v>
      </c>
      <c r="P411" s="221">
        <v>6</v>
      </c>
      <c r="Q411" s="221">
        <v>0</v>
      </c>
      <c r="R411" s="221">
        <v>0</v>
      </c>
      <c r="S411" s="222">
        <v>0</v>
      </c>
      <c r="T411" s="66"/>
    </row>
    <row r="412" spans="1:20" ht="26.1" customHeight="1">
      <c r="A412" s="218"/>
      <c r="B412" s="219"/>
      <c r="C412" s="210" t="s">
        <v>568</v>
      </c>
      <c r="D412" s="220">
        <f t="shared" si="7"/>
        <v>397</v>
      </c>
      <c r="E412" s="221">
        <v>47</v>
      </c>
      <c r="F412" s="221">
        <v>5</v>
      </c>
      <c r="G412" s="221">
        <v>42</v>
      </c>
      <c r="H412" s="221">
        <v>47</v>
      </c>
      <c r="I412" s="221">
        <v>5</v>
      </c>
      <c r="J412" s="221">
        <v>42</v>
      </c>
      <c r="K412" s="221">
        <v>0</v>
      </c>
      <c r="L412" s="221">
        <v>0</v>
      </c>
      <c r="M412" s="221">
        <v>0</v>
      </c>
      <c r="N412" s="221">
        <v>0</v>
      </c>
      <c r="O412" s="221">
        <v>0</v>
      </c>
      <c r="P412" s="221">
        <v>0</v>
      </c>
      <c r="Q412" s="221">
        <v>0</v>
      </c>
      <c r="R412" s="221">
        <v>0</v>
      </c>
      <c r="S412" s="222">
        <v>0</v>
      </c>
      <c r="T412" s="66"/>
    </row>
    <row r="413" spans="1:20" ht="26.1" customHeight="1">
      <c r="A413" s="218"/>
      <c r="B413" s="219"/>
      <c r="C413" s="210" t="s">
        <v>569</v>
      </c>
      <c r="D413" s="220">
        <f t="shared" si="7"/>
        <v>398</v>
      </c>
      <c r="E413" s="221">
        <v>6808</v>
      </c>
      <c r="F413" s="221">
        <v>1583</v>
      </c>
      <c r="G413" s="221">
        <v>5225</v>
      </c>
      <c r="H413" s="221">
        <v>0</v>
      </c>
      <c r="I413" s="221">
        <v>0</v>
      </c>
      <c r="J413" s="221">
        <v>0</v>
      </c>
      <c r="K413" s="221">
        <v>6808</v>
      </c>
      <c r="L413" s="221">
        <v>1583</v>
      </c>
      <c r="M413" s="221">
        <v>5225</v>
      </c>
      <c r="N413" s="221">
        <v>0</v>
      </c>
      <c r="O413" s="221">
        <v>0</v>
      </c>
      <c r="P413" s="221">
        <v>0</v>
      </c>
      <c r="Q413" s="221">
        <v>0</v>
      </c>
      <c r="R413" s="221">
        <v>0</v>
      </c>
      <c r="S413" s="222">
        <v>0</v>
      </c>
      <c r="T413" s="66"/>
    </row>
    <row r="414" spans="1:20" ht="26.1" customHeight="1">
      <c r="A414" s="218"/>
      <c r="B414" s="219" t="s">
        <v>569</v>
      </c>
      <c r="C414" s="210" t="s">
        <v>570</v>
      </c>
      <c r="D414" s="220">
        <f t="shared" si="7"/>
        <v>399</v>
      </c>
      <c r="E414" s="221">
        <v>33</v>
      </c>
      <c r="F414" s="221">
        <v>8</v>
      </c>
      <c r="G414" s="221">
        <v>25</v>
      </c>
      <c r="H414" s="221">
        <v>0</v>
      </c>
      <c r="I414" s="221">
        <v>0</v>
      </c>
      <c r="J414" s="221">
        <v>0</v>
      </c>
      <c r="K414" s="221">
        <v>0</v>
      </c>
      <c r="L414" s="221">
        <v>0</v>
      </c>
      <c r="M414" s="221">
        <v>0</v>
      </c>
      <c r="N414" s="221">
        <v>31</v>
      </c>
      <c r="O414" s="221">
        <v>8</v>
      </c>
      <c r="P414" s="221">
        <v>23</v>
      </c>
      <c r="Q414" s="221">
        <v>2</v>
      </c>
      <c r="R414" s="221">
        <v>0</v>
      </c>
      <c r="S414" s="222">
        <v>2</v>
      </c>
      <c r="T414" s="66"/>
    </row>
    <row r="415" spans="1:20" ht="26.1" customHeight="1">
      <c r="A415" s="218"/>
      <c r="B415" s="219"/>
      <c r="C415" s="210" t="s">
        <v>571</v>
      </c>
      <c r="D415" s="220">
        <f t="shared" si="7"/>
        <v>400</v>
      </c>
      <c r="E415" s="221">
        <v>5</v>
      </c>
      <c r="F415" s="221">
        <v>3</v>
      </c>
      <c r="G415" s="221">
        <v>2</v>
      </c>
      <c r="H415" s="221">
        <v>0</v>
      </c>
      <c r="I415" s="221">
        <v>0</v>
      </c>
      <c r="J415" s="221">
        <v>0</v>
      </c>
      <c r="K415" s="221">
        <v>0</v>
      </c>
      <c r="L415" s="221">
        <v>0</v>
      </c>
      <c r="M415" s="221">
        <v>0</v>
      </c>
      <c r="N415" s="221">
        <v>1</v>
      </c>
      <c r="O415" s="221">
        <v>1</v>
      </c>
      <c r="P415" s="221">
        <v>0</v>
      </c>
      <c r="Q415" s="221">
        <v>4</v>
      </c>
      <c r="R415" s="221">
        <v>2</v>
      </c>
      <c r="S415" s="222">
        <v>2</v>
      </c>
      <c r="T415" s="66"/>
    </row>
    <row r="416" spans="1:20" ht="26.1" customHeight="1">
      <c r="A416" s="218"/>
      <c r="B416" s="219"/>
      <c r="C416" s="210" t="s">
        <v>572</v>
      </c>
      <c r="D416" s="220">
        <f t="shared" si="7"/>
        <v>401</v>
      </c>
      <c r="E416" s="221">
        <v>30</v>
      </c>
      <c r="F416" s="221">
        <v>12</v>
      </c>
      <c r="G416" s="221">
        <v>18</v>
      </c>
      <c r="H416" s="221">
        <v>0</v>
      </c>
      <c r="I416" s="221">
        <v>0</v>
      </c>
      <c r="J416" s="221">
        <v>0</v>
      </c>
      <c r="K416" s="221">
        <v>0</v>
      </c>
      <c r="L416" s="221">
        <v>0</v>
      </c>
      <c r="M416" s="221">
        <v>0</v>
      </c>
      <c r="N416" s="221">
        <v>29</v>
      </c>
      <c r="O416" s="221">
        <v>11</v>
      </c>
      <c r="P416" s="221">
        <v>18</v>
      </c>
      <c r="Q416" s="221">
        <v>1</v>
      </c>
      <c r="R416" s="221">
        <v>1</v>
      </c>
      <c r="S416" s="222">
        <v>0</v>
      </c>
      <c r="T416" s="66"/>
    </row>
    <row r="417" spans="1:20" ht="26.1" customHeight="1">
      <c r="A417" s="218"/>
      <c r="B417" s="219"/>
      <c r="C417" s="210" t="s">
        <v>573</v>
      </c>
      <c r="D417" s="220">
        <f t="shared" si="7"/>
        <v>402</v>
      </c>
      <c r="E417" s="221">
        <v>4</v>
      </c>
      <c r="F417" s="221">
        <v>3</v>
      </c>
      <c r="G417" s="221">
        <v>1</v>
      </c>
      <c r="H417" s="221">
        <v>0</v>
      </c>
      <c r="I417" s="221">
        <v>0</v>
      </c>
      <c r="J417" s="221">
        <v>0</v>
      </c>
      <c r="K417" s="221">
        <v>0</v>
      </c>
      <c r="L417" s="221">
        <v>0</v>
      </c>
      <c r="M417" s="221">
        <v>0</v>
      </c>
      <c r="N417" s="221">
        <v>4</v>
      </c>
      <c r="O417" s="221">
        <v>3</v>
      </c>
      <c r="P417" s="221">
        <v>1</v>
      </c>
      <c r="Q417" s="221">
        <v>0</v>
      </c>
      <c r="R417" s="221">
        <v>0</v>
      </c>
      <c r="S417" s="222">
        <v>0</v>
      </c>
      <c r="T417" s="66"/>
    </row>
    <row r="418" spans="1:20" ht="26.1" customHeight="1">
      <c r="A418" s="218"/>
      <c r="B418" s="219"/>
      <c r="C418" s="210" t="s">
        <v>574</v>
      </c>
      <c r="D418" s="220">
        <f t="shared" si="7"/>
        <v>403</v>
      </c>
      <c r="E418" s="221">
        <v>21</v>
      </c>
      <c r="F418" s="221">
        <v>6</v>
      </c>
      <c r="G418" s="221">
        <v>15</v>
      </c>
      <c r="H418" s="221">
        <v>0</v>
      </c>
      <c r="I418" s="221">
        <v>0</v>
      </c>
      <c r="J418" s="221">
        <v>0</v>
      </c>
      <c r="K418" s="221">
        <v>0</v>
      </c>
      <c r="L418" s="221">
        <v>0</v>
      </c>
      <c r="M418" s="221">
        <v>0</v>
      </c>
      <c r="N418" s="221">
        <v>19</v>
      </c>
      <c r="O418" s="221">
        <v>6</v>
      </c>
      <c r="P418" s="221">
        <v>13</v>
      </c>
      <c r="Q418" s="221">
        <v>2</v>
      </c>
      <c r="R418" s="221">
        <v>0</v>
      </c>
      <c r="S418" s="222">
        <v>2</v>
      </c>
      <c r="T418" s="66"/>
    </row>
    <row r="419" spans="1:20" ht="26.1" customHeight="1">
      <c r="A419" s="218"/>
      <c r="B419" s="219"/>
      <c r="C419" s="210" t="s">
        <v>575</v>
      </c>
      <c r="D419" s="220">
        <f t="shared" si="7"/>
        <v>404</v>
      </c>
      <c r="E419" s="221">
        <v>8</v>
      </c>
      <c r="F419" s="221">
        <v>1</v>
      </c>
      <c r="G419" s="221">
        <v>7</v>
      </c>
      <c r="H419" s="221">
        <v>0</v>
      </c>
      <c r="I419" s="221">
        <v>0</v>
      </c>
      <c r="J419" s="221">
        <v>0</v>
      </c>
      <c r="K419" s="221">
        <v>0</v>
      </c>
      <c r="L419" s="221">
        <v>0</v>
      </c>
      <c r="M419" s="221">
        <v>0</v>
      </c>
      <c r="N419" s="221">
        <v>8</v>
      </c>
      <c r="O419" s="221">
        <v>1</v>
      </c>
      <c r="P419" s="221">
        <v>7</v>
      </c>
      <c r="Q419" s="221">
        <v>0</v>
      </c>
      <c r="R419" s="221">
        <v>0</v>
      </c>
      <c r="S419" s="222">
        <v>0</v>
      </c>
      <c r="T419" s="66"/>
    </row>
    <row r="420" spans="1:20" ht="26.1" customHeight="1">
      <c r="A420" s="218"/>
      <c r="B420" s="219"/>
      <c r="C420" s="210" t="s">
        <v>576</v>
      </c>
      <c r="D420" s="220">
        <f t="shared" si="7"/>
        <v>405</v>
      </c>
      <c r="E420" s="221">
        <v>1026</v>
      </c>
      <c r="F420" s="221">
        <v>248</v>
      </c>
      <c r="G420" s="221">
        <v>778</v>
      </c>
      <c r="H420" s="221">
        <v>0</v>
      </c>
      <c r="I420" s="221">
        <v>0</v>
      </c>
      <c r="J420" s="221">
        <v>0</v>
      </c>
      <c r="K420" s="221">
        <v>0</v>
      </c>
      <c r="L420" s="221">
        <v>0</v>
      </c>
      <c r="M420" s="221">
        <v>0</v>
      </c>
      <c r="N420" s="221">
        <v>925</v>
      </c>
      <c r="O420" s="221">
        <v>208</v>
      </c>
      <c r="P420" s="221">
        <v>717</v>
      </c>
      <c r="Q420" s="221">
        <v>101</v>
      </c>
      <c r="R420" s="221">
        <v>40</v>
      </c>
      <c r="S420" s="222">
        <v>61</v>
      </c>
      <c r="T420" s="66"/>
    </row>
    <row r="421" spans="1:20" ht="26.1" customHeight="1">
      <c r="A421" s="218"/>
      <c r="B421" s="219"/>
      <c r="C421" s="210" t="s">
        <v>577</v>
      </c>
      <c r="D421" s="220">
        <f t="shared" si="7"/>
        <v>406</v>
      </c>
      <c r="E421" s="221">
        <v>9</v>
      </c>
      <c r="F421" s="221">
        <v>2</v>
      </c>
      <c r="G421" s="221">
        <v>7</v>
      </c>
      <c r="H421" s="221">
        <v>0</v>
      </c>
      <c r="I421" s="221">
        <v>0</v>
      </c>
      <c r="J421" s="221">
        <v>0</v>
      </c>
      <c r="K421" s="221">
        <v>0</v>
      </c>
      <c r="L421" s="221">
        <v>0</v>
      </c>
      <c r="M421" s="221">
        <v>0</v>
      </c>
      <c r="N421" s="221">
        <v>8</v>
      </c>
      <c r="O421" s="221">
        <v>2</v>
      </c>
      <c r="P421" s="221">
        <v>6</v>
      </c>
      <c r="Q421" s="221">
        <v>1</v>
      </c>
      <c r="R421" s="221">
        <v>0</v>
      </c>
      <c r="S421" s="222">
        <v>1</v>
      </c>
      <c r="T421" s="66"/>
    </row>
    <row r="422" spans="1:20" ht="26.1" customHeight="1">
      <c r="A422" s="218"/>
      <c r="B422" s="219"/>
      <c r="C422" s="210" t="s">
        <v>578</v>
      </c>
      <c r="D422" s="220">
        <f t="shared" si="7"/>
        <v>407</v>
      </c>
      <c r="E422" s="221">
        <v>12</v>
      </c>
      <c r="F422" s="221">
        <v>0</v>
      </c>
      <c r="G422" s="221">
        <v>12</v>
      </c>
      <c r="H422" s="221">
        <v>0</v>
      </c>
      <c r="I422" s="221">
        <v>0</v>
      </c>
      <c r="J422" s="221">
        <v>0</v>
      </c>
      <c r="K422" s="221">
        <v>0</v>
      </c>
      <c r="L422" s="221">
        <v>0</v>
      </c>
      <c r="M422" s="221">
        <v>0</v>
      </c>
      <c r="N422" s="221">
        <v>11</v>
      </c>
      <c r="O422" s="221">
        <v>0</v>
      </c>
      <c r="P422" s="221">
        <v>11</v>
      </c>
      <c r="Q422" s="221">
        <v>1</v>
      </c>
      <c r="R422" s="221">
        <v>0</v>
      </c>
      <c r="S422" s="221">
        <v>1</v>
      </c>
      <c r="T422" s="66"/>
    </row>
    <row r="423" spans="1:20" ht="26.1" customHeight="1">
      <c r="A423" s="218"/>
      <c r="B423" s="219"/>
      <c r="C423" s="210" t="s">
        <v>579</v>
      </c>
      <c r="D423" s="220">
        <f t="shared" si="7"/>
        <v>408</v>
      </c>
      <c r="E423" s="221">
        <v>114</v>
      </c>
      <c r="F423" s="221">
        <v>23</v>
      </c>
      <c r="G423" s="221">
        <v>91</v>
      </c>
      <c r="H423" s="221">
        <v>0</v>
      </c>
      <c r="I423" s="221">
        <v>0</v>
      </c>
      <c r="J423" s="221">
        <v>0</v>
      </c>
      <c r="K423" s="221">
        <v>0</v>
      </c>
      <c r="L423" s="221">
        <v>0</v>
      </c>
      <c r="M423" s="221">
        <v>0</v>
      </c>
      <c r="N423" s="221">
        <v>106</v>
      </c>
      <c r="O423" s="221">
        <v>22</v>
      </c>
      <c r="P423" s="221">
        <v>84</v>
      </c>
      <c r="Q423" s="221">
        <v>8</v>
      </c>
      <c r="R423" s="221">
        <v>1</v>
      </c>
      <c r="S423" s="222">
        <v>7</v>
      </c>
      <c r="T423" s="66"/>
    </row>
    <row r="424" spans="1:20" ht="26.1" customHeight="1">
      <c r="A424" s="218"/>
      <c r="B424" s="219"/>
      <c r="C424" s="210" t="s">
        <v>580</v>
      </c>
      <c r="D424" s="220">
        <f t="shared" si="7"/>
        <v>409</v>
      </c>
      <c r="E424" s="221">
        <v>9</v>
      </c>
      <c r="F424" s="221">
        <v>1</v>
      </c>
      <c r="G424" s="221">
        <v>8</v>
      </c>
      <c r="H424" s="221">
        <v>0</v>
      </c>
      <c r="I424" s="221">
        <v>0</v>
      </c>
      <c r="J424" s="221">
        <v>0</v>
      </c>
      <c r="K424" s="221">
        <v>0</v>
      </c>
      <c r="L424" s="221">
        <v>0</v>
      </c>
      <c r="M424" s="221">
        <v>0</v>
      </c>
      <c r="N424" s="221">
        <v>7</v>
      </c>
      <c r="O424" s="221">
        <v>1</v>
      </c>
      <c r="P424" s="221">
        <v>6</v>
      </c>
      <c r="Q424" s="221">
        <v>2</v>
      </c>
      <c r="R424" s="221">
        <v>0</v>
      </c>
      <c r="S424" s="222">
        <v>2</v>
      </c>
      <c r="T424" s="66"/>
    </row>
    <row r="425" spans="1:20" ht="26.1" customHeight="1">
      <c r="A425" s="218"/>
      <c r="B425" s="219"/>
      <c r="C425" s="210" t="s">
        <v>581</v>
      </c>
      <c r="D425" s="220">
        <f t="shared" si="7"/>
        <v>410</v>
      </c>
      <c r="E425" s="221">
        <v>46</v>
      </c>
      <c r="F425" s="221">
        <v>31</v>
      </c>
      <c r="G425" s="221">
        <v>15</v>
      </c>
      <c r="H425" s="221">
        <v>0</v>
      </c>
      <c r="I425" s="221">
        <v>0</v>
      </c>
      <c r="J425" s="221">
        <v>0</v>
      </c>
      <c r="K425" s="221">
        <v>0</v>
      </c>
      <c r="L425" s="221">
        <v>0</v>
      </c>
      <c r="M425" s="221">
        <v>0</v>
      </c>
      <c r="N425" s="221">
        <v>46</v>
      </c>
      <c r="O425" s="221">
        <v>31</v>
      </c>
      <c r="P425" s="221">
        <v>15</v>
      </c>
      <c r="Q425" s="221">
        <v>0</v>
      </c>
      <c r="R425" s="221">
        <v>0</v>
      </c>
      <c r="S425" s="222">
        <v>0</v>
      </c>
      <c r="T425" s="66"/>
    </row>
    <row r="426" spans="1:20" ht="26.1" customHeight="1">
      <c r="A426" s="218"/>
      <c r="B426" s="219"/>
      <c r="C426" s="210" t="s">
        <v>582</v>
      </c>
      <c r="D426" s="220">
        <f t="shared" si="7"/>
        <v>411</v>
      </c>
      <c r="E426" s="221">
        <v>12</v>
      </c>
      <c r="F426" s="221">
        <v>3</v>
      </c>
      <c r="G426" s="221">
        <v>9</v>
      </c>
      <c r="H426" s="221">
        <v>0</v>
      </c>
      <c r="I426" s="221">
        <v>0</v>
      </c>
      <c r="J426" s="221">
        <v>0</v>
      </c>
      <c r="K426" s="221">
        <v>0</v>
      </c>
      <c r="L426" s="221">
        <v>0</v>
      </c>
      <c r="M426" s="221">
        <v>0</v>
      </c>
      <c r="N426" s="221">
        <v>10</v>
      </c>
      <c r="O426" s="221">
        <v>3</v>
      </c>
      <c r="P426" s="221">
        <v>7</v>
      </c>
      <c r="Q426" s="221">
        <v>2</v>
      </c>
      <c r="R426" s="221">
        <v>0</v>
      </c>
      <c r="S426" s="222">
        <v>2</v>
      </c>
      <c r="T426" s="66"/>
    </row>
    <row r="427" spans="1:20" ht="26.1" customHeight="1">
      <c r="A427" s="218"/>
      <c r="B427" s="219"/>
      <c r="C427" s="210" t="s">
        <v>583</v>
      </c>
      <c r="D427" s="220">
        <f t="shared" si="7"/>
        <v>412</v>
      </c>
      <c r="E427" s="221">
        <v>10</v>
      </c>
      <c r="F427" s="221">
        <v>2</v>
      </c>
      <c r="G427" s="221">
        <v>8</v>
      </c>
      <c r="H427" s="221">
        <v>0</v>
      </c>
      <c r="I427" s="221">
        <v>0</v>
      </c>
      <c r="J427" s="221">
        <v>0</v>
      </c>
      <c r="K427" s="221">
        <v>0</v>
      </c>
      <c r="L427" s="221">
        <v>0</v>
      </c>
      <c r="M427" s="221">
        <v>0</v>
      </c>
      <c r="N427" s="221">
        <v>9</v>
      </c>
      <c r="O427" s="221">
        <v>2</v>
      </c>
      <c r="P427" s="221">
        <v>7</v>
      </c>
      <c r="Q427" s="221">
        <v>1</v>
      </c>
      <c r="R427" s="221">
        <v>0</v>
      </c>
      <c r="S427" s="222">
        <v>1</v>
      </c>
      <c r="T427" s="66"/>
    </row>
    <row r="428" spans="1:20" ht="26.1" customHeight="1">
      <c r="A428" s="218"/>
      <c r="B428" s="219"/>
      <c r="C428" s="210" t="s">
        <v>584</v>
      </c>
      <c r="D428" s="220">
        <f t="shared" si="7"/>
        <v>413</v>
      </c>
      <c r="E428" s="221">
        <v>2</v>
      </c>
      <c r="F428" s="221">
        <v>1</v>
      </c>
      <c r="G428" s="221">
        <v>1</v>
      </c>
      <c r="H428" s="221">
        <v>0</v>
      </c>
      <c r="I428" s="221">
        <v>0</v>
      </c>
      <c r="J428" s="221">
        <v>0</v>
      </c>
      <c r="K428" s="221">
        <v>0</v>
      </c>
      <c r="L428" s="221">
        <v>0</v>
      </c>
      <c r="M428" s="221">
        <v>0</v>
      </c>
      <c r="N428" s="221">
        <v>1</v>
      </c>
      <c r="O428" s="221">
        <v>1</v>
      </c>
      <c r="P428" s="221">
        <v>0</v>
      </c>
      <c r="Q428" s="221">
        <v>1</v>
      </c>
      <c r="R428" s="221">
        <v>0</v>
      </c>
      <c r="S428" s="222">
        <v>1</v>
      </c>
      <c r="T428" s="66"/>
    </row>
    <row r="429" spans="1:20" ht="26.1" customHeight="1">
      <c r="A429" s="218"/>
      <c r="B429" s="219"/>
      <c r="C429" s="210" t="s">
        <v>585</v>
      </c>
      <c r="D429" s="220">
        <f t="shared" si="7"/>
        <v>414</v>
      </c>
      <c r="E429" s="221">
        <v>37</v>
      </c>
      <c r="F429" s="221">
        <v>6</v>
      </c>
      <c r="G429" s="221">
        <v>31</v>
      </c>
      <c r="H429" s="221">
        <v>0</v>
      </c>
      <c r="I429" s="221">
        <v>0</v>
      </c>
      <c r="J429" s="221">
        <v>0</v>
      </c>
      <c r="K429" s="221">
        <v>0</v>
      </c>
      <c r="L429" s="221">
        <v>0</v>
      </c>
      <c r="M429" s="221">
        <v>0</v>
      </c>
      <c r="N429" s="221">
        <v>30</v>
      </c>
      <c r="O429" s="221">
        <v>5</v>
      </c>
      <c r="P429" s="221">
        <v>25</v>
      </c>
      <c r="Q429" s="221">
        <v>7</v>
      </c>
      <c r="R429" s="221">
        <v>1</v>
      </c>
      <c r="S429" s="222">
        <v>6</v>
      </c>
      <c r="T429" s="66"/>
    </row>
    <row r="430" spans="1:20" ht="26.1" customHeight="1">
      <c r="A430" s="218"/>
      <c r="B430" s="219"/>
      <c r="C430" s="210" t="s">
        <v>586</v>
      </c>
      <c r="D430" s="220">
        <f t="shared" si="7"/>
        <v>415</v>
      </c>
      <c r="E430" s="221">
        <v>8</v>
      </c>
      <c r="F430" s="221">
        <v>4</v>
      </c>
      <c r="G430" s="221">
        <v>4</v>
      </c>
      <c r="H430" s="221">
        <v>0</v>
      </c>
      <c r="I430" s="221">
        <v>0</v>
      </c>
      <c r="J430" s="221">
        <v>0</v>
      </c>
      <c r="K430" s="221">
        <v>0</v>
      </c>
      <c r="L430" s="221">
        <v>0</v>
      </c>
      <c r="M430" s="221">
        <v>0</v>
      </c>
      <c r="N430" s="221">
        <v>5</v>
      </c>
      <c r="O430" s="221">
        <v>2</v>
      </c>
      <c r="P430" s="221">
        <v>3</v>
      </c>
      <c r="Q430" s="221">
        <v>3</v>
      </c>
      <c r="R430" s="221">
        <v>2</v>
      </c>
      <c r="S430" s="222">
        <v>1</v>
      </c>
      <c r="T430" s="66"/>
    </row>
    <row r="431" spans="1:20" ht="26.1" customHeight="1">
      <c r="A431" s="218"/>
      <c r="B431" s="219"/>
      <c r="C431" s="210" t="s">
        <v>587</v>
      </c>
      <c r="D431" s="220">
        <f t="shared" si="7"/>
        <v>416</v>
      </c>
      <c r="E431" s="221">
        <v>7</v>
      </c>
      <c r="F431" s="221">
        <v>2</v>
      </c>
      <c r="G431" s="221">
        <v>5</v>
      </c>
      <c r="H431" s="221">
        <v>0</v>
      </c>
      <c r="I431" s="221">
        <v>0</v>
      </c>
      <c r="J431" s="221">
        <v>0</v>
      </c>
      <c r="K431" s="221">
        <v>0</v>
      </c>
      <c r="L431" s="221">
        <v>0</v>
      </c>
      <c r="M431" s="221">
        <v>0</v>
      </c>
      <c r="N431" s="221">
        <v>7</v>
      </c>
      <c r="O431" s="221">
        <v>2</v>
      </c>
      <c r="P431" s="221">
        <v>5</v>
      </c>
      <c r="Q431" s="221">
        <v>0</v>
      </c>
      <c r="R431" s="221">
        <v>0</v>
      </c>
      <c r="S431" s="222">
        <v>0</v>
      </c>
      <c r="T431" s="66"/>
    </row>
    <row r="432" spans="1:20" ht="26.1" customHeight="1">
      <c r="A432" s="218"/>
      <c r="B432" s="219"/>
      <c r="C432" s="210" t="s">
        <v>588</v>
      </c>
      <c r="D432" s="220">
        <f t="shared" si="7"/>
        <v>417</v>
      </c>
      <c r="E432" s="221">
        <v>23</v>
      </c>
      <c r="F432" s="221">
        <v>7</v>
      </c>
      <c r="G432" s="221">
        <v>16</v>
      </c>
      <c r="H432" s="221">
        <v>0</v>
      </c>
      <c r="I432" s="221">
        <v>0</v>
      </c>
      <c r="J432" s="221">
        <v>0</v>
      </c>
      <c r="K432" s="221">
        <v>0</v>
      </c>
      <c r="L432" s="221">
        <v>0</v>
      </c>
      <c r="M432" s="221">
        <v>0</v>
      </c>
      <c r="N432" s="221">
        <v>19</v>
      </c>
      <c r="O432" s="221">
        <v>6</v>
      </c>
      <c r="P432" s="221">
        <v>13</v>
      </c>
      <c r="Q432" s="221">
        <v>4</v>
      </c>
      <c r="R432" s="221">
        <v>1</v>
      </c>
      <c r="S432" s="222">
        <v>3</v>
      </c>
      <c r="T432" s="66"/>
    </row>
    <row r="433" spans="1:20" ht="26.1" customHeight="1">
      <c r="A433" s="218"/>
      <c r="B433" s="219"/>
      <c r="C433" s="210" t="s">
        <v>589</v>
      </c>
      <c r="D433" s="220">
        <f t="shared" si="7"/>
        <v>418</v>
      </c>
      <c r="E433" s="221">
        <v>3</v>
      </c>
      <c r="F433" s="221">
        <v>1</v>
      </c>
      <c r="G433" s="221">
        <v>2</v>
      </c>
      <c r="H433" s="221">
        <v>0</v>
      </c>
      <c r="I433" s="221">
        <v>0</v>
      </c>
      <c r="J433" s="221">
        <v>0</v>
      </c>
      <c r="K433" s="221">
        <v>0</v>
      </c>
      <c r="L433" s="221">
        <v>0</v>
      </c>
      <c r="M433" s="221">
        <v>0</v>
      </c>
      <c r="N433" s="221">
        <v>3</v>
      </c>
      <c r="O433" s="221">
        <v>1</v>
      </c>
      <c r="P433" s="221">
        <v>2</v>
      </c>
      <c r="Q433" s="221">
        <v>0</v>
      </c>
      <c r="R433" s="221">
        <v>0</v>
      </c>
      <c r="S433" s="222">
        <v>0</v>
      </c>
      <c r="T433" s="66"/>
    </row>
    <row r="434" spans="1:20" ht="26.1" customHeight="1">
      <c r="A434" s="218"/>
      <c r="B434" s="219"/>
      <c r="C434" s="210" t="s">
        <v>590</v>
      </c>
      <c r="D434" s="220">
        <f t="shared" si="7"/>
        <v>419</v>
      </c>
      <c r="E434" s="221">
        <v>2</v>
      </c>
      <c r="F434" s="221">
        <v>0</v>
      </c>
      <c r="G434" s="221">
        <v>2</v>
      </c>
      <c r="H434" s="221">
        <v>0</v>
      </c>
      <c r="I434" s="221">
        <v>0</v>
      </c>
      <c r="J434" s="221">
        <v>0</v>
      </c>
      <c r="K434" s="221">
        <v>0</v>
      </c>
      <c r="L434" s="221">
        <v>0</v>
      </c>
      <c r="M434" s="221">
        <v>0</v>
      </c>
      <c r="N434" s="221">
        <v>2</v>
      </c>
      <c r="O434" s="221">
        <v>0</v>
      </c>
      <c r="P434" s="221">
        <v>2</v>
      </c>
      <c r="Q434" s="221">
        <v>0</v>
      </c>
      <c r="R434" s="221">
        <v>0</v>
      </c>
      <c r="S434" s="222">
        <v>0</v>
      </c>
      <c r="T434" s="66"/>
    </row>
    <row r="435" spans="1:20" ht="26.1" customHeight="1">
      <c r="A435" s="218"/>
      <c r="B435" s="219"/>
      <c r="C435" s="210" t="s">
        <v>591</v>
      </c>
      <c r="D435" s="220">
        <f t="shared" si="7"/>
        <v>420</v>
      </c>
      <c r="E435" s="221">
        <v>9</v>
      </c>
      <c r="F435" s="221">
        <v>5</v>
      </c>
      <c r="G435" s="221">
        <v>4</v>
      </c>
      <c r="H435" s="221">
        <v>0</v>
      </c>
      <c r="I435" s="221">
        <v>0</v>
      </c>
      <c r="J435" s="221">
        <v>0</v>
      </c>
      <c r="K435" s="221">
        <v>0</v>
      </c>
      <c r="L435" s="221">
        <v>0</v>
      </c>
      <c r="M435" s="221">
        <v>0</v>
      </c>
      <c r="N435" s="221">
        <v>5</v>
      </c>
      <c r="O435" s="221">
        <v>3</v>
      </c>
      <c r="P435" s="221">
        <v>2</v>
      </c>
      <c r="Q435" s="221">
        <v>4</v>
      </c>
      <c r="R435" s="221">
        <v>2</v>
      </c>
      <c r="S435" s="222">
        <v>2</v>
      </c>
      <c r="T435" s="66"/>
    </row>
    <row r="436" spans="1:20" ht="26.1" customHeight="1">
      <c r="A436" s="218"/>
      <c r="B436" s="219"/>
      <c r="C436" s="210" t="s">
        <v>592</v>
      </c>
      <c r="D436" s="220">
        <f t="shared" si="7"/>
        <v>421</v>
      </c>
      <c r="E436" s="221">
        <v>3</v>
      </c>
      <c r="F436" s="221">
        <v>2</v>
      </c>
      <c r="G436" s="221">
        <v>1</v>
      </c>
      <c r="H436" s="221">
        <v>0</v>
      </c>
      <c r="I436" s="221">
        <v>0</v>
      </c>
      <c r="J436" s="221">
        <v>0</v>
      </c>
      <c r="K436" s="221">
        <v>0</v>
      </c>
      <c r="L436" s="221">
        <v>0</v>
      </c>
      <c r="M436" s="221">
        <v>0</v>
      </c>
      <c r="N436" s="221">
        <v>3</v>
      </c>
      <c r="O436" s="221">
        <v>2</v>
      </c>
      <c r="P436" s="221">
        <v>1</v>
      </c>
      <c r="Q436" s="221">
        <v>0</v>
      </c>
      <c r="R436" s="221">
        <v>0</v>
      </c>
      <c r="S436" s="222">
        <v>0</v>
      </c>
      <c r="T436" s="66"/>
    </row>
    <row r="437" spans="1:20" ht="26.1" customHeight="1">
      <c r="A437" s="218"/>
      <c r="B437" s="219"/>
      <c r="C437" s="210" t="s">
        <v>593</v>
      </c>
      <c r="D437" s="220">
        <f t="shared" si="7"/>
        <v>422</v>
      </c>
      <c r="E437" s="221">
        <v>60</v>
      </c>
      <c r="F437" s="221">
        <v>13</v>
      </c>
      <c r="G437" s="221">
        <v>47</v>
      </c>
      <c r="H437" s="221">
        <v>0</v>
      </c>
      <c r="I437" s="221">
        <v>0</v>
      </c>
      <c r="J437" s="221">
        <v>0</v>
      </c>
      <c r="K437" s="221">
        <v>58</v>
      </c>
      <c r="L437" s="221">
        <v>12</v>
      </c>
      <c r="M437" s="221">
        <v>46</v>
      </c>
      <c r="N437" s="221">
        <v>2</v>
      </c>
      <c r="O437" s="221">
        <v>1</v>
      </c>
      <c r="P437" s="221">
        <v>1</v>
      </c>
      <c r="Q437" s="221">
        <v>0</v>
      </c>
      <c r="R437" s="221">
        <v>0</v>
      </c>
      <c r="S437" s="221">
        <v>0</v>
      </c>
      <c r="T437" s="66"/>
    </row>
    <row r="438" spans="1:20" ht="26.1" customHeight="1">
      <c r="A438" s="218"/>
      <c r="B438" s="219"/>
      <c r="C438" s="210" t="s">
        <v>594</v>
      </c>
      <c r="D438" s="220">
        <f t="shared" si="7"/>
        <v>423</v>
      </c>
      <c r="E438" s="221">
        <v>209</v>
      </c>
      <c r="F438" s="221">
        <v>102</v>
      </c>
      <c r="G438" s="221">
        <v>107</v>
      </c>
      <c r="H438" s="221">
        <v>209</v>
      </c>
      <c r="I438" s="221">
        <v>102</v>
      </c>
      <c r="J438" s="221">
        <v>107</v>
      </c>
      <c r="K438" s="221">
        <v>0</v>
      </c>
      <c r="L438" s="221">
        <v>0</v>
      </c>
      <c r="M438" s="221">
        <v>0</v>
      </c>
      <c r="N438" s="221">
        <v>0</v>
      </c>
      <c r="O438" s="221">
        <v>0</v>
      </c>
      <c r="P438" s="221">
        <v>0</v>
      </c>
      <c r="Q438" s="221">
        <v>0</v>
      </c>
      <c r="R438" s="221">
        <v>0</v>
      </c>
      <c r="S438" s="222">
        <v>0</v>
      </c>
      <c r="T438" s="66"/>
    </row>
    <row r="439" spans="1:20" ht="27" customHeight="1">
      <c r="A439" s="218"/>
      <c r="B439" s="219"/>
      <c r="C439" s="210" t="s">
        <v>595</v>
      </c>
      <c r="D439" s="220">
        <f t="shared" si="7"/>
        <v>424</v>
      </c>
      <c r="E439" s="221">
        <v>58</v>
      </c>
      <c r="F439" s="221">
        <v>52</v>
      </c>
      <c r="G439" s="221">
        <v>6</v>
      </c>
      <c r="H439" s="221">
        <v>58</v>
      </c>
      <c r="I439" s="221">
        <v>52</v>
      </c>
      <c r="J439" s="221">
        <v>6</v>
      </c>
      <c r="K439" s="221">
        <v>0</v>
      </c>
      <c r="L439" s="221">
        <v>0</v>
      </c>
      <c r="M439" s="221">
        <v>0</v>
      </c>
      <c r="N439" s="221">
        <v>0</v>
      </c>
      <c r="O439" s="221">
        <v>0</v>
      </c>
      <c r="P439" s="221">
        <v>0</v>
      </c>
      <c r="Q439" s="221">
        <v>0</v>
      </c>
      <c r="R439" s="221">
        <v>0</v>
      </c>
      <c r="S439" s="222">
        <v>0</v>
      </c>
      <c r="T439" s="66"/>
    </row>
    <row r="440" spans="1:20" ht="26.1" customHeight="1">
      <c r="A440" s="218"/>
      <c r="B440" s="219" t="s">
        <v>596</v>
      </c>
      <c r="C440" s="210" t="s">
        <v>597</v>
      </c>
      <c r="D440" s="220">
        <f t="shared" si="7"/>
        <v>425</v>
      </c>
      <c r="E440" s="221">
        <v>1592</v>
      </c>
      <c r="F440" s="221">
        <v>107</v>
      </c>
      <c r="G440" s="221">
        <v>1485</v>
      </c>
      <c r="H440" s="221">
        <v>1592</v>
      </c>
      <c r="I440" s="221">
        <v>107</v>
      </c>
      <c r="J440" s="221">
        <v>1485</v>
      </c>
      <c r="K440" s="221">
        <v>0</v>
      </c>
      <c r="L440" s="221">
        <v>0</v>
      </c>
      <c r="M440" s="221">
        <v>0</v>
      </c>
      <c r="N440" s="221">
        <v>0</v>
      </c>
      <c r="O440" s="221">
        <v>0</v>
      </c>
      <c r="P440" s="221">
        <v>0</v>
      </c>
      <c r="Q440" s="221">
        <v>0</v>
      </c>
      <c r="R440" s="221">
        <v>0</v>
      </c>
      <c r="S440" s="222">
        <v>0</v>
      </c>
      <c r="T440" s="66"/>
    </row>
    <row r="441" spans="1:20" ht="26.1" customHeight="1">
      <c r="A441" s="218"/>
      <c r="B441" s="219"/>
      <c r="C441" s="210" t="s">
        <v>598</v>
      </c>
      <c r="D441" s="220">
        <f t="shared" si="7"/>
        <v>426</v>
      </c>
      <c r="E441" s="221">
        <v>2377</v>
      </c>
      <c r="F441" s="221">
        <v>141</v>
      </c>
      <c r="G441" s="221">
        <v>2236</v>
      </c>
      <c r="H441" s="221">
        <v>0</v>
      </c>
      <c r="I441" s="221">
        <v>0</v>
      </c>
      <c r="J441" s="221">
        <v>0</v>
      </c>
      <c r="K441" s="221">
        <v>2377</v>
      </c>
      <c r="L441" s="221">
        <v>141</v>
      </c>
      <c r="M441" s="221">
        <v>2236</v>
      </c>
      <c r="N441" s="221">
        <v>0</v>
      </c>
      <c r="O441" s="221">
        <v>0</v>
      </c>
      <c r="P441" s="221">
        <v>0</v>
      </c>
      <c r="Q441" s="221">
        <v>0</v>
      </c>
      <c r="R441" s="221">
        <v>0</v>
      </c>
      <c r="S441" s="222">
        <v>0</v>
      </c>
      <c r="T441" s="66"/>
    </row>
    <row r="442" spans="1:20" ht="26.1" customHeight="1">
      <c r="A442" s="218"/>
      <c r="B442" s="219"/>
      <c r="C442" s="210" t="s">
        <v>598</v>
      </c>
      <c r="D442" s="220">
        <f t="shared" si="7"/>
        <v>427</v>
      </c>
      <c r="E442" s="221">
        <v>123</v>
      </c>
      <c r="F442" s="221">
        <v>2</v>
      </c>
      <c r="G442" s="221">
        <v>121</v>
      </c>
      <c r="H442" s="221">
        <v>0</v>
      </c>
      <c r="I442" s="221">
        <v>0</v>
      </c>
      <c r="J442" s="221">
        <v>0</v>
      </c>
      <c r="K442" s="221">
        <v>0</v>
      </c>
      <c r="L442" s="221">
        <v>0</v>
      </c>
      <c r="M442" s="221">
        <v>0</v>
      </c>
      <c r="N442" s="221">
        <v>120</v>
      </c>
      <c r="O442" s="221">
        <v>2</v>
      </c>
      <c r="P442" s="221">
        <v>118</v>
      </c>
      <c r="Q442" s="221">
        <v>3</v>
      </c>
      <c r="R442" s="221">
        <v>0</v>
      </c>
      <c r="S442" s="222">
        <v>3</v>
      </c>
      <c r="T442" s="66"/>
    </row>
    <row r="443" spans="1:20" ht="26.1" customHeight="1">
      <c r="A443" s="218"/>
      <c r="B443" s="219"/>
      <c r="C443" s="210" t="s">
        <v>599</v>
      </c>
      <c r="D443" s="220">
        <f t="shared" si="7"/>
        <v>428</v>
      </c>
      <c r="E443" s="221">
        <v>67</v>
      </c>
      <c r="F443" s="221">
        <v>17</v>
      </c>
      <c r="G443" s="221">
        <v>50</v>
      </c>
      <c r="H443" s="221">
        <v>67</v>
      </c>
      <c r="I443" s="221">
        <v>17</v>
      </c>
      <c r="J443" s="221">
        <v>50</v>
      </c>
      <c r="K443" s="221">
        <v>0</v>
      </c>
      <c r="L443" s="221">
        <v>0</v>
      </c>
      <c r="M443" s="221">
        <v>0</v>
      </c>
      <c r="N443" s="221">
        <v>0</v>
      </c>
      <c r="O443" s="221">
        <v>0</v>
      </c>
      <c r="P443" s="221">
        <v>0</v>
      </c>
      <c r="Q443" s="221">
        <v>0</v>
      </c>
      <c r="R443" s="221">
        <v>0</v>
      </c>
      <c r="S443" s="222">
        <v>0</v>
      </c>
      <c r="T443" s="66"/>
    </row>
    <row r="444" spans="1:20" ht="26.1" customHeight="1">
      <c r="A444" s="218"/>
      <c r="B444" s="219"/>
      <c r="C444" s="210" t="s">
        <v>600</v>
      </c>
      <c r="D444" s="220">
        <f t="shared" si="7"/>
        <v>429</v>
      </c>
      <c r="E444" s="221">
        <v>289</v>
      </c>
      <c r="F444" s="221">
        <v>19</v>
      </c>
      <c r="G444" s="221">
        <v>270</v>
      </c>
      <c r="H444" s="221">
        <v>0</v>
      </c>
      <c r="I444" s="221">
        <v>0</v>
      </c>
      <c r="J444" s="221">
        <v>0</v>
      </c>
      <c r="K444" s="221">
        <v>288</v>
      </c>
      <c r="L444" s="221">
        <v>19</v>
      </c>
      <c r="M444" s="221">
        <v>269</v>
      </c>
      <c r="N444" s="221">
        <v>1</v>
      </c>
      <c r="O444" s="221">
        <v>0</v>
      </c>
      <c r="P444" s="221">
        <v>1</v>
      </c>
      <c r="Q444" s="221">
        <v>0</v>
      </c>
      <c r="R444" s="221">
        <v>0</v>
      </c>
      <c r="S444" s="221">
        <v>0</v>
      </c>
      <c r="T444" s="66"/>
    </row>
    <row r="445" spans="1:20" ht="26.1" customHeight="1">
      <c r="A445" s="218"/>
      <c r="B445" s="219" t="s">
        <v>601</v>
      </c>
      <c r="C445" s="210" t="s">
        <v>602</v>
      </c>
      <c r="D445" s="220">
        <f t="shared" si="7"/>
        <v>430</v>
      </c>
      <c r="E445" s="221">
        <v>422</v>
      </c>
      <c r="F445" s="221">
        <v>87</v>
      </c>
      <c r="G445" s="221">
        <v>335</v>
      </c>
      <c r="H445" s="221">
        <v>0</v>
      </c>
      <c r="I445" s="221">
        <v>0</v>
      </c>
      <c r="J445" s="221">
        <v>0</v>
      </c>
      <c r="K445" s="221">
        <v>422</v>
      </c>
      <c r="L445" s="221">
        <v>87</v>
      </c>
      <c r="M445" s="221">
        <v>335</v>
      </c>
      <c r="N445" s="221">
        <v>0</v>
      </c>
      <c r="O445" s="221">
        <v>0</v>
      </c>
      <c r="P445" s="221">
        <v>0</v>
      </c>
      <c r="Q445" s="221">
        <v>0</v>
      </c>
      <c r="R445" s="221">
        <v>0</v>
      </c>
      <c r="S445" s="222">
        <v>0</v>
      </c>
      <c r="T445" s="66"/>
    </row>
    <row r="446" spans="1:20" ht="26.1" customHeight="1">
      <c r="A446" s="218"/>
      <c r="B446" s="219"/>
      <c r="C446" s="210" t="s">
        <v>603</v>
      </c>
      <c r="D446" s="220">
        <f t="shared" si="7"/>
        <v>431</v>
      </c>
      <c r="E446" s="221">
        <v>235</v>
      </c>
      <c r="F446" s="221">
        <v>56</v>
      </c>
      <c r="G446" s="221">
        <v>179</v>
      </c>
      <c r="H446" s="221">
        <v>235</v>
      </c>
      <c r="I446" s="221">
        <v>56</v>
      </c>
      <c r="J446" s="221">
        <v>179</v>
      </c>
      <c r="K446" s="221">
        <v>0</v>
      </c>
      <c r="L446" s="221">
        <v>0</v>
      </c>
      <c r="M446" s="221">
        <v>0</v>
      </c>
      <c r="N446" s="221">
        <v>0</v>
      </c>
      <c r="O446" s="221">
        <v>0</v>
      </c>
      <c r="P446" s="221">
        <v>0</v>
      </c>
      <c r="Q446" s="221">
        <v>0</v>
      </c>
      <c r="R446" s="221">
        <v>0</v>
      </c>
      <c r="S446" s="222">
        <v>0</v>
      </c>
      <c r="T446" s="66"/>
    </row>
    <row r="447" spans="1:20" ht="26.1" customHeight="1">
      <c r="A447" s="218"/>
      <c r="B447" s="219"/>
      <c r="C447" s="210" t="s">
        <v>602</v>
      </c>
      <c r="D447" s="220">
        <f t="shared" si="7"/>
        <v>432</v>
      </c>
      <c r="E447" s="221">
        <v>50</v>
      </c>
      <c r="F447" s="221">
        <v>14</v>
      </c>
      <c r="G447" s="221">
        <v>36</v>
      </c>
      <c r="H447" s="221">
        <v>0</v>
      </c>
      <c r="I447" s="221">
        <v>0</v>
      </c>
      <c r="J447" s="221">
        <v>0</v>
      </c>
      <c r="K447" s="221">
        <v>0</v>
      </c>
      <c r="L447" s="221">
        <v>0</v>
      </c>
      <c r="M447" s="221">
        <v>0</v>
      </c>
      <c r="N447" s="221">
        <v>47</v>
      </c>
      <c r="O447" s="221">
        <v>13</v>
      </c>
      <c r="P447" s="221">
        <v>34</v>
      </c>
      <c r="Q447" s="221">
        <v>3</v>
      </c>
      <c r="R447" s="221">
        <v>1</v>
      </c>
      <c r="S447" s="222">
        <v>2</v>
      </c>
      <c r="T447" s="66"/>
    </row>
    <row r="448" spans="1:20" ht="26.1" customHeight="1">
      <c r="A448" s="218"/>
      <c r="B448" s="219"/>
      <c r="C448" s="210" t="s">
        <v>604</v>
      </c>
      <c r="D448" s="220">
        <f t="shared" si="7"/>
        <v>433</v>
      </c>
      <c r="E448" s="221">
        <v>7</v>
      </c>
      <c r="F448" s="221">
        <v>0</v>
      </c>
      <c r="G448" s="221">
        <v>7</v>
      </c>
      <c r="H448" s="221">
        <v>0</v>
      </c>
      <c r="I448" s="221">
        <v>0</v>
      </c>
      <c r="J448" s="221">
        <v>0</v>
      </c>
      <c r="K448" s="221">
        <v>0</v>
      </c>
      <c r="L448" s="221">
        <v>0</v>
      </c>
      <c r="M448" s="221">
        <v>0</v>
      </c>
      <c r="N448" s="221">
        <v>7</v>
      </c>
      <c r="O448" s="221">
        <v>0</v>
      </c>
      <c r="P448" s="221">
        <v>7</v>
      </c>
      <c r="Q448" s="221">
        <v>0</v>
      </c>
      <c r="R448" s="221">
        <v>0</v>
      </c>
      <c r="S448" s="222">
        <v>0</v>
      </c>
      <c r="T448" s="66"/>
    </row>
    <row r="449" spans="1:20" ht="26.1" customHeight="1">
      <c r="A449" s="218"/>
      <c r="B449" s="219" t="s">
        <v>605</v>
      </c>
      <c r="C449" s="210" t="s">
        <v>606</v>
      </c>
      <c r="D449" s="220">
        <f t="shared" si="7"/>
        <v>434</v>
      </c>
      <c r="E449" s="221">
        <v>109</v>
      </c>
      <c r="F449" s="221">
        <v>24</v>
      </c>
      <c r="G449" s="221">
        <v>85</v>
      </c>
      <c r="H449" s="221">
        <v>0</v>
      </c>
      <c r="I449" s="221">
        <v>0</v>
      </c>
      <c r="J449" s="221">
        <v>0</v>
      </c>
      <c r="K449" s="221">
        <v>109</v>
      </c>
      <c r="L449" s="221">
        <v>24</v>
      </c>
      <c r="M449" s="221">
        <v>85</v>
      </c>
      <c r="N449" s="221">
        <v>0</v>
      </c>
      <c r="O449" s="221">
        <v>0</v>
      </c>
      <c r="P449" s="221">
        <v>0</v>
      </c>
      <c r="Q449" s="221">
        <v>0</v>
      </c>
      <c r="R449" s="221">
        <v>0</v>
      </c>
      <c r="S449" s="222">
        <v>0</v>
      </c>
      <c r="T449" s="66"/>
    </row>
    <row r="450" spans="1:20" ht="26.1" customHeight="1">
      <c r="A450" s="218"/>
      <c r="B450" s="219"/>
      <c r="C450" s="210" t="s">
        <v>607</v>
      </c>
      <c r="D450" s="220">
        <f t="shared" si="7"/>
        <v>435</v>
      </c>
      <c r="E450" s="221">
        <v>4</v>
      </c>
      <c r="F450" s="221">
        <v>0</v>
      </c>
      <c r="G450" s="221">
        <v>4</v>
      </c>
      <c r="H450" s="221">
        <v>0</v>
      </c>
      <c r="I450" s="221">
        <v>0</v>
      </c>
      <c r="J450" s="221">
        <v>0</v>
      </c>
      <c r="K450" s="221">
        <v>0</v>
      </c>
      <c r="L450" s="221">
        <v>0</v>
      </c>
      <c r="M450" s="221">
        <v>0</v>
      </c>
      <c r="N450" s="221">
        <v>4</v>
      </c>
      <c r="O450" s="221">
        <v>0</v>
      </c>
      <c r="P450" s="221">
        <v>4</v>
      </c>
      <c r="Q450" s="221">
        <v>0</v>
      </c>
      <c r="R450" s="221">
        <v>0</v>
      </c>
      <c r="S450" s="222">
        <v>0</v>
      </c>
      <c r="T450" s="66"/>
    </row>
    <row r="451" spans="1:20" ht="26.1" customHeight="1">
      <c r="A451" s="218"/>
      <c r="B451" s="219"/>
      <c r="C451" s="210" t="s">
        <v>608</v>
      </c>
      <c r="D451" s="220">
        <f t="shared" si="7"/>
        <v>436</v>
      </c>
      <c r="E451" s="221">
        <v>33</v>
      </c>
      <c r="F451" s="221">
        <v>4</v>
      </c>
      <c r="G451" s="221">
        <v>29</v>
      </c>
      <c r="H451" s="221">
        <v>0</v>
      </c>
      <c r="I451" s="221">
        <v>0</v>
      </c>
      <c r="J451" s="221">
        <v>0</v>
      </c>
      <c r="K451" s="221">
        <v>33</v>
      </c>
      <c r="L451" s="221">
        <v>4</v>
      </c>
      <c r="M451" s="221">
        <v>29</v>
      </c>
      <c r="N451" s="221">
        <v>0</v>
      </c>
      <c r="O451" s="221">
        <v>0</v>
      </c>
      <c r="P451" s="221">
        <v>0</v>
      </c>
      <c r="Q451" s="221">
        <v>0</v>
      </c>
      <c r="R451" s="221">
        <v>0</v>
      </c>
      <c r="S451" s="222">
        <v>0</v>
      </c>
      <c r="T451" s="66"/>
    </row>
    <row r="452" spans="1:20" ht="26.1" customHeight="1">
      <c r="A452" s="218"/>
      <c r="B452" s="219" t="s">
        <v>609</v>
      </c>
      <c r="C452" s="210" t="s">
        <v>610</v>
      </c>
      <c r="D452" s="220">
        <f t="shared" si="7"/>
        <v>437</v>
      </c>
      <c r="E452" s="221">
        <v>508</v>
      </c>
      <c r="F452" s="221">
        <v>51</v>
      </c>
      <c r="G452" s="221">
        <v>457</v>
      </c>
      <c r="H452" s="221">
        <v>508</v>
      </c>
      <c r="I452" s="221">
        <v>51</v>
      </c>
      <c r="J452" s="221">
        <v>457</v>
      </c>
      <c r="K452" s="221">
        <v>0</v>
      </c>
      <c r="L452" s="221">
        <v>0</v>
      </c>
      <c r="M452" s="221">
        <v>0</v>
      </c>
      <c r="N452" s="221">
        <v>0</v>
      </c>
      <c r="O452" s="221">
        <v>0</v>
      </c>
      <c r="P452" s="221">
        <v>0</v>
      </c>
      <c r="Q452" s="221">
        <v>0</v>
      </c>
      <c r="R452" s="221">
        <v>0</v>
      </c>
      <c r="S452" s="222">
        <v>0</v>
      </c>
      <c r="T452" s="66"/>
    </row>
    <row r="453" spans="1:20" ht="26.1" customHeight="1">
      <c r="A453" s="218"/>
      <c r="B453" s="219"/>
      <c r="C453" s="210" t="s">
        <v>609</v>
      </c>
      <c r="D453" s="220">
        <f t="shared" si="7"/>
        <v>438</v>
      </c>
      <c r="E453" s="221">
        <v>3168</v>
      </c>
      <c r="F453" s="221">
        <v>348</v>
      </c>
      <c r="G453" s="221">
        <v>2820</v>
      </c>
      <c r="H453" s="221">
        <v>0</v>
      </c>
      <c r="I453" s="221">
        <v>0</v>
      </c>
      <c r="J453" s="221">
        <v>0</v>
      </c>
      <c r="K453" s="221">
        <v>3168</v>
      </c>
      <c r="L453" s="221">
        <v>348</v>
      </c>
      <c r="M453" s="221">
        <v>2820</v>
      </c>
      <c r="N453" s="221">
        <v>0</v>
      </c>
      <c r="O453" s="221">
        <v>0</v>
      </c>
      <c r="P453" s="221">
        <v>0</v>
      </c>
      <c r="Q453" s="221">
        <v>0</v>
      </c>
      <c r="R453" s="221">
        <v>0</v>
      </c>
      <c r="S453" s="222">
        <v>0</v>
      </c>
      <c r="T453" s="66"/>
    </row>
    <row r="454" spans="1:20" ht="26.1" customHeight="1">
      <c r="A454" s="218"/>
      <c r="B454" s="219"/>
      <c r="C454" s="210" t="s">
        <v>609</v>
      </c>
      <c r="D454" s="220">
        <f t="shared" si="7"/>
        <v>439</v>
      </c>
      <c r="E454" s="221">
        <v>199</v>
      </c>
      <c r="F454" s="221">
        <v>33</v>
      </c>
      <c r="G454" s="221">
        <v>166</v>
      </c>
      <c r="H454" s="221">
        <v>0</v>
      </c>
      <c r="I454" s="221">
        <v>0</v>
      </c>
      <c r="J454" s="221">
        <v>0</v>
      </c>
      <c r="K454" s="221">
        <v>0</v>
      </c>
      <c r="L454" s="221">
        <v>0</v>
      </c>
      <c r="M454" s="221">
        <v>0</v>
      </c>
      <c r="N454" s="221">
        <v>184</v>
      </c>
      <c r="O454" s="221">
        <v>29</v>
      </c>
      <c r="P454" s="221">
        <v>155</v>
      </c>
      <c r="Q454" s="221">
        <v>15</v>
      </c>
      <c r="R454" s="221">
        <v>4</v>
      </c>
      <c r="S454" s="222">
        <v>11</v>
      </c>
      <c r="T454" s="66"/>
    </row>
    <row r="455" spans="1:20" ht="26.1" customHeight="1">
      <c r="A455" s="218"/>
      <c r="B455" s="219" t="s">
        <v>611</v>
      </c>
      <c r="C455" s="210" t="s">
        <v>612</v>
      </c>
      <c r="D455" s="220">
        <f t="shared" si="7"/>
        <v>440</v>
      </c>
      <c r="E455" s="221">
        <v>99</v>
      </c>
      <c r="F455" s="221">
        <v>26</v>
      </c>
      <c r="G455" s="221">
        <v>73</v>
      </c>
      <c r="H455" s="221">
        <v>99</v>
      </c>
      <c r="I455" s="221">
        <v>26</v>
      </c>
      <c r="J455" s="221">
        <v>73</v>
      </c>
      <c r="K455" s="221">
        <v>0</v>
      </c>
      <c r="L455" s="221">
        <v>0</v>
      </c>
      <c r="M455" s="221">
        <v>0</v>
      </c>
      <c r="N455" s="221">
        <v>0</v>
      </c>
      <c r="O455" s="221">
        <v>0</v>
      </c>
      <c r="P455" s="221">
        <v>0</v>
      </c>
      <c r="Q455" s="221">
        <v>0</v>
      </c>
      <c r="R455" s="221">
        <v>0</v>
      </c>
      <c r="S455" s="222">
        <v>0</v>
      </c>
      <c r="T455" s="66"/>
    </row>
    <row r="456" spans="1:20" ht="26.1" customHeight="1">
      <c r="A456" s="218"/>
      <c r="B456" s="219"/>
      <c r="C456" s="210" t="s">
        <v>611</v>
      </c>
      <c r="D456" s="220">
        <f t="shared" si="7"/>
        <v>441</v>
      </c>
      <c r="E456" s="221">
        <v>1589</v>
      </c>
      <c r="F456" s="221">
        <v>392</v>
      </c>
      <c r="G456" s="221">
        <v>1197</v>
      </c>
      <c r="H456" s="221">
        <v>0</v>
      </c>
      <c r="I456" s="221">
        <v>0</v>
      </c>
      <c r="J456" s="221">
        <v>0</v>
      </c>
      <c r="K456" s="221">
        <v>1589</v>
      </c>
      <c r="L456" s="221">
        <v>392</v>
      </c>
      <c r="M456" s="221">
        <v>1197</v>
      </c>
      <c r="N456" s="221">
        <v>0</v>
      </c>
      <c r="O456" s="221">
        <v>0</v>
      </c>
      <c r="P456" s="221">
        <v>0</v>
      </c>
      <c r="Q456" s="221">
        <v>0</v>
      </c>
      <c r="R456" s="221">
        <v>0</v>
      </c>
      <c r="S456" s="222">
        <v>0</v>
      </c>
      <c r="T456" s="66"/>
    </row>
    <row r="457" spans="1:20" ht="26.1" customHeight="1">
      <c r="A457" s="218"/>
      <c r="B457" s="219"/>
      <c r="C457" s="210" t="s">
        <v>611</v>
      </c>
      <c r="D457" s="220">
        <f t="shared" si="7"/>
        <v>442</v>
      </c>
      <c r="E457" s="221">
        <v>293</v>
      </c>
      <c r="F457" s="221">
        <v>71</v>
      </c>
      <c r="G457" s="221">
        <v>222</v>
      </c>
      <c r="H457" s="221">
        <v>0</v>
      </c>
      <c r="I457" s="221">
        <v>0</v>
      </c>
      <c r="J457" s="221">
        <v>0</v>
      </c>
      <c r="K457" s="221">
        <v>0</v>
      </c>
      <c r="L457" s="221">
        <v>0</v>
      </c>
      <c r="M457" s="221">
        <v>0</v>
      </c>
      <c r="N457" s="221">
        <v>262</v>
      </c>
      <c r="O457" s="221">
        <v>63</v>
      </c>
      <c r="P457" s="221">
        <v>199</v>
      </c>
      <c r="Q457" s="221">
        <v>31</v>
      </c>
      <c r="R457" s="221">
        <v>8</v>
      </c>
      <c r="S457" s="222">
        <v>23</v>
      </c>
      <c r="T457" s="66"/>
    </row>
    <row r="458" spans="1:20" ht="26.1" customHeight="1">
      <c r="A458" s="218"/>
      <c r="B458" s="219"/>
      <c r="C458" s="210" t="s">
        <v>613</v>
      </c>
      <c r="D458" s="220">
        <f t="shared" si="7"/>
        <v>443</v>
      </c>
      <c r="E458" s="221">
        <v>139</v>
      </c>
      <c r="F458" s="221">
        <v>31</v>
      </c>
      <c r="G458" s="221">
        <v>108</v>
      </c>
      <c r="H458" s="221">
        <v>0</v>
      </c>
      <c r="I458" s="221">
        <v>0</v>
      </c>
      <c r="J458" s="221">
        <v>0</v>
      </c>
      <c r="K458" s="221">
        <v>139</v>
      </c>
      <c r="L458" s="221">
        <v>31</v>
      </c>
      <c r="M458" s="221">
        <v>108</v>
      </c>
      <c r="N458" s="221">
        <v>0</v>
      </c>
      <c r="O458" s="221">
        <v>0</v>
      </c>
      <c r="P458" s="221">
        <v>0</v>
      </c>
      <c r="Q458" s="221">
        <v>0</v>
      </c>
      <c r="R458" s="221">
        <v>0</v>
      </c>
      <c r="S458" s="222">
        <v>0</v>
      </c>
      <c r="T458" s="66"/>
    </row>
    <row r="459" spans="1:20" ht="26.1" customHeight="1">
      <c r="A459" s="218"/>
      <c r="B459" s="219"/>
      <c r="C459" s="210" t="s">
        <v>613</v>
      </c>
      <c r="D459" s="220">
        <f t="shared" si="7"/>
        <v>444</v>
      </c>
      <c r="E459" s="221">
        <v>5</v>
      </c>
      <c r="F459" s="221">
        <v>1</v>
      </c>
      <c r="G459" s="221">
        <v>4</v>
      </c>
      <c r="H459" s="221">
        <v>0</v>
      </c>
      <c r="I459" s="221">
        <v>0</v>
      </c>
      <c r="J459" s="221">
        <v>0</v>
      </c>
      <c r="K459" s="221">
        <v>0</v>
      </c>
      <c r="L459" s="221">
        <v>0</v>
      </c>
      <c r="M459" s="221">
        <v>0</v>
      </c>
      <c r="N459" s="221">
        <v>5</v>
      </c>
      <c r="O459" s="221">
        <v>1</v>
      </c>
      <c r="P459" s="221">
        <v>4</v>
      </c>
      <c r="Q459" s="221">
        <v>0</v>
      </c>
      <c r="R459" s="221">
        <v>0</v>
      </c>
      <c r="S459" s="222">
        <v>0</v>
      </c>
      <c r="T459" s="66"/>
    </row>
    <row r="460" spans="1:20" ht="26.1" customHeight="1">
      <c r="A460" s="218"/>
      <c r="B460" s="219"/>
      <c r="C460" s="210" t="s">
        <v>614</v>
      </c>
      <c r="D460" s="220">
        <f t="shared" si="7"/>
        <v>445</v>
      </c>
      <c r="E460" s="221">
        <v>50</v>
      </c>
      <c r="F460" s="221">
        <v>11</v>
      </c>
      <c r="G460" s="221">
        <v>39</v>
      </c>
      <c r="H460" s="221">
        <v>0</v>
      </c>
      <c r="I460" s="221">
        <v>0</v>
      </c>
      <c r="J460" s="221">
        <v>0</v>
      </c>
      <c r="K460" s="221">
        <v>50</v>
      </c>
      <c r="L460" s="221">
        <v>11</v>
      </c>
      <c r="M460" s="221">
        <v>39</v>
      </c>
      <c r="N460" s="221">
        <v>0</v>
      </c>
      <c r="O460" s="221">
        <v>0</v>
      </c>
      <c r="P460" s="221">
        <v>0</v>
      </c>
      <c r="Q460" s="221">
        <v>0</v>
      </c>
      <c r="R460" s="221">
        <v>0</v>
      </c>
      <c r="S460" s="222">
        <v>0</v>
      </c>
      <c r="T460" s="66"/>
    </row>
    <row r="461" spans="1:20" ht="26.1" customHeight="1">
      <c r="A461" s="218"/>
      <c r="B461" s="219" t="s">
        <v>615</v>
      </c>
      <c r="C461" s="210" t="s">
        <v>616</v>
      </c>
      <c r="D461" s="220">
        <f t="shared" si="7"/>
        <v>446</v>
      </c>
      <c r="E461" s="221">
        <v>690</v>
      </c>
      <c r="F461" s="221">
        <v>156</v>
      </c>
      <c r="G461" s="221">
        <v>534</v>
      </c>
      <c r="H461" s="221">
        <v>0</v>
      </c>
      <c r="I461" s="221">
        <v>0</v>
      </c>
      <c r="J461" s="221">
        <v>0</v>
      </c>
      <c r="K461" s="221">
        <v>690</v>
      </c>
      <c r="L461" s="221">
        <v>156</v>
      </c>
      <c r="M461" s="221">
        <v>534</v>
      </c>
      <c r="N461" s="221">
        <v>0</v>
      </c>
      <c r="O461" s="221">
        <v>0</v>
      </c>
      <c r="P461" s="221">
        <v>0</v>
      </c>
      <c r="Q461" s="221">
        <v>0</v>
      </c>
      <c r="R461" s="221">
        <v>0</v>
      </c>
      <c r="S461" s="222">
        <v>0</v>
      </c>
      <c r="T461" s="66"/>
    </row>
    <row r="462" spans="1:20" ht="26.1" customHeight="1">
      <c r="A462" s="218"/>
      <c r="B462" s="219"/>
      <c r="C462" s="210" t="s">
        <v>616</v>
      </c>
      <c r="D462" s="220">
        <f t="shared" si="7"/>
        <v>447</v>
      </c>
      <c r="E462" s="221">
        <v>65</v>
      </c>
      <c r="F462" s="221">
        <v>13</v>
      </c>
      <c r="G462" s="221">
        <v>52</v>
      </c>
      <c r="H462" s="221">
        <v>0</v>
      </c>
      <c r="I462" s="221">
        <v>0</v>
      </c>
      <c r="J462" s="221">
        <v>0</v>
      </c>
      <c r="K462" s="221">
        <v>0</v>
      </c>
      <c r="L462" s="221">
        <v>0</v>
      </c>
      <c r="M462" s="221">
        <v>0</v>
      </c>
      <c r="N462" s="221">
        <v>45</v>
      </c>
      <c r="O462" s="221">
        <v>7</v>
      </c>
      <c r="P462" s="221">
        <v>38</v>
      </c>
      <c r="Q462" s="221">
        <v>20</v>
      </c>
      <c r="R462" s="221">
        <v>6</v>
      </c>
      <c r="S462" s="222">
        <v>14</v>
      </c>
      <c r="T462" s="66"/>
    </row>
    <row r="463" spans="1:20" ht="26.1" customHeight="1">
      <c r="A463" s="218"/>
      <c r="B463" s="219"/>
      <c r="C463" s="210" t="s">
        <v>617</v>
      </c>
      <c r="D463" s="220">
        <f t="shared" si="7"/>
        <v>448</v>
      </c>
      <c r="E463" s="221">
        <v>56</v>
      </c>
      <c r="F463" s="221">
        <v>9</v>
      </c>
      <c r="G463" s="221">
        <v>47</v>
      </c>
      <c r="H463" s="221">
        <v>0</v>
      </c>
      <c r="I463" s="221">
        <v>0</v>
      </c>
      <c r="J463" s="221">
        <v>0</v>
      </c>
      <c r="K463" s="221">
        <v>0</v>
      </c>
      <c r="L463" s="221">
        <v>0</v>
      </c>
      <c r="M463" s="221">
        <v>0</v>
      </c>
      <c r="N463" s="221">
        <v>55</v>
      </c>
      <c r="O463" s="221">
        <v>9</v>
      </c>
      <c r="P463" s="221">
        <v>46</v>
      </c>
      <c r="Q463" s="221">
        <v>1</v>
      </c>
      <c r="R463" s="221">
        <v>0</v>
      </c>
      <c r="S463" s="222">
        <v>1</v>
      </c>
      <c r="T463" s="66"/>
    </row>
    <row r="464" spans="1:20" ht="26.1" customHeight="1">
      <c r="A464" s="218"/>
      <c r="B464" s="219"/>
      <c r="C464" s="210" t="s">
        <v>618</v>
      </c>
      <c r="D464" s="220">
        <f t="shared" si="7"/>
        <v>449</v>
      </c>
      <c r="E464" s="221">
        <v>465</v>
      </c>
      <c r="F464" s="221">
        <v>80</v>
      </c>
      <c r="G464" s="221">
        <v>385</v>
      </c>
      <c r="H464" s="221">
        <v>0</v>
      </c>
      <c r="I464" s="221">
        <v>0</v>
      </c>
      <c r="J464" s="221">
        <v>0</v>
      </c>
      <c r="K464" s="221">
        <v>0</v>
      </c>
      <c r="L464" s="221">
        <v>0</v>
      </c>
      <c r="M464" s="221">
        <v>0</v>
      </c>
      <c r="N464" s="221">
        <v>460</v>
      </c>
      <c r="O464" s="221">
        <v>80</v>
      </c>
      <c r="P464" s="221">
        <v>380</v>
      </c>
      <c r="Q464" s="221">
        <v>5</v>
      </c>
      <c r="R464" s="221">
        <v>0</v>
      </c>
      <c r="S464" s="222">
        <v>5</v>
      </c>
      <c r="T464" s="66"/>
    </row>
    <row r="465" spans="1:20" ht="26.1" customHeight="1">
      <c r="A465" s="218"/>
      <c r="B465" s="219"/>
      <c r="C465" s="210" t="s">
        <v>619</v>
      </c>
      <c r="D465" s="220">
        <f t="shared" si="7"/>
        <v>450</v>
      </c>
      <c r="E465" s="221">
        <v>10</v>
      </c>
      <c r="F465" s="221">
        <v>1</v>
      </c>
      <c r="G465" s="221">
        <v>9</v>
      </c>
      <c r="H465" s="221">
        <v>0</v>
      </c>
      <c r="I465" s="221">
        <v>0</v>
      </c>
      <c r="J465" s="221">
        <v>0</v>
      </c>
      <c r="K465" s="221">
        <v>0</v>
      </c>
      <c r="L465" s="221">
        <v>0</v>
      </c>
      <c r="M465" s="221">
        <v>0</v>
      </c>
      <c r="N465" s="221">
        <v>6</v>
      </c>
      <c r="O465" s="221">
        <v>1</v>
      </c>
      <c r="P465" s="221">
        <v>5</v>
      </c>
      <c r="Q465" s="221">
        <v>4</v>
      </c>
      <c r="R465" s="221">
        <v>0</v>
      </c>
      <c r="S465" s="222">
        <v>4</v>
      </c>
      <c r="T465" s="66"/>
    </row>
    <row r="466" spans="1:20" ht="26.1" customHeight="1">
      <c r="A466" s="218"/>
      <c r="B466" s="219"/>
      <c r="C466" s="210" t="s">
        <v>620</v>
      </c>
      <c r="D466" s="220">
        <f t="shared" ref="D466:D529" si="8">1+D465</f>
        <v>451</v>
      </c>
      <c r="E466" s="221">
        <v>11</v>
      </c>
      <c r="F466" s="221">
        <v>5</v>
      </c>
      <c r="G466" s="221">
        <v>6</v>
      </c>
      <c r="H466" s="221">
        <v>0</v>
      </c>
      <c r="I466" s="221">
        <v>0</v>
      </c>
      <c r="J466" s="221">
        <v>0</v>
      </c>
      <c r="K466" s="221">
        <v>0</v>
      </c>
      <c r="L466" s="221">
        <v>0</v>
      </c>
      <c r="M466" s="221">
        <v>0</v>
      </c>
      <c r="N466" s="221">
        <v>7</v>
      </c>
      <c r="O466" s="221">
        <v>2</v>
      </c>
      <c r="P466" s="221">
        <v>5</v>
      </c>
      <c r="Q466" s="221">
        <v>4</v>
      </c>
      <c r="R466" s="221">
        <v>3</v>
      </c>
      <c r="S466" s="222">
        <v>1</v>
      </c>
      <c r="T466" s="66"/>
    </row>
    <row r="467" spans="1:20" ht="26.1" customHeight="1">
      <c r="A467" s="218"/>
      <c r="B467" s="219" t="s">
        <v>621</v>
      </c>
      <c r="C467" s="210" t="s">
        <v>622</v>
      </c>
      <c r="D467" s="220">
        <f t="shared" si="8"/>
        <v>452</v>
      </c>
      <c r="E467" s="221">
        <v>1435</v>
      </c>
      <c r="F467" s="221">
        <v>272</v>
      </c>
      <c r="G467" s="221">
        <v>1163</v>
      </c>
      <c r="H467" s="221">
        <v>0</v>
      </c>
      <c r="I467" s="221">
        <v>0</v>
      </c>
      <c r="J467" s="221">
        <v>0</v>
      </c>
      <c r="K467" s="221">
        <v>1435</v>
      </c>
      <c r="L467" s="221">
        <v>272</v>
      </c>
      <c r="M467" s="221">
        <v>1163</v>
      </c>
      <c r="N467" s="221">
        <v>0</v>
      </c>
      <c r="O467" s="221">
        <v>0</v>
      </c>
      <c r="P467" s="221">
        <v>0</v>
      </c>
      <c r="Q467" s="221">
        <v>0</v>
      </c>
      <c r="R467" s="221">
        <v>0</v>
      </c>
      <c r="S467" s="222">
        <v>0</v>
      </c>
      <c r="T467" s="66"/>
    </row>
    <row r="468" spans="1:20" ht="26.1" customHeight="1">
      <c r="A468" s="218"/>
      <c r="B468" s="219"/>
      <c r="C468" s="210" t="s">
        <v>622</v>
      </c>
      <c r="D468" s="220">
        <f t="shared" si="8"/>
        <v>453</v>
      </c>
      <c r="E468" s="221">
        <v>222</v>
      </c>
      <c r="F468" s="221">
        <v>28</v>
      </c>
      <c r="G468" s="221">
        <v>194</v>
      </c>
      <c r="H468" s="221">
        <v>0</v>
      </c>
      <c r="I468" s="221">
        <v>0</v>
      </c>
      <c r="J468" s="221">
        <v>0</v>
      </c>
      <c r="K468" s="221">
        <v>0</v>
      </c>
      <c r="L468" s="221">
        <v>0</v>
      </c>
      <c r="M468" s="221">
        <v>0</v>
      </c>
      <c r="N468" s="221">
        <v>204</v>
      </c>
      <c r="O468" s="221">
        <v>23</v>
      </c>
      <c r="P468" s="221">
        <v>181</v>
      </c>
      <c r="Q468" s="221">
        <v>18</v>
      </c>
      <c r="R468" s="221">
        <v>5</v>
      </c>
      <c r="S468" s="222">
        <v>13</v>
      </c>
      <c r="T468" s="66"/>
    </row>
    <row r="469" spans="1:20" ht="20.100000000000001" customHeight="1">
      <c r="A469" s="218" t="s">
        <v>623</v>
      </c>
      <c r="B469" s="219" t="s">
        <v>624</v>
      </c>
      <c r="C469" s="210" t="s">
        <v>625</v>
      </c>
      <c r="D469" s="220">
        <f t="shared" si="8"/>
        <v>454</v>
      </c>
      <c r="E469" s="221">
        <v>193</v>
      </c>
      <c r="F469" s="221">
        <v>81</v>
      </c>
      <c r="G469" s="221">
        <v>112</v>
      </c>
      <c r="H469" s="221">
        <v>0</v>
      </c>
      <c r="I469" s="221">
        <v>0</v>
      </c>
      <c r="J469" s="221">
        <v>0</v>
      </c>
      <c r="K469" s="221">
        <v>193</v>
      </c>
      <c r="L469" s="221">
        <v>81</v>
      </c>
      <c r="M469" s="221">
        <v>112</v>
      </c>
      <c r="N469" s="221">
        <v>0</v>
      </c>
      <c r="O469" s="221">
        <v>0</v>
      </c>
      <c r="P469" s="221">
        <v>0</v>
      </c>
      <c r="Q469" s="221">
        <v>0</v>
      </c>
      <c r="R469" s="221">
        <v>0</v>
      </c>
      <c r="S469" s="222">
        <v>0</v>
      </c>
      <c r="T469" s="66"/>
    </row>
    <row r="470" spans="1:20" ht="20.100000000000001" customHeight="1">
      <c r="A470" s="218"/>
      <c r="B470" s="219"/>
      <c r="C470" s="210" t="s">
        <v>625</v>
      </c>
      <c r="D470" s="220">
        <f t="shared" si="8"/>
        <v>455</v>
      </c>
      <c r="E470" s="221">
        <v>6</v>
      </c>
      <c r="F470" s="221">
        <v>2</v>
      </c>
      <c r="G470" s="221">
        <v>4</v>
      </c>
      <c r="H470" s="221">
        <v>0</v>
      </c>
      <c r="I470" s="221">
        <v>0</v>
      </c>
      <c r="J470" s="221">
        <v>0</v>
      </c>
      <c r="K470" s="221">
        <v>0</v>
      </c>
      <c r="L470" s="221">
        <v>0</v>
      </c>
      <c r="M470" s="221">
        <v>0</v>
      </c>
      <c r="N470" s="221">
        <v>6</v>
      </c>
      <c r="O470" s="221">
        <v>2</v>
      </c>
      <c r="P470" s="221">
        <v>4</v>
      </c>
      <c r="Q470" s="221">
        <v>0</v>
      </c>
      <c r="R470" s="221">
        <v>0</v>
      </c>
      <c r="S470" s="222">
        <v>0</v>
      </c>
      <c r="T470" s="66"/>
    </row>
    <row r="471" spans="1:20" ht="20.100000000000001" customHeight="1">
      <c r="A471" s="218"/>
      <c r="B471" s="219"/>
      <c r="C471" s="210" t="s">
        <v>626</v>
      </c>
      <c r="D471" s="220">
        <f t="shared" si="8"/>
        <v>456</v>
      </c>
      <c r="E471" s="221">
        <v>458</v>
      </c>
      <c r="F471" s="221">
        <v>373</v>
      </c>
      <c r="G471" s="221">
        <v>85</v>
      </c>
      <c r="H471" s="221">
        <v>0</v>
      </c>
      <c r="I471" s="221">
        <v>0</v>
      </c>
      <c r="J471" s="221">
        <v>0</v>
      </c>
      <c r="K471" s="221">
        <v>458</v>
      </c>
      <c r="L471" s="221">
        <v>373</v>
      </c>
      <c r="M471" s="221">
        <v>85</v>
      </c>
      <c r="N471" s="221">
        <v>0</v>
      </c>
      <c r="O471" s="221">
        <v>0</v>
      </c>
      <c r="P471" s="221">
        <v>0</v>
      </c>
      <c r="Q471" s="221">
        <v>0</v>
      </c>
      <c r="R471" s="221">
        <v>0</v>
      </c>
      <c r="S471" s="222">
        <v>0</v>
      </c>
      <c r="T471" s="66"/>
    </row>
    <row r="472" spans="1:20" ht="20.100000000000001" customHeight="1">
      <c r="A472" s="218"/>
      <c r="B472" s="219"/>
      <c r="C472" s="210" t="s">
        <v>626</v>
      </c>
      <c r="D472" s="220">
        <f t="shared" si="8"/>
        <v>457</v>
      </c>
      <c r="E472" s="221">
        <v>18</v>
      </c>
      <c r="F472" s="221">
        <v>9</v>
      </c>
      <c r="G472" s="221">
        <v>9</v>
      </c>
      <c r="H472" s="221">
        <v>0</v>
      </c>
      <c r="I472" s="221">
        <v>0</v>
      </c>
      <c r="J472" s="221">
        <v>0</v>
      </c>
      <c r="K472" s="221">
        <v>0</v>
      </c>
      <c r="L472" s="221">
        <v>0</v>
      </c>
      <c r="M472" s="221">
        <v>0</v>
      </c>
      <c r="N472" s="221">
        <v>18</v>
      </c>
      <c r="O472" s="221">
        <v>9</v>
      </c>
      <c r="P472" s="221">
        <v>9</v>
      </c>
      <c r="Q472" s="221">
        <v>0</v>
      </c>
      <c r="R472" s="221">
        <v>0</v>
      </c>
      <c r="S472" s="222">
        <v>0</v>
      </c>
      <c r="T472" s="66"/>
    </row>
    <row r="473" spans="1:20" ht="20.100000000000001" customHeight="1">
      <c r="A473" s="218"/>
      <c r="B473" s="219"/>
      <c r="C473" s="210" t="s">
        <v>627</v>
      </c>
      <c r="D473" s="220">
        <f t="shared" si="8"/>
        <v>458</v>
      </c>
      <c r="E473" s="221">
        <v>21</v>
      </c>
      <c r="F473" s="221">
        <v>12</v>
      </c>
      <c r="G473" s="221">
        <v>9</v>
      </c>
      <c r="H473" s="221">
        <v>0</v>
      </c>
      <c r="I473" s="221">
        <v>0</v>
      </c>
      <c r="J473" s="221">
        <v>0</v>
      </c>
      <c r="K473" s="221">
        <v>21</v>
      </c>
      <c r="L473" s="221">
        <v>12</v>
      </c>
      <c r="M473" s="221">
        <v>9</v>
      </c>
      <c r="N473" s="221">
        <v>0</v>
      </c>
      <c r="O473" s="221">
        <v>0</v>
      </c>
      <c r="P473" s="221">
        <v>0</v>
      </c>
      <c r="Q473" s="221">
        <v>0</v>
      </c>
      <c r="R473" s="221">
        <v>0</v>
      </c>
      <c r="S473" s="222">
        <v>0</v>
      </c>
      <c r="T473" s="66"/>
    </row>
    <row r="474" spans="1:20" ht="20.100000000000001" customHeight="1">
      <c r="A474" s="218"/>
      <c r="B474" s="219"/>
      <c r="C474" s="210" t="s">
        <v>628</v>
      </c>
      <c r="D474" s="220">
        <f t="shared" si="8"/>
        <v>459</v>
      </c>
      <c r="E474" s="221">
        <v>176</v>
      </c>
      <c r="F474" s="221">
        <v>133</v>
      </c>
      <c r="G474" s="221">
        <v>43</v>
      </c>
      <c r="H474" s="221">
        <v>0</v>
      </c>
      <c r="I474" s="221">
        <v>0</v>
      </c>
      <c r="J474" s="221">
        <v>0</v>
      </c>
      <c r="K474" s="221">
        <v>176</v>
      </c>
      <c r="L474" s="221">
        <v>133</v>
      </c>
      <c r="M474" s="221">
        <v>43</v>
      </c>
      <c r="N474" s="221">
        <v>0</v>
      </c>
      <c r="O474" s="221">
        <v>0</v>
      </c>
      <c r="P474" s="221">
        <v>0</v>
      </c>
      <c r="Q474" s="221">
        <v>0</v>
      </c>
      <c r="R474" s="221">
        <v>0</v>
      </c>
      <c r="S474" s="222">
        <v>0</v>
      </c>
      <c r="T474" s="66"/>
    </row>
    <row r="475" spans="1:20" ht="20.100000000000001" customHeight="1">
      <c r="A475" s="218"/>
      <c r="B475" s="219"/>
      <c r="C475" s="210" t="s">
        <v>629</v>
      </c>
      <c r="D475" s="220">
        <f t="shared" si="8"/>
        <v>460</v>
      </c>
      <c r="E475" s="221">
        <v>430</v>
      </c>
      <c r="F475" s="221">
        <v>172</v>
      </c>
      <c r="G475" s="221">
        <v>258</v>
      </c>
      <c r="H475" s="221">
        <v>0</v>
      </c>
      <c r="I475" s="221">
        <v>0</v>
      </c>
      <c r="J475" s="221">
        <v>0</v>
      </c>
      <c r="K475" s="221">
        <v>430</v>
      </c>
      <c r="L475" s="221">
        <v>172</v>
      </c>
      <c r="M475" s="221">
        <v>258</v>
      </c>
      <c r="N475" s="221">
        <v>0</v>
      </c>
      <c r="O475" s="221">
        <v>0</v>
      </c>
      <c r="P475" s="221">
        <v>0</v>
      </c>
      <c r="Q475" s="221">
        <v>0</v>
      </c>
      <c r="R475" s="221">
        <v>0</v>
      </c>
      <c r="S475" s="222">
        <v>0</v>
      </c>
      <c r="T475" s="66"/>
    </row>
    <row r="476" spans="1:20" ht="20.100000000000001" customHeight="1">
      <c r="A476" s="218"/>
      <c r="B476" s="219"/>
      <c r="C476" s="210" t="s">
        <v>629</v>
      </c>
      <c r="D476" s="220">
        <f t="shared" si="8"/>
        <v>461</v>
      </c>
      <c r="E476" s="221">
        <v>34</v>
      </c>
      <c r="F476" s="221">
        <v>13</v>
      </c>
      <c r="G476" s="221">
        <v>21</v>
      </c>
      <c r="H476" s="221">
        <v>0</v>
      </c>
      <c r="I476" s="221">
        <v>0</v>
      </c>
      <c r="J476" s="221">
        <v>0</v>
      </c>
      <c r="K476" s="221">
        <v>0</v>
      </c>
      <c r="L476" s="221">
        <v>0</v>
      </c>
      <c r="M476" s="221">
        <v>0</v>
      </c>
      <c r="N476" s="221">
        <v>34</v>
      </c>
      <c r="O476" s="221">
        <v>13</v>
      </c>
      <c r="P476" s="221">
        <v>21</v>
      </c>
      <c r="Q476" s="221">
        <v>0</v>
      </c>
      <c r="R476" s="221">
        <v>0</v>
      </c>
      <c r="S476" s="222">
        <v>0</v>
      </c>
      <c r="T476" s="66"/>
    </row>
    <row r="477" spans="1:20" ht="20.100000000000001" customHeight="1">
      <c r="A477" s="218"/>
      <c r="B477" s="219" t="s">
        <v>630</v>
      </c>
      <c r="C477" s="210" t="s">
        <v>631</v>
      </c>
      <c r="D477" s="220">
        <f t="shared" si="8"/>
        <v>462</v>
      </c>
      <c r="E477" s="221">
        <v>119</v>
      </c>
      <c r="F477" s="221">
        <v>54</v>
      </c>
      <c r="G477" s="221">
        <v>65</v>
      </c>
      <c r="H477" s="221">
        <v>0</v>
      </c>
      <c r="I477" s="221">
        <v>0</v>
      </c>
      <c r="J477" s="221">
        <v>0</v>
      </c>
      <c r="K477" s="221">
        <v>119</v>
      </c>
      <c r="L477" s="221">
        <v>54</v>
      </c>
      <c r="M477" s="221">
        <v>65</v>
      </c>
      <c r="N477" s="221">
        <v>0</v>
      </c>
      <c r="O477" s="221">
        <v>0</v>
      </c>
      <c r="P477" s="221">
        <v>0</v>
      </c>
      <c r="Q477" s="221">
        <v>0</v>
      </c>
      <c r="R477" s="221">
        <v>0</v>
      </c>
      <c r="S477" s="222">
        <v>0</v>
      </c>
      <c r="T477" s="66"/>
    </row>
    <row r="478" spans="1:20" ht="20.100000000000001" customHeight="1">
      <c r="A478" s="218"/>
      <c r="B478" s="219"/>
      <c r="C478" s="210" t="s">
        <v>631</v>
      </c>
      <c r="D478" s="220">
        <f t="shared" si="8"/>
        <v>463</v>
      </c>
      <c r="E478" s="221">
        <v>77</v>
      </c>
      <c r="F478" s="221">
        <v>35</v>
      </c>
      <c r="G478" s="221">
        <v>42</v>
      </c>
      <c r="H478" s="221">
        <v>0</v>
      </c>
      <c r="I478" s="221">
        <v>0</v>
      </c>
      <c r="J478" s="221">
        <v>0</v>
      </c>
      <c r="K478" s="221">
        <v>0</v>
      </c>
      <c r="L478" s="221">
        <v>0</v>
      </c>
      <c r="M478" s="221">
        <v>0</v>
      </c>
      <c r="N478" s="221">
        <v>77</v>
      </c>
      <c r="O478" s="221">
        <v>35</v>
      </c>
      <c r="P478" s="221">
        <v>42</v>
      </c>
      <c r="Q478" s="221">
        <v>0</v>
      </c>
      <c r="R478" s="221">
        <v>0</v>
      </c>
      <c r="S478" s="222">
        <v>0</v>
      </c>
      <c r="T478" s="66"/>
    </row>
    <row r="479" spans="1:20" ht="20.100000000000001" customHeight="1">
      <c r="A479" s="218"/>
      <c r="B479" s="219" t="s">
        <v>632</v>
      </c>
      <c r="C479" s="210" t="s">
        <v>633</v>
      </c>
      <c r="D479" s="220">
        <f t="shared" si="8"/>
        <v>464</v>
      </c>
      <c r="E479" s="221">
        <v>157</v>
      </c>
      <c r="F479" s="221">
        <v>153</v>
      </c>
      <c r="G479" s="221">
        <v>4</v>
      </c>
      <c r="H479" s="221">
        <v>0</v>
      </c>
      <c r="I479" s="221">
        <v>0</v>
      </c>
      <c r="J479" s="221">
        <v>0</v>
      </c>
      <c r="K479" s="221">
        <v>157</v>
      </c>
      <c r="L479" s="221">
        <v>153</v>
      </c>
      <c r="M479" s="221">
        <v>4</v>
      </c>
      <c r="N479" s="221">
        <v>0</v>
      </c>
      <c r="O479" s="221">
        <v>0</v>
      </c>
      <c r="P479" s="221">
        <v>0</v>
      </c>
      <c r="Q479" s="221">
        <v>0</v>
      </c>
      <c r="R479" s="221">
        <v>0</v>
      </c>
      <c r="S479" s="222">
        <v>0</v>
      </c>
      <c r="T479" s="66"/>
    </row>
    <row r="480" spans="1:20" ht="20.100000000000001" customHeight="1">
      <c r="A480" s="218"/>
      <c r="B480" s="219"/>
      <c r="C480" s="210" t="s">
        <v>634</v>
      </c>
      <c r="D480" s="220">
        <f t="shared" si="8"/>
        <v>465</v>
      </c>
      <c r="E480" s="221">
        <v>5</v>
      </c>
      <c r="F480" s="221">
        <v>5</v>
      </c>
      <c r="G480" s="221">
        <v>0</v>
      </c>
      <c r="H480" s="221">
        <v>0</v>
      </c>
      <c r="I480" s="221">
        <v>0</v>
      </c>
      <c r="J480" s="221">
        <v>0</v>
      </c>
      <c r="K480" s="221">
        <v>0</v>
      </c>
      <c r="L480" s="221">
        <v>0</v>
      </c>
      <c r="M480" s="221">
        <v>0</v>
      </c>
      <c r="N480" s="221">
        <v>1</v>
      </c>
      <c r="O480" s="221">
        <v>1</v>
      </c>
      <c r="P480" s="221">
        <v>0</v>
      </c>
      <c r="Q480" s="221">
        <v>4</v>
      </c>
      <c r="R480" s="221">
        <v>4</v>
      </c>
      <c r="S480" s="221">
        <v>0</v>
      </c>
      <c r="T480" s="66"/>
    </row>
    <row r="481" spans="1:20" ht="20.100000000000001" customHeight="1">
      <c r="A481" s="218"/>
      <c r="B481" s="219"/>
      <c r="C481" s="210" t="s">
        <v>635</v>
      </c>
      <c r="D481" s="220">
        <f t="shared" si="8"/>
        <v>466</v>
      </c>
      <c r="E481" s="221">
        <v>59</v>
      </c>
      <c r="F481" s="221">
        <v>59</v>
      </c>
      <c r="G481" s="221">
        <v>0</v>
      </c>
      <c r="H481" s="221">
        <v>0</v>
      </c>
      <c r="I481" s="221">
        <v>0</v>
      </c>
      <c r="J481" s="221">
        <v>0</v>
      </c>
      <c r="K481" s="221">
        <v>0</v>
      </c>
      <c r="L481" s="221">
        <v>0</v>
      </c>
      <c r="M481" s="221">
        <v>0</v>
      </c>
      <c r="N481" s="221">
        <v>59</v>
      </c>
      <c r="O481" s="221">
        <v>59</v>
      </c>
      <c r="P481" s="221">
        <v>0</v>
      </c>
      <c r="Q481" s="221">
        <v>0</v>
      </c>
      <c r="R481" s="221">
        <v>0</v>
      </c>
      <c r="S481" s="222">
        <v>0</v>
      </c>
      <c r="T481" s="66"/>
    </row>
    <row r="482" spans="1:20" ht="20.100000000000001" customHeight="1">
      <c r="A482" s="218"/>
      <c r="B482" s="219"/>
      <c r="C482" s="210" t="s">
        <v>636</v>
      </c>
      <c r="D482" s="220">
        <f t="shared" si="8"/>
        <v>467</v>
      </c>
      <c r="E482" s="221">
        <v>5</v>
      </c>
      <c r="F482" s="221">
        <v>5</v>
      </c>
      <c r="G482" s="221">
        <v>0</v>
      </c>
      <c r="H482" s="221">
        <v>0</v>
      </c>
      <c r="I482" s="221">
        <v>0</v>
      </c>
      <c r="J482" s="221">
        <v>0</v>
      </c>
      <c r="K482" s="221">
        <v>0</v>
      </c>
      <c r="L482" s="221">
        <v>0</v>
      </c>
      <c r="M482" s="221">
        <v>0</v>
      </c>
      <c r="N482" s="221">
        <v>0</v>
      </c>
      <c r="O482" s="221">
        <v>0</v>
      </c>
      <c r="P482" s="221">
        <v>0</v>
      </c>
      <c r="Q482" s="221">
        <v>5</v>
      </c>
      <c r="R482" s="221">
        <v>5</v>
      </c>
      <c r="S482" s="222">
        <v>0</v>
      </c>
      <c r="T482" s="66"/>
    </row>
    <row r="483" spans="1:20" ht="27" customHeight="1">
      <c r="A483" s="218"/>
      <c r="B483" s="219"/>
      <c r="C483" s="210" t="s">
        <v>637</v>
      </c>
      <c r="D483" s="220">
        <f t="shared" si="8"/>
        <v>468</v>
      </c>
      <c r="E483" s="221">
        <v>13</v>
      </c>
      <c r="F483" s="221">
        <v>11</v>
      </c>
      <c r="G483" s="221">
        <v>2</v>
      </c>
      <c r="H483" s="221">
        <v>0</v>
      </c>
      <c r="I483" s="221">
        <v>0</v>
      </c>
      <c r="J483" s="221">
        <v>0</v>
      </c>
      <c r="K483" s="221">
        <v>0</v>
      </c>
      <c r="L483" s="221">
        <v>0</v>
      </c>
      <c r="M483" s="221">
        <v>0</v>
      </c>
      <c r="N483" s="221">
        <v>13</v>
      </c>
      <c r="O483" s="221">
        <v>11</v>
      </c>
      <c r="P483" s="221">
        <v>2</v>
      </c>
      <c r="Q483" s="221">
        <v>0</v>
      </c>
      <c r="R483" s="221">
        <v>0</v>
      </c>
      <c r="S483" s="222">
        <v>0</v>
      </c>
      <c r="T483" s="66"/>
    </row>
    <row r="484" spans="1:20" ht="20.100000000000001" customHeight="1">
      <c r="A484" s="218"/>
      <c r="B484" s="219"/>
      <c r="C484" s="210" t="s">
        <v>638</v>
      </c>
      <c r="D484" s="220">
        <f t="shared" si="8"/>
        <v>469</v>
      </c>
      <c r="E484" s="221">
        <v>16</v>
      </c>
      <c r="F484" s="221">
        <v>16</v>
      </c>
      <c r="G484" s="221">
        <v>0</v>
      </c>
      <c r="H484" s="221">
        <v>0</v>
      </c>
      <c r="I484" s="221">
        <v>0</v>
      </c>
      <c r="J484" s="221">
        <v>0</v>
      </c>
      <c r="K484" s="221">
        <v>0</v>
      </c>
      <c r="L484" s="221">
        <v>0</v>
      </c>
      <c r="M484" s="221">
        <v>0</v>
      </c>
      <c r="N484" s="221">
        <v>1</v>
      </c>
      <c r="O484" s="221">
        <v>1</v>
      </c>
      <c r="P484" s="221">
        <v>0</v>
      </c>
      <c r="Q484" s="221">
        <v>15</v>
      </c>
      <c r="R484" s="221">
        <v>15</v>
      </c>
      <c r="S484" s="222">
        <v>0</v>
      </c>
      <c r="T484" s="66"/>
    </row>
    <row r="485" spans="1:20" ht="20.100000000000001" customHeight="1">
      <c r="A485" s="218"/>
      <c r="B485" s="219"/>
      <c r="C485" s="210" t="s">
        <v>639</v>
      </c>
      <c r="D485" s="220">
        <f t="shared" si="8"/>
        <v>470</v>
      </c>
      <c r="E485" s="221">
        <v>3</v>
      </c>
      <c r="F485" s="221">
        <v>2</v>
      </c>
      <c r="G485" s="221">
        <v>1</v>
      </c>
      <c r="H485" s="221">
        <v>0</v>
      </c>
      <c r="I485" s="221">
        <v>0</v>
      </c>
      <c r="J485" s="221">
        <v>0</v>
      </c>
      <c r="K485" s="221">
        <v>0</v>
      </c>
      <c r="L485" s="221">
        <v>0</v>
      </c>
      <c r="M485" s="221">
        <v>0</v>
      </c>
      <c r="N485" s="221">
        <v>0</v>
      </c>
      <c r="O485" s="221">
        <v>0</v>
      </c>
      <c r="P485" s="221">
        <v>0</v>
      </c>
      <c r="Q485" s="221">
        <v>3</v>
      </c>
      <c r="R485" s="221">
        <v>2</v>
      </c>
      <c r="S485" s="222">
        <v>1</v>
      </c>
      <c r="T485" s="66"/>
    </row>
    <row r="486" spans="1:20" ht="20.100000000000001" customHeight="1">
      <c r="A486" s="218"/>
      <c r="B486" s="219"/>
      <c r="C486" s="210" t="s">
        <v>640</v>
      </c>
      <c r="D486" s="220">
        <f t="shared" si="8"/>
        <v>471</v>
      </c>
      <c r="E486" s="221">
        <v>4</v>
      </c>
      <c r="F486" s="221">
        <v>2</v>
      </c>
      <c r="G486" s="221">
        <v>2</v>
      </c>
      <c r="H486" s="221">
        <v>0</v>
      </c>
      <c r="I486" s="221">
        <v>0</v>
      </c>
      <c r="J486" s="221">
        <v>0</v>
      </c>
      <c r="K486" s="221">
        <v>0</v>
      </c>
      <c r="L486" s="221">
        <v>0</v>
      </c>
      <c r="M486" s="221">
        <v>0</v>
      </c>
      <c r="N486" s="221">
        <v>4</v>
      </c>
      <c r="O486" s="221">
        <v>2</v>
      </c>
      <c r="P486" s="221">
        <v>2</v>
      </c>
      <c r="Q486" s="221">
        <v>0</v>
      </c>
      <c r="R486" s="221">
        <v>0</v>
      </c>
      <c r="S486" s="222">
        <v>0</v>
      </c>
      <c r="T486" s="66"/>
    </row>
    <row r="487" spans="1:20" ht="20.100000000000001" customHeight="1">
      <c r="A487" s="218"/>
      <c r="B487" s="219"/>
      <c r="C487" s="210" t="s">
        <v>641</v>
      </c>
      <c r="D487" s="220">
        <f t="shared" si="8"/>
        <v>472</v>
      </c>
      <c r="E487" s="221">
        <v>11</v>
      </c>
      <c r="F487" s="221">
        <v>8</v>
      </c>
      <c r="G487" s="221">
        <v>3</v>
      </c>
      <c r="H487" s="221">
        <v>0</v>
      </c>
      <c r="I487" s="221">
        <v>0</v>
      </c>
      <c r="J487" s="221">
        <v>0</v>
      </c>
      <c r="K487" s="221">
        <v>0</v>
      </c>
      <c r="L487" s="221">
        <v>0</v>
      </c>
      <c r="M487" s="221">
        <v>0</v>
      </c>
      <c r="N487" s="221">
        <v>11</v>
      </c>
      <c r="O487" s="221">
        <v>8</v>
      </c>
      <c r="P487" s="221">
        <v>3</v>
      </c>
      <c r="Q487" s="221">
        <v>0</v>
      </c>
      <c r="R487" s="221">
        <v>0</v>
      </c>
      <c r="S487" s="222">
        <v>0</v>
      </c>
      <c r="T487" s="66"/>
    </row>
    <row r="488" spans="1:20" ht="20.100000000000001" customHeight="1">
      <c r="A488" s="218"/>
      <c r="B488" s="219"/>
      <c r="C488" s="210" t="s">
        <v>642</v>
      </c>
      <c r="D488" s="220">
        <f t="shared" si="8"/>
        <v>473</v>
      </c>
      <c r="E488" s="221">
        <v>18</v>
      </c>
      <c r="F488" s="221">
        <v>16</v>
      </c>
      <c r="G488" s="221">
        <v>2</v>
      </c>
      <c r="H488" s="221">
        <v>0</v>
      </c>
      <c r="I488" s="221">
        <v>0</v>
      </c>
      <c r="J488" s="221">
        <v>0</v>
      </c>
      <c r="K488" s="221">
        <v>0</v>
      </c>
      <c r="L488" s="221">
        <v>0</v>
      </c>
      <c r="M488" s="221">
        <v>0</v>
      </c>
      <c r="N488" s="221">
        <v>7</v>
      </c>
      <c r="O488" s="221">
        <v>7</v>
      </c>
      <c r="P488" s="221">
        <v>0</v>
      </c>
      <c r="Q488" s="221">
        <v>11</v>
      </c>
      <c r="R488" s="221">
        <v>9</v>
      </c>
      <c r="S488" s="222">
        <v>2</v>
      </c>
      <c r="T488" s="66"/>
    </row>
    <row r="489" spans="1:20" ht="20.100000000000001" customHeight="1">
      <c r="A489" s="218"/>
      <c r="B489" s="219"/>
      <c r="C489" s="210" t="s">
        <v>643</v>
      </c>
      <c r="D489" s="220">
        <f t="shared" si="8"/>
        <v>474</v>
      </c>
      <c r="E489" s="221">
        <v>2</v>
      </c>
      <c r="F489" s="221">
        <v>1</v>
      </c>
      <c r="G489" s="221">
        <v>1</v>
      </c>
      <c r="H489" s="221">
        <v>0</v>
      </c>
      <c r="I489" s="221">
        <v>0</v>
      </c>
      <c r="J489" s="221">
        <v>0</v>
      </c>
      <c r="K489" s="221">
        <v>0</v>
      </c>
      <c r="L489" s="221">
        <v>0</v>
      </c>
      <c r="M489" s="221">
        <v>0</v>
      </c>
      <c r="N489" s="221">
        <v>0</v>
      </c>
      <c r="O489" s="221">
        <v>0</v>
      </c>
      <c r="P489" s="221">
        <v>0</v>
      </c>
      <c r="Q489" s="221">
        <v>2</v>
      </c>
      <c r="R489" s="221">
        <v>1</v>
      </c>
      <c r="S489" s="222">
        <v>1</v>
      </c>
      <c r="T489" s="66"/>
    </row>
    <row r="490" spans="1:20" ht="20.100000000000001" customHeight="1">
      <c r="A490" s="218"/>
      <c r="B490" s="219"/>
      <c r="C490" s="210" t="s">
        <v>644</v>
      </c>
      <c r="D490" s="220">
        <f t="shared" si="8"/>
        <v>475</v>
      </c>
      <c r="E490" s="221">
        <v>4</v>
      </c>
      <c r="F490" s="221">
        <v>4</v>
      </c>
      <c r="G490" s="221">
        <v>0</v>
      </c>
      <c r="H490" s="221">
        <v>0</v>
      </c>
      <c r="I490" s="221">
        <v>0</v>
      </c>
      <c r="J490" s="221">
        <v>0</v>
      </c>
      <c r="K490" s="221">
        <v>0</v>
      </c>
      <c r="L490" s="221">
        <v>0</v>
      </c>
      <c r="M490" s="221">
        <v>0</v>
      </c>
      <c r="N490" s="221">
        <v>4</v>
      </c>
      <c r="O490" s="221">
        <v>4</v>
      </c>
      <c r="P490" s="221">
        <v>0</v>
      </c>
      <c r="Q490" s="221">
        <v>0</v>
      </c>
      <c r="R490" s="221">
        <v>0</v>
      </c>
      <c r="S490" s="222">
        <v>0</v>
      </c>
      <c r="T490" s="66"/>
    </row>
    <row r="491" spans="1:20" ht="20.100000000000001" customHeight="1">
      <c r="A491" s="218"/>
      <c r="B491" s="219"/>
      <c r="C491" s="210" t="s">
        <v>645</v>
      </c>
      <c r="D491" s="220">
        <f t="shared" si="8"/>
        <v>476</v>
      </c>
      <c r="E491" s="221">
        <v>4</v>
      </c>
      <c r="F491" s="221">
        <v>3</v>
      </c>
      <c r="G491" s="221">
        <v>1</v>
      </c>
      <c r="H491" s="221">
        <v>0</v>
      </c>
      <c r="I491" s="221">
        <v>0</v>
      </c>
      <c r="J491" s="221">
        <v>0</v>
      </c>
      <c r="K491" s="221">
        <v>0</v>
      </c>
      <c r="L491" s="221">
        <v>0</v>
      </c>
      <c r="M491" s="221">
        <v>0</v>
      </c>
      <c r="N491" s="221">
        <v>4</v>
      </c>
      <c r="O491" s="221">
        <v>3</v>
      </c>
      <c r="P491" s="221">
        <v>1</v>
      </c>
      <c r="Q491" s="221">
        <v>0</v>
      </c>
      <c r="R491" s="221">
        <v>0</v>
      </c>
      <c r="S491" s="222">
        <v>0</v>
      </c>
      <c r="T491" s="66"/>
    </row>
    <row r="492" spans="1:20" ht="20.100000000000001" customHeight="1">
      <c r="A492" s="218"/>
      <c r="B492" s="219"/>
      <c r="C492" s="210" t="s">
        <v>646</v>
      </c>
      <c r="D492" s="220">
        <f t="shared" si="8"/>
        <v>477</v>
      </c>
      <c r="E492" s="221">
        <v>22</v>
      </c>
      <c r="F492" s="221">
        <v>20</v>
      </c>
      <c r="G492" s="221">
        <v>2</v>
      </c>
      <c r="H492" s="221">
        <v>0</v>
      </c>
      <c r="I492" s="221">
        <v>0</v>
      </c>
      <c r="J492" s="221">
        <v>0</v>
      </c>
      <c r="K492" s="221">
        <v>0</v>
      </c>
      <c r="L492" s="221">
        <v>0</v>
      </c>
      <c r="M492" s="221">
        <v>0</v>
      </c>
      <c r="N492" s="221">
        <v>1</v>
      </c>
      <c r="O492" s="221">
        <v>1</v>
      </c>
      <c r="P492" s="221">
        <v>0</v>
      </c>
      <c r="Q492" s="221">
        <v>21</v>
      </c>
      <c r="R492" s="221">
        <v>19</v>
      </c>
      <c r="S492" s="222">
        <v>2</v>
      </c>
      <c r="T492" s="66"/>
    </row>
    <row r="493" spans="1:20" ht="20.100000000000001" customHeight="1">
      <c r="A493" s="218"/>
      <c r="B493" s="219"/>
      <c r="C493" s="210" t="s">
        <v>647</v>
      </c>
      <c r="D493" s="220">
        <f t="shared" si="8"/>
        <v>478</v>
      </c>
      <c r="E493" s="221">
        <v>45</v>
      </c>
      <c r="F493" s="221">
        <v>45</v>
      </c>
      <c r="G493" s="221">
        <v>0</v>
      </c>
      <c r="H493" s="221">
        <v>0</v>
      </c>
      <c r="I493" s="221">
        <v>0</v>
      </c>
      <c r="J493" s="221">
        <v>0</v>
      </c>
      <c r="K493" s="221">
        <v>44</v>
      </c>
      <c r="L493" s="221">
        <v>44</v>
      </c>
      <c r="M493" s="221">
        <v>0</v>
      </c>
      <c r="N493" s="221">
        <v>1</v>
      </c>
      <c r="O493" s="221">
        <v>1</v>
      </c>
      <c r="P493" s="221">
        <v>0</v>
      </c>
      <c r="Q493" s="221">
        <v>0</v>
      </c>
      <c r="R493" s="221">
        <v>0</v>
      </c>
      <c r="S493" s="221">
        <v>0</v>
      </c>
      <c r="T493" s="66"/>
    </row>
    <row r="494" spans="1:20" ht="20.100000000000001" customHeight="1">
      <c r="A494" s="218"/>
      <c r="B494" s="219"/>
      <c r="C494" s="210" t="s">
        <v>648</v>
      </c>
      <c r="D494" s="220">
        <f t="shared" si="8"/>
        <v>479</v>
      </c>
      <c r="E494" s="221">
        <v>29</v>
      </c>
      <c r="F494" s="221">
        <v>27</v>
      </c>
      <c r="G494" s="221">
        <v>2</v>
      </c>
      <c r="H494" s="221">
        <v>0</v>
      </c>
      <c r="I494" s="221">
        <v>0</v>
      </c>
      <c r="J494" s="221">
        <v>0</v>
      </c>
      <c r="K494" s="221">
        <v>29</v>
      </c>
      <c r="L494" s="221">
        <v>27</v>
      </c>
      <c r="M494" s="221">
        <v>2</v>
      </c>
      <c r="N494" s="221">
        <v>0</v>
      </c>
      <c r="O494" s="221">
        <v>0</v>
      </c>
      <c r="P494" s="221">
        <v>0</v>
      </c>
      <c r="Q494" s="221">
        <v>0</v>
      </c>
      <c r="R494" s="221">
        <v>0</v>
      </c>
      <c r="S494" s="222">
        <v>0</v>
      </c>
      <c r="T494" s="66"/>
    </row>
    <row r="495" spans="1:20" ht="20.100000000000001" customHeight="1">
      <c r="A495" s="218"/>
      <c r="B495" s="219"/>
      <c r="C495" s="210" t="s">
        <v>649</v>
      </c>
      <c r="D495" s="220">
        <f t="shared" si="8"/>
        <v>480</v>
      </c>
      <c r="E495" s="221">
        <v>25</v>
      </c>
      <c r="F495" s="221">
        <v>25</v>
      </c>
      <c r="G495" s="221">
        <v>0</v>
      </c>
      <c r="H495" s="221">
        <v>0</v>
      </c>
      <c r="I495" s="221">
        <v>0</v>
      </c>
      <c r="J495" s="221">
        <v>0</v>
      </c>
      <c r="K495" s="221">
        <v>25</v>
      </c>
      <c r="L495" s="221">
        <v>25</v>
      </c>
      <c r="M495" s="221">
        <v>0</v>
      </c>
      <c r="N495" s="221">
        <v>0</v>
      </c>
      <c r="O495" s="221">
        <v>0</v>
      </c>
      <c r="P495" s="221">
        <v>0</v>
      </c>
      <c r="Q495" s="221">
        <v>0</v>
      </c>
      <c r="R495" s="221">
        <v>0</v>
      </c>
      <c r="S495" s="222">
        <v>0</v>
      </c>
      <c r="T495" s="66"/>
    </row>
    <row r="496" spans="1:20" ht="20.100000000000001" customHeight="1">
      <c r="A496" s="218"/>
      <c r="B496" s="219"/>
      <c r="C496" s="210" t="s">
        <v>650</v>
      </c>
      <c r="D496" s="220">
        <f t="shared" si="8"/>
        <v>481</v>
      </c>
      <c r="E496" s="221">
        <v>29</v>
      </c>
      <c r="F496" s="221">
        <v>29</v>
      </c>
      <c r="G496" s="221">
        <v>0</v>
      </c>
      <c r="H496" s="221">
        <v>0</v>
      </c>
      <c r="I496" s="221">
        <v>0</v>
      </c>
      <c r="J496" s="221">
        <v>0</v>
      </c>
      <c r="K496" s="221">
        <v>29</v>
      </c>
      <c r="L496" s="221">
        <v>29</v>
      </c>
      <c r="M496" s="221">
        <v>0</v>
      </c>
      <c r="N496" s="221">
        <v>0</v>
      </c>
      <c r="O496" s="221">
        <v>0</v>
      </c>
      <c r="P496" s="221">
        <v>0</v>
      </c>
      <c r="Q496" s="221">
        <v>0</v>
      </c>
      <c r="R496" s="221">
        <v>0</v>
      </c>
      <c r="S496" s="222">
        <v>0</v>
      </c>
      <c r="T496" s="66"/>
    </row>
    <row r="497" spans="1:20" ht="20.100000000000001" customHeight="1">
      <c r="A497" s="218"/>
      <c r="B497" s="219"/>
      <c r="C497" s="210" t="s">
        <v>650</v>
      </c>
      <c r="D497" s="220">
        <f t="shared" si="8"/>
        <v>482</v>
      </c>
      <c r="E497" s="221">
        <v>2</v>
      </c>
      <c r="F497" s="221">
        <v>2</v>
      </c>
      <c r="G497" s="221">
        <v>0</v>
      </c>
      <c r="H497" s="221">
        <v>0</v>
      </c>
      <c r="I497" s="221">
        <v>0</v>
      </c>
      <c r="J497" s="221">
        <v>0</v>
      </c>
      <c r="K497" s="221">
        <v>0</v>
      </c>
      <c r="L497" s="221">
        <v>0</v>
      </c>
      <c r="M497" s="221">
        <v>0</v>
      </c>
      <c r="N497" s="221">
        <v>2</v>
      </c>
      <c r="O497" s="221">
        <v>2</v>
      </c>
      <c r="P497" s="221">
        <v>0</v>
      </c>
      <c r="Q497" s="221">
        <v>0</v>
      </c>
      <c r="R497" s="221">
        <v>0</v>
      </c>
      <c r="S497" s="222">
        <v>0</v>
      </c>
      <c r="T497" s="66"/>
    </row>
    <row r="498" spans="1:20" ht="20.100000000000001" customHeight="1">
      <c r="A498" s="218"/>
      <c r="B498" s="219"/>
      <c r="C498" s="210" t="s">
        <v>651</v>
      </c>
      <c r="D498" s="220">
        <f t="shared" si="8"/>
        <v>483</v>
      </c>
      <c r="E498" s="221">
        <v>181</v>
      </c>
      <c r="F498" s="221">
        <v>91</v>
      </c>
      <c r="G498" s="221">
        <v>90</v>
      </c>
      <c r="H498" s="221">
        <v>0</v>
      </c>
      <c r="I498" s="221">
        <v>0</v>
      </c>
      <c r="J498" s="221">
        <v>0</v>
      </c>
      <c r="K498" s="221">
        <v>179</v>
      </c>
      <c r="L498" s="221">
        <v>90</v>
      </c>
      <c r="M498" s="221">
        <v>89</v>
      </c>
      <c r="N498" s="221">
        <v>2</v>
      </c>
      <c r="O498" s="221">
        <v>1</v>
      </c>
      <c r="P498" s="221">
        <v>1</v>
      </c>
      <c r="Q498" s="221">
        <v>0</v>
      </c>
      <c r="R498" s="221">
        <v>0</v>
      </c>
      <c r="S498" s="221">
        <v>0</v>
      </c>
      <c r="T498" s="66"/>
    </row>
    <row r="499" spans="1:20" ht="20.100000000000001" customHeight="1">
      <c r="A499" s="218"/>
      <c r="B499" s="219"/>
      <c r="C499" s="210" t="s">
        <v>652</v>
      </c>
      <c r="D499" s="220">
        <f t="shared" si="8"/>
        <v>484</v>
      </c>
      <c r="E499" s="221">
        <v>26</v>
      </c>
      <c r="F499" s="221">
        <v>22</v>
      </c>
      <c r="G499" s="221">
        <v>4</v>
      </c>
      <c r="H499" s="221">
        <v>0</v>
      </c>
      <c r="I499" s="221">
        <v>0</v>
      </c>
      <c r="J499" s="221">
        <v>0</v>
      </c>
      <c r="K499" s="221">
        <v>25</v>
      </c>
      <c r="L499" s="221">
        <v>21</v>
      </c>
      <c r="M499" s="221">
        <v>4</v>
      </c>
      <c r="N499" s="221">
        <v>1</v>
      </c>
      <c r="O499" s="221">
        <v>1</v>
      </c>
      <c r="P499" s="221">
        <v>0</v>
      </c>
      <c r="Q499" s="221">
        <v>0</v>
      </c>
      <c r="R499" s="221">
        <v>0</v>
      </c>
      <c r="S499" s="221">
        <v>0</v>
      </c>
      <c r="T499" s="66"/>
    </row>
    <row r="500" spans="1:20" ht="20.100000000000001" customHeight="1">
      <c r="A500" s="218"/>
      <c r="B500" s="219"/>
      <c r="C500" s="210" t="s">
        <v>653</v>
      </c>
      <c r="D500" s="220">
        <f t="shared" si="8"/>
        <v>485</v>
      </c>
      <c r="E500" s="221">
        <v>78</v>
      </c>
      <c r="F500" s="221">
        <v>49</v>
      </c>
      <c r="G500" s="221">
        <v>29</v>
      </c>
      <c r="H500" s="221">
        <v>0</v>
      </c>
      <c r="I500" s="221">
        <v>0</v>
      </c>
      <c r="J500" s="221">
        <v>0</v>
      </c>
      <c r="K500" s="221">
        <v>78</v>
      </c>
      <c r="L500" s="221">
        <v>49</v>
      </c>
      <c r="M500" s="221">
        <v>29</v>
      </c>
      <c r="N500" s="221">
        <v>0</v>
      </c>
      <c r="O500" s="221">
        <v>0</v>
      </c>
      <c r="P500" s="221">
        <v>0</v>
      </c>
      <c r="Q500" s="221">
        <v>0</v>
      </c>
      <c r="R500" s="221">
        <v>0</v>
      </c>
      <c r="S500" s="222">
        <v>0</v>
      </c>
      <c r="T500" s="66"/>
    </row>
    <row r="501" spans="1:20" ht="20.100000000000001" customHeight="1">
      <c r="A501" s="218"/>
      <c r="B501" s="219"/>
      <c r="C501" s="210" t="s">
        <v>654</v>
      </c>
      <c r="D501" s="220">
        <f t="shared" si="8"/>
        <v>486</v>
      </c>
      <c r="E501" s="221">
        <v>2</v>
      </c>
      <c r="F501" s="221">
        <v>0</v>
      </c>
      <c r="G501" s="221">
        <v>2</v>
      </c>
      <c r="H501" s="221">
        <v>0</v>
      </c>
      <c r="I501" s="221">
        <v>0</v>
      </c>
      <c r="J501" s="221">
        <v>0</v>
      </c>
      <c r="K501" s="221">
        <v>0</v>
      </c>
      <c r="L501" s="221">
        <v>0</v>
      </c>
      <c r="M501" s="221">
        <v>0</v>
      </c>
      <c r="N501" s="221">
        <v>2</v>
      </c>
      <c r="O501" s="221">
        <v>0</v>
      </c>
      <c r="P501" s="221">
        <v>2</v>
      </c>
      <c r="Q501" s="221">
        <v>0</v>
      </c>
      <c r="R501" s="221">
        <v>0</v>
      </c>
      <c r="S501" s="222">
        <v>0</v>
      </c>
      <c r="T501" s="66"/>
    </row>
    <row r="502" spans="1:20" ht="20.100000000000001" customHeight="1">
      <c r="A502" s="218"/>
      <c r="B502" s="219"/>
      <c r="C502" s="210" t="s">
        <v>655</v>
      </c>
      <c r="D502" s="220">
        <f t="shared" si="8"/>
        <v>487</v>
      </c>
      <c r="E502" s="221">
        <v>228</v>
      </c>
      <c r="F502" s="221">
        <v>206</v>
      </c>
      <c r="G502" s="221">
        <v>22</v>
      </c>
      <c r="H502" s="221">
        <v>0</v>
      </c>
      <c r="I502" s="221">
        <v>0</v>
      </c>
      <c r="J502" s="221">
        <v>0</v>
      </c>
      <c r="K502" s="221">
        <v>228</v>
      </c>
      <c r="L502" s="221">
        <v>206</v>
      </c>
      <c r="M502" s="221">
        <v>22</v>
      </c>
      <c r="N502" s="221">
        <v>0</v>
      </c>
      <c r="O502" s="221">
        <v>0</v>
      </c>
      <c r="P502" s="221">
        <v>0</v>
      </c>
      <c r="Q502" s="221">
        <v>0</v>
      </c>
      <c r="R502" s="221">
        <v>0</v>
      </c>
      <c r="S502" s="222">
        <v>0</v>
      </c>
      <c r="T502" s="66"/>
    </row>
    <row r="503" spans="1:20" ht="20.100000000000001" customHeight="1">
      <c r="A503" s="218"/>
      <c r="B503" s="219"/>
      <c r="C503" s="210" t="s">
        <v>656</v>
      </c>
      <c r="D503" s="220">
        <f t="shared" si="8"/>
        <v>488</v>
      </c>
      <c r="E503" s="221">
        <v>5</v>
      </c>
      <c r="F503" s="221">
        <v>5</v>
      </c>
      <c r="G503" s="221">
        <v>0</v>
      </c>
      <c r="H503" s="221">
        <v>0</v>
      </c>
      <c r="I503" s="221">
        <v>0</v>
      </c>
      <c r="J503" s="221">
        <v>0</v>
      </c>
      <c r="K503" s="221">
        <v>0</v>
      </c>
      <c r="L503" s="221">
        <v>0</v>
      </c>
      <c r="M503" s="221">
        <v>0</v>
      </c>
      <c r="N503" s="221">
        <v>5</v>
      </c>
      <c r="O503" s="221">
        <v>5</v>
      </c>
      <c r="P503" s="221">
        <v>0</v>
      </c>
      <c r="Q503" s="221">
        <v>0</v>
      </c>
      <c r="R503" s="221">
        <v>0</v>
      </c>
      <c r="S503" s="221">
        <v>0</v>
      </c>
      <c r="T503" s="66"/>
    </row>
    <row r="504" spans="1:20" ht="20.100000000000001" customHeight="1">
      <c r="A504" s="218"/>
      <c r="B504" s="219"/>
      <c r="C504" s="210" t="s">
        <v>657</v>
      </c>
      <c r="D504" s="220">
        <f t="shared" si="8"/>
        <v>489</v>
      </c>
      <c r="E504" s="221">
        <v>920</v>
      </c>
      <c r="F504" s="221">
        <v>830</v>
      </c>
      <c r="G504" s="221">
        <v>90</v>
      </c>
      <c r="H504" s="221">
        <v>0</v>
      </c>
      <c r="I504" s="221">
        <v>0</v>
      </c>
      <c r="J504" s="221">
        <v>0</v>
      </c>
      <c r="K504" s="221">
        <v>920</v>
      </c>
      <c r="L504" s="221">
        <v>830</v>
      </c>
      <c r="M504" s="221">
        <v>90</v>
      </c>
      <c r="N504" s="221">
        <v>0</v>
      </c>
      <c r="O504" s="221">
        <v>0</v>
      </c>
      <c r="P504" s="221">
        <v>0</v>
      </c>
      <c r="Q504" s="221">
        <v>0</v>
      </c>
      <c r="R504" s="221">
        <v>0</v>
      </c>
      <c r="S504" s="222">
        <v>0</v>
      </c>
      <c r="T504" s="66"/>
    </row>
    <row r="505" spans="1:20" ht="20.100000000000001" customHeight="1">
      <c r="A505" s="218"/>
      <c r="B505" s="219"/>
      <c r="C505" s="210" t="s">
        <v>658</v>
      </c>
      <c r="D505" s="220">
        <f t="shared" si="8"/>
        <v>490</v>
      </c>
      <c r="E505" s="221">
        <v>219</v>
      </c>
      <c r="F505" s="221">
        <v>174</v>
      </c>
      <c r="G505" s="221">
        <v>45</v>
      </c>
      <c r="H505" s="221">
        <v>0</v>
      </c>
      <c r="I505" s="221">
        <v>0</v>
      </c>
      <c r="J505" s="221">
        <v>0</v>
      </c>
      <c r="K505" s="221">
        <v>0</v>
      </c>
      <c r="L505" s="221">
        <v>0</v>
      </c>
      <c r="M505" s="221">
        <v>0</v>
      </c>
      <c r="N505" s="221">
        <v>96</v>
      </c>
      <c r="O505" s="221">
        <v>80</v>
      </c>
      <c r="P505" s="221">
        <v>16</v>
      </c>
      <c r="Q505" s="221">
        <v>123</v>
      </c>
      <c r="R505" s="221">
        <v>94</v>
      </c>
      <c r="S505" s="222">
        <v>29</v>
      </c>
      <c r="T505" s="66"/>
    </row>
    <row r="506" spans="1:20" ht="20.100000000000001" customHeight="1">
      <c r="A506" s="218"/>
      <c r="B506" s="219"/>
      <c r="C506" s="210" t="s">
        <v>659</v>
      </c>
      <c r="D506" s="220">
        <f t="shared" si="8"/>
        <v>491</v>
      </c>
      <c r="E506" s="221">
        <v>24</v>
      </c>
      <c r="F506" s="221">
        <v>20</v>
      </c>
      <c r="G506" s="221">
        <v>4</v>
      </c>
      <c r="H506" s="221">
        <v>0</v>
      </c>
      <c r="I506" s="221">
        <v>0</v>
      </c>
      <c r="J506" s="221">
        <v>0</v>
      </c>
      <c r="K506" s="221">
        <v>0</v>
      </c>
      <c r="L506" s="221">
        <v>0</v>
      </c>
      <c r="M506" s="221">
        <v>0</v>
      </c>
      <c r="N506" s="221">
        <v>24</v>
      </c>
      <c r="O506" s="221">
        <v>20</v>
      </c>
      <c r="P506" s="221">
        <v>4</v>
      </c>
      <c r="Q506" s="221">
        <v>0</v>
      </c>
      <c r="R506" s="221">
        <v>0</v>
      </c>
      <c r="S506" s="222">
        <v>0</v>
      </c>
      <c r="T506" s="66"/>
    </row>
    <row r="507" spans="1:20" ht="20.100000000000001" customHeight="1">
      <c r="A507" s="218"/>
      <c r="B507" s="219"/>
      <c r="C507" s="210" t="s">
        <v>660</v>
      </c>
      <c r="D507" s="220">
        <f t="shared" si="8"/>
        <v>492</v>
      </c>
      <c r="E507" s="221">
        <v>61</v>
      </c>
      <c r="F507" s="221">
        <v>50</v>
      </c>
      <c r="G507" s="221">
        <v>11</v>
      </c>
      <c r="H507" s="221">
        <v>0</v>
      </c>
      <c r="I507" s="221">
        <v>0</v>
      </c>
      <c r="J507" s="221">
        <v>0</v>
      </c>
      <c r="K507" s="221">
        <v>0</v>
      </c>
      <c r="L507" s="221">
        <v>0</v>
      </c>
      <c r="M507" s="221">
        <v>0</v>
      </c>
      <c r="N507" s="221">
        <v>52</v>
      </c>
      <c r="O507" s="221">
        <v>45</v>
      </c>
      <c r="P507" s="221">
        <v>7</v>
      </c>
      <c r="Q507" s="221">
        <v>9</v>
      </c>
      <c r="R507" s="221">
        <v>5</v>
      </c>
      <c r="S507" s="222">
        <v>4</v>
      </c>
      <c r="T507" s="66"/>
    </row>
    <row r="508" spans="1:20" ht="20.100000000000001" customHeight="1">
      <c r="A508" s="218"/>
      <c r="B508" s="219"/>
      <c r="C508" s="210" t="s">
        <v>661</v>
      </c>
      <c r="D508" s="220">
        <f t="shared" si="8"/>
        <v>493</v>
      </c>
      <c r="E508" s="221">
        <v>5</v>
      </c>
      <c r="F508" s="221">
        <v>5</v>
      </c>
      <c r="G508" s="221">
        <v>0</v>
      </c>
      <c r="H508" s="221">
        <v>0</v>
      </c>
      <c r="I508" s="221">
        <v>0</v>
      </c>
      <c r="J508" s="221">
        <v>0</v>
      </c>
      <c r="K508" s="221">
        <v>0</v>
      </c>
      <c r="L508" s="221">
        <v>0</v>
      </c>
      <c r="M508" s="221">
        <v>0</v>
      </c>
      <c r="N508" s="221">
        <v>5</v>
      </c>
      <c r="O508" s="221">
        <v>5</v>
      </c>
      <c r="P508" s="221">
        <v>0</v>
      </c>
      <c r="Q508" s="221">
        <v>0</v>
      </c>
      <c r="R508" s="221">
        <v>0</v>
      </c>
      <c r="S508" s="222">
        <v>0</v>
      </c>
      <c r="T508" s="66"/>
    </row>
    <row r="509" spans="1:20" ht="20.100000000000001" customHeight="1">
      <c r="A509" s="218"/>
      <c r="B509" s="219"/>
      <c r="C509" s="210" t="s">
        <v>662</v>
      </c>
      <c r="D509" s="220">
        <f t="shared" si="8"/>
        <v>494</v>
      </c>
      <c r="E509" s="221">
        <v>177</v>
      </c>
      <c r="F509" s="221">
        <v>133</v>
      </c>
      <c r="G509" s="221">
        <v>44</v>
      </c>
      <c r="H509" s="221">
        <v>0</v>
      </c>
      <c r="I509" s="221">
        <v>0</v>
      </c>
      <c r="J509" s="221">
        <v>0</v>
      </c>
      <c r="K509" s="221">
        <v>177</v>
      </c>
      <c r="L509" s="221">
        <v>133</v>
      </c>
      <c r="M509" s="221">
        <v>44</v>
      </c>
      <c r="N509" s="221">
        <v>0</v>
      </c>
      <c r="O509" s="221">
        <v>0</v>
      </c>
      <c r="P509" s="221">
        <v>0</v>
      </c>
      <c r="Q509" s="221">
        <v>0</v>
      </c>
      <c r="R509" s="221">
        <v>0</v>
      </c>
      <c r="S509" s="222">
        <v>0</v>
      </c>
      <c r="T509" s="66"/>
    </row>
    <row r="510" spans="1:20" ht="20.100000000000001" customHeight="1">
      <c r="A510" s="218"/>
      <c r="B510" s="219"/>
      <c r="C510" s="210" t="s">
        <v>663</v>
      </c>
      <c r="D510" s="220">
        <f t="shared" si="8"/>
        <v>495</v>
      </c>
      <c r="E510" s="221">
        <v>6</v>
      </c>
      <c r="F510" s="221">
        <v>6</v>
      </c>
      <c r="G510" s="221">
        <v>0</v>
      </c>
      <c r="H510" s="221">
        <v>0</v>
      </c>
      <c r="I510" s="221">
        <v>0</v>
      </c>
      <c r="J510" s="221">
        <v>0</v>
      </c>
      <c r="K510" s="221">
        <v>0</v>
      </c>
      <c r="L510" s="221">
        <v>0</v>
      </c>
      <c r="M510" s="221">
        <v>0</v>
      </c>
      <c r="N510" s="221">
        <v>6</v>
      </c>
      <c r="O510" s="221">
        <v>6</v>
      </c>
      <c r="P510" s="221">
        <v>0</v>
      </c>
      <c r="Q510" s="221">
        <v>0</v>
      </c>
      <c r="R510" s="221">
        <v>0</v>
      </c>
      <c r="S510" s="222">
        <v>0</v>
      </c>
      <c r="T510" s="66"/>
    </row>
    <row r="511" spans="1:20" ht="20.100000000000001" customHeight="1">
      <c r="A511" s="218"/>
      <c r="B511" s="219"/>
      <c r="C511" s="210" t="s">
        <v>664</v>
      </c>
      <c r="D511" s="220">
        <f t="shared" si="8"/>
        <v>496</v>
      </c>
      <c r="E511" s="221">
        <v>103</v>
      </c>
      <c r="F511" s="221">
        <v>103</v>
      </c>
      <c r="G511" s="221">
        <v>0</v>
      </c>
      <c r="H511" s="221">
        <v>0</v>
      </c>
      <c r="I511" s="221">
        <v>0</v>
      </c>
      <c r="J511" s="221">
        <v>0</v>
      </c>
      <c r="K511" s="221">
        <v>103</v>
      </c>
      <c r="L511" s="221">
        <v>103</v>
      </c>
      <c r="M511" s="221">
        <v>0</v>
      </c>
      <c r="N511" s="221">
        <v>0</v>
      </c>
      <c r="O511" s="221">
        <v>0</v>
      </c>
      <c r="P511" s="221">
        <v>0</v>
      </c>
      <c r="Q511" s="221">
        <v>0</v>
      </c>
      <c r="R511" s="221">
        <v>0</v>
      </c>
      <c r="S511" s="222">
        <v>0</v>
      </c>
      <c r="T511" s="66"/>
    </row>
    <row r="512" spans="1:20" ht="20.100000000000001" customHeight="1">
      <c r="A512" s="218"/>
      <c r="B512" s="219"/>
      <c r="C512" s="210" t="s">
        <v>665</v>
      </c>
      <c r="D512" s="220">
        <f t="shared" si="8"/>
        <v>497</v>
      </c>
      <c r="E512" s="221">
        <v>30</v>
      </c>
      <c r="F512" s="221">
        <v>25</v>
      </c>
      <c r="G512" s="221">
        <v>5</v>
      </c>
      <c r="H512" s="221">
        <v>0</v>
      </c>
      <c r="I512" s="221">
        <v>0</v>
      </c>
      <c r="J512" s="221">
        <v>0</v>
      </c>
      <c r="K512" s="221">
        <v>30</v>
      </c>
      <c r="L512" s="221">
        <v>25</v>
      </c>
      <c r="M512" s="221">
        <v>5</v>
      </c>
      <c r="N512" s="221">
        <v>0</v>
      </c>
      <c r="O512" s="221">
        <v>0</v>
      </c>
      <c r="P512" s="221">
        <v>0</v>
      </c>
      <c r="Q512" s="221">
        <v>0</v>
      </c>
      <c r="R512" s="221">
        <v>0</v>
      </c>
      <c r="S512" s="222">
        <v>0</v>
      </c>
      <c r="T512" s="66"/>
    </row>
    <row r="513" spans="1:20" ht="20.100000000000001" customHeight="1">
      <c r="A513" s="218"/>
      <c r="B513" s="219"/>
      <c r="C513" s="210" t="s">
        <v>666</v>
      </c>
      <c r="D513" s="220">
        <f t="shared" si="8"/>
        <v>498</v>
      </c>
      <c r="E513" s="221">
        <v>29</v>
      </c>
      <c r="F513" s="221">
        <v>18</v>
      </c>
      <c r="G513" s="221">
        <v>11</v>
      </c>
      <c r="H513" s="221">
        <v>0</v>
      </c>
      <c r="I513" s="221">
        <v>0</v>
      </c>
      <c r="J513" s="221">
        <v>0</v>
      </c>
      <c r="K513" s="221">
        <v>0</v>
      </c>
      <c r="L513" s="221">
        <v>0</v>
      </c>
      <c r="M513" s="221">
        <v>0</v>
      </c>
      <c r="N513" s="221">
        <v>13</v>
      </c>
      <c r="O513" s="221">
        <v>10</v>
      </c>
      <c r="P513" s="221">
        <v>3</v>
      </c>
      <c r="Q513" s="221">
        <v>16</v>
      </c>
      <c r="R513" s="221">
        <v>8</v>
      </c>
      <c r="S513" s="222">
        <v>8</v>
      </c>
      <c r="T513" s="66"/>
    </row>
    <row r="514" spans="1:20" ht="20.100000000000001" customHeight="1">
      <c r="A514" s="218"/>
      <c r="B514" s="219"/>
      <c r="C514" s="210" t="s">
        <v>667</v>
      </c>
      <c r="D514" s="220">
        <f t="shared" si="8"/>
        <v>499</v>
      </c>
      <c r="E514" s="221">
        <v>263</v>
      </c>
      <c r="F514" s="221">
        <v>227</v>
      </c>
      <c r="G514" s="221">
        <v>36</v>
      </c>
      <c r="H514" s="221">
        <v>0</v>
      </c>
      <c r="I514" s="221">
        <v>0</v>
      </c>
      <c r="J514" s="221">
        <v>0</v>
      </c>
      <c r="K514" s="221">
        <v>263</v>
      </c>
      <c r="L514" s="221">
        <v>227</v>
      </c>
      <c r="M514" s="221">
        <v>36</v>
      </c>
      <c r="N514" s="221">
        <v>0</v>
      </c>
      <c r="O514" s="221">
        <v>0</v>
      </c>
      <c r="P514" s="221">
        <v>0</v>
      </c>
      <c r="Q514" s="221">
        <v>0</v>
      </c>
      <c r="R514" s="221">
        <v>0</v>
      </c>
      <c r="S514" s="222">
        <v>0</v>
      </c>
      <c r="T514" s="66"/>
    </row>
    <row r="515" spans="1:20" ht="20.100000000000001" customHeight="1">
      <c r="A515" s="218"/>
      <c r="B515" s="219"/>
      <c r="C515" s="210" t="s">
        <v>668</v>
      </c>
      <c r="D515" s="220">
        <f t="shared" si="8"/>
        <v>500</v>
      </c>
      <c r="E515" s="221">
        <v>62</v>
      </c>
      <c r="F515" s="221">
        <v>53</v>
      </c>
      <c r="G515" s="221">
        <v>9</v>
      </c>
      <c r="H515" s="221">
        <v>0</v>
      </c>
      <c r="I515" s="221">
        <v>0</v>
      </c>
      <c r="J515" s="221">
        <v>0</v>
      </c>
      <c r="K515" s="221">
        <v>0</v>
      </c>
      <c r="L515" s="221">
        <v>0</v>
      </c>
      <c r="M515" s="221">
        <v>0</v>
      </c>
      <c r="N515" s="221">
        <v>50</v>
      </c>
      <c r="O515" s="221">
        <v>44</v>
      </c>
      <c r="P515" s="221">
        <v>6</v>
      </c>
      <c r="Q515" s="221">
        <v>12</v>
      </c>
      <c r="R515" s="221">
        <v>9</v>
      </c>
      <c r="S515" s="222">
        <v>3</v>
      </c>
      <c r="T515" s="66"/>
    </row>
    <row r="516" spans="1:20" ht="20.100000000000001" customHeight="1">
      <c r="A516" s="218"/>
      <c r="B516" s="219"/>
      <c r="C516" s="210" t="s">
        <v>669</v>
      </c>
      <c r="D516" s="220">
        <f t="shared" si="8"/>
        <v>501</v>
      </c>
      <c r="E516" s="221">
        <v>8</v>
      </c>
      <c r="F516" s="221">
        <v>8</v>
      </c>
      <c r="G516" s="221">
        <v>0</v>
      </c>
      <c r="H516" s="221">
        <v>0</v>
      </c>
      <c r="I516" s="221">
        <v>0</v>
      </c>
      <c r="J516" s="221">
        <v>0</v>
      </c>
      <c r="K516" s="221">
        <v>0</v>
      </c>
      <c r="L516" s="221">
        <v>0</v>
      </c>
      <c r="M516" s="221">
        <v>0</v>
      </c>
      <c r="N516" s="221">
        <v>8</v>
      </c>
      <c r="O516" s="221">
        <v>8</v>
      </c>
      <c r="P516" s="221">
        <v>0</v>
      </c>
      <c r="Q516" s="221">
        <v>0</v>
      </c>
      <c r="R516" s="221">
        <v>0</v>
      </c>
      <c r="S516" s="222">
        <v>0</v>
      </c>
      <c r="T516" s="66"/>
    </row>
    <row r="517" spans="1:20" ht="20.100000000000001" customHeight="1">
      <c r="A517" s="218"/>
      <c r="B517" s="219"/>
      <c r="C517" s="210" t="s">
        <v>670</v>
      </c>
      <c r="D517" s="220">
        <f t="shared" si="8"/>
        <v>502</v>
      </c>
      <c r="E517" s="221">
        <v>58</v>
      </c>
      <c r="F517" s="221">
        <v>58</v>
      </c>
      <c r="G517" s="221">
        <v>0</v>
      </c>
      <c r="H517" s="221">
        <v>0</v>
      </c>
      <c r="I517" s="221">
        <v>0</v>
      </c>
      <c r="J517" s="221">
        <v>0</v>
      </c>
      <c r="K517" s="221">
        <v>58</v>
      </c>
      <c r="L517" s="221">
        <v>58</v>
      </c>
      <c r="M517" s="221">
        <v>0</v>
      </c>
      <c r="N517" s="221">
        <v>0</v>
      </c>
      <c r="O517" s="221">
        <v>0</v>
      </c>
      <c r="P517" s="221">
        <v>0</v>
      </c>
      <c r="Q517" s="221">
        <v>0</v>
      </c>
      <c r="R517" s="221">
        <v>0</v>
      </c>
      <c r="S517" s="222">
        <v>0</v>
      </c>
      <c r="T517" s="66"/>
    </row>
    <row r="518" spans="1:20" ht="27" customHeight="1">
      <c r="A518" s="218"/>
      <c r="B518" s="219"/>
      <c r="C518" s="210" t="s">
        <v>671</v>
      </c>
      <c r="D518" s="220">
        <f t="shared" si="8"/>
        <v>503</v>
      </c>
      <c r="E518" s="221">
        <v>984</v>
      </c>
      <c r="F518" s="221">
        <v>534</v>
      </c>
      <c r="G518" s="221">
        <v>450</v>
      </c>
      <c r="H518" s="221">
        <v>0</v>
      </c>
      <c r="I518" s="221">
        <v>0</v>
      </c>
      <c r="J518" s="221">
        <v>0</v>
      </c>
      <c r="K518" s="221">
        <v>984</v>
      </c>
      <c r="L518" s="221">
        <v>534</v>
      </c>
      <c r="M518" s="221">
        <v>450</v>
      </c>
      <c r="N518" s="221">
        <v>0</v>
      </c>
      <c r="O518" s="221">
        <v>0</v>
      </c>
      <c r="P518" s="221">
        <v>0</v>
      </c>
      <c r="Q518" s="221">
        <v>0</v>
      </c>
      <c r="R518" s="221">
        <v>0</v>
      </c>
      <c r="S518" s="222">
        <v>0</v>
      </c>
      <c r="T518" s="66"/>
    </row>
    <row r="519" spans="1:20" ht="27" customHeight="1">
      <c r="A519" s="218"/>
      <c r="B519" s="219"/>
      <c r="C519" s="210" t="s">
        <v>672</v>
      </c>
      <c r="D519" s="220">
        <f t="shared" si="8"/>
        <v>504</v>
      </c>
      <c r="E519" s="221">
        <v>100</v>
      </c>
      <c r="F519" s="221">
        <v>56</v>
      </c>
      <c r="G519" s="221">
        <v>44</v>
      </c>
      <c r="H519" s="221">
        <v>0</v>
      </c>
      <c r="I519" s="221">
        <v>0</v>
      </c>
      <c r="J519" s="221">
        <v>0</v>
      </c>
      <c r="K519" s="221">
        <v>0</v>
      </c>
      <c r="L519" s="221">
        <v>0</v>
      </c>
      <c r="M519" s="221">
        <v>0</v>
      </c>
      <c r="N519" s="221">
        <v>19</v>
      </c>
      <c r="O519" s="221">
        <v>10</v>
      </c>
      <c r="P519" s="221">
        <v>9</v>
      </c>
      <c r="Q519" s="221">
        <v>81</v>
      </c>
      <c r="R519" s="221">
        <v>46</v>
      </c>
      <c r="S519" s="222">
        <v>35</v>
      </c>
      <c r="T519" s="66"/>
    </row>
    <row r="520" spans="1:20" ht="27" customHeight="1">
      <c r="A520" s="218"/>
      <c r="B520" s="219"/>
      <c r="C520" s="210" t="s">
        <v>673</v>
      </c>
      <c r="D520" s="220">
        <f t="shared" si="8"/>
        <v>505</v>
      </c>
      <c r="E520" s="221">
        <v>8</v>
      </c>
      <c r="F520" s="221">
        <v>8</v>
      </c>
      <c r="G520" s="221">
        <v>0</v>
      </c>
      <c r="H520" s="221">
        <v>0</v>
      </c>
      <c r="I520" s="221">
        <v>0</v>
      </c>
      <c r="J520" s="221">
        <v>0</v>
      </c>
      <c r="K520" s="221">
        <v>0</v>
      </c>
      <c r="L520" s="221">
        <v>0</v>
      </c>
      <c r="M520" s="221">
        <v>0</v>
      </c>
      <c r="N520" s="221">
        <v>8</v>
      </c>
      <c r="O520" s="221">
        <v>8</v>
      </c>
      <c r="P520" s="221">
        <v>0</v>
      </c>
      <c r="Q520" s="221">
        <v>0</v>
      </c>
      <c r="R520" s="221">
        <v>0</v>
      </c>
      <c r="S520" s="222">
        <v>0</v>
      </c>
      <c r="T520" s="66"/>
    </row>
    <row r="521" spans="1:20" ht="27" customHeight="1">
      <c r="A521" s="218"/>
      <c r="B521" s="219"/>
      <c r="C521" s="210" t="s">
        <v>674</v>
      </c>
      <c r="D521" s="220">
        <f t="shared" si="8"/>
        <v>506</v>
      </c>
      <c r="E521" s="221">
        <v>26</v>
      </c>
      <c r="F521" s="221">
        <v>10</v>
      </c>
      <c r="G521" s="221">
        <v>16</v>
      </c>
      <c r="H521" s="221">
        <v>0</v>
      </c>
      <c r="I521" s="221">
        <v>0</v>
      </c>
      <c r="J521" s="221">
        <v>0</v>
      </c>
      <c r="K521" s="221">
        <v>0</v>
      </c>
      <c r="L521" s="221">
        <v>0</v>
      </c>
      <c r="M521" s="221">
        <v>0</v>
      </c>
      <c r="N521" s="221">
        <v>26</v>
      </c>
      <c r="O521" s="221">
        <v>10</v>
      </c>
      <c r="P521" s="221">
        <v>16</v>
      </c>
      <c r="Q521" s="221">
        <v>0</v>
      </c>
      <c r="R521" s="221">
        <v>0</v>
      </c>
      <c r="S521" s="222">
        <v>0</v>
      </c>
      <c r="T521" s="66"/>
    </row>
    <row r="522" spans="1:20" ht="27" customHeight="1">
      <c r="A522" s="218"/>
      <c r="B522" s="219"/>
      <c r="C522" s="210" t="s">
        <v>675</v>
      </c>
      <c r="D522" s="220">
        <f t="shared" si="8"/>
        <v>507</v>
      </c>
      <c r="E522" s="221">
        <v>149</v>
      </c>
      <c r="F522" s="221">
        <v>145</v>
      </c>
      <c r="G522" s="221">
        <v>4</v>
      </c>
      <c r="H522" s="221">
        <v>0</v>
      </c>
      <c r="I522" s="221">
        <v>0</v>
      </c>
      <c r="J522" s="221">
        <v>0</v>
      </c>
      <c r="K522" s="221">
        <v>148</v>
      </c>
      <c r="L522" s="221">
        <v>144</v>
      </c>
      <c r="M522" s="221">
        <v>4</v>
      </c>
      <c r="N522" s="221">
        <v>1</v>
      </c>
      <c r="O522" s="221">
        <v>1</v>
      </c>
      <c r="P522" s="221">
        <v>0</v>
      </c>
      <c r="Q522" s="221">
        <v>0</v>
      </c>
      <c r="R522" s="221">
        <v>0</v>
      </c>
      <c r="S522" s="221">
        <v>0</v>
      </c>
      <c r="T522" s="66"/>
    </row>
    <row r="523" spans="1:20" ht="27" customHeight="1">
      <c r="A523" s="218"/>
      <c r="B523" s="219"/>
      <c r="C523" s="210" t="s">
        <v>676</v>
      </c>
      <c r="D523" s="220">
        <f t="shared" si="8"/>
        <v>508</v>
      </c>
      <c r="E523" s="221">
        <v>68</v>
      </c>
      <c r="F523" s="221">
        <v>64</v>
      </c>
      <c r="G523" s="221">
        <v>4</v>
      </c>
      <c r="H523" s="221">
        <v>0</v>
      </c>
      <c r="I523" s="221">
        <v>0</v>
      </c>
      <c r="J523" s="221">
        <v>0</v>
      </c>
      <c r="K523" s="221">
        <v>0</v>
      </c>
      <c r="L523" s="221">
        <v>0</v>
      </c>
      <c r="M523" s="221">
        <v>0</v>
      </c>
      <c r="N523" s="221">
        <v>43</v>
      </c>
      <c r="O523" s="221">
        <v>41</v>
      </c>
      <c r="P523" s="221">
        <v>2</v>
      </c>
      <c r="Q523" s="221">
        <v>25</v>
      </c>
      <c r="R523" s="221">
        <v>23</v>
      </c>
      <c r="S523" s="222">
        <v>2</v>
      </c>
      <c r="T523" s="66"/>
    </row>
    <row r="524" spans="1:20" ht="20.100000000000001" customHeight="1">
      <c r="A524" s="218"/>
      <c r="B524" s="219" t="s">
        <v>677</v>
      </c>
      <c r="C524" s="210" t="s">
        <v>678</v>
      </c>
      <c r="D524" s="220">
        <f t="shared" si="8"/>
        <v>509</v>
      </c>
      <c r="E524" s="221">
        <v>148</v>
      </c>
      <c r="F524" s="221">
        <v>144</v>
      </c>
      <c r="G524" s="221">
        <v>4</v>
      </c>
      <c r="H524" s="221">
        <v>0</v>
      </c>
      <c r="I524" s="221">
        <v>0</v>
      </c>
      <c r="J524" s="221">
        <v>0</v>
      </c>
      <c r="K524" s="221">
        <v>148</v>
      </c>
      <c r="L524" s="221">
        <v>144</v>
      </c>
      <c r="M524" s="221">
        <v>4</v>
      </c>
      <c r="N524" s="221">
        <v>0</v>
      </c>
      <c r="O524" s="221">
        <v>0</v>
      </c>
      <c r="P524" s="221">
        <v>0</v>
      </c>
      <c r="Q524" s="221">
        <v>0</v>
      </c>
      <c r="R524" s="221">
        <v>0</v>
      </c>
      <c r="S524" s="222">
        <v>0</v>
      </c>
      <c r="T524" s="66"/>
    </row>
    <row r="525" spans="1:20" ht="20.100000000000001" customHeight="1">
      <c r="A525" s="218"/>
      <c r="B525" s="219"/>
      <c r="C525" s="210" t="s">
        <v>679</v>
      </c>
      <c r="D525" s="220">
        <f t="shared" si="8"/>
        <v>510</v>
      </c>
      <c r="E525" s="221">
        <v>148</v>
      </c>
      <c r="F525" s="221">
        <v>85</v>
      </c>
      <c r="G525" s="221">
        <v>63</v>
      </c>
      <c r="H525" s="221">
        <v>0</v>
      </c>
      <c r="I525" s="221">
        <v>0</v>
      </c>
      <c r="J525" s="221">
        <v>0</v>
      </c>
      <c r="K525" s="221">
        <v>148</v>
      </c>
      <c r="L525" s="221">
        <v>85</v>
      </c>
      <c r="M525" s="221">
        <v>63</v>
      </c>
      <c r="N525" s="221">
        <v>0</v>
      </c>
      <c r="O525" s="221">
        <v>0</v>
      </c>
      <c r="P525" s="221">
        <v>0</v>
      </c>
      <c r="Q525" s="221">
        <v>0</v>
      </c>
      <c r="R525" s="221">
        <v>0</v>
      </c>
      <c r="S525" s="222">
        <v>0</v>
      </c>
      <c r="T525" s="66"/>
    </row>
    <row r="526" spans="1:20" ht="20.100000000000001" customHeight="1">
      <c r="A526" s="218"/>
      <c r="B526" s="219"/>
      <c r="C526" s="210" t="s">
        <v>680</v>
      </c>
      <c r="D526" s="220">
        <f t="shared" si="8"/>
        <v>511</v>
      </c>
      <c r="E526" s="221">
        <v>243</v>
      </c>
      <c r="F526" s="221">
        <v>40</v>
      </c>
      <c r="G526" s="221">
        <v>203</v>
      </c>
      <c r="H526" s="221">
        <v>0</v>
      </c>
      <c r="I526" s="221">
        <v>0</v>
      </c>
      <c r="J526" s="221">
        <v>0</v>
      </c>
      <c r="K526" s="221">
        <v>243</v>
      </c>
      <c r="L526" s="221">
        <v>40</v>
      </c>
      <c r="M526" s="221">
        <v>203</v>
      </c>
      <c r="N526" s="221">
        <v>0</v>
      </c>
      <c r="O526" s="221">
        <v>0</v>
      </c>
      <c r="P526" s="221">
        <v>0</v>
      </c>
      <c r="Q526" s="221">
        <v>0</v>
      </c>
      <c r="R526" s="221">
        <v>0</v>
      </c>
      <c r="S526" s="222">
        <v>0</v>
      </c>
      <c r="T526" s="66"/>
    </row>
    <row r="527" spans="1:20" ht="20.100000000000001" customHeight="1">
      <c r="A527" s="218"/>
      <c r="B527" s="219"/>
      <c r="C527" s="210" t="s">
        <v>681</v>
      </c>
      <c r="D527" s="220">
        <f t="shared" si="8"/>
        <v>512</v>
      </c>
      <c r="E527" s="221">
        <v>107</v>
      </c>
      <c r="F527" s="221">
        <v>51</v>
      </c>
      <c r="G527" s="221">
        <v>56</v>
      </c>
      <c r="H527" s="221">
        <v>0</v>
      </c>
      <c r="I527" s="221">
        <v>0</v>
      </c>
      <c r="J527" s="221">
        <v>0</v>
      </c>
      <c r="K527" s="221">
        <v>107</v>
      </c>
      <c r="L527" s="221">
        <v>51</v>
      </c>
      <c r="M527" s="221">
        <v>56</v>
      </c>
      <c r="N527" s="221">
        <v>0</v>
      </c>
      <c r="O527" s="221">
        <v>0</v>
      </c>
      <c r="P527" s="221">
        <v>0</v>
      </c>
      <c r="Q527" s="221">
        <v>0</v>
      </c>
      <c r="R527" s="221">
        <v>0</v>
      </c>
      <c r="S527" s="222">
        <v>0</v>
      </c>
      <c r="T527" s="66"/>
    </row>
    <row r="528" spans="1:20" ht="20.100000000000001" customHeight="1">
      <c r="A528" s="218"/>
      <c r="B528" s="219"/>
      <c r="C528" s="210" t="s">
        <v>682</v>
      </c>
      <c r="D528" s="220">
        <f t="shared" si="8"/>
        <v>513</v>
      </c>
      <c r="E528" s="221">
        <v>114</v>
      </c>
      <c r="F528" s="221">
        <v>84</v>
      </c>
      <c r="G528" s="221">
        <v>30</v>
      </c>
      <c r="H528" s="221">
        <v>0</v>
      </c>
      <c r="I528" s="221">
        <v>0</v>
      </c>
      <c r="J528" s="221">
        <v>0</v>
      </c>
      <c r="K528" s="221">
        <v>114</v>
      </c>
      <c r="L528" s="221">
        <v>84</v>
      </c>
      <c r="M528" s="221">
        <v>30</v>
      </c>
      <c r="N528" s="221">
        <v>0</v>
      </c>
      <c r="O528" s="221">
        <v>0</v>
      </c>
      <c r="P528" s="221">
        <v>0</v>
      </c>
      <c r="Q528" s="221">
        <v>0</v>
      </c>
      <c r="R528" s="221">
        <v>0</v>
      </c>
      <c r="S528" s="222">
        <v>0</v>
      </c>
      <c r="T528" s="66"/>
    </row>
    <row r="529" spans="1:20" ht="20.100000000000001" customHeight="1">
      <c r="A529" s="218"/>
      <c r="B529" s="219"/>
      <c r="C529" s="210" t="s">
        <v>683</v>
      </c>
      <c r="D529" s="220">
        <f t="shared" si="8"/>
        <v>514</v>
      </c>
      <c r="E529" s="221">
        <v>59</v>
      </c>
      <c r="F529" s="221">
        <v>49</v>
      </c>
      <c r="G529" s="221">
        <v>10</v>
      </c>
      <c r="H529" s="221">
        <v>0</v>
      </c>
      <c r="I529" s="221">
        <v>0</v>
      </c>
      <c r="J529" s="221">
        <v>0</v>
      </c>
      <c r="K529" s="221">
        <v>59</v>
      </c>
      <c r="L529" s="221">
        <v>49</v>
      </c>
      <c r="M529" s="221">
        <v>10</v>
      </c>
      <c r="N529" s="221">
        <v>0</v>
      </c>
      <c r="O529" s="221">
        <v>0</v>
      </c>
      <c r="P529" s="221">
        <v>0</v>
      </c>
      <c r="Q529" s="221">
        <v>0</v>
      </c>
      <c r="R529" s="221">
        <v>0</v>
      </c>
      <c r="S529" s="222">
        <v>0</v>
      </c>
      <c r="T529" s="66"/>
    </row>
    <row r="530" spans="1:20" ht="35.450000000000003" customHeight="1">
      <c r="A530" s="224" t="s">
        <v>684</v>
      </c>
      <c r="B530" s="225" t="s">
        <v>684</v>
      </c>
      <c r="C530" s="225" t="s">
        <v>684</v>
      </c>
      <c r="D530" s="220">
        <f>1+D529</f>
        <v>515</v>
      </c>
      <c r="E530" s="221">
        <v>3941</v>
      </c>
      <c r="F530" s="221">
        <v>1527</v>
      </c>
      <c r="G530" s="221">
        <v>2414</v>
      </c>
      <c r="H530" s="221">
        <v>0</v>
      </c>
      <c r="I530" s="221">
        <v>0</v>
      </c>
      <c r="J530" s="221">
        <v>0</v>
      </c>
      <c r="K530" s="221">
        <v>3941</v>
      </c>
      <c r="L530" s="221">
        <v>1527</v>
      </c>
      <c r="M530" s="221">
        <v>2414</v>
      </c>
      <c r="N530" s="221">
        <v>0</v>
      </c>
      <c r="O530" s="221">
        <v>0</v>
      </c>
      <c r="P530" s="221">
        <v>0</v>
      </c>
      <c r="Q530" s="221">
        <v>0</v>
      </c>
      <c r="R530" s="221">
        <v>0</v>
      </c>
      <c r="S530" s="222">
        <v>0</v>
      </c>
      <c r="T530" s="66"/>
    </row>
    <row r="531" spans="1:20" ht="18" customHeight="1">
      <c r="A531" s="66"/>
      <c r="B531" s="226"/>
      <c r="C531" s="227"/>
      <c r="D531" s="66"/>
      <c r="E531" s="66"/>
      <c r="F531" s="103"/>
      <c r="G531" s="103"/>
      <c r="H531" s="103"/>
      <c r="I531" s="103"/>
      <c r="J531" s="66"/>
      <c r="K531" s="66"/>
      <c r="L531" s="103"/>
      <c r="M531" s="103"/>
      <c r="N531" s="103"/>
      <c r="O531" s="103"/>
      <c r="P531" s="66"/>
      <c r="Q531" s="66"/>
      <c r="R531" s="66"/>
      <c r="S531" s="66"/>
      <c r="T531" s="66"/>
    </row>
    <row r="532" spans="1:20" ht="5.0999999999999996" customHeight="1">
      <c r="A532" s="66"/>
      <c r="B532" s="66"/>
      <c r="C532" s="228"/>
      <c r="D532" s="66"/>
      <c r="E532" s="66"/>
      <c r="F532" s="228"/>
      <c r="G532" s="228"/>
      <c r="H532" s="228"/>
      <c r="I532" s="228"/>
      <c r="J532" s="66"/>
      <c r="K532" s="66"/>
      <c r="L532" s="228"/>
      <c r="M532" s="228"/>
      <c r="N532" s="228"/>
      <c r="O532" s="228"/>
      <c r="P532" s="66"/>
      <c r="Q532" s="66"/>
      <c r="R532" s="66"/>
      <c r="S532" s="66"/>
      <c r="T532" s="66"/>
    </row>
    <row r="533" spans="1:20" ht="12.95" customHeight="1">
      <c r="A533" s="229"/>
      <c r="B533" s="66"/>
      <c r="C533" s="228"/>
      <c r="D533" s="66"/>
      <c r="E533" s="66"/>
      <c r="F533" s="228"/>
      <c r="G533" s="228"/>
      <c r="H533" s="228"/>
      <c r="I533" s="228"/>
      <c r="J533" s="66"/>
      <c r="K533" s="66"/>
      <c r="L533" s="228"/>
      <c r="M533" s="228"/>
      <c r="N533" s="228"/>
      <c r="O533" s="228"/>
      <c r="P533" s="66"/>
      <c r="Q533" s="66"/>
      <c r="R533" s="66"/>
      <c r="S533" s="66"/>
      <c r="T533" s="66"/>
    </row>
    <row r="534" spans="1:20" ht="3" customHeight="1">
      <c r="A534" s="229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</row>
    <row r="535" spans="1:20" ht="18" customHeight="1">
      <c r="A535" s="229"/>
      <c r="B535" s="230"/>
      <c r="C535" s="227"/>
      <c r="D535" s="66"/>
      <c r="E535" s="66"/>
      <c r="F535" s="103"/>
      <c r="G535" s="103"/>
      <c r="H535" s="103"/>
      <c r="I535" s="103"/>
      <c r="J535" s="66"/>
      <c r="K535" s="66"/>
      <c r="L535" s="103"/>
      <c r="M535" s="103"/>
      <c r="N535" s="103"/>
      <c r="O535" s="103"/>
      <c r="P535" s="66"/>
      <c r="Q535" s="66"/>
      <c r="R535" s="66"/>
      <c r="S535" s="66"/>
      <c r="T535" s="66"/>
    </row>
    <row r="536" spans="1:20" ht="18" customHeight="1">
      <c r="A536" s="66"/>
      <c r="B536" s="66"/>
      <c r="C536" s="231"/>
      <c r="D536" s="66"/>
      <c r="E536" s="66"/>
      <c r="F536" s="103"/>
      <c r="G536" s="103"/>
      <c r="H536" s="103"/>
      <c r="I536" s="103"/>
      <c r="J536" s="66"/>
      <c r="K536" s="66"/>
      <c r="L536" s="232"/>
      <c r="M536" s="232"/>
      <c r="N536" s="232"/>
      <c r="O536" s="232"/>
      <c r="P536" s="66"/>
      <c r="Q536" s="66"/>
      <c r="R536" s="66"/>
      <c r="S536" s="66"/>
      <c r="T536" s="66"/>
    </row>
    <row r="537" spans="1:20" ht="5.0999999999999996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</row>
    <row r="538" spans="1:20" ht="0.95" customHeight="1">
      <c r="A538" s="66"/>
      <c r="B538" s="66"/>
      <c r="C538" s="103"/>
      <c r="D538" s="66"/>
      <c r="E538" s="66"/>
      <c r="F538" s="103"/>
      <c r="G538" s="103"/>
      <c r="H538" s="103"/>
      <c r="I538" s="103"/>
      <c r="J538" s="66"/>
      <c r="K538" s="66"/>
      <c r="L538" s="103"/>
      <c r="M538" s="103"/>
      <c r="N538" s="103"/>
      <c r="O538" s="103"/>
      <c r="P538" s="66"/>
      <c r="Q538" s="66"/>
      <c r="R538" s="66"/>
      <c r="S538" s="66"/>
      <c r="T538" s="66"/>
    </row>
    <row r="539" spans="1:20" ht="15.95" customHeight="1">
      <c r="A539" s="66"/>
      <c r="B539" s="230"/>
      <c r="C539" s="103"/>
      <c r="D539" s="66"/>
      <c r="E539" s="66"/>
      <c r="F539" s="103"/>
      <c r="G539" s="103"/>
      <c r="H539" s="103"/>
      <c r="I539" s="103"/>
      <c r="J539" s="66"/>
      <c r="K539" s="66"/>
      <c r="L539" s="103"/>
      <c r="M539" s="103"/>
      <c r="N539" s="103"/>
      <c r="O539" s="103"/>
      <c r="P539" s="66"/>
      <c r="Q539" s="66"/>
      <c r="R539" s="66"/>
      <c r="S539" s="66"/>
      <c r="T539" s="66"/>
    </row>
    <row r="540" spans="1:20" ht="0.95" customHeight="1">
      <c r="A540" s="66"/>
      <c r="B540" s="66"/>
      <c r="C540" s="103"/>
      <c r="D540" s="66"/>
      <c r="E540" s="66"/>
      <c r="F540" s="103"/>
      <c r="G540" s="103"/>
      <c r="H540" s="103"/>
      <c r="I540" s="103"/>
      <c r="J540" s="66"/>
      <c r="K540" s="66"/>
      <c r="L540" s="103"/>
      <c r="M540" s="103"/>
      <c r="N540" s="103"/>
      <c r="O540" s="103"/>
      <c r="P540" s="66"/>
      <c r="Q540" s="66"/>
      <c r="R540" s="66"/>
      <c r="S540" s="66"/>
      <c r="T540" s="66"/>
    </row>
    <row r="541" spans="1:20" ht="18" customHeight="1">
      <c r="A541" s="66"/>
      <c r="B541" s="66"/>
      <c r="C541" s="231"/>
      <c r="D541" s="66"/>
      <c r="E541" s="66"/>
      <c r="F541" s="103"/>
      <c r="G541" s="103"/>
      <c r="H541" s="103"/>
      <c r="I541" s="103"/>
      <c r="J541" s="66"/>
      <c r="K541" s="66"/>
      <c r="L541" s="103"/>
      <c r="M541" s="103"/>
      <c r="N541" s="103"/>
      <c r="O541" s="103"/>
      <c r="P541" s="66"/>
      <c r="Q541" s="66"/>
      <c r="R541" s="66"/>
      <c r="S541" s="66"/>
      <c r="T541" s="66"/>
    </row>
    <row r="542" spans="1:20" ht="17.100000000000001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</row>
    <row r="543" spans="1:20" ht="18" customHeight="1">
      <c r="A543" s="66"/>
      <c r="B543" s="66"/>
      <c r="C543" s="229"/>
      <c r="D543" s="229"/>
      <c r="E543" s="229"/>
      <c r="F543" s="229"/>
      <c r="G543" s="229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</row>
    <row r="544" spans="1:20" ht="15.9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</row>
    <row r="545" spans="1:20" ht="30" customHeight="1">
      <c r="A545" s="233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</row>
    <row r="546" spans="1:20" ht="20.100000000000001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</row>
  </sheetData>
  <mergeCells count="89">
    <mergeCell ref="A469:A529"/>
    <mergeCell ref="B469:B476"/>
    <mergeCell ref="B477:B478"/>
    <mergeCell ref="B479:B523"/>
    <mergeCell ref="B524:B529"/>
    <mergeCell ref="A407:A468"/>
    <mergeCell ref="B407:B413"/>
    <mergeCell ref="B414:B439"/>
    <mergeCell ref="B440:B444"/>
    <mergeCell ref="B445:B448"/>
    <mergeCell ref="B449:B451"/>
    <mergeCell ref="B452:B454"/>
    <mergeCell ref="B455:B460"/>
    <mergeCell ref="B461:B466"/>
    <mergeCell ref="B467:B468"/>
    <mergeCell ref="B327:B340"/>
    <mergeCell ref="B341:B350"/>
    <mergeCell ref="B351:B366"/>
    <mergeCell ref="B367:B378"/>
    <mergeCell ref="A379:A406"/>
    <mergeCell ref="B379:B393"/>
    <mergeCell ref="B394:B395"/>
    <mergeCell ref="B396:B398"/>
    <mergeCell ref="B400:B405"/>
    <mergeCell ref="A242:A378"/>
    <mergeCell ref="B242:B245"/>
    <mergeCell ref="B246:B254"/>
    <mergeCell ref="B255:B277"/>
    <mergeCell ref="B278:B284"/>
    <mergeCell ref="B285:B296"/>
    <mergeCell ref="B297:B302"/>
    <mergeCell ref="B303:B312"/>
    <mergeCell ref="B313:B320"/>
    <mergeCell ref="B321:B326"/>
    <mergeCell ref="A163:A212"/>
    <mergeCell ref="B163:B168"/>
    <mergeCell ref="B169:B175"/>
    <mergeCell ref="B176:B205"/>
    <mergeCell ref="B206:B212"/>
    <mergeCell ref="A213:A241"/>
    <mergeCell ref="B213:B227"/>
    <mergeCell ref="B228:B241"/>
    <mergeCell ref="A133:A162"/>
    <mergeCell ref="B133:B134"/>
    <mergeCell ref="B135:B138"/>
    <mergeCell ref="B139:B151"/>
    <mergeCell ref="B152:B155"/>
    <mergeCell ref="B156:B159"/>
    <mergeCell ref="B160:B162"/>
    <mergeCell ref="B102:B108"/>
    <mergeCell ref="A109:A132"/>
    <mergeCell ref="B109:B113"/>
    <mergeCell ref="B114:B116"/>
    <mergeCell ref="B117:B118"/>
    <mergeCell ref="B119:B125"/>
    <mergeCell ref="B127:B132"/>
    <mergeCell ref="A49:A108"/>
    <mergeCell ref="B49:B52"/>
    <mergeCell ref="B53:B58"/>
    <mergeCell ref="B59:B63"/>
    <mergeCell ref="B64:B78"/>
    <mergeCell ref="B79:B82"/>
    <mergeCell ref="B83:B84"/>
    <mergeCell ref="B85:B94"/>
    <mergeCell ref="B95:B97"/>
    <mergeCell ref="B98:B101"/>
    <mergeCell ref="N13:N14"/>
    <mergeCell ref="O13:P13"/>
    <mergeCell ref="Q13:Q14"/>
    <mergeCell ref="R13:S13"/>
    <mergeCell ref="A17:A48"/>
    <mergeCell ref="B17:B19"/>
    <mergeCell ref="B20:B48"/>
    <mergeCell ref="F13:F14"/>
    <mergeCell ref="G13:G14"/>
    <mergeCell ref="H13:H14"/>
    <mergeCell ref="I13:J13"/>
    <mergeCell ref="K13:K14"/>
    <mergeCell ref="L13:M13"/>
    <mergeCell ref="A1:C2"/>
    <mergeCell ref="R1:S1"/>
    <mergeCell ref="A4:S4"/>
    <mergeCell ref="N5:S7"/>
    <mergeCell ref="A12:A14"/>
    <mergeCell ref="B12:B14"/>
    <mergeCell ref="C12:C14"/>
    <mergeCell ref="D12:D14"/>
    <mergeCell ref="E12:E14"/>
    <mergeCell ref="F12:S12"/>
  </mergeCells>
  <pageMargins left="0.67" right="0" top="0.42" bottom="0.53" header="0" footer="0"/>
  <pageSetup scale="51" orientation="portrait" r:id="rId1"/>
  <headerFooter alignWithMargins="0"/>
  <rowBreaks count="3" manualBreakCount="3">
    <brk id="48" max="18" man="1"/>
    <brk id="471" max="18" man="1"/>
    <brk id="54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B3AB-CA9F-468C-A677-4747C695CAD3}">
  <dimension ref="A1:AQ61"/>
  <sheetViews>
    <sheetView view="pageBreakPreview" topLeftCell="A27" zoomScaleNormal="100" zoomScaleSheetLayoutView="100" workbookViewId="0">
      <selection activeCell="N62" sqref="N62"/>
    </sheetView>
  </sheetViews>
  <sheetFormatPr defaultRowHeight="12.75"/>
  <cols>
    <col min="1" max="1" width="3.42578125" style="68" customWidth="1"/>
    <col min="2" max="2" width="15.140625" style="68" customWidth="1"/>
    <col min="3" max="3" width="3.7109375" style="68" customWidth="1"/>
    <col min="4" max="4" width="9.7109375" style="68" customWidth="1"/>
    <col min="5" max="17" width="6.7109375" style="68" customWidth="1"/>
    <col min="18" max="18" width="1.5703125" style="68" customWidth="1"/>
    <col min="19" max="21" width="6.7109375" style="68" customWidth="1"/>
    <col min="22" max="22" width="3.42578125" style="68" customWidth="1"/>
    <col min="23" max="25" width="6.7109375" style="68" customWidth="1"/>
    <col min="26" max="26" width="11.140625" style="68" customWidth="1"/>
    <col min="27" max="27" width="6.7109375" style="68" customWidth="1"/>
    <col min="28" max="28" width="1.5703125" style="68" customWidth="1"/>
    <col min="29" max="29" width="6.7109375" style="68" customWidth="1"/>
    <col min="30" max="30" width="10" style="68" customWidth="1"/>
    <col min="31" max="32" width="6.7109375" style="68" customWidth="1"/>
    <col min="33" max="33" width="5" style="68" customWidth="1"/>
    <col min="34" max="35" width="3.85546875" style="68" customWidth="1"/>
    <col min="36" max="36" width="5" style="68" customWidth="1"/>
    <col min="37" max="37" width="3.85546875" style="68" customWidth="1"/>
    <col min="38" max="38" width="3.7109375" style="68" customWidth="1"/>
    <col min="39" max="39" width="0.140625" style="68" customWidth="1"/>
    <col min="40" max="40" width="5" style="68" customWidth="1"/>
    <col min="41" max="42" width="3.85546875" style="68" customWidth="1"/>
    <col min="43" max="43" width="5" style="68" customWidth="1"/>
    <col min="44" max="256" width="9.140625" style="68"/>
    <col min="257" max="257" width="3.42578125" style="68" customWidth="1"/>
    <col min="258" max="258" width="15.140625" style="68" customWidth="1"/>
    <col min="259" max="259" width="3.7109375" style="68" customWidth="1"/>
    <col min="260" max="260" width="9.7109375" style="68" customWidth="1"/>
    <col min="261" max="273" width="6.7109375" style="68" customWidth="1"/>
    <col min="274" max="274" width="1.5703125" style="68" customWidth="1"/>
    <col min="275" max="277" width="6.7109375" style="68" customWidth="1"/>
    <col min="278" max="278" width="3.42578125" style="68" customWidth="1"/>
    <col min="279" max="281" width="6.7109375" style="68" customWidth="1"/>
    <col min="282" max="282" width="11.140625" style="68" customWidth="1"/>
    <col min="283" max="283" width="6.7109375" style="68" customWidth="1"/>
    <col min="284" max="284" width="1.5703125" style="68" customWidth="1"/>
    <col min="285" max="285" width="6.7109375" style="68" customWidth="1"/>
    <col min="286" max="286" width="10" style="68" customWidth="1"/>
    <col min="287" max="288" width="6.7109375" style="68" customWidth="1"/>
    <col min="289" max="289" width="5" style="68" customWidth="1"/>
    <col min="290" max="291" width="3.85546875" style="68" customWidth="1"/>
    <col min="292" max="292" width="5" style="68" customWidth="1"/>
    <col min="293" max="293" width="3.85546875" style="68" customWidth="1"/>
    <col min="294" max="294" width="3.7109375" style="68" customWidth="1"/>
    <col min="295" max="295" width="0.140625" style="68" customWidth="1"/>
    <col min="296" max="296" width="5" style="68" customWidth="1"/>
    <col min="297" max="298" width="3.85546875" style="68" customWidth="1"/>
    <col min="299" max="299" width="5" style="68" customWidth="1"/>
    <col min="300" max="512" width="9.140625" style="68"/>
    <col min="513" max="513" width="3.42578125" style="68" customWidth="1"/>
    <col min="514" max="514" width="15.140625" style="68" customWidth="1"/>
    <col min="515" max="515" width="3.7109375" style="68" customWidth="1"/>
    <col min="516" max="516" width="9.7109375" style="68" customWidth="1"/>
    <col min="517" max="529" width="6.7109375" style="68" customWidth="1"/>
    <col min="530" max="530" width="1.5703125" style="68" customWidth="1"/>
    <col min="531" max="533" width="6.7109375" style="68" customWidth="1"/>
    <col min="534" max="534" width="3.42578125" style="68" customWidth="1"/>
    <col min="535" max="537" width="6.7109375" style="68" customWidth="1"/>
    <col min="538" max="538" width="11.140625" style="68" customWidth="1"/>
    <col min="539" max="539" width="6.7109375" style="68" customWidth="1"/>
    <col min="540" max="540" width="1.5703125" style="68" customWidth="1"/>
    <col min="541" max="541" width="6.7109375" style="68" customWidth="1"/>
    <col min="542" max="542" width="10" style="68" customWidth="1"/>
    <col min="543" max="544" width="6.7109375" style="68" customWidth="1"/>
    <col min="545" max="545" width="5" style="68" customWidth="1"/>
    <col min="546" max="547" width="3.85546875" style="68" customWidth="1"/>
    <col min="548" max="548" width="5" style="68" customWidth="1"/>
    <col min="549" max="549" width="3.85546875" style="68" customWidth="1"/>
    <col min="550" max="550" width="3.7109375" style="68" customWidth="1"/>
    <col min="551" max="551" width="0.140625" style="68" customWidth="1"/>
    <col min="552" max="552" width="5" style="68" customWidth="1"/>
    <col min="553" max="554" width="3.85546875" style="68" customWidth="1"/>
    <col min="555" max="555" width="5" style="68" customWidth="1"/>
    <col min="556" max="768" width="9.140625" style="68"/>
    <col min="769" max="769" width="3.42578125" style="68" customWidth="1"/>
    <col min="770" max="770" width="15.140625" style="68" customWidth="1"/>
    <col min="771" max="771" width="3.7109375" style="68" customWidth="1"/>
    <col min="772" max="772" width="9.7109375" style="68" customWidth="1"/>
    <col min="773" max="785" width="6.7109375" style="68" customWidth="1"/>
    <col min="786" max="786" width="1.5703125" style="68" customWidth="1"/>
    <col min="787" max="789" width="6.7109375" style="68" customWidth="1"/>
    <col min="790" max="790" width="3.42578125" style="68" customWidth="1"/>
    <col min="791" max="793" width="6.7109375" style="68" customWidth="1"/>
    <col min="794" max="794" width="11.140625" style="68" customWidth="1"/>
    <col min="795" max="795" width="6.7109375" style="68" customWidth="1"/>
    <col min="796" max="796" width="1.5703125" style="68" customWidth="1"/>
    <col min="797" max="797" width="6.7109375" style="68" customWidth="1"/>
    <col min="798" max="798" width="10" style="68" customWidth="1"/>
    <col min="799" max="800" width="6.7109375" style="68" customWidth="1"/>
    <col min="801" max="801" width="5" style="68" customWidth="1"/>
    <col min="802" max="803" width="3.85546875" style="68" customWidth="1"/>
    <col min="804" max="804" width="5" style="68" customWidth="1"/>
    <col min="805" max="805" width="3.85546875" style="68" customWidth="1"/>
    <col min="806" max="806" width="3.7109375" style="68" customWidth="1"/>
    <col min="807" max="807" width="0.140625" style="68" customWidth="1"/>
    <col min="808" max="808" width="5" style="68" customWidth="1"/>
    <col min="809" max="810" width="3.85546875" style="68" customWidth="1"/>
    <col min="811" max="811" width="5" style="68" customWidth="1"/>
    <col min="812" max="1024" width="9.140625" style="68"/>
    <col min="1025" max="1025" width="3.42578125" style="68" customWidth="1"/>
    <col min="1026" max="1026" width="15.140625" style="68" customWidth="1"/>
    <col min="1027" max="1027" width="3.7109375" style="68" customWidth="1"/>
    <col min="1028" max="1028" width="9.7109375" style="68" customWidth="1"/>
    <col min="1029" max="1041" width="6.7109375" style="68" customWidth="1"/>
    <col min="1042" max="1042" width="1.5703125" style="68" customWidth="1"/>
    <col min="1043" max="1045" width="6.7109375" style="68" customWidth="1"/>
    <col min="1046" max="1046" width="3.42578125" style="68" customWidth="1"/>
    <col min="1047" max="1049" width="6.7109375" style="68" customWidth="1"/>
    <col min="1050" max="1050" width="11.140625" style="68" customWidth="1"/>
    <col min="1051" max="1051" width="6.7109375" style="68" customWidth="1"/>
    <col min="1052" max="1052" width="1.5703125" style="68" customWidth="1"/>
    <col min="1053" max="1053" width="6.7109375" style="68" customWidth="1"/>
    <col min="1054" max="1054" width="10" style="68" customWidth="1"/>
    <col min="1055" max="1056" width="6.7109375" style="68" customWidth="1"/>
    <col min="1057" max="1057" width="5" style="68" customWidth="1"/>
    <col min="1058" max="1059" width="3.85546875" style="68" customWidth="1"/>
    <col min="1060" max="1060" width="5" style="68" customWidth="1"/>
    <col min="1061" max="1061" width="3.85546875" style="68" customWidth="1"/>
    <col min="1062" max="1062" width="3.7109375" style="68" customWidth="1"/>
    <col min="1063" max="1063" width="0.140625" style="68" customWidth="1"/>
    <col min="1064" max="1064" width="5" style="68" customWidth="1"/>
    <col min="1065" max="1066" width="3.85546875" style="68" customWidth="1"/>
    <col min="1067" max="1067" width="5" style="68" customWidth="1"/>
    <col min="1068" max="1280" width="9.140625" style="68"/>
    <col min="1281" max="1281" width="3.42578125" style="68" customWidth="1"/>
    <col min="1282" max="1282" width="15.140625" style="68" customWidth="1"/>
    <col min="1283" max="1283" width="3.7109375" style="68" customWidth="1"/>
    <col min="1284" max="1284" width="9.7109375" style="68" customWidth="1"/>
    <col min="1285" max="1297" width="6.7109375" style="68" customWidth="1"/>
    <col min="1298" max="1298" width="1.5703125" style="68" customWidth="1"/>
    <col min="1299" max="1301" width="6.7109375" style="68" customWidth="1"/>
    <col min="1302" max="1302" width="3.42578125" style="68" customWidth="1"/>
    <col min="1303" max="1305" width="6.7109375" style="68" customWidth="1"/>
    <col min="1306" max="1306" width="11.140625" style="68" customWidth="1"/>
    <col min="1307" max="1307" width="6.7109375" style="68" customWidth="1"/>
    <col min="1308" max="1308" width="1.5703125" style="68" customWidth="1"/>
    <col min="1309" max="1309" width="6.7109375" style="68" customWidth="1"/>
    <col min="1310" max="1310" width="10" style="68" customWidth="1"/>
    <col min="1311" max="1312" width="6.7109375" style="68" customWidth="1"/>
    <col min="1313" max="1313" width="5" style="68" customWidth="1"/>
    <col min="1314" max="1315" width="3.85546875" style="68" customWidth="1"/>
    <col min="1316" max="1316" width="5" style="68" customWidth="1"/>
    <col min="1317" max="1317" width="3.85546875" style="68" customWidth="1"/>
    <col min="1318" max="1318" width="3.7109375" style="68" customWidth="1"/>
    <col min="1319" max="1319" width="0.140625" style="68" customWidth="1"/>
    <col min="1320" max="1320" width="5" style="68" customWidth="1"/>
    <col min="1321" max="1322" width="3.85546875" style="68" customWidth="1"/>
    <col min="1323" max="1323" width="5" style="68" customWidth="1"/>
    <col min="1324" max="1536" width="9.140625" style="68"/>
    <col min="1537" max="1537" width="3.42578125" style="68" customWidth="1"/>
    <col min="1538" max="1538" width="15.140625" style="68" customWidth="1"/>
    <col min="1539" max="1539" width="3.7109375" style="68" customWidth="1"/>
    <col min="1540" max="1540" width="9.7109375" style="68" customWidth="1"/>
    <col min="1541" max="1553" width="6.7109375" style="68" customWidth="1"/>
    <col min="1554" max="1554" width="1.5703125" style="68" customWidth="1"/>
    <col min="1555" max="1557" width="6.7109375" style="68" customWidth="1"/>
    <col min="1558" max="1558" width="3.42578125" style="68" customWidth="1"/>
    <col min="1559" max="1561" width="6.7109375" style="68" customWidth="1"/>
    <col min="1562" max="1562" width="11.140625" style="68" customWidth="1"/>
    <col min="1563" max="1563" width="6.7109375" style="68" customWidth="1"/>
    <col min="1564" max="1564" width="1.5703125" style="68" customWidth="1"/>
    <col min="1565" max="1565" width="6.7109375" style="68" customWidth="1"/>
    <col min="1566" max="1566" width="10" style="68" customWidth="1"/>
    <col min="1567" max="1568" width="6.7109375" style="68" customWidth="1"/>
    <col min="1569" max="1569" width="5" style="68" customWidth="1"/>
    <col min="1570" max="1571" width="3.85546875" style="68" customWidth="1"/>
    <col min="1572" max="1572" width="5" style="68" customWidth="1"/>
    <col min="1573" max="1573" width="3.85546875" style="68" customWidth="1"/>
    <col min="1574" max="1574" width="3.7109375" style="68" customWidth="1"/>
    <col min="1575" max="1575" width="0.140625" style="68" customWidth="1"/>
    <col min="1576" max="1576" width="5" style="68" customWidth="1"/>
    <col min="1577" max="1578" width="3.85546875" style="68" customWidth="1"/>
    <col min="1579" max="1579" width="5" style="68" customWidth="1"/>
    <col min="1580" max="1792" width="9.140625" style="68"/>
    <col min="1793" max="1793" width="3.42578125" style="68" customWidth="1"/>
    <col min="1794" max="1794" width="15.140625" style="68" customWidth="1"/>
    <col min="1795" max="1795" width="3.7109375" style="68" customWidth="1"/>
    <col min="1796" max="1796" width="9.7109375" style="68" customWidth="1"/>
    <col min="1797" max="1809" width="6.7109375" style="68" customWidth="1"/>
    <col min="1810" max="1810" width="1.5703125" style="68" customWidth="1"/>
    <col min="1811" max="1813" width="6.7109375" style="68" customWidth="1"/>
    <col min="1814" max="1814" width="3.42578125" style="68" customWidth="1"/>
    <col min="1815" max="1817" width="6.7109375" style="68" customWidth="1"/>
    <col min="1818" max="1818" width="11.140625" style="68" customWidth="1"/>
    <col min="1819" max="1819" width="6.7109375" style="68" customWidth="1"/>
    <col min="1820" max="1820" width="1.5703125" style="68" customWidth="1"/>
    <col min="1821" max="1821" width="6.7109375" style="68" customWidth="1"/>
    <col min="1822" max="1822" width="10" style="68" customWidth="1"/>
    <col min="1823" max="1824" width="6.7109375" style="68" customWidth="1"/>
    <col min="1825" max="1825" width="5" style="68" customWidth="1"/>
    <col min="1826" max="1827" width="3.85546875" style="68" customWidth="1"/>
    <col min="1828" max="1828" width="5" style="68" customWidth="1"/>
    <col min="1829" max="1829" width="3.85546875" style="68" customWidth="1"/>
    <col min="1830" max="1830" width="3.7109375" style="68" customWidth="1"/>
    <col min="1831" max="1831" width="0.140625" style="68" customWidth="1"/>
    <col min="1832" max="1832" width="5" style="68" customWidth="1"/>
    <col min="1833" max="1834" width="3.85546875" style="68" customWidth="1"/>
    <col min="1835" max="1835" width="5" style="68" customWidth="1"/>
    <col min="1836" max="2048" width="9.140625" style="68"/>
    <col min="2049" max="2049" width="3.42578125" style="68" customWidth="1"/>
    <col min="2050" max="2050" width="15.140625" style="68" customWidth="1"/>
    <col min="2051" max="2051" width="3.7109375" style="68" customWidth="1"/>
    <col min="2052" max="2052" width="9.7109375" style="68" customWidth="1"/>
    <col min="2053" max="2065" width="6.7109375" style="68" customWidth="1"/>
    <col min="2066" max="2066" width="1.5703125" style="68" customWidth="1"/>
    <col min="2067" max="2069" width="6.7109375" style="68" customWidth="1"/>
    <col min="2070" max="2070" width="3.42578125" style="68" customWidth="1"/>
    <col min="2071" max="2073" width="6.7109375" style="68" customWidth="1"/>
    <col min="2074" max="2074" width="11.140625" style="68" customWidth="1"/>
    <col min="2075" max="2075" width="6.7109375" style="68" customWidth="1"/>
    <col min="2076" max="2076" width="1.5703125" style="68" customWidth="1"/>
    <col min="2077" max="2077" width="6.7109375" style="68" customWidth="1"/>
    <col min="2078" max="2078" width="10" style="68" customWidth="1"/>
    <col min="2079" max="2080" width="6.7109375" style="68" customWidth="1"/>
    <col min="2081" max="2081" width="5" style="68" customWidth="1"/>
    <col min="2082" max="2083" width="3.85546875" style="68" customWidth="1"/>
    <col min="2084" max="2084" width="5" style="68" customWidth="1"/>
    <col min="2085" max="2085" width="3.85546875" style="68" customWidth="1"/>
    <col min="2086" max="2086" width="3.7109375" style="68" customWidth="1"/>
    <col min="2087" max="2087" width="0.140625" style="68" customWidth="1"/>
    <col min="2088" max="2088" width="5" style="68" customWidth="1"/>
    <col min="2089" max="2090" width="3.85546875" style="68" customWidth="1"/>
    <col min="2091" max="2091" width="5" style="68" customWidth="1"/>
    <col min="2092" max="2304" width="9.140625" style="68"/>
    <col min="2305" max="2305" width="3.42578125" style="68" customWidth="1"/>
    <col min="2306" max="2306" width="15.140625" style="68" customWidth="1"/>
    <col min="2307" max="2307" width="3.7109375" style="68" customWidth="1"/>
    <col min="2308" max="2308" width="9.7109375" style="68" customWidth="1"/>
    <col min="2309" max="2321" width="6.7109375" style="68" customWidth="1"/>
    <col min="2322" max="2322" width="1.5703125" style="68" customWidth="1"/>
    <col min="2323" max="2325" width="6.7109375" style="68" customWidth="1"/>
    <col min="2326" max="2326" width="3.42578125" style="68" customWidth="1"/>
    <col min="2327" max="2329" width="6.7109375" style="68" customWidth="1"/>
    <col min="2330" max="2330" width="11.140625" style="68" customWidth="1"/>
    <col min="2331" max="2331" width="6.7109375" style="68" customWidth="1"/>
    <col min="2332" max="2332" width="1.5703125" style="68" customWidth="1"/>
    <col min="2333" max="2333" width="6.7109375" style="68" customWidth="1"/>
    <col min="2334" max="2334" width="10" style="68" customWidth="1"/>
    <col min="2335" max="2336" width="6.7109375" style="68" customWidth="1"/>
    <col min="2337" max="2337" width="5" style="68" customWidth="1"/>
    <col min="2338" max="2339" width="3.85546875" style="68" customWidth="1"/>
    <col min="2340" max="2340" width="5" style="68" customWidth="1"/>
    <col min="2341" max="2341" width="3.85546875" style="68" customWidth="1"/>
    <col min="2342" max="2342" width="3.7109375" style="68" customWidth="1"/>
    <col min="2343" max="2343" width="0.140625" style="68" customWidth="1"/>
    <col min="2344" max="2344" width="5" style="68" customWidth="1"/>
    <col min="2345" max="2346" width="3.85546875" style="68" customWidth="1"/>
    <col min="2347" max="2347" width="5" style="68" customWidth="1"/>
    <col min="2348" max="2560" width="9.140625" style="68"/>
    <col min="2561" max="2561" width="3.42578125" style="68" customWidth="1"/>
    <col min="2562" max="2562" width="15.140625" style="68" customWidth="1"/>
    <col min="2563" max="2563" width="3.7109375" style="68" customWidth="1"/>
    <col min="2564" max="2564" width="9.7109375" style="68" customWidth="1"/>
    <col min="2565" max="2577" width="6.7109375" style="68" customWidth="1"/>
    <col min="2578" max="2578" width="1.5703125" style="68" customWidth="1"/>
    <col min="2579" max="2581" width="6.7109375" style="68" customWidth="1"/>
    <col min="2582" max="2582" width="3.42578125" style="68" customWidth="1"/>
    <col min="2583" max="2585" width="6.7109375" style="68" customWidth="1"/>
    <col min="2586" max="2586" width="11.140625" style="68" customWidth="1"/>
    <col min="2587" max="2587" width="6.7109375" style="68" customWidth="1"/>
    <col min="2588" max="2588" width="1.5703125" style="68" customWidth="1"/>
    <col min="2589" max="2589" width="6.7109375" style="68" customWidth="1"/>
    <col min="2590" max="2590" width="10" style="68" customWidth="1"/>
    <col min="2591" max="2592" width="6.7109375" style="68" customWidth="1"/>
    <col min="2593" max="2593" width="5" style="68" customWidth="1"/>
    <col min="2594" max="2595" width="3.85546875" style="68" customWidth="1"/>
    <col min="2596" max="2596" width="5" style="68" customWidth="1"/>
    <col min="2597" max="2597" width="3.85546875" style="68" customWidth="1"/>
    <col min="2598" max="2598" width="3.7109375" style="68" customWidth="1"/>
    <col min="2599" max="2599" width="0.140625" style="68" customWidth="1"/>
    <col min="2600" max="2600" width="5" style="68" customWidth="1"/>
    <col min="2601" max="2602" width="3.85546875" style="68" customWidth="1"/>
    <col min="2603" max="2603" width="5" style="68" customWidth="1"/>
    <col min="2604" max="2816" width="9.140625" style="68"/>
    <col min="2817" max="2817" width="3.42578125" style="68" customWidth="1"/>
    <col min="2818" max="2818" width="15.140625" style="68" customWidth="1"/>
    <col min="2819" max="2819" width="3.7109375" style="68" customWidth="1"/>
    <col min="2820" max="2820" width="9.7109375" style="68" customWidth="1"/>
    <col min="2821" max="2833" width="6.7109375" style="68" customWidth="1"/>
    <col min="2834" max="2834" width="1.5703125" style="68" customWidth="1"/>
    <col min="2835" max="2837" width="6.7109375" style="68" customWidth="1"/>
    <col min="2838" max="2838" width="3.42578125" style="68" customWidth="1"/>
    <col min="2839" max="2841" width="6.7109375" style="68" customWidth="1"/>
    <col min="2842" max="2842" width="11.140625" style="68" customWidth="1"/>
    <col min="2843" max="2843" width="6.7109375" style="68" customWidth="1"/>
    <col min="2844" max="2844" width="1.5703125" style="68" customWidth="1"/>
    <col min="2845" max="2845" width="6.7109375" style="68" customWidth="1"/>
    <col min="2846" max="2846" width="10" style="68" customWidth="1"/>
    <col min="2847" max="2848" width="6.7109375" style="68" customWidth="1"/>
    <col min="2849" max="2849" width="5" style="68" customWidth="1"/>
    <col min="2850" max="2851" width="3.85546875" style="68" customWidth="1"/>
    <col min="2852" max="2852" width="5" style="68" customWidth="1"/>
    <col min="2853" max="2853" width="3.85546875" style="68" customWidth="1"/>
    <col min="2854" max="2854" width="3.7109375" style="68" customWidth="1"/>
    <col min="2855" max="2855" width="0.140625" style="68" customWidth="1"/>
    <col min="2856" max="2856" width="5" style="68" customWidth="1"/>
    <col min="2857" max="2858" width="3.85546875" style="68" customWidth="1"/>
    <col min="2859" max="2859" width="5" style="68" customWidth="1"/>
    <col min="2860" max="3072" width="9.140625" style="68"/>
    <col min="3073" max="3073" width="3.42578125" style="68" customWidth="1"/>
    <col min="3074" max="3074" width="15.140625" style="68" customWidth="1"/>
    <col min="3075" max="3075" width="3.7109375" style="68" customWidth="1"/>
    <col min="3076" max="3076" width="9.7109375" style="68" customWidth="1"/>
    <col min="3077" max="3089" width="6.7109375" style="68" customWidth="1"/>
    <col min="3090" max="3090" width="1.5703125" style="68" customWidth="1"/>
    <col min="3091" max="3093" width="6.7109375" style="68" customWidth="1"/>
    <col min="3094" max="3094" width="3.42578125" style="68" customWidth="1"/>
    <col min="3095" max="3097" width="6.7109375" style="68" customWidth="1"/>
    <col min="3098" max="3098" width="11.140625" style="68" customWidth="1"/>
    <col min="3099" max="3099" width="6.7109375" style="68" customWidth="1"/>
    <col min="3100" max="3100" width="1.5703125" style="68" customWidth="1"/>
    <col min="3101" max="3101" width="6.7109375" style="68" customWidth="1"/>
    <col min="3102" max="3102" width="10" style="68" customWidth="1"/>
    <col min="3103" max="3104" width="6.7109375" style="68" customWidth="1"/>
    <col min="3105" max="3105" width="5" style="68" customWidth="1"/>
    <col min="3106" max="3107" width="3.85546875" style="68" customWidth="1"/>
    <col min="3108" max="3108" width="5" style="68" customWidth="1"/>
    <col min="3109" max="3109" width="3.85546875" style="68" customWidth="1"/>
    <col min="3110" max="3110" width="3.7109375" style="68" customWidth="1"/>
    <col min="3111" max="3111" width="0.140625" style="68" customWidth="1"/>
    <col min="3112" max="3112" width="5" style="68" customWidth="1"/>
    <col min="3113" max="3114" width="3.85546875" style="68" customWidth="1"/>
    <col min="3115" max="3115" width="5" style="68" customWidth="1"/>
    <col min="3116" max="3328" width="9.140625" style="68"/>
    <col min="3329" max="3329" width="3.42578125" style="68" customWidth="1"/>
    <col min="3330" max="3330" width="15.140625" style="68" customWidth="1"/>
    <col min="3331" max="3331" width="3.7109375" style="68" customWidth="1"/>
    <col min="3332" max="3332" width="9.7109375" style="68" customWidth="1"/>
    <col min="3333" max="3345" width="6.7109375" style="68" customWidth="1"/>
    <col min="3346" max="3346" width="1.5703125" style="68" customWidth="1"/>
    <col min="3347" max="3349" width="6.7109375" style="68" customWidth="1"/>
    <col min="3350" max="3350" width="3.42578125" style="68" customWidth="1"/>
    <col min="3351" max="3353" width="6.7109375" style="68" customWidth="1"/>
    <col min="3354" max="3354" width="11.140625" style="68" customWidth="1"/>
    <col min="3355" max="3355" width="6.7109375" style="68" customWidth="1"/>
    <col min="3356" max="3356" width="1.5703125" style="68" customWidth="1"/>
    <col min="3357" max="3357" width="6.7109375" style="68" customWidth="1"/>
    <col min="3358" max="3358" width="10" style="68" customWidth="1"/>
    <col min="3359" max="3360" width="6.7109375" style="68" customWidth="1"/>
    <col min="3361" max="3361" width="5" style="68" customWidth="1"/>
    <col min="3362" max="3363" width="3.85546875" style="68" customWidth="1"/>
    <col min="3364" max="3364" width="5" style="68" customWidth="1"/>
    <col min="3365" max="3365" width="3.85546875" style="68" customWidth="1"/>
    <col min="3366" max="3366" width="3.7109375" style="68" customWidth="1"/>
    <col min="3367" max="3367" width="0.140625" style="68" customWidth="1"/>
    <col min="3368" max="3368" width="5" style="68" customWidth="1"/>
    <col min="3369" max="3370" width="3.85546875" style="68" customWidth="1"/>
    <col min="3371" max="3371" width="5" style="68" customWidth="1"/>
    <col min="3372" max="3584" width="9.140625" style="68"/>
    <col min="3585" max="3585" width="3.42578125" style="68" customWidth="1"/>
    <col min="3586" max="3586" width="15.140625" style="68" customWidth="1"/>
    <col min="3587" max="3587" width="3.7109375" style="68" customWidth="1"/>
    <col min="3588" max="3588" width="9.7109375" style="68" customWidth="1"/>
    <col min="3589" max="3601" width="6.7109375" style="68" customWidth="1"/>
    <col min="3602" max="3602" width="1.5703125" style="68" customWidth="1"/>
    <col min="3603" max="3605" width="6.7109375" style="68" customWidth="1"/>
    <col min="3606" max="3606" width="3.42578125" style="68" customWidth="1"/>
    <col min="3607" max="3609" width="6.7109375" style="68" customWidth="1"/>
    <col min="3610" max="3610" width="11.140625" style="68" customWidth="1"/>
    <col min="3611" max="3611" width="6.7109375" style="68" customWidth="1"/>
    <col min="3612" max="3612" width="1.5703125" style="68" customWidth="1"/>
    <col min="3613" max="3613" width="6.7109375" style="68" customWidth="1"/>
    <col min="3614" max="3614" width="10" style="68" customWidth="1"/>
    <col min="3615" max="3616" width="6.7109375" style="68" customWidth="1"/>
    <col min="3617" max="3617" width="5" style="68" customWidth="1"/>
    <col min="3618" max="3619" width="3.85546875" style="68" customWidth="1"/>
    <col min="3620" max="3620" width="5" style="68" customWidth="1"/>
    <col min="3621" max="3621" width="3.85546875" style="68" customWidth="1"/>
    <col min="3622" max="3622" width="3.7109375" style="68" customWidth="1"/>
    <col min="3623" max="3623" width="0.140625" style="68" customWidth="1"/>
    <col min="3624" max="3624" width="5" style="68" customWidth="1"/>
    <col min="3625" max="3626" width="3.85546875" style="68" customWidth="1"/>
    <col min="3627" max="3627" width="5" style="68" customWidth="1"/>
    <col min="3628" max="3840" width="9.140625" style="68"/>
    <col min="3841" max="3841" width="3.42578125" style="68" customWidth="1"/>
    <col min="3842" max="3842" width="15.140625" style="68" customWidth="1"/>
    <col min="3843" max="3843" width="3.7109375" style="68" customWidth="1"/>
    <col min="3844" max="3844" width="9.7109375" style="68" customWidth="1"/>
    <col min="3845" max="3857" width="6.7109375" style="68" customWidth="1"/>
    <col min="3858" max="3858" width="1.5703125" style="68" customWidth="1"/>
    <col min="3859" max="3861" width="6.7109375" style="68" customWidth="1"/>
    <col min="3862" max="3862" width="3.42578125" style="68" customWidth="1"/>
    <col min="3863" max="3865" width="6.7109375" style="68" customWidth="1"/>
    <col min="3866" max="3866" width="11.140625" style="68" customWidth="1"/>
    <col min="3867" max="3867" width="6.7109375" style="68" customWidth="1"/>
    <col min="3868" max="3868" width="1.5703125" style="68" customWidth="1"/>
    <col min="3869" max="3869" width="6.7109375" style="68" customWidth="1"/>
    <col min="3870" max="3870" width="10" style="68" customWidth="1"/>
    <col min="3871" max="3872" width="6.7109375" style="68" customWidth="1"/>
    <col min="3873" max="3873" width="5" style="68" customWidth="1"/>
    <col min="3874" max="3875" width="3.85546875" style="68" customWidth="1"/>
    <col min="3876" max="3876" width="5" style="68" customWidth="1"/>
    <col min="3877" max="3877" width="3.85546875" style="68" customWidth="1"/>
    <col min="3878" max="3878" width="3.7109375" style="68" customWidth="1"/>
    <col min="3879" max="3879" width="0.140625" style="68" customWidth="1"/>
    <col min="3880" max="3880" width="5" style="68" customWidth="1"/>
    <col min="3881" max="3882" width="3.85546875" style="68" customWidth="1"/>
    <col min="3883" max="3883" width="5" style="68" customWidth="1"/>
    <col min="3884" max="4096" width="9.140625" style="68"/>
    <col min="4097" max="4097" width="3.42578125" style="68" customWidth="1"/>
    <col min="4098" max="4098" width="15.140625" style="68" customWidth="1"/>
    <col min="4099" max="4099" width="3.7109375" style="68" customWidth="1"/>
    <col min="4100" max="4100" width="9.7109375" style="68" customWidth="1"/>
    <col min="4101" max="4113" width="6.7109375" style="68" customWidth="1"/>
    <col min="4114" max="4114" width="1.5703125" style="68" customWidth="1"/>
    <col min="4115" max="4117" width="6.7109375" style="68" customWidth="1"/>
    <col min="4118" max="4118" width="3.42578125" style="68" customWidth="1"/>
    <col min="4119" max="4121" width="6.7109375" style="68" customWidth="1"/>
    <col min="4122" max="4122" width="11.140625" style="68" customWidth="1"/>
    <col min="4123" max="4123" width="6.7109375" style="68" customWidth="1"/>
    <col min="4124" max="4124" width="1.5703125" style="68" customWidth="1"/>
    <col min="4125" max="4125" width="6.7109375" style="68" customWidth="1"/>
    <col min="4126" max="4126" width="10" style="68" customWidth="1"/>
    <col min="4127" max="4128" width="6.7109375" style="68" customWidth="1"/>
    <col min="4129" max="4129" width="5" style="68" customWidth="1"/>
    <col min="4130" max="4131" width="3.85546875" style="68" customWidth="1"/>
    <col min="4132" max="4132" width="5" style="68" customWidth="1"/>
    <col min="4133" max="4133" width="3.85546875" style="68" customWidth="1"/>
    <col min="4134" max="4134" width="3.7109375" style="68" customWidth="1"/>
    <col min="4135" max="4135" width="0.140625" style="68" customWidth="1"/>
    <col min="4136" max="4136" width="5" style="68" customWidth="1"/>
    <col min="4137" max="4138" width="3.85546875" style="68" customWidth="1"/>
    <col min="4139" max="4139" width="5" style="68" customWidth="1"/>
    <col min="4140" max="4352" width="9.140625" style="68"/>
    <col min="4353" max="4353" width="3.42578125" style="68" customWidth="1"/>
    <col min="4354" max="4354" width="15.140625" style="68" customWidth="1"/>
    <col min="4355" max="4355" width="3.7109375" style="68" customWidth="1"/>
    <col min="4356" max="4356" width="9.7109375" style="68" customWidth="1"/>
    <col min="4357" max="4369" width="6.7109375" style="68" customWidth="1"/>
    <col min="4370" max="4370" width="1.5703125" style="68" customWidth="1"/>
    <col min="4371" max="4373" width="6.7109375" style="68" customWidth="1"/>
    <col min="4374" max="4374" width="3.42578125" style="68" customWidth="1"/>
    <col min="4375" max="4377" width="6.7109375" style="68" customWidth="1"/>
    <col min="4378" max="4378" width="11.140625" style="68" customWidth="1"/>
    <col min="4379" max="4379" width="6.7109375" style="68" customWidth="1"/>
    <col min="4380" max="4380" width="1.5703125" style="68" customWidth="1"/>
    <col min="4381" max="4381" width="6.7109375" style="68" customWidth="1"/>
    <col min="4382" max="4382" width="10" style="68" customWidth="1"/>
    <col min="4383" max="4384" width="6.7109375" style="68" customWidth="1"/>
    <col min="4385" max="4385" width="5" style="68" customWidth="1"/>
    <col min="4386" max="4387" width="3.85546875" style="68" customWidth="1"/>
    <col min="4388" max="4388" width="5" style="68" customWidth="1"/>
    <col min="4389" max="4389" width="3.85546875" style="68" customWidth="1"/>
    <col min="4390" max="4390" width="3.7109375" style="68" customWidth="1"/>
    <col min="4391" max="4391" width="0.140625" style="68" customWidth="1"/>
    <col min="4392" max="4392" width="5" style="68" customWidth="1"/>
    <col min="4393" max="4394" width="3.85546875" style="68" customWidth="1"/>
    <col min="4395" max="4395" width="5" style="68" customWidth="1"/>
    <col min="4396" max="4608" width="9.140625" style="68"/>
    <col min="4609" max="4609" width="3.42578125" style="68" customWidth="1"/>
    <col min="4610" max="4610" width="15.140625" style="68" customWidth="1"/>
    <col min="4611" max="4611" width="3.7109375" style="68" customWidth="1"/>
    <col min="4612" max="4612" width="9.7109375" style="68" customWidth="1"/>
    <col min="4613" max="4625" width="6.7109375" style="68" customWidth="1"/>
    <col min="4626" max="4626" width="1.5703125" style="68" customWidth="1"/>
    <col min="4627" max="4629" width="6.7109375" style="68" customWidth="1"/>
    <col min="4630" max="4630" width="3.42578125" style="68" customWidth="1"/>
    <col min="4631" max="4633" width="6.7109375" style="68" customWidth="1"/>
    <col min="4634" max="4634" width="11.140625" style="68" customWidth="1"/>
    <col min="4635" max="4635" width="6.7109375" style="68" customWidth="1"/>
    <col min="4636" max="4636" width="1.5703125" style="68" customWidth="1"/>
    <col min="4637" max="4637" width="6.7109375" style="68" customWidth="1"/>
    <col min="4638" max="4638" width="10" style="68" customWidth="1"/>
    <col min="4639" max="4640" width="6.7109375" style="68" customWidth="1"/>
    <col min="4641" max="4641" width="5" style="68" customWidth="1"/>
    <col min="4642" max="4643" width="3.85546875" style="68" customWidth="1"/>
    <col min="4644" max="4644" width="5" style="68" customWidth="1"/>
    <col min="4645" max="4645" width="3.85546875" style="68" customWidth="1"/>
    <col min="4646" max="4646" width="3.7109375" style="68" customWidth="1"/>
    <col min="4647" max="4647" width="0.140625" style="68" customWidth="1"/>
    <col min="4648" max="4648" width="5" style="68" customWidth="1"/>
    <col min="4649" max="4650" width="3.85546875" style="68" customWidth="1"/>
    <col min="4651" max="4651" width="5" style="68" customWidth="1"/>
    <col min="4652" max="4864" width="9.140625" style="68"/>
    <col min="4865" max="4865" width="3.42578125" style="68" customWidth="1"/>
    <col min="4866" max="4866" width="15.140625" style="68" customWidth="1"/>
    <col min="4867" max="4867" width="3.7109375" style="68" customWidth="1"/>
    <col min="4868" max="4868" width="9.7109375" style="68" customWidth="1"/>
    <col min="4869" max="4881" width="6.7109375" style="68" customWidth="1"/>
    <col min="4882" max="4882" width="1.5703125" style="68" customWidth="1"/>
    <col min="4883" max="4885" width="6.7109375" style="68" customWidth="1"/>
    <col min="4886" max="4886" width="3.42578125" style="68" customWidth="1"/>
    <col min="4887" max="4889" width="6.7109375" style="68" customWidth="1"/>
    <col min="4890" max="4890" width="11.140625" style="68" customWidth="1"/>
    <col min="4891" max="4891" width="6.7109375" style="68" customWidth="1"/>
    <col min="4892" max="4892" width="1.5703125" style="68" customWidth="1"/>
    <col min="4893" max="4893" width="6.7109375" style="68" customWidth="1"/>
    <col min="4894" max="4894" width="10" style="68" customWidth="1"/>
    <col min="4895" max="4896" width="6.7109375" style="68" customWidth="1"/>
    <col min="4897" max="4897" width="5" style="68" customWidth="1"/>
    <col min="4898" max="4899" width="3.85546875" style="68" customWidth="1"/>
    <col min="4900" max="4900" width="5" style="68" customWidth="1"/>
    <col min="4901" max="4901" width="3.85546875" style="68" customWidth="1"/>
    <col min="4902" max="4902" width="3.7109375" style="68" customWidth="1"/>
    <col min="4903" max="4903" width="0.140625" style="68" customWidth="1"/>
    <col min="4904" max="4904" width="5" style="68" customWidth="1"/>
    <col min="4905" max="4906" width="3.85546875" style="68" customWidth="1"/>
    <col min="4907" max="4907" width="5" style="68" customWidth="1"/>
    <col min="4908" max="5120" width="9.140625" style="68"/>
    <col min="5121" max="5121" width="3.42578125" style="68" customWidth="1"/>
    <col min="5122" max="5122" width="15.140625" style="68" customWidth="1"/>
    <col min="5123" max="5123" width="3.7109375" style="68" customWidth="1"/>
    <col min="5124" max="5124" width="9.7109375" style="68" customWidth="1"/>
    <col min="5125" max="5137" width="6.7109375" style="68" customWidth="1"/>
    <col min="5138" max="5138" width="1.5703125" style="68" customWidth="1"/>
    <col min="5139" max="5141" width="6.7109375" style="68" customWidth="1"/>
    <col min="5142" max="5142" width="3.42578125" style="68" customWidth="1"/>
    <col min="5143" max="5145" width="6.7109375" style="68" customWidth="1"/>
    <col min="5146" max="5146" width="11.140625" style="68" customWidth="1"/>
    <col min="5147" max="5147" width="6.7109375" style="68" customWidth="1"/>
    <col min="5148" max="5148" width="1.5703125" style="68" customWidth="1"/>
    <col min="5149" max="5149" width="6.7109375" style="68" customWidth="1"/>
    <col min="5150" max="5150" width="10" style="68" customWidth="1"/>
    <col min="5151" max="5152" width="6.7109375" style="68" customWidth="1"/>
    <col min="5153" max="5153" width="5" style="68" customWidth="1"/>
    <col min="5154" max="5155" width="3.85546875" style="68" customWidth="1"/>
    <col min="5156" max="5156" width="5" style="68" customWidth="1"/>
    <col min="5157" max="5157" width="3.85546875" style="68" customWidth="1"/>
    <col min="5158" max="5158" width="3.7109375" style="68" customWidth="1"/>
    <col min="5159" max="5159" width="0.140625" style="68" customWidth="1"/>
    <col min="5160" max="5160" width="5" style="68" customWidth="1"/>
    <col min="5161" max="5162" width="3.85546875" style="68" customWidth="1"/>
    <col min="5163" max="5163" width="5" style="68" customWidth="1"/>
    <col min="5164" max="5376" width="9.140625" style="68"/>
    <col min="5377" max="5377" width="3.42578125" style="68" customWidth="1"/>
    <col min="5378" max="5378" width="15.140625" style="68" customWidth="1"/>
    <col min="5379" max="5379" width="3.7109375" style="68" customWidth="1"/>
    <col min="5380" max="5380" width="9.7109375" style="68" customWidth="1"/>
    <col min="5381" max="5393" width="6.7109375" style="68" customWidth="1"/>
    <col min="5394" max="5394" width="1.5703125" style="68" customWidth="1"/>
    <col min="5395" max="5397" width="6.7109375" style="68" customWidth="1"/>
    <col min="5398" max="5398" width="3.42578125" style="68" customWidth="1"/>
    <col min="5399" max="5401" width="6.7109375" style="68" customWidth="1"/>
    <col min="5402" max="5402" width="11.140625" style="68" customWidth="1"/>
    <col min="5403" max="5403" width="6.7109375" style="68" customWidth="1"/>
    <col min="5404" max="5404" width="1.5703125" style="68" customWidth="1"/>
    <col min="5405" max="5405" width="6.7109375" style="68" customWidth="1"/>
    <col min="5406" max="5406" width="10" style="68" customWidth="1"/>
    <col min="5407" max="5408" width="6.7109375" style="68" customWidth="1"/>
    <col min="5409" max="5409" width="5" style="68" customWidth="1"/>
    <col min="5410" max="5411" width="3.85546875" style="68" customWidth="1"/>
    <col min="5412" max="5412" width="5" style="68" customWidth="1"/>
    <col min="5413" max="5413" width="3.85546875" style="68" customWidth="1"/>
    <col min="5414" max="5414" width="3.7109375" style="68" customWidth="1"/>
    <col min="5415" max="5415" width="0.140625" style="68" customWidth="1"/>
    <col min="5416" max="5416" width="5" style="68" customWidth="1"/>
    <col min="5417" max="5418" width="3.85546875" style="68" customWidth="1"/>
    <col min="5419" max="5419" width="5" style="68" customWidth="1"/>
    <col min="5420" max="5632" width="9.140625" style="68"/>
    <col min="5633" max="5633" width="3.42578125" style="68" customWidth="1"/>
    <col min="5634" max="5634" width="15.140625" style="68" customWidth="1"/>
    <col min="5635" max="5635" width="3.7109375" style="68" customWidth="1"/>
    <col min="5636" max="5636" width="9.7109375" style="68" customWidth="1"/>
    <col min="5637" max="5649" width="6.7109375" style="68" customWidth="1"/>
    <col min="5650" max="5650" width="1.5703125" style="68" customWidth="1"/>
    <col min="5651" max="5653" width="6.7109375" style="68" customWidth="1"/>
    <col min="5654" max="5654" width="3.42578125" style="68" customWidth="1"/>
    <col min="5655" max="5657" width="6.7109375" style="68" customWidth="1"/>
    <col min="5658" max="5658" width="11.140625" style="68" customWidth="1"/>
    <col min="5659" max="5659" width="6.7109375" style="68" customWidth="1"/>
    <col min="5660" max="5660" width="1.5703125" style="68" customWidth="1"/>
    <col min="5661" max="5661" width="6.7109375" style="68" customWidth="1"/>
    <col min="5662" max="5662" width="10" style="68" customWidth="1"/>
    <col min="5663" max="5664" width="6.7109375" style="68" customWidth="1"/>
    <col min="5665" max="5665" width="5" style="68" customWidth="1"/>
    <col min="5666" max="5667" width="3.85546875" style="68" customWidth="1"/>
    <col min="5668" max="5668" width="5" style="68" customWidth="1"/>
    <col min="5669" max="5669" width="3.85546875" style="68" customWidth="1"/>
    <col min="5670" max="5670" width="3.7109375" style="68" customWidth="1"/>
    <col min="5671" max="5671" width="0.140625" style="68" customWidth="1"/>
    <col min="5672" max="5672" width="5" style="68" customWidth="1"/>
    <col min="5673" max="5674" width="3.85546875" style="68" customWidth="1"/>
    <col min="5675" max="5675" width="5" style="68" customWidth="1"/>
    <col min="5676" max="5888" width="9.140625" style="68"/>
    <col min="5889" max="5889" width="3.42578125" style="68" customWidth="1"/>
    <col min="5890" max="5890" width="15.140625" style="68" customWidth="1"/>
    <col min="5891" max="5891" width="3.7109375" style="68" customWidth="1"/>
    <col min="5892" max="5892" width="9.7109375" style="68" customWidth="1"/>
    <col min="5893" max="5905" width="6.7109375" style="68" customWidth="1"/>
    <col min="5906" max="5906" width="1.5703125" style="68" customWidth="1"/>
    <col min="5907" max="5909" width="6.7109375" style="68" customWidth="1"/>
    <col min="5910" max="5910" width="3.42578125" style="68" customWidth="1"/>
    <col min="5911" max="5913" width="6.7109375" style="68" customWidth="1"/>
    <col min="5914" max="5914" width="11.140625" style="68" customWidth="1"/>
    <col min="5915" max="5915" width="6.7109375" style="68" customWidth="1"/>
    <col min="5916" max="5916" width="1.5703125" style="68" customWidth="1"/>
    <col min="5917" max="5917" width="6.7109375" style="68" customWidth="1"/>
    <col min="5918" max="5918" width="10" style="68" customWidth="1"/>
    <col min="5919" max="5920" width="6.7109375" style="68" customWidth="1"/>
    <col min="5921" max="5921" width="5" style="68" customWidth="1"/>
    <col min="5922" max="5923" width="3.85546875" style="68" customWidth="1"/>
    <col min="5924" max="5924" width="5" style="68" customWidth="1"/>
    <col min="5925" max="5925" width="3.85546875" style="68" customWidth="1"/>
    <col min="5926" max="5926" width="3.7109375" style="68" customWidth="1"/>
    <col min="5927" max="5927" width="0.140625" style="68" customWidth="1"/>
    <col min="5928" max="5928" width="5" style="68" customWidth="1"/>
    <col min="5929" max="5930" width="3.85546875" style="68" customWidth="1"/>
    <col min="5931" max="5931" width="5" style="68" customWidth="1"/>
    <col min="5932" max="6144" width="9.140625" style="68"/>
    <col min="6145" max="6145" width="3.42578125" style="68" customWidth="1"/>
    <col min="6146" max="6146" width="15.140625" style="68" customWidth="1"/>
    <col min="6147" max="6147" width="3.7109375" style="68" customWidth="1"/>
    <col min="6148" max="6148" width="9.7109375" style="68" customWidth="1"/>
    <col min="6149" max="6161" width="6.7109375" style="68" customWidth="1"/>
    <col min="6162" max="6162" width="1.5703125" style="68" customWidth="1"/>
    <col min="6163" max="6165" width="6.7109375" style="68" customWidth="1"/>
    <col min="6166" max="6166" width="3.42578125" style="68" customWidth="1"/>
    <col min="6167" max="6169" width="6.7109375" style="68" customWidth="1"/>
    <col min="6170" max="6170" width="11.140625" style="68" customWidth="1"/>
    <col min="6171" max="6171" width="6.7109375" style="68" customWidth="1"/>
    <col min="6172" max="6172" width="1.5703125" style="68" customWidth="1"/>
    <col min="6173" max="6173" width="6.7109375" style="68" customWidth="1"/>
    <col min="6174" max="6174" width="10" style="68" customWidth="1"/>
    <col min="6175" max="6176" width="6.7109375" style="68" customWidth="1"/>
    <col min="6177" max="6177" width="5" style="68" customWidth="1"/>
    <col min="6178" max="6179" width="3.85546875" style="68" customWidth="1"/>
    <col min="6180" max="6180" width="5" style="68" customWidth="1"/>
    <col min="6181" max="6181" width="3.85546875" style="68" customWidth="1"/>
    <col min="6182" max="6182" width="3.7109375" style="68" customWidth="1"/>
    <col min="6183" max="6183" width="0.140625" style="68" customWidth="1"/>
    <col min="6184" max="6184" width="5" style="68" customWidth="1"/>
    <col min="6185" max="6186" width="3.85546875" style="68" customWidth="1"/>
    <col min="6187" max="6187" width="5" style="68" customWidth="1"/>
    <col min="6188" max="6400" width="9.140625" style="68"/>
    <col min="6401" max="6401" width="3.42578125" style="68" customWidth="1"/>
    <col min="6402" max="6402" width="15.140625" style="68" customWidth="1"/>
    <col min="6403" max="6403" width="3.7109375" style="68" customWidth="1"/>
    <col min="6404" max="6404" width="9.7109375" style="68" customWidth="1"/>
    <col min="6405" max="6417" width="6.7109375" style="68" customWidth="1"/>
    <col min="6418" max="6418" width="1.5703125" style="68" customWidth="1"/>
    <col min="6419" max="6421" width="6.7109375" style="68" customWidth="1"/>
    <col min="6422" max="6422" width="3.42578125" style="68" customWidth="1"/>
    <col min="6423" max="6425" width="6.7109375" style="68" customWidth="1"/>
    <col min="6426" max="6426" width="11.140625" style="68" customWidth="1"/>
    <col min="6427" max="6427" width="6.7109375" style="68" customWidth="1"/>
    <col min="6428" max="6428" width="1.5703125" style="68" customWidth="1"/>
    <col min="6429" max="6429" width="6.7109375" style="68" customWidth="1"/>
    <col min="6430" max="6430" width="10" style="68" customWidth="1"/>
    <col min="6431" max="6432" width="6.7109375" style="68" customWidth="1"/>
    <col min="6433" max="6433" width="5" style="68" customWidth="1"/>
    <col min="6434" max="6435" width="3.85546875" style="68" customWidth="1"/>
    <col min="6436" max="6436" width="5" style="68" customWidth="1"/>
    <col min="6437" max="6437" width="3.85546875" style="68" customWidth="1"/>
    <col min="6438" max="6438" width="3.7109375" style="68" customWidth="1"/>
    <col min="6439" max="6439" width="0.140625" style="68" customWidth="1"/>
    <col min="6440" max="6440" width="5" style="68" customWidth="1"/>
    <col min="6441" max="6442" width="3.85546875" style="68" customWidth="1"/>
    <col min="6443" max="6443" width="5" style="68" customWidth="1"/>
    <col min="6444" max="6656" width="9.140625" style="68"/>
    <col min="6657" max="6657" width="3.42578125" style="68" customWidth="1"/>
    <col min="6658" max="6658" width="15.140625" style="68" customWidth="1"/>
    <col min="6659" max="6659" width="3.7109375" style="68" customWidth="1"/>
    <col min="6660" max="6660" width="9.7109375" style="68" customWidth="1"/>
    <col min="6661" max="6673" width="6.7109375" style="68" customWidth="1"/>
    <col min="6674" max="6674" width="1.5703125" style="68" customWidth="1"/>
    <col min="6675" max="6677" width="6.7109375" style="68" customWidth="1"/>
    <col min="6678" max="6678" width="3.42578125" style="68" customWidth="1"/>
    <col min="6679" max="6681" width="6.7109375" style="68" customWidth="1"/>
    <col min="6682" max="6682" width="11.140625" style="68" customWidth="1"/>
    <col min="6683" max="6683" width="6.7109375" style="68" customWidth="1"/>
    <col min="6684" max="6684" width="1.5703125" style="68" customWidth="1"/>
    <col min="6685" max="6685" width="6.7109375" style="68" customWidth="1"/>
    <col min="6686" max="6686" width="10" style="68" customWidth="1"/>
    <col min="6687" max="6688" width="6.7109375" style="68" customWidth="1"/>
    <col min="6689" max="6689" width="5" style="68" customWidth="1"/>
    <col min="6690" max="6691" width="3.85546875" style="68" customWidth="1"/>
    <col min="6692" max="6692" width="5" style="68" customWidth="1"/>
    <col min="6693" max="6693" width="3.85546875" style="68" customWidth="1"/>
    <col min="6694" max="6694" width="3.7109375" style="68" customWidth="1"/>
    <col min="6695" max="6695" width="0.140625" style="68" customWidth="1"/>
    <col min="6696" max="6696" width="5" style="68" customWidth="1"/>
    <col min="6697" max="6698" width="3.85546875" style="68" customWidth="1"/>
    <col min="6699" max="6699" width="5" style="68" customWidth="1"/>
    <col min="6700" max="6912" width="9.140625" style="68"/>
    <col min="6913" max="6913" width="3.42578125" style="68" customWidth="1"/>
    <col min="6914" max="6914" width="15.140625" style="68" customWidth="1"/>
    <col min="6915" max="6915" width="3.7109375" style="68" customWidth="1"/>
    <col min="6916" max="6916" width="9.7109375" style="68" customWidth="1"/>
    <col min="6917" max="6929" width="6.7109375" style="68" customWidth="1"/>
    <col min="6930" max="6930" width="1.5703125" style="68" customWidth="1"/>
    <col min="6931" max="6933" width="6.7109375" style="68" customWidth="1"/>
    <col min="6934" max="6934" width="3.42578125" style="68" customWidth="1"/>
    <col min="6935" max="6937" width="6.7109375" style="68" customWidth="1"/>
    <col min="6938" max="6938" width="11.140625" style="68" customWidth="1"/>
    <col min="6939" max="6939" width="6.7109375" style="68" customWidth="1"/>
    <col min="6940" max="6940" width="1.5703125" style="68" customWidth="1"/>
    <col min="6941" max="6941" width="6.7109375" style="68" customWidth="1"/>
    <col min="6942" max="6942" width="10" style="68" customWidth="1"/>
    <col min="6943" max="6944" width="6.7109375" style="68" customWidth="1"/>
    <col min="6945" max="6945" width="5" style="68" customWidth="1"/>
    <col min="6946" max="6947" width="3.85546875" style="68" customWidth="1"/>
    <col min="6948" max="6948" width="5" style="68" customWidth="1"/>
    <col min="6949" max="6949" width="3.85546875" style="68" customWidth="1"/>
    <col min="6950" max="6950" width="3.7109375" style="68" customWidth="1"/>
    <col min="6951" max="6951" width="0.140625" style="68" customWidth="1"/>
    <col min="6952" max="6952" width="5" style="68" customWidth="1"/>
    <col min="6953" max="6954" width="3.85546875" style="68" customWidth="1"/>
    <col min="6955" max="6955" width="5" style="68" customWidth="1"/>
    <col min="6956" max="7168" width="9.140625" style="68"/>
    <col min="7169" max="7169" width="3.42578125" style="68" customWidth="1"/>
    <col min="7170" max="7170" width="15.140625" style="68" customWidth="1"/>
    <col min="7171" max="7171" width="3.7109375" style="68" customWidth="1"/>
    <col min="7172" max="7172" width="9.7109375" style="68" customWidth="1"/>
    <col min="7173" max="7185" width="6.7109375" style="68" customWidth="1"/>
    <col min="7186" max="7186" width="1.5703125" style="68" customWidth="1"/>
    <col min="7187" max="7189" width="6.7109375" style="68" customWidth="1"/>
    <col min="7190" max="7190" width="3.42578125" style="68" customWidth="1"/>
    <col min="7191" max="7193" width="6.7109375" style="68" customWidth="1"/>
    <col min="7194" max="7194" width="11.140625" style="68" customWidth="1"/>
    <col min="7195" max="7195" width="6.7109375" style="68" customWidth="1"/>
    <col min="7196" max="7196" width="1.5703125" style="68" customWidth="1"/>
    <col min="7197" max="7197" width="6.7109375" style="68" customWidth="1"/>
    <col min="7198" max="7198" width="10" style="68" customWidth="1"/>
    <col min="7199" max="7200" width="6.7109375" style="68" customWidth="1"/>
    <col min="7201" max="7201" width="5" style="68" customWidth="1"/>
    <col min="7202" max="7203" width="3.85546875" style="68" customWidth="1"/>
    <col min="7204" max="7204" width="5" style="68" customWidth="1"/>
    <col min="7205" max="7205" width="3.85546875" style="68" customWidth="1"/>
    <col min="7206" max="7206" width="3.7109375" style="68" customWidth="1"/>
    <col min="7207" max="7207" width="0.140625" style="68" customWidth="1"/>
    <col min="7208" max="7208" width="5" style="68" customWidth="1"/>
    <col min="7209" max="7210" width="3.85546875" style="68" customWidth="1"/>
    <col min="7211" max="7211" width="5" style="68" customWidth="1"/>
    <col min="7212" max="7424" width="9.140625" style="68"/>
    <col min="7425" max="7425" width="3.42578125" style="68" customWidth="1"/>
    <col min="7426" max="7426" width="15.140625" style="68" customWidth="1"/>
    <col min="7427" max="7427" width="3.7109375" style="68" customWidth="1"/>
    <col min="7428" max="7428" width="9.7109375" style="68" customWidth="1"/>
    <col min="7429" max="7441" width="6.7109375" style="68" customWidth="1"/>
    <col min="7442" max="7442" width="1.5703125" style="68" customWidth="1"/>
    <col min="7443" max="7445" width="6.7109375" style="68" customWidth="1"/>
    <col min="7446" max="7446" width="3.42578125" style="68" customWidth="1"/>
    <col min="7447" max="7449" width="6.7109375" style="68" customWidth="1"/>
    <col min="7450" max="7450" width="11.140625" style="68" customWidth="1"/>
    <col min="7451" max="7451" width="6.7109375" style="68" customWidth="1"/>
    <col min="7452" max="7452" width="1.5703125" style="68" customWidth="1"/>
    <col min="7453" max="7453" width="6.7109375" style="68" customWidth="1"/>
    <col min="7454" max="7454" width="10" style="68" customWidth="1"/>
    <col min="7455" max="7456" width="6.7109375" style="68" customWidth="1"/>
    <col min="7457" max="7457" width="5" style="68" customWidth="1"/>
    <col min="7458" max="7459" width="3.85546875" style="68" customWidth="1"/>
    <col min="7460" max="7460" width="5" style="68" customWidth="1"/>
    <col min="7461" max="7461" width="3.85546875" style="68" customWidth="1"/>
    <col min="7462" max="7462" width="3.7109375" style="68" customWidth="1"/>
    <col min="7463" max="7463" width="0.140625" style="68" customWidth="1"/>
    <col min="7464" max="7464" width="5" style="68" customWidth="1"/>
    <col min="7465" max="7466" width="3.85546875" style="68" customWidth="1"/>
    <col min="7467" max="7467" width="5" style="68" customWidth="1"/>
    <col min="7468" max="7680" width="9.140625" style="68"/>
    <col min="7681" max="7681" width="3.42578125" style="68" customWidth="1"/>
    <col min="7682" max="7682" width="15.140625" style="68" customWidth="1"/>
    <col min="7683" max="7683" width="3.7109375" style="68" customWidth="1"/>
    <col min="7684" max="7684" width="9.7109375" style="68" customWidth="1"/>
    <col min="7685" max="7697" width="6.7109375" style="68" customWidth="1"/>
    <col min="7698" max="7698" width="1.5703125" style="68" customWidth="1"/>
    <col min="7699" max="7701" width="6.7109375" style="68" customWidth="1"/>
    <col min="7702" max="7702" width="3.42578125" style="68" customWidth="1"/>
    <col min="7703" max="7705" width="6.7109375" style="68" customWidth="1"/>
    <col min="7706" max="7706" width="11.140625" style="68" customWidth="1"/>
    <col min="7707" max="7707" width="6.7109375" style="68" customWidth="1"/>
    <col min="7708" max="7708" width="1.5703125" style="68" customWidth="1"/>
    <col min="7709" max="7709" width="6.7109375" style="68" customWidth="1"/>
    <col min="7710" max="7710" width="10" style="68" customWidth="1"/>
    <col min="7711" max="7712" width="6.7109375" style="68" customWidth="1"/>
    <col min="7713" max="7713" width="5" style="68" customWidth="1"/>
    <col min="7714" max="7715" width="3.85546875" style="68" customWidth="1"/>
    <col min="7716" max="7716" width="5" style="68" customWidth="1"/>
    <col min="7717" max="7717" width="3.85546875" style="68" customWidth="1"/>
    <col min="7718" max="7718" width="3.7109375" style="68" customWidth="1"/>
    <col min="7719" max="7719" width="0.140625" style="68" customWidth="1"/>
    <col min="7720" max="7720" width="5" style="68" customWidth="1"/>
    <col min="7721" max="7722" width="3.85546875" style="68" customWidth="1"/>
    <col min="7723" max="7723" width="5" style="68" customWidth="1"/>
    <col min="7724" max="7936" width="9.140625" style="68"/>
    <col min="7937" max="7937" width="3.42578125" style="68" customWidth="1"/>
    <col min="7938" max="7938" width="15.140625" style="68" customWidth="1"/>
    <col min="7939" max="7939" width="3.7109375" style="68" customWidth="1"/>
    <col min="7940" max="7940" width="9.7109375" style="68" customWidth="1"/>
    <col min="7941" max="7953" width="6.7109375" style="68" customWidth="1"/>
    <col min="7954" max="7954" width="1.5703125" style="68" customWidth="1"/>
    <col min="7955" max="7957" width="6.7109375" style="68" customWidth="1"/>
    <col min="7958" max="7958" width="3.42578125" style="68" customWidth="1"/>
    <col min="7959" max="7961" width="6.7109375" style="68" customWidth="1"/>
    <col min="7962" max="7962" width="11.140625" style="68" customWidth="1"/>
    <col min="7963" max="7963" width="6.7109375" style="68" customWidth="1"/>
    <col min="7964" max="7964" width="1.5703125" style="68" customWidth="1"/>
    <col min="7965" max="7965" width="6.7109375" style="68" customWidth="1"/>
    <col min="7966" max="7966" width="10" style="68" customWidth="1"/>
    <col min="7967" max="7968" width="6.7109375" style="68" customWidth="1"/>
    <col min="7969" max="7969" width="5" style="68" customWidth="1"/>
    <col min="7970" max="7971" width="3.85546875" style="68" customWidth="1"/>
    <col min="7972" max="7972" width="5" style="68" customWidth="1"/>
    <col min="7973" max="7973" width="3.85546875" style="68" customWidth="1"/>
    <col min="7974" max="7974" width="3.7109375" style="68" customWidth="1"/>
    <col min="7975" max="7975" width="0.140625" style="68" customWidth="1"/>
    <col min="7976" max="7976" width="5" style="68" customWidth="1"/>
    <col min="7977" max="7978" width="3.85546875" style="68" customWidth="1"/>
    <col min="7979" max="7979" width="5" style="68" customWidth="1"/>
    <col min="7980" max="8192" width="9.140625" style="68"/>
    <col min="8193" max="8193" width="3.42578125" style="68" customWidth="1"/>
    <col min="8194" max="8194" width="15.140625" style="68" customWidth="1"/>
    <col min="8195" max="8195" width="3.7109375" style="68" customWidth="1"/>
    <col min="8196" max="8196" width="9.7109375" style="68" customWidth="1"/>
    <col min="8197" max="8209" width="6.7109375" style="68" customWidth="1"/>
    <col min="8210" max="8210" width="1.5703125" style="68" customWidth="1"/>
    <col min="8211" max="8213" width="6.7109375" style="68" customWidth="1"/>
    <col min="8214" max="8214" width="3.42578125" style="68" customWidth="1"/>
    <col min="8215" max="8217" width="6.7109375" style="68" customWidth="1"/>
    <col min="8218" max="8218" width="11.140625" style="68" customWidth="1"/>
    <col min="8219" max="8219" width="6.7109375" style="68" customWidth="1"/>
    <col min="8220" max="8220" width="1.5703125" style="68" customWidth="1"/>
    <col min="8221" max="8221" width="6.7109375" style="68" customWidth="1"/>
    <col min="8222" max="8222" width="10" style="68" customWidth="1"/>
    <col min="8223" max="8224" width="6.7109375" style="68" customWidth="1"/>
    <col min="8225" max="8225" width="5" style="68" customWidth="1"/>
    <col min="8226" max="8227" width="3.85546875" style="68" customWidth="1"/>
    <col min="8228" max="8228" width="5" style="68" customWidth="1"/>
    <col min="8229" max="8229" width="3.85546875" style="68" customWidth="1"/>
    <col min="8230" max="8230" width="3.7109375" style="68" customWidth="1"/>
    <col min="8231" max="8231" width="0.140625" style="68" customWidth="1"/>
    <col min="8232" max="8232" width="5" style="68" customWidth="1"/>
    <col min="8233" max="8234" width="3.85546875" style="68" customWidth="1"/>
    <col min="8235" max="8235" width="5" style="68" customWidth="1"/>
    <col min="8236" max="8448" width="9.140625" style="68"/>
    <col min="8449" max="8449" width="3.42578125" style="68" customWidth="1"/>
    <col min="8450" max="8450" width="15.140625" style="68" customWidth="1"/>
    <col min="8451" max="8451" width="3.7109375" style="68" customWidth="1"/>
    <col min="8452" max="8452" width="9.7109375" style="68" customWidth="1"/>
    <col min="8453" max="8465" width="6.7109375" style="68" customWidth="1"/>
    <col min="8466" max="8466" width="1.5703125" style="68" customWidth="1"/>
    <col min="8467" max="8469" width="6.7109375" style="68" customWidth="1"/>
    <col min="8470" max="8470" width="3.42578125" style="68" customWidth="1"/>
    <col min="8471" max="8473" width="6.7109375" style="68" customWidth="1"/>
    <col min="8474" max="8474" width="11.140625" style="68" customWidth="1"/>
    <col min="8475" max="8475" width="6.7109375" style="68" customWidth="1"/>
    <col min="8476" max="8476" width="1.5703125" style="68" customWidth="1"/>
    <col min="8477" max="8477" width="6.7109375" style="68" customWidth="1"/>
    <col min="8478" max="8478" width="10" style="68" customWidth="1"/>
    <col min="8479" max="8480" width="6.7109375" style="68" customWidth="1"/>
    <col min="8481" max="8481" width="5" style="68" customWidth="1"/>
    <col min="8482" max="8483" width="3.85546875" style="68" customWidth="1"/>
    <col min="8484" max="8484" width="5" style="68" customWidth="1"/>
    <col min="8485" max="8485" width="3.85546875" style="68" customWidth="1"/>
    <col min="8486" max="8486" width="3.7109375" style="68" customWidth="1"/>
    <col min="8487" max="8487" width="0.140625" style="68" customWidth="1"/>
    <col min="8488" max="8488" width="5" style="68" customWidth="1"/>
    <col min="8489" max="8490" width="3.85546875" style="68" customWidth="1"/>
    <col min="8491" max="8491" width="5" style="68" customWidth="1"/>
    <col min="8492" max="8704" width="9.140625" style="68"/>
    <col min="8705" max="8705" width="3.42578125" style="68" customWidth="1"/>
    <col min="8706" max="8706" width="15.140625" style="68" customWidth="1"/>
    <col min="8707" max="8707" width="3.7109375" style="68" customWidth="1"/>
    <col min="8708" max="8708" width="9.7109375" style="68" customWidth="1"/>
    <col min="8709" max="8721" width="6.7109375" style="68" customWidth="1"/>
    <col min="8722" max="8722" width="1.5703125" style="68" customWidth="1"/>
    <col min="8723" max="8725" width="6.7109375" style="68" customWidth="1"/>
    <col min="8726" max="8726" width="3.42578125" style="68" customWidth="1"/>
    <col min="8727" max="8729" width="6.7109375" style="68" customWidth="1"/>
    <col min="8730" max="8730" width="11.140625" style="68" customWidth="1"/>
    <col min="8731" max="8731" width="6.7109375" style="68" customWidth="1"/>
    <col min="8732" max="8732" width="1.5703125" style="68" customWidth="1"/>
    <col min="8733" max="8733" width="6.7109375" style="68" customWidth="1"/>
    <col min="8734" max="8734" width="10" style="68" customWidth="1"/>
    <col min="8735" max="8736" width="6.7109375" style="68" customWidth="1"/>
    <col min="8737" max="8737" width="5" style="68" customWidth="1"/>
    <col min="8738" max="8739" width="3.85546875" style="68" customWidth="1"/>
    <col min="8740" max="8740" width="5" style="68" customWidth="1"/>
    <col min="8741" max="8741" width="3.85546875" style="68" customWidth="1"/>
    <col min="8742" max="8742" width="3.7109375" style="68" customWidth="1"/>
    <col min="8743" max="8743" width="0.140625" style="68" customWidth="1"/>
    <col min="8744" max="8744" width="5" style="68" customWidth="1"/>
    <col min="8745" max="8746" width="3.85546875" style="68" customWidth="1"/>
    <col min="8747" max="8747" width="5" style="68" customWidth="1"/>
    <col min="8748" max="8960" width="9.140625" style="68"/>
    <col min="8961" max="8961" width="3.42578125" style="68" customWidth="1"/>
    <col min="8962" max="8962" width="15.140625" style="68" customWidth="1"/>
    <col min="8963" max="8963" width="3.7109375" style="68" customWidth="1"/>
    <col min="8964" max="8964" width="9.7109375" style="68" customWidth="1"/>
    <col min="8965" max="8977" width="6.7109375" style="68" customWidth="1"/>
    <col min="8978" max="8978" width="1.5703125" style="68" customWidth="1"/>
    <col min="8979" max="8981" width="6.7109375" style="68" customWidth="1"/>
    <col min="8982" max="8982" width="3.42578125" style="68" customWidth="1"/>
    <col min="8983" max="8985" width="6.7109375" style="68" customWidth="1"/>
    <col min="8986" max="8986" width="11.140625" style="68" customWidth="1"/>
    <col min="8987" max="8987" width="6.7109375" style="68" customWidth="1"/>
    <col min="8988" max="8988" width="1.5703125" style="68" customWidth="1"/>
    <col min="8989" max="8989" width="6.7109375" style="68" customWidth="1"/>
    <col min="8990" max="8990" width="10" style="68" customWidth="1"/>
    <col min="8991" max="8992" width="6.7109375" style="68" customWidth="1"/>
    <col min="8993" max="8993" width="5" style="68" customWidth="1"/>
    <col min="8994" max="8995" width="3.85546875" style="68" customWidth="1"/>
    <col min="8996" max="8996" width="5" style="68" customWidth="1"/>
    <col min="8997" max="8997" width="3.85546875" style="68" customWidth="1"/>
    <col min="8998" max="8998" width="3.7109375" style="68" customWidth="1"/>
    <col min="8999" max="8999" width="0.140625" style="68" customWidth="1"/>
    <col min="9000" max="9000" width="5" style="68" customWidth="1"/>
    <col min="9001" max="9002" width="3.85546875" style="68" customWidth="1"/>
    <col min="9003" max="9003" width="5" style="68" customWidth="1"/>
    <col min="9004" max="9216" width="9.140625" style="68"/>
    <col min="9217" max="9217" width="3.42578125" style="68" customWidth="1"/>
    <col min="9218" max="9218" width="15.140625" style="68" customWidth="1"/>
    <col min="9219" max="9219" width="3.7109375" style="68" customWidth="1"/>
    <col min="9220" max="9220" width="9.7109375" style="68" customWidth="1"/>
    <col min="9221" max="9233" width="6.7109375" style="68" customWidth="1"/>
    <col min="9234" max="9234" width="1.5703125" style="68" customWidth="1"/>
    <col min="9235" max="9237" width="6.7109375" style="68" customWidth="1"/>
    <col min="9238" max="9238" width="3.42578125" style="68" customWidth="1"/>
    <col min="9239" max="9241" width="6.7109375" style="68" customWidth="1"/>
    <col min="9242" max="9242" width="11.140625" style="68" customWidth="1"/>
    <col min="9243" max="9243" width="6.7109375" style="68" customWidth="1"/>
    <col min="9244" max="9244" width="1.5703125" style="68" customWidth="1"/>
    <col min="9245" max="9245" width="6.7109375" style="68" customWidth="1"/>
    <col min="9246" max="9246" width="10" style="68" customWidth="1"/>
    <col min="9247" max="9248" width="6.7109375" style="68" customWidth="1"/>
    <col min="9249" max="9249" width="5" style="68" customWidth="1"/>
    <col min="9250" max="9251" width="3.85546875" style="68" customWidth="1"/>
    <col min="9252" max="9252" width="5" style="68" customWidth="1"/>
    <col min="9253" max="9253" width="3.85546875" style="68" customWidth="1"/>
    <col min="9254" max="9254" width="3.7109375" style="68" customWidth="1"/>
    <col min="9255" max="9255" width="0.140625" style="68" customWidth="1"/>
    <col min="9256" max="9256" width="5" style="68" customWidth="1"/>
    <col min="9257" max="9258" width="3.85546875" style="68" customWidth="1"/>
    <col min="9259" max="9259" width="5" style="68" customWidth="1"/>
    <col min="9260" max="9472" width="9.140625" style="68"/>
    <col min="9473" max="9473" width="3.42578125" style="68" customWidth="1"/>
    <col min="9474" max="9474" width="15.140625" style="68" customWidth="1"/>
    <col min="9475" max="9475" width="3.7109375" style="68" customWidth="1"/>
    <col min="9476" max="9476" width="9.7109375" style="68" customWidth="1"/>
    <col min="9477" max="9489" width="6.7109375" style="68" customWidth="1"/>
    <col min="9490" max="9490" width="1.5703125" style="68" customWidth="1"/>
    <col min="9491" max="9493" width="6.7109375" style="68" customWidth="1"/>
    <col min="9494" max="9494" width="3.42578125" style="68" customWidth="1"/>
    <col min="9495" max="9497" width="6.7109375" style="68" customWidth="1"/>
    <col min="9498" max="9498" width="11.140625" style="68" customWidth="1"/>
    <col min="9499" max="9499" width="6.7109375" style="68" customWidth="1"/>
    <col min="9500" max="9500" width="1.5703125" style="68" customWidth="1"/>
    <col min="9501" max="9501" width="6.7109375" style="68" customWidth="1"/>
    <col min="9502" max="9502" width="10" style="68" customWidth="1"/>
    <col min="9503" max="9504" width="6.7109375" style="68" customWidth="1"/>
    <col min="9505" max="9505" width="5" style="68" customWidth="1"/>
    <col min="9506" max="9507" width="3.85546875" style="68" customWidth="1"/>
    <col min="9508" max="9508" width="5" style="68" customWidth="1"/>
    <col min="9509" max="9509" width="3.85546875" style="68" customWidth="1"/>
    <col min="9510" max="9510" width="3.7109375" style="68" customWidth="1"/>
    <col min="9511" max="9511" width="0.140625" style="68" customWidth="1"/>
    <col min="9512" max="9512" width="5" style="68" customWidth="1"/>
    <col min="9513" max="9514" width="3.85546875" style="68" customWidth="1"/>
    <col min="9515" max="9515" width="5" style="68" customWidth="1"/>
    <col min="9516" max="9728" width="9.140625" style="68"/>
    <col min="9729" max="9729" width="3.42578125" style="68" customWidth="1"/>
    <col min="9730" max="9730" width="15.140625" style="68" customWidth="1"/>
    <col min="9731" max="9731" width="3.7109375" style="68" customWidth="1"/>
    <col min="9732" max="9732" width="9.7109375" style="68" customWidth="1"/>
    <col min="9733" max="9745" width="6.7109375" style="68" customWidth="1"/>
    <col min="9746" max="9746" width="1.5703125" style="68" customWidth="1"/>
    <col min="9747" max="9749" width="6.7109375" style="68" customWidth="1"/>
    <col min="9750" max="9750" width="3.42578125" style="68" customWidth="1"/>
    <col min="9751" max="9753" width="6.7109375" style="68" customWidth="1"/>
    <col min="9754" max="9754" width="11.140625" style="68" customWidth="1"/>
    <col min="9755" max="9755" width="6.7109375" style="68" customWidth="1"/>
    <col min="9756" max="9756" width="1.5703125" style="68" customWidth="1"/>
    <col min="9757" max="9757" width="6.7109375" style="68" customWidth="1"/>
    <col min="9758" max="9758" width="10" style="68" customWidth="1"/>
    <col min="9759" max="9760" width="6.7109375" style="68" customWidth="1"/>
    <col min="9761" max="9761" width="5" style="68" customWidth="1"/>
    <col min="9762" max="9763" width="3.85546875" style="68" customWidth="1"/>
    <col min="9764" max="9764" width="5" style="68" customWidth="1"/>
    <col min="9765" max="9765" width="3.85546875" style="68" customWidth="1"/>
    <col min="9766" max="9766" width="3.7109375" style="68" customWidth="1"/>
    <col min="9767" max="9767" width="0.140625" style="68" customWidth="1"/>
    <col min="9768" max="9768" width="5" style="68" customWidth="1"/>
    <col min="9769" max="9770" width="3.85546875" style="68" customWidth="1"/>
    <col min="9771" max="9771" width="5" style="68" customWidth="1"/>
    <col min="9772" max="9984" width="9.140625" style="68"/>
    <col min="9985" max="9985" width="3.42578125" style="68" customWidth="1"/>
    <col min="9986" max="9986" width="15.140625" style="68" customWidth="1"/>
    <col min="9987" max="9987" width="3.7109375" style="68" customWidth="1"/>
    <col min="9988" max="9988" width="9.7109375" style="68" customWidth="1"/>
    <col min="9989" max="10001" width="6.7109375" style="68" customWidth="1"/>
    <col min="10002" max="10002" width="1.5703125" style="68" customWidth="1"/>
    <col min="10003" max="10005" width="6.7109375" style="68" customWidth="1"/>
    <col min="10006" max="10006" width="3.42578125" style="68" customWidth="1"/>
    <col min="10007" max="10009" width="6.7109375" style="68" customWidth="1"/>
    <col min="10010" max="10010" width="11.140625" style="68" customWidth="1"/>
    <col min="10011" max="10011" width="6.7109375" style="68" customWidth="1"/>
    <col min="10012" max="10012" width="1.5703125" style="68" customWidth="1"/>
    <col min="10013" max="10013" width="6.7109375" style="68" customWidth="1"/>
    <col min="10014" max="10014" width="10" style="68" customWidth="1"/>
    <col min="10015" max="10016" width="6.7109375" style="68" customWidth="1"/>
    <col min="10017" max="10017" width="5" style="68" customWidth="1"/>
    <col min="10018" max="10019" width="3.85546875" style="68" customWidth="1"/>
    <col min="10020" max="10020" width="5" style="68" customWidth="1"/>
    <col min="10021" max="10021" width="3.85546875" style="68" customWidth="1"/>
    <col min="10022" max="10022" width="3.7109375" style="68" customWidth="1"/>
    <col min="10023" max="10023" width="0.140625" style="68" customWidth="1"/>
    <col min="10024" max="10024" width="5" style="68" customWidth="1"/>
    <col min="10025" max="10026" width="3.85546875" style="68" customWidth="1"/>
    <col min="10027" max="10027" width="5" style="68" customWidth="1"/>
    <col min="10028" max="10240" width="9.140625" style="68"/>
    <col min="10241" max="10241" width="3.42578125" style="68" customWidth="1"/>
    <col min="10242" max="10242" width="15.140625" style="68" customWidth="1"/>
    <col min="10243" max="10243" width="3.7109375" style="68" customWidth="1"/>
    <col min="10244" max="10244" width="9.7109375" style="68" customWidth="1"/>
    <col min="10245" max="10257" width="6.7109375" style="68" customWidth="1"/>
    <col min="10258" max="10258" width="1.5703125" style="68" customWidth="1"/>
    <col min="10259" max="10261" width="6.7109375" style="68" customWidth="1"/>
    <col min="10262" max="10262" width="3.42578125" style="68" customWidth="1"/>
    <col min="10263" max="10265" width="6.7109375" style="68" customWidth="1"/>
    <col min="10266" max="10266" width="11.140625" style="68" customWidth="1"/>
    <col min="10267" max="10267" width="6.7109375" style="68" customWidth="1"/>
    <col min="10268" max="10268" width="1.5703125" style="68" customWidth="1"/>
    <col min="10269" max="10269" width="6.7109375" style="68" customWidth="1"/>
    <col min="10270" max="10270" width="10" style="68" customWidth="1"/>
    <col min="10271" max="10272" width="6.7109375" style="68" customWidth="1"/>
    <col min="10273" max="10273" width="5" style="68" customWidth="1"/>
    <col min="10274" max="10275" width="3.85546875" style="68" customWidth="1"/>
    <col min="10276" max="10276" width="5" style="68" customWidth="1"/>
    <col min="10277" max="10277" width="3.85546875" style="68" customWidth="1"/>
    <col min="10278" max="10278" width="3.7109375" style="68" customWidth="1"/>
    <col min="10279" max="10279" width="0.140625" style="68" customWidth="1"/>
    <col min="10280" max="10280" width="5" style="68" customWidth="1"/>
    <col min="10281" max="10282" width="3.85546875" style="68" customWidth="1"/>
    <col min="10283" max="10283" width="5" style="68" customWidth="1"/>
    <col min="10284" max="10496" width="9.140625" style="68"/>
    <col min="10497" max="10497" width="3.42578125" style="68" customWidth="1"/>
    <col min="10498" max="10498" width="15.140625" style="68" customWidth="1"/>
    <col min="10499" max="10499" width="3.7109375" style="68" customWidth="1"/>
    <col min="10500" max="10500" width="9.7109375" style="68" customWidth="1"/>
    <col min="10501" max="10513" width="6.7109375" style="68" customWidth="1"/>
    <col min="10514" max="10514" width="1.5703125" style="68" customWidth="1"/>
    <col min="10515" max="10517" width="6.7109375" style="68" customWidth="1"/>
    <col min="10518" max="10518" width="3.42578125" style="68" customWidth="1"/>
    <col min="10519" max="10521" width="6.7109375" style="68" customWidth="1"/>
    <col min="10522" max="10522" width="11.140625" style="68" customWidth="1"/>
    <col min="10523" max="10523" width="6.7109375" style="68" customWidth="1"/>
    <col min="10524" max="10524" width="1.5703125" style="68" customWidth="1"/>
    <col min="10525" max="10525" width="6.7109375" style="68" customWidth="1"/>
    <col min="10526" max="10526" width="10" style="68" customWidth="1"/>
    <col min="10527" max="10528" width="6.7109375" style="68" customWidth="1"/>
    <col min="10529" max="10529" width="5" style="68" customWidth="1"/>
    <col min="10530" max="10531" width="3.85546875" style="68" customWidth="1"/>
    <col min="10532" max="10532" width="5" style="68" customWidth="1"/>
    <col min="10533" max="10533" width="3.85546875" style="68" customWidth="1"/>
    <col min="10534" max="10534" width="3.7109375" style="68" customWidth="1"/>
    <col min="10535" max="10535" width="0.140625" style="68" customWidth="1"/>
    <col min="10536" max="10536" width="5" style="68" customWidth="1"/>
    <col min="10537" max="10538" width="3.85546875" style="68" customWidth="1"/>
    <col min="10539" max="10539" width="5" style="68" customWidth="1"/>
    <col min="10540" max="10752" width="9.140625" style="68"/>
    <col min="10753" max="10753" width="3.42578125" style="68" customWidth="1"/>
    <col min="10754" max="10754" width="15.140625" style="68" customWidth="1"/>
    <col min="10755" max="10755" width="3.7109375" style="68" customWidth="1"/>
    <col min="10756" max="10756" width="9.7109375" style="68" customWidth="1"/>
    <col min="10757" max="10769" width="6.7109375" style="68" customWidth="1"/>
    <col min="10770" max="10770" width="1.5703125" style="68" customWidth="1"/>
    <col min="10771" max="10773" width="6.7109375" style="68" customWidth="1"/>
    <col min="10774" max="10774" width="3.42578125" style="68" customWidth="1"/>
    <col min="10775" max="10777" width="6.7109375" style="68" customWidth="1"/>
    <col min="10778" max="10778" width="11.140625" style="68" customWidth="1"/>
    <col min="10779" max="10779" width="6.7109375" style="68" customWidth="1"/>
    <col min="10780" max="10780" width="1.5703125" style="68" customWidth="1"/>
    <col min="10781" max="10781" width="6.7109375" style="68" customWidth="1"/>
    <col min="10782" max="10782" width="10" style="68" customWidth="1"/>
    <col min="10783" max="10784" width="6.7109375" style="68" customWidth="1"/>
    <col min="10785" max="10785" width="5" style="68" customWidth="1"/>
    <col min="10786" max="10787" width="3.85546875" style="68" customWidth="1"/>
    <col min="10788" max="10788" width="5" style="68" customWidth="1"/>
    <col min="10789" max="10789" width="3.85546875" style="68" customWidth="1"/>
    <col min="10790" max="10790" width="3.7109375" style="68" customWidth="1"/>
    <col min="10791" max="10791" width="0.140625" style="68" customWidth="1"/>
    <col min="10792" max="10792" width="5" style="68" customWidth="1"/>
    <col min="10793" max="10794" width="3.85546875" style="68" customWidth="1"/>
    <col min="10795" max="10795" width="5" style="68" customWidth="1"/>
    <col min="10796" max="11008" width="9.140625" style="68"/>
    <col min="11009" max="11009" width="3.42578125" style="68" customWidth="1"/>
    <col min="11010" max="11010" width="15.140625" style="68" customWidth="1"/>
    <col min="11011" max="11011" width="3.7109375" style="68" customWidth="1"/>
    <col min="11012" max="11012" width="9.7109375" style="68" customWidth="1"/>
    <col min="11013" max="11025" width="6.7109375" style="68" customWidth="1"/>
    <col min="11026" max="11026" width="1.5703125" style="68" customWidth="1"/>
    <col min="11027" max="11029" width="6.7109375" style="68" customWidth="1"/>
    <col min="11030" max="11030" width="3.42578125" style="68" customWidth="1"/>
    <col min="11031" max="11033" width="6.7109375" style="68" customWidth="1"/>
    <col min="11034" max="11034" width="11.140625" style="68" customWidth="1"/>
    <col min="11035" max="11035" width="6.7109375" style="68" customWidth="1"/>
    <col min="11036" max="11036" width="1.5703125" style="68" customWidth="1"/>
    <col min="11037" max="11037" width="6.7109375" style="68" customWidth="1"/>
    <col min="11038" max="11038" width="10" style="68" customWidth="1"/>
    <col min="11039" max="11040" width="6.7109375" style="68" customWidth="1"/>
    <col min="11041" max="11041" width="5" style="68" customWidth="1"/>
    <col min="11042" max="11043" width="3.85546875" style="68" customWidth="1"/>
    <col min="11044" max="11044" width="5" style="68" customWidth="1"/>
    <col min="11045" max="11045" width="3.85546875" style="68" customWidth="1"/>
    <col min="11046" max="11046" width="3.7109375" style="68" customWidth="1"/>
    <col min="11047" max="11047" width="0.140625" style="68" customWidth="1"/>
    <col min="11048" max="11048" width="5" style="68" customWidth="1"/>
    <col min="11049" max="11050" width="3.85546875" style="68" customWidth="1"/>
    <col min="11051" max="11051" width="5" style="68" customWidth="1"/>
    <col min="11052" max="11264" width="9.140625" style="68"/>
    <col min="11265" max="11265" width="3.42578125" style="68" customWidth="1"/>
    <col min="11266" max="11266" width="15.140625" style="68" customWidth="1"/>
    <col min="11267" max="11267" width="3.7109375" style="68" customWidth="1"/>
    <col min="11268" max="11268" width="9.7109375" style="68" customWidth="1"/>
    <col min="11269" max="11281" width="6.7109375" style="68" customWidth="1"/>
    <col min="11282" max="11282" width="1.5703125" style="68" customWidth="1"/>
    <col min="11283" max="11285" width="6.7109375" style="68" customWidth="1"/>
    <col min="11286" max="11286" width="3.42578125" style="68" customWidth="1"/>
    <col min="11287" max="11289" width="6.7109375" style="68" customWidth="1"/>
    <col min="11290" max="11290" width="11.140625" style="68" customWidth="1"/>
    <col min="11291" max="11291" width="6.7109375" style="68" customWidth="1"/>
    <col min="11292" max="11292" width="1.5703125" style="68" customWidth="1"/>
    <col min="11293" max="11293" width="6.7109375" style="68" customWidth="1"/>
    <col min="11294" max="11294" width="10" style="68" customWidth="1"/>
    <col min="11295" max="11296" width="6.7109375" style="68" customWidth="1"/>
    <col min="11297" max="11297" width="5" style="68" customWidth="1"/>
    <col min="11298" max="11299" width="3.85546875" style="68" customWidth="1"/>
    <col min="11300" max="11300" width="5" style="68" customWidth="1"/>
    <col min="11301" max="11301" width="3.85546875" style="68" customWidth="1"/>
    <col min="11302" max="11302" width="3.7109375" style="68" customWidth="1"/>
    <col min="11303" max="11303" width="0.140625" style="68" customWidth="1"/>
    <col min="11304" max="11304" width="5" style="68" customWidth="1"/>
    <col min="11305" max="11306" width="3.85546875" style="68" customWidth="1"/>
    <col min="11307" max="11307" width="5" style="68" customWidth="1"/>
    <col min="11308" max="11520" width="9.140625" style="68"/>
    <col min="11521" max="11521" width="3.42578125" style="68" customWidth="1"/>
    <col min="11522" max="11522" width="15.140625" style="68" customWidth="1"/>
    <col min="11523" max="11523" width="3.7109375" style="68" customWidth="1"/>
    <col min="11524" max="11524" width="9.7109375" style="68" customWidth="1"/>
    <col min="11525" max="11537" width="6.7109375" style="68" customWidth="1"/>
    <col min="11538" max="11538" width="1.5703125" style="68" customWidth="1"/>
    <col min="11539" max="11541" width="6.7109375" style="68" customWidth="1"/>
    <col min="11542" max="11542" width="3.42578125" style="68" customWidth="1"/>
    <col min="11543" max="11545" width="6.7109375" style="68" customWidth="1"/>
    <col min="11546" max="11546" width="11.140625" style="68" customWidth="1"/>
    <col min="11547" max="11547" width="6.7109375" style="68" customWidth="1"/>
    <col min="11548" max="11548" width="1.5703125" style="68" customWidth="1"/>
    <col min="11549" max="11549" width="6.7109375" style="68" customWidth="1"/>
    <col min="11550" max="11550" width="10" style="68" customWidth="1"/>
    <col min="11551" max="11552" width="6.7109375" style="68" customWidth="1"/>
    <col min="11553" max="11553" width="5" style="68" customWidth="1"/>
    <col min="11554" max="11555" width="3.85546875" style="68" customWidth="1"/>
    <col min="11556" max="11556" width="5" style="68" customWidth="1"/>
    <col min="11557" max="11557" width="3.85546875" style="68" customWidth="1"/>
    <col min="11558" max="11558" width="3.7109375" style="68" customWidth="1"/>
    <col min="11559" max="11559" width="0.140625" style="68" customWidth="1"/>
    <col min="11560" max="11560" width="5" style="68" customWidth="1"/>
    <col min="11561" max="11562" width="3.85546875" style="68" customWidth="1"/>
    <col min="11563" max="11563" width="5" style="68" customWidth="1"/>
    <col min="11564" max="11776" width="9.140625" style="68"/>
    <col min="11777" max="11777" width="3.42578125" style="68" customWidth="1"/>
    <col min="11778" max="11778" width="15.140625" style="68" customWidth="1"/>
    <col min="11779" max="11779" width="3.7109375" style="68" customWidth="1"/>
    <col min="11780" max="11780" width="9.7109375" style="68" customWidth="1"/>
    <col min="11781" max="11793" width="6.7109375" style="68" customWidth="1"/>
    <col min="11794" max="11794" width="1.5703125" style="68" customWidth="1"/>
    <col min="11795" max="11797" width="6.7109375" style="68" customWidth="1"/>
    <col min="11798" max="11798" width="3.42578125" style="68" customWidth="1"/>
    <col min="11799" max="11801" width="6.7109375" style="68" customWidth="1"/>
    <col min="11802" max="11802" width="11.140625" style="68" customWidth="1"/>
    <col min="11803" max="11803" width="6.7109375" style="68" customWidth="1"/>
    <col min="11804" max="11804" width="1.5703125" style="68" customWidth="1"/>
    <col min="11805" max="11805" width="6.7109375" style="68" customWidth="1"/>
    <col min="11806" max="11806" width="10" style="68" customWidth="1"/>
    <col min="11807" max="11808" width="6.7109375" style="68" customWidth="1"/>
    <col min="11809" max="11809" width="5" style="68" customWidth="1"/>
    <col min="11810" max="11811" width="3.85546875" style="68" customWidth="1"/>
    <col min="11812" max="11812" width="5" style="68" customWidth="1"/>
    <col min="11813" max="11813" width="3.85546875" style="68" customWidth="1"/>
    <col min="11814" max="11814" width="3.7109375" style="68" customWidth="1"/>
    <col min="11815" max="11815" width="0.140625" style="68" customWidth="1"/>
    <col min="11816" max="11816" width="5" style="68" customWidth="1"/>
    <col min="11817" max="11818" width="3.85546875" style="68" customWidth="1"/>
    <col min="11819" max="11819" width="5" style="68" customWidth="1"/>
    <col min="11820" max="12032" width="9.140625" style="68"/>
    <col min="12033" max="12033" width="3.42578125" style="68" customWidth="1"/>
    <col min="12034" max="12034" width="15.140625" style="68" customWidth="1"/>
    <col min="12035" max="12035" width="3.7109375" style="68" customWidth="1"/>
    <col min="12036" max="12036" width="9.7109375" style="68" customWidth="1"/>
    <col min="12037" max="12049" width="6.7109375" style="68" customWidth="1"/>
    <col min="12050" max="12050" width="1.5703125" style="68" customWidth="1"/>
    <col min="12051" max="12053" width="6.7109375" style="68" customWidth="1"/>
    <col min="12054" max="12054" width="3.42578125" style="68" customWidth="1"/>
    <col min="12055" max="12057" width="6.7109375" style="68" customWidth="1"/>
    <col min="12058" max="12058" width="11.140625" style="68" customWidth="1"/>
    <col min="12059" max="12059" width="6.7109375" style="68" customWidth="1"/>
    <col min="12060" max="12060" width="1.5703125" style="68" customWidth="1"/>
    <col min="12061" max="12061" width="6.7109375" style="68" customWidth="1"/>
    <col min="12062" max="12062" width="10" style="68" customWidth="1"/>
    <col min="12063" max="12064" width="6.7109375" style="68" customWidth="1"/>
    <col min="12065" max="12065" width="5" style="68" customWidth="1"/>
    <col min="12066" max="12067" width="3.85546875" style="68" customWidth="1"/>
    <col min="12068" max="12068" width="5" style="68" customWidth="1"/>
    <col min="12069" max="12069" width="3.85546875" style="68" customWidth="1"/>
    <col min="12070" max="12070" width="3.7109375" style="68" customWidth="1"/>
    <col min="12071" max="12071" width="0.140625" style="68" customWidth="1"/>
    <col min="12072" max="12072" width="5" style="68" customWidth="1"/>
    <col min="12073" max="12074" width="3.85546875" style="68" customWidth="1"/>
    <col min="12075" max="12075" width="5" style="68" customWidth="1"/>
    <col min="12076" max="12288" width="9.140625" style="68"/>
    <col min="12289" max="12289" width="3.42578125" style="68" customWidth="1"/>
    <col min="12290" max="12290" width="15.140625" style="68" customWidth="1"/>
    <col min="12291" max="12291" width="3.7109375" style="68" customWidth="1"/>
    <col min="12292" max="12292" width="9.7109375" style="68" customWidth="1"/>
    <col min="12293" max="12305" width="6.7109375" style="68" customWidth="1"/>
    <col min="12306" max="12306" width="1.5703125" style="68" customWidth="1"/>
    <col min="12307" max="12309" width="6.7109375" style="68" customWidth="1"/>
    <col min="12310" max="12310" width="3.42578125" style="68" customWidth="1"/>
    <col min="12311" max="12313" width="6.7109375" style="68" customWidth="1"/>
    <col min="12314" max="12314" width="11.140625" style="68" customWidth="1"/>
    <col min="12315" max="12315" width="6.7109375" style="68" customWidth="1"/>
    <col min="12316" max="12316" width="1.5703125" style="68" customWidth="1"/>
    <col min="12317" max="12317" width="6.7109375" style="68" customWidth="1"/>
    <col min="12318" max="12318" width="10" style="68" customWidth="1"/>
    <col min="12319" max="12320" width="6.7109375" style="68" customWidth="1"/>
    <col min="12321" max="12321" width="5" style="68" customWidth="1"/>
    <col min="12322" max="12323" width="3.85546875" style="68" customWidth="1"/>
    <col min="12324" max="12324" width="5" style="68" customWidth="1"/>
    <col min="12325" max="12325" width="3.85546875" style="68" customWidth="1"/>
    <col min="12326" max="12326" width="3.7109375" style="68" customWidth="1"/>
    <col min="12327" max="12327" width="0.140625" style="68" customWidth="1"/>
    <col min="12328" max="12328" width="5" style="68" customWidth="1"/>
    <col min="12329" max="12330" width="3.85546875" style="68" customWidth="1"/>
    <col min="12331" max="12331" width="5" style="68" customWidth="1"/>
    <col min="12332" max="12544" width="9.140625" style="68"/>
    <col min="12545" max="12545" width="3.42578125" style="68" customWidth="1"/>
    <col min="12546" max="12546" width="15.140625" style="68" customWidth="1"/>
    <col min="12547" max="12547" width="3.7109375" style="68" customWidth="1"/>
    <col min="12548" max="12548" width="9.7109375" style="68" customWidth="1"/>
    <col min="12549" max="12561" width="6.7109375" style="68" customWidth="1"/>
    <col min="12562" max="12562" width="1.5703125" style="68" customWidth="1"/>
    <col min="12563" max="12565" width="6.7109375" style="68" customWidth="1"/>
    <col min="12566" max="12566" width="3.42578125" style="68" customWidth="1"/>
    <col min="12567" max="12569" width="6.7109375" style="68" customWidth="1"/>
    <col min="12570" max="12570" width="11.140625" style="68" customWidth="1"/>
    <col min="12571" max="12571" width="6.7109375" style="68" customWidth="1"/>
    <col min="12572" max="12572" width="1.5703125" style="68" customWidth="1"/>
    <col min="12573" max="12573" width="6.7109375" style="68" customWidth="1"/>
    <col min="12574" max="12574" width="10" style="68" customWidth="1"/>
    <col min="12575" max="12576" width="6.7109375" style="68" customWidth="1"/>
    <col min="12577" max="12577" width="5" style="68" customWidth="1"/>
    <col min="12578" max="12579" width="3.85546875" style="68" customWidth="1"/>
    <col min="12580" max="12580" width="5" style="68" customWidth="1"/>
    <col min="12581" max="12581" width="3.85546875" style="68" customWidth="1"/>
    <col min="12582" max="12582" width="3.7109375" style="68" customWidth="1"/>
    <col min="12583" max="12583" width="0.140625" style="68" customWidth="1"/>
    <col min="12584" max="12584" width="5" style="68" customWidth="1"/>
    <col min="12585" max="12586" width="3.85546875" style="68" customWidth="1"/>
    <col min="12587" max="12587" width="5" style="68" customWidth="1"/>
    <col min="12588" max="12800" width="9.140625" style="68"/>
    <col min="12801" max="12801" width="3.42578125" style="68" customWidth="1"/>
    <col min="12802" max="12802" width="15.140625" style="68" customWidth="1"/>
    <col min="12803" max="12803" width="3.7109375" style="68" customWidth="1"/>
    <col min="12804" max="12804" width="9.7109375" style="68" customWidth="1"/>
    <col min="12805" max="12817" width="6.7109375" style="68" customWidth="1"/>
    <col min="12818" max="12818" width="1.5703125" style="68" customWidth="1"/>
    <col min="12819" max="12821" width="6.7109375" style="68" customWidth="1"/>
    <col min="12822" max="12822" width="3.42578125" style="68" customWidth="1"/>
    <col min="12823" max="12825" width="6.7109375" style="68" customWidth="1"/>
    <col min="12826" max="12826" width="11.140625" style="68" customWidth="1"/>
    <col min="12827" max="12827" width="6.7109375" style="68" customWidth="1"/>
    <col min="12828" max="12828" width="1.5703125" style="68" customWidth="1"/>
    <col min="12829" max="12829" width="6.7109375" style="68" customWidth="1"/>
    <col min="12830" max="12830" width="10" style="68" customWidth="1"/>
    <col min="12831" max="12832" width="6.7109375" style="68" customWidth="1"/>
    <col min="12833" max="12833" width="5" style="68" customWidth="1"/>
    <col min="12834" max="12835" width="3.85546875" style="68" customWidth="1"/>
    <col min="12836" max="12836" width="5" style="68" customWidth="1"/>
    <col min="12837" max="12837" width="3.85546875" style="68" customWidth="1"/>
    <col min="12838" max="12838" width="3.7109375" style="68" customWidth="1"/>
    <col min="12839" max="12839" width="0.140625" style="68" customWidth="1"/>
    <col min="12840" max="12840" width="5" style="68" customWidth="1"/>
    <col min="12841" max="12842" width="3.85546875" style="68" customWidth="1"/>
    <col min="12843" max="12843" width="5" style="68" customWidth="1"/>
    <col min="12844" max="13056" width="9.140625" style="68"/>
    <col min="13057" max="13057" width="3.42578125" style="68" customWidth="1"/>
    <col min="13058" max="13058" width="15.140625" style="68" customWidth="1"/>
    <col min="13059" max="13059" width="3.7109375" style="68" customWidth="1"/>
    <col min="13060" max="13060" width="9.7109375" style="68" customWidth="1"/>
    <col min="13061" max="13073" width="6.7109375" style="68" customWidth="1"/>
    <col min="13074" max="13074" width="1.5703125" style="68" customWidth="1"/>
    <col min="13075" max="13077" width="6.7109375" style="68" customWidth="1"/>
    <col min="13078" max="13078" width="3.42578125" style="68" customWidth="1"/>
    <col min="13079" max="13081" width="6.7109375" style="68" customWidth="1"/>
    <col min="13082" max="13082" width="11.140625" style="68" customWidth="1"/>
    <col min="13083" max="13083" width="6.7109375" style="68" customWidth="1"/>
    <col min="13084" max="13084" width="1.5703125" style="68" customWidth="1"/>
    <col min="13085" max="13085" width="6.7109375" style="68" customWidth="1"/>
    <col min="13086" max="13086" width="10" style="68" customWidth="1"/>
    <col min="13087" max="13088" width="6.7109375" style="68" customWidth="1"/>
    <col min="13089" max="13089" width="5" style="68" customWidth="1"/>
    <col min="13090" max="13091" width="3.85546875" style="68" customWidth="1"/>
    <col min="13092" max="13092" width="5" style="68" customWidth="1"/>
    <col min="13093" max="13093" width="3.85546875" style="68" customWidth="1"/>
    <col min="13094" max="13094" width="3.7109375" style="68" customWidth="1"/>
    <col min="13095" max="13095" width="0.140625" style="68" customWidth="1"/>
    <col min="13096" max="13096" width="5" style="68" customWidth="1"/>
    <col min="13097" max="13098" width="3.85546875" style="68" customWidth="1"/>
    <col min="13099" max="13099" width="5" style="68" customWidth="1"/>
    <col min="13100" max="13312" width="9.140625" style="68"/>
    <col min="13313" max="13313" width="3.42578125" style="68" customWidth="1"/>
    <col min="13314" max="13314" width="15.140625" style="68" customWidth="1"/>
    <col min="13315" max="13315" width="3.7109375" style="68" customWidth="1"/>
    <col min="13316" max="13316" width="9.7109375" style="68" customWidth="1"/>
    <col min="13317" max="13329" width="6.7109375" style="68" customWidth="1"/>
    <col min="13330" max="13330" width="1.5703125" style="68" customWidth="1"/>
    <col min="13331" max="13333" width="6.7109375" style="68" customWidth="1"/>
    <col min="13334" max="13334" width="3.42578125" style="68" customWidth="1"/>
    <col min="13335" max="13337" width="6.7109375" style="68" customWidth="1"/>
    <col min="13338" max="13338" width="11.140625" style="68" customWidth="1"/>
    <col min="13339" max="13339" width="6.7109375" style="68" customWidth="1"/>
    <col min="13340" max="13340" width="1.5703125" style="68" customWidth="1"/>
    <col min="13341" max="13341" width="6.7109375" style="68" customWidth="1"/>
    <col min="13342" max="13342" width="10" style="68" customWidth="1"/>
    <col min="13343" max="13344" width="6.7109375" style="68" customWidth="1"/>
    <col min="13345" max="13345" width="5" style="68" customWidth="1"/>
    <col min="13346" max="13347" width="3.85546875" style="68" customWidth="1"/>
    <col min="13348" max="13348" width="5" style="68" customWidth="1"/>
    <col min="13349" max="13349" width="3.85546875" style="68" customWidth="1"/>
    <col min="13350" max="13350" width="3.7109375" style="68" customWidth="1"/>
    <col min="13351" max="13351" width="0.140625" style="68" customWidth="1"/>
    <col min="13352" max="13352" width="5" style="68" customWidth="1"/>
    <col min="13353" max="13354" width="3.85546875" style="68" customWidth="1"/>
    <col min="13355" max="13355" width="5" style="68" customWidth="1"/>
    <col min="13356" max="13568" width="9.140625" style="68"/>
    <col min="13569" max="13569" width="3.42578125" style="68" customWidth="1"/>
    <col min="13570" max="13570" width="15.140625" style="68" customWidth="1"/>
    <col min="13571" max="13571" width="3.7109375" style="68" customWidth="1"/>
    <col min="13572" max="13572" width="9.7109375" style="68" customWidth="1"/>
    <col min="13573" max="13585" width="6.7109375" style="68" customWidth="1"/>
    <col min="13586" max="13586" width="1.5703125" style="68" customWidth="1"/>
    <col min="13587" max="13589" width="6.7109375" style="68" customWidth="1"/>
    <col min="13590" max="13590" width="3.42578125" style="68" customWidth="1"/>
    <col min="13591" max="13593" width="6.7109375" style="68" customWidth="1"/>
    <col min="13594" max="13594" width="11.140625" style="68" customWidth="1"/>
    <col min="13595" max="13595" width="6.7109375" style="68" customWidth="1"/>
    <col min="13596" max="13596" width="1.5703125" style="68" customWidth="1"/>
    <col min="13597" max="13597" width="6.7109375" style="68" customWidth="1"/>
    <col min="13598" max="13598" width="10" style="68" customWidth="1"/>
    <col min="13599" max="13600" width="6.7109375" style="68" customWidth="1"/>
    <col min="13601" max="13601" width="5" style="68" customWidth="1"/>
    <col min="13602" max="13603" width="3.85546875" style="68" customWidth="1"/>
    <col min="13604" max="13604" width="5" style="68" customWidth="1"/>
    <col min="13605" max="13605" width="3.85546875" style="68" customWidth="1"/>
    <col min="13606" max="13606" width="3.7109375" style="68" customWidth="1"/>
    <col min="13607" max="13607" width="0.140625" style="68" customWidth="1"/>
    <col min="13608" max="13608" width="5" style="68" customWidth="1"/>
    <col min="13609" max="13610" width="3.85546875" style="68" customWidth="1"/>
    <col min="13611" max="13611" width="5" style="68" customWidth="1"/>
    <col min="13612" max="13824" width="9.140625" style="68"/>
    <col min="13825" max="13825" width="3.42578125" style="68" customWidth="1"/>
    <col min="13826" max="13826" width="15.140625" style="68" customWidth="1"/>
    <col min="13827" max="13827" width="3.7109375" style="68" customWidth="1"/>
    <col min="13828" max="13828" width="9.7109375" style="68" customWidth="1"/>
    <col min="13829" max="13841" width="6.7109375" style="68" customWidth="1"/>
    <col min="13842" max="13842" width="1.5703125" style="68" customWidth="1"/>
    <col min="13843" max="13845" width="6.7109375" style="68" customWidth="1"/>
    <col min="13846" max="13846" width="3.42578125" style="68" customWidth="1"/>
    <col min="13847" max="13849" width="6.7109375" style="68" customWidth="1"/>
    <col min="13850" max="13850" width="11.140625" style="68" customWidth="1"/>
    <col min="13851" max="13851" width="6.7109375" style="68" customWidth="1"/>
    <col min="13852" max="13852" width="1.5703125" style="68" customWidth="1"/>
    <col min="13853" max="13853" width="6.7109375" style="68" customWidth="1"/>
    <col min="13854" max="13854" width="10" style="68" customWidth="1"/>
    <col min="13855" max="13856" width="6.7109375" style="68" customWidth="1"/>
    <col min="13857" max="13857" width="5" style="68" customWidth="1"/>
    <col min="13858" max="13859" width="3.85546875" style="68" customWidth="1"/>
    <col min="13860" max="13860" width="5" style="68" customWidth="1"/>
    <col min="13861" max="13861" width="3.85546875" style="68" customWidth="1"/>
    <col min="13862" max="13862" width="3.7109375" style="68" customWidth="1"/>
    <col min="13863" max="13863" width="0.140625" style="68" customWidth="1"/>
    <col min="13864" max="13864" width="5" style="68" customWidth="1"/>
    <col min="13865" max="13866" width="3.85546875" style="68" customWidth="1"/>
    <col min="13867" max="13867" width="5" style="68" customWidth="1"/>
    <col min="13868" max="14080" width="9.140625" style="68"/>
    <col min="14081" max="14081" width="3.42578125" style="68" customWidth="1"/>
    <col min="14082" max="14082" width="15.140625" style="68" customWidth="1"/>
    <col min="14083" max="14083" width="3.7109375" style="68" customWidth="1"/>
    <col min="14084" max="14084" width="9.7109375" style="68" customWidth="1"/>
    <col min="14085" max="14097" width="6.7109375" style="68" customWidth="1"/>
    <col min="14098" max="14098" width="1.5703125" style="68" customWidth="1"/>
    <col min="14099" max="14101" width="6.7109375" style="68" customWidth="1"/>
    <col min="14102" max="14102" width="3.42578125" style="68" customWidth="1"/>
    <col min="14103" max="14105" width="6.7109375" style="68" customWidth="1"/>
    <col min="14106" max="14106" width="11.140625" style="68" customWidth="1"/>
    <col min="14107" max="14107" width="6.7109375" style="68" customWidth="1"/>
    <col min="14108" max="14108" width="1.5703125" style="68" customWidth="1"/>
    <col min="14109" max="14109" width="6.7109375" style="68" customWidth="1"/>
    <col min="14110" max="14110" width="10" style="68" customWidth="1"/>
    <col min="14111" max="14112" width="6.7109375" style="68" customWidth="1"/>
    <col min="14113" max="14113" width="5" style="68" customWidth="1"/>
    <col min="14114" max="14115" width="3.85546875" style="68" customWidth="1"/>
    <col min="14116" max="14116" width="5" style="68" customWidth="1"/>
    <col min="14117" max="14117" width="3.85546875" style="68" customWidth="1"/>
    <col min="14118" max="14118" width="3.7109375" style="68" customWidth="1"/>
    <col min="14119" max="14119" width="0.140625" style="68" customWidth="1"/>
    <col min="14120" max="14120" width="5" style="68" customWidth="1"/>
    <col min="14121" max="14122" width="3.85546875" style="68" customWidth="1"/>
    <col min="14123" max="14123" width="5" style="68" customWidth="1"/>
    <col min="14124" max="14336" width="9.140625" style="68"/>
    <col min="14337" max="14337" width="3.42578125" style="68" customWidth="1"/>
    <col min="14338" max="14338" width="15.140625" style="68" customWidth="1"/>
    <col min="14339" max="14339" width="3.7109375" style="68" customWidth="1"/>
    <col min="14340" max="14340" width="9.7109375" style="68" customWidth="1"/>
    <col min="14341" max="14353" width="6.7109375" style="68" customWidth="1"/>
    <col min="14354" max="14354" width="1.5703125" style="68" customWidth="1"/>
    <col min="14355" max="14357" width="6.7109375" style="68" customWidth="1"/>
    <col min="14358" max="14358" width="3.42578125" style="68" customWidth="1"/>
    <col min="14359" max="14361" width="6.7109375" style="68" customWidth="1"/>
    <col min="14362" max="14362" width="11.140625" style="68" customWidth="1"/>
    <col min="14363" max="14363" width="6.7109375" style="68" customWidth="1"/>
    <col min="14364" max="14364" width="1.5703125" style="68" customWidth="1"/>
    <col min="14365" max="14365" width="6.7109375" style="68" customWidth="1"/>
    <col min="14366" max="14366" width="10" style="68" customWidth="1"/>
    <col min="14367" max="14368" width="6.7109375" style="68" customWidth="1"/>
    <col min="14369" max="14369" width="5" style="68" customWidth="1"/>
    <col min="14370" max="14371" width="3.85546875" style="68" customWidth="1"/>
    <col min="14372" max="14372" width="5" style="68" customWidth="1"/>
    <col min="14373" max="14373" width="3.85546875" style="68" customWidth="1"/>
    <col min="14374" max="14374" width="3.7109375" style="68" customWidth="1"/>
    <col min="14375" max="14375" width="0.140625" style="68" customWidth="1"/>
    <col min="14376" max="14376" width="5" style="68" customWidth="1"/>
    <col min="14377" max="14378" width="3.85546875" style="68" customWidth="1"/>
    <col min="14379" max="14379" width="5" style="68" customWidth="1"/>
    <col min="14380" max="14592" width="9.140625" style="68"/>
    <col min="14593" max="14593" width="3.42578125" style="68" customWidth="1"/>
    <col min="14594" max="14594" width="15.140625" style="68" customWidth="1"/>
    <col min="14595" max="14595" width="3.7109375" style="68" customWidth="1"/>
    <col min="14596" max="14596" width="9.7109375" style="68" customWidth="1"/>
    <col min="14597" max="14609" width="6.7109375" style="68" customWidth="1"/>
    <col min="14610" max="14610" width="1.5703125" style="68" customWidth="1"/>
    <col min="14611" max="14613" width="6.7109375" style="68" customWidth="1"/>
    <col min="14614" max="14614" width="3.42578125" style="68" customWidth="1"/>
    <col min="14615" max="14617" width="6.7109375" style="68" customWidth="1"/>
    <col min="14618" max="14618" width="11.140625" style="68" customWidth="1"/>
    <col min="14619" max="14619" width="6.7109375" style="68" customWidth="1"/>
    <col min="14620" max="14620" width="1.5703125" style="68" customWidth="1"/>
    <col min="14621" max="14621" width="6.7109375" style="68" customWidth="1"/>
    <col min="14622" max="14622" width="10" style="68" customWidth="1"/>
    <col min="14623" max="14624" width="6.7109375" style="68" customWidth="1"/>
    <col min="14625" max="14625" width="5" style="68" customWidth="1"/>
    <col min="14626" max="14627" width="3.85546875" style="68" customWidth="1"/>
    <col min="14628" max="14628" width="5" style="68" customWidth="1"/>
    <col min="14629" max="14629" width="3.85546875" style="68" customWidth="1"/>
    <col min="14630" max="14630" width="3.7109375" style="68" customWidth="1"/>
    <col min="14631" max="14631" width="0.140625" style="68" customWidth="1"/>
    <col min="14632" max="14632" width="5" style="68" customWidth="1"/>
    <col min="14633" max="14634" width="3.85546875" style="68" customWidth="1"/>
    <col min="14635" max="14635" width="5" style="68" customWidth="1"/>
    <col min="14636" max="14848" width="9.140625" style="68"/>
    <col min="14849" max="14849" width="3.42578125" style="68" customWidth="1"/>
    <col min="14850" max="14850" width="15.140625" style="68" customWidth="1"/>
    <col min="14851" max="14851" width="3.7109375" style="68" customWidth="1"/>
    <col min="14852" max="14852" width="9.7109375" style="68" customWidth="1"/>
    <col min="14853" max="14865" width="6.7109375" style="68" customWidth="1"/>
    <col min="14866" max="14866" width="1.5703125" style="68" customWidth="1"/>
    <col min="14867" max="14869" width="6.7109375" style="68" customWidth="1"/>
    <col min="14870" max="14870" width="3.42578125" style="68" customWidth="1"/>
    <col min="14871" max="14873" width="6.7109375" style="68" customWidth="1"/>
    <col min="14874" max="14874" width="11.140625" style="68" customWidth="1"/>
    <col min="14875" max="14875" width="6.7109375" style="68" customWidth="1"/>
    <col min="14876" max="14876" width="1.5703125" style="68" customWidth="1"/>
    <col min="14877" max="14877" width="6.7109375" style="68" customWidth="1"/>
    <col min="14878" max="14878" width="10" style="68" customWidth="1"/>
    <col min="14879" max="14880" width="6.7109375" style="68" customWidth="1"/>
    <col min="14881" max="14881" width="5" style="68" customWidth="1"/>
    <col min="14882" max="14883" width="3.85546875" style="68" customWidth="1"/>
    <col min="14884" max="14884" width="5" style="68" customWidth="1"/>
    <col min="14885" max="14885" width="3.85546875" style="68" customWidth="1"/>
    <col min="14886" max="14886" width="3.7109375" style="68" customWidth="1"/>
    <col min="14887" max="14887" width="0.140625" style="68" customWidth="1"/>
    <col min="14888" max="14888" width="5" style="68" customWidth="1"/>
    <col min="14889" max="14890" width="3.85546875" style="68" customWidth="1"/>
    <col min="14891" max="14891" width="5" style="68" customWidth="1"/>
    <col min="14892" max="15104" width="9.140625" style="68"/>
    <col min="15105" max="15105" width="3.42578125" style="68" customWidth="1"/>
    <col min="15106" max="15106" width="15.140625" style="68" customWidth="1"/>
    <col min="15107" max="15107" width="3.7109375" style="68" customWidth="1"/>
    <col min="15108" max="15108" width="9.7109375" style="68" customWidth="1"/>
    <col min="15109" max="15121" width="6.7109375" style="68" customWidth="1"/>
    <col min="15122" max="15122" width="1.5703125" style="68" customWidth="1"/>
    <col min="15123" max="15125" width="6.7109375" style="68" customWidth="1"/>
    <col min="15126" max="15126" width="3.42578125" style="68" customWidth="1"/>
    <col min="15127" max="15129" width="6.7109375" style="68" customWidth="1"/>
    <col min="15130" max="15130" width="11.140625" style="68" customWidth="1"/>
    <col min="15131" max="15131" width="6.7109375" style="68" customWidth="1"/>
    <col min="15132" max="15132" width="1.5703125" style="68" customWidth="1"/>
    <col min="15133" max="15133" width="6.7109375" style="68" customWidth="1"/>
    <col min="15134" max="15134" width="10" style="68" customWidth="1"/>
    <col min="15135" max="15136" width="6.7109375" style="68" customWidth="1"/>
    <col min="15137" max="15137" width="5" style="68" customWidth="1"/>
    <col min="15138" max="15139" width="3.85546875" style="68" customWidth="1"/>
    <col min="15140" max="15140" width="5" style="68" customWidth="1"/>
    <col min="15141" max="15141" width="3.85546875" style="68" customWidth="1"/>
    <col min="15142" max="15142" width="3.7109375" style="68" customWidth="1"/>
    <col min="15143" max="15143" width="0.140625" style="68" customWidth="1"/>
    <col min="15144" max="15144" width="5" style="68" customWidth="1"/>
    <col min="15145" max="15146" width="3.85546875" style="68" customWidth="1"/>
    <col min="15147" max="15147" width="5" style="68" customWidth="1"/>
    <col min="15148" max="15360" width="9.140625" style="68"/>
    <col min="15361" max="15361" width="3.42578125" style="68" customWidth="1"/>
    <col min="15362" max="15362" width="15.140625" style="68" customWidth="1"/>
    <col min="15363" max="15363" width="3.7109375" style="68" customWidth="1"/>
    <col min="15364" max="15364" width="9.7109375" style="68" customWidth="1"/>
    <col min="15365" max="15377" width="6.7109375" style="68" customWidth="1"/>
    <col min="15378" max="15378" width="1.5703125" style="68" customWidth="1"/>
    <col min="15379" max="15381" width="6.7109375" style="68" customWidth="1"/>
    <col min="15382" max="15382" width="3.42578125" style="68" customWidth="1"/>
    <col min="15383" max="15385" width="6.7109375" style="68" customWidth="1"/>
    <col min="15386" max="15386" width="11.140625" style="68" customWidth="1"/>
    <col min="15387" max="15387" width="6.7109375" style="68" customWidth="1"/>
    <col min="15388" max="15388" width="1.5703125" style="68" customWidth="1"/>
    <col min="15389" max="15389" width="6.7109375" style="68" customWidth="1"/>
    <col min="15390" max="15390" width="10" style="68" customWidth="1"/>
    <col min="15391" max="15392" width="6.7109375" style="68" customWidth="1"/>
    <col min="15393" max="15393" width="5" style="68" customWidth="1"/>
    <col min="15394" max="15395" width="3.85546875" style="68" customWidth="1"/>
    <col min="15396" max="15396" width="5" style="68" customWidth="1"/>
    <col min="15397" max="15397" width="3.85546875" style="68" customWidth="1"/>
    <col min="15398" max="15398" width="3.7109375" style="68" customWidth="1"/>
    <col min="15399" max="15399" width="0.140625" style="68" customWidth="1"/>
    <col min="15400" max="15400" width="5" style="68" customWidth="1"/>
    <col min="15401" max="15402" width="3.85546875" style="68" customWidth="1"/>
    <col min="15403" max="15403" width="5" style="68" customWidth="1"/>
    <col min="15404" max="15616" width="9.140625" style="68"/>
    <col min="15617" max="15617" width="3.42578125" style="68" customWidth="1"/>
    <col min="15618" max="15618" width="15.140625" style="68" customWidth="1"/>
    <col min="15619" max="15619" width="3.7109375" style="68" customWidth="1"/>
    <col min="15620" max="15620" width="9.7109375" style="68" customWidth="1"/>
    <col min="15621" max="15633" width="6.7109375" style="68" customWidth="1"/>
    <col min="15634" max="15634" width="1.5703125" style="68" customWidth="1"/>
    <col min="15635" max="15637" width="6.7109375" style="68" customWidth="1"/>
    <col min="15638" max="15638" width="3.42578125" style="68" customWidth="1"/>
    <col min="15639" max="15641" width="6.7109375" style="68" customWidth="1"/>
    <col min="15642" max="15642" width="11.140625" style="68" customWidth="1"/>
    <col min="15643" max="15643" width="6.7109375" style="68" customWidth="1"/>
    <col min="15644" max="15644" width="1.5703125" style="68" customWidth="1"/>
    <col min="15645" max="15645" width="6.7109375" style="68" customWidth="1"/>
    <col min="15646" max="15646" width="10" style="68" customWidth="1"/>
    <col min="15647" max="15648" width="6.7109375" style="68" customWidth="1"/>
    <col min="15649" max="15649" width="5" style="68" customWidth="1"/>
    <col min="15650" max="15651" width="3.85546875" style="68" customWidth="1"/>
    <col min="15652" max="15652" width="5" style="68" customWidth="1"/>
    <col min="15653" max="15653" width="3.85546875" style="68" customWidth="1"/>
    <col min="15654" max="15654" width="3.7109375" style="68" customWidth="1"/>
    <col min="15655" max="15655" width="0.140625" style="68" customWidth="1"/>
    <col min="15656" max="15656" width="5" style="68" customWidth="1"/>
    <col min="15657" max="15658" width="3.85546875" style="68" customWidth="1"/>
    <col min="15659" max="15659" width="5" style="68" customWidth="1"/>
    <col min="15660" max="15872" width="9.140625" style="68"/>
    <col min="15873" max="15873" width="3.42578125" style="68" customWidth="1"/>
    <col min="15874" max="15874" width="15.140625" style="68" customWidth="1"/>
    <col min="15875" max="15875" width="3.7109375" style="68" customWidth="1"/>
    <col min="15876" max="15876" width="9.7109375" style="68" customWidth="1"/>
    <col min="15877" max="15889" width="6.7109375" style="68" customWidth="1"/>
    <col min="15890" max="15890" width="1.5703125" style="68" customWidth="1"/>
    <col min="15891" max="15893" width="6.7109375" style="68" customWidth="1"/>
    <col min="15894" max="15894" width="3.42578125" style="68" customWidth="1"/>
    <col min="15895" max="15897" width="6.7109375" style="68" customWidth="1"/>
    <col min="15898" max="15898" width="11.140625" style="68" customWidth="1"/>
    <col min="15899" max="15899" width="6.7109375" style="68" customWidth="1"/>
    <col min="15900" max="15900" width="1.5703125" style="68" customWidth="1"/>
    <col min="15901" max="15901" width="6.7109375" style="68" customWidth="1"/>
    <col min="15902" max="15902" width="10" style="68" customWidth="1"/>
    <col min="15903" max="15904" width="6.7109375" style="68" customWidth="1"/>
    <col min="15905" max="15905" width="5" style="68" customWidth="1"/>
    <col min="15906" max="15907" width="3.85546875" style="68" customWidth="1"/>
    <col min="15908" max="15908" width="5" style="68" customWidth="1"/>
    <col min="15909" max="15909" width="3.85546875" style="68" customWidth="1"/>
    <col min="15910" max="15910" width="3.7109375" style="68" customWidth="1"/>
    <col min="15911" max="15911" width="0.140625" style="68" customWidth="1"/>
    <col min="15912" max="15912" width="5" style="68" customWidth="1"/>
    <col min="15913" max="15914" width="3.85546875" style="68" customWidth="1"/>
    <col min="15915" max="15915" width="5" style="68" customWidth="1"/>
    <col min="15916" max="16128" width="9.140625" style="68"/>
    <col min="16129" max="16129" width="3.42578125" style="68" customWidth="1"/>
    <col min="16130" max="16130" width="15.140625" style="68" customWidth="1"/>
    <col min="16131" max="16131" width="3.7109375" style="68" customWidth="1"/>
    <col min="16132" max="16132" width="9.7109375" style="68" customWidth="1"/>
    <col min="16133" max="16145" width="6.7109375" style="68" customWidth="1"/>
    <col min="16146" max="16146" width="1.5703125" style="68" customWidth="1"/>
    <col min="16147" max="16149" width="6.7109375" style="68" customWidth="1"/>
    <col min="16150" max="16150" width="3.42578125" style="68" customWidth="1"/>
    <col min="16151" max="16153" width="6.7109375" style="68" customWidth="1"/>
    <col min="16154" max="16154" width="11.140625" style="68" customWidth="1"/>
    <col min="16155" max="16155" width="6.7109375" style="68" customWidth="1"/>
    <col min="16156" max="16156" width="1.5703125" style="68" customWidth="1"/>
    <col min="16157" max="16157" width="6.7109375" style="68" customWidth="1"/>
    <col min="16158" max="16158" width="10" style="68" customWidth="1"/>
    <col min="16159" max="16160" width="6.7109375" style="68" customWidth="1"/>
    <col min="16161" max="16161" width="5" style="68" customWidth="1"/>
    <col min="16162" max="16163" width="3.85546875" style="68" customWidth="1"/>
    <col min="16164" max="16164" width="5" style="68" customWidth="1"/>
    <col min="16165" max="16165" width="3.85546875" style="68" customWidth="1"/>
    <col min="16166" max="16166" width="3.7109375" style="68" customWidth="1"/>
    <col min="16167" max="16167" width="0.140625" style="68" customWidth="1"/>
    <col min="16168" max="16168" width="5" style="68" customWidth="1"/>
    <col min="16169" max="16170" width="3.85546875" style="68" customWidth="1"/>
    <col min="16171" max="16171" width="5" style="68" customWidth="1"/>
    <col min="16172" max="16384" width="9.140625" style="68"/>
  </cols>
  <sheetData>
    <row r="1" spans="1:43" ht="20.100000000000001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</row>
    <row r="2" spans="1:43" ht="11.1" customHeight="1">
      <c r="A2" s="66"/>
      <c r="B2" s="100" t="s">
        <v>47</v>
      </c>
      <c r="C2" s="100"/>
      <c r="D2" s="100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71" t="s">
        <v>685</v>
      </c>
      <c r="R2" s="71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</row>
    <row r="3" spans="1:43" ht="39" customHeight="1">
      <c r="A3" s="66"/>
      <c r="B3" s="100"/>
      <c r="C3" s="100"/>
      <c r="D3" s="100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</row>
    <row r="4" spans="1:43" ht="50.1" customHeight="1">
      <c r="A4" s="66"/>
      <c r="B4" s="72" t="s">
        <v>686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1:43" ht="9.9499999999999993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</row>
    <row r="6" spans="1:43" ht="42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9" t="s">
        <v>124</v>
      </c>
      <c r="L6" s="69"/>
      <c r="M6" s="69"/>
      <c r="N6" s="69"/>
      <c r="O6" s="69"/>
      <c r="P6" s="69"/>
      <c r="Q6" s="69"/>
      <c r="R6" s="69"/>
      <c r="S6" s="69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</row>
    <row r="7" spans="1:43" ht="8.1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</row>
    <row r="8" spans="1:43" ht="11.1" customHeight="1">
      <c r="A8" s="66"/>
      <c r="B8" s="108" t="s">
        <v>1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107" t="s">
        <v>2</v>
      </c>
      <c r="R8" s="107"/>
      <c r="S8" s="107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</row>
    <row r="9" spans="1:43" ht="20.100000000000001" customHeight="1">
      <c r="A9" s="66"/>
      <c r="B9" s="219" t="s">
        <v>162</v>
      </c>
      <c r="C9" s="219" t="s">
        <v>4</v>
      </c>
      <c r="D9" s="234" t="s">
        <v>687</v>
      </c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19" t="s">
        <v>162</v>
      </c>
      <c r="U9" s="219"/>
      <c r="V9" s="219" t="s">
        <v>4</v>
      </c>
      <c r="W9" s="219" t="s">
        <v>688</v>
      </c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66"/>
    </row>
    <row r="10" spans="1:43" ht="20.100000000000001" customHeight="1">
      <c r="A10" s="66"/>
      <c r="B10" s="219"/>
      <c r="C10" s="219"/>
      <c r="D10" s="234"/>
      <c r="E10" s="234" t="s">
        <v>56</v>
      </c>
      <c r="F10" s="234" t="s">
        <v>57</v>
      </c>
      <c r="G10" s="234" t="s">
        <v>58</v>
      </c>
      <c r="H10" s="219"/>
      <c r="I10" s="219"/>
      <c r="J10" s="234" t="s">
        <v>59</v>
      </c>
      <c r="K10" s="219"/>
      <c r="L10" s="219"/>
      <c r="M10" s="234" t="s">
        <v>60</v>
      </c>
      <c r="N10" s="219"/>
      <c r="O10" s="219"/>
      <c r="P10" s="234" t="s">
        <v>61</v>
      </c>
      <c r="Q10" s="219"/>
      <c r="R10" s="219"/>
      <c r="S10" s="219"/>
      <c r="T10" s="219"/>
      <c r="U10" s="219"/>
      <c r="V10" s="219"/>
      <c r="W10" s="234" t="s">
        <v>689</v>
      </c>
      <c r="X10" s="219"/>
      <c r="Y10" s="219"/>
      <c r="Z10" s="234" t="s">
        <v>690</v>
      </c>
      <c r="AA10" s="219"/>
      <c r="AB10" s="219"/>
      <c r="AC10" s="219"/>
      <c r="AD10" s="234" t="s">
        <v>691</v>
      </c>
      <c r="AE10" s="219"/>
      <c r="AF10" s="219"/>
      <c r="AG10" s="234" t="s">
        <v>692</v>
      </c>
      <c r="AH10" s="219"/>
      <c r="AI10" s="219"/>
      <c r="AJ10" s="234" t="s">
        <v>693</v>
      </c>
      <c r="AK10" s="219"/>
      <c r="AL10" s="219"/>
      <c r="AM10" s="219"/>
      <c r="AN10" s="234" t="s">
        <v>69</v>
      </c>
      <c r="AO10" s="219"/>
      <c r="AP10" s="219"/>
      <c r="AQ10" s="66"/>
    </row>
    <row r="11" spans="1:43" ht="60" customHeight="1">
      <c r="A11" s="66"/>
      <c r="B11" s="219"/>
      <c r="C11" s="219"/>
      <c r="D11" s="234"/>
      <c r="E11" s="234"/>
      <c r="F11" s="234"/>
      <c r="G11" s="234"/>
      <c r="H11" s="236" t="s">
        <v>56</v>
      </c>
      <c r="I11" s="236" t="s">
        <v>57</v>
      </c>
      <c r="J11" s="234"/>
      <c r="K11" s="236" t="s">
        <v>56</v>
      </c>
      <c r="L11" s="236" t="s">
        <v>57</v>
      </c>
      <c r="M11" s="234"/>
      <c r="N11" s="236" t="s">
        <v>56</v>
      </c>
      <c r="O11" s="236" t="s">
        <v>57</v>
      </c>
      <c r="P11" s="234"/>
      <c r="Q11" s="236" t="s">
        <v>56</v>
      </c>
      <c r="R11" s="234" t="s">
        <v>57</v>
      </c>
      <c r="S11" s="234"/>
      <c r="T11" s="219"/>
      <c r="U11" s="219"/>
      <c r="V11" s="219"/>
      <c r="W11" s="234"/>
      <c r="X11" s="236" t="s">
        <v>56</v>
      </c>
      <c r="Y11" s="236" t="s">
        <v>57</v>
      </c>
      <c r="Z11" s="234"/>
      <c r="AA11" s="236" t="s">
        <v>56</v>
      </c>
      <c r="AB11" s="234" t="s">
        <v>57</v>
      </c>
      <c r="AC11" s="234"/>
      <c r="AD11" s="234"/>
      <c r="AE11" s="236" t="s">
        <v>56</v>
      </c>
      <c r="AF11" s="236" t="s">
        <v>57</v>
      </c>
      <c r="AG11" s="234"/>
      <c r="AH11" s="236" t="s">
        <v>56</v>
      </c>
      <c r="AI11" s="236" t="s">
        <v>57</v>
      </c>
      <c r="AJ11" s="234"/>
      <c r="AK11" s="236" t="s">
        <v>56</v>
      </c>
      <c r="AL11" s="234" t="s">
        <v>57</v>
      </c>
      <c r="AM11" s="234"/>
      <c r="AN11" s="234"/>
      <c r="AO11" s="236" t="s">
        <v>56</v>
      </c>
      <c r="AP11" s="236" t="s">
        <v>57</v>
      </c>
      <c r="AQ11" s="66"/>
    </row>
    <row r="12" spans="1:43" ht="15" customHeight="1">
      <c r="A12" s="66"/>
      <c r="B12" s="209" t="s">
        <v>23</v>
      </c>
      <c r="C12" s="209" t="s">
        <v>24</v>
      </c>
      <c r="D12" s="209" t="s">
        <v>70</v>
      </c>
      <c r="E12" s="209" t="s">
        <v>71</v>
      </c>
      <c r="F12" s="209" t="s">
        <v>72</v>
      </c>
      <c r="G12" s="209" t="s">
        <v>73</v>
      </c>
      <c r="H12" s="209" t="s">
        <v>74</v>
      </c>
      <c r="I12" s="209" t="s">
        <v>75</v>
      </c>
      <c r="J12" s="209" t="s">
        <v>76</v>
      </c>
      <c r="K12" s="209" t="s">
        <v>77</v>
      </c>
      <c r="L12" s="209" t="s">
        <v>78</v>
      </c>
      <c r="M12" s="209" t="s">
        <v>79</v>
      </c>
      <c r="N12" s="209" t="s">
        <v>80</v>
      </c>
      <c r="O12" s="209" t="s">
        <v>81</v>
      </c>
      <c r="P12" s="209" t="s">
        <v>82</v>
      </c>
      <c r="Q12" s="209" t="s">
        <v>83</v>
      </c>
      <c r="R12" s="219" t="s">
        <v>84</v>
      </c>
      <c r="S12" s="219"/>
      <c r="T12" s="219" t="s">
        <v>23</v>
      </c>
      <c r="U12" s="219"/>
      <c r="V12" s="209" t="s">
        <v>24</v>
      </c>
      <c r="W12" s="209" t="s">
        <v>85</v>
      </c>
      <c r="X12" s="209" t="s">
        <v>86</v>
      </c>
      <c r="Y12" s="209" t="s">
        <v>126</v>
      </c>
      <c r="Z12" s="209" t="s">
        <v>87</v>
      </c>
      <c r="AA12" s="209" t="s">
        <v>88</v>
      </c>
      <c r="AB12" s="219" t="s">
        <v>89</v>
      </c>
      <c r="AC12" s="219"/>
      <c r="AD12" s="209" t="s">
        <v>90</v>
      </c>
      <c r="AE12" s="209" t="s">
        <v>91</v>
      </c>
      <c r="AF12" s="209" t="s">
        <v>92</v>
      </c>
      <c r="AG12" s="209" t="s">
        <v>93</v>
      </c>
      <c r="AH12" s="209" t="s">
        <v>94</v>
      </c>
      <c r="AI12" s="209" t="s">
        <v>95</v>
      </c>
      <c r="AJ12" s="209" t="s">
        <v>96</v>
      </c>
      <c r="AK12" s="209" t="s">
        <v>97</v>
      </c>
      <c r="AL12" s="219" t="s">
        <v>98</v>
      </c>
      <c r="AM12" s="219"/>
      <c r="AN12" s="209" t="s">
        <v>99</v>
      </c>
      <c r="AO12" s="209" t="s">
        <v>100</v>
      </c>
      <c r="AP12" s="209" t="s">
        <v>101</v>
      </c>
      <c r="AQ12" s="66"/>
    </row>
    <row r="13" spans="1:43" ht="20.100000000000001" customHeight="1">
      <c r="A13" s="66"/>
      <c r="B13" s="237" t="s">
        <v>40</v>
      </c>
      <c r="C13" s="238">
        <v>1</v>
      </c>
      <c r="D13" s="239">
        <v>30545</v>
      </c>
      <c r="E13" s="239">
        <v>11761</v>
      </c>
      <c r="F13" s="239">
        <v>18784</v>
      </c>
      <c r="G13" s="239">
        <v>1128</v>
      </c>
      <c r="H13" s="239">
        <v>245</v>
      </c>
      <c r="I13" s="239">
        <v>883</v>
      </c>
      <c r="J13" s="239">
        <v>25355</v>
      </c>
      <c r="K13" s="239">
        <v>10124</v>
      </c>
      <c r="L13" s="239">
        <v>15231</v>
      </c>
      <c r="M13" s="239">
        <v>3811</v>
      </c>
      <c r="N13" s="239">
        <v>1278</v>
      </c>
      <c r="O13" s="239">
        <v>2533</v>
      </c>
      <c r="P13" s="239">
        <v>251</v>
      </c>
      <c r="Q13" s="239">
        <v>114</v>
      </c>
      <c r="R13" s="240">
        <v>137</v>
      </c>
      <c r="S13" s="240"/>
      <c r="T13" s="241" t="s">
        <v>40</v>
      </c>
      <c r="U13" s="241"/>
      <c r="V13" s="238">
        <v>1</v>
      </c>
      <c r="W13" s="239">
        <v>25237</v>
      </c>
      <c r="X13" s="239">
        <v>9867</v>
      </c>
      <c r="Y13" s="239">
        <v>15370</v>
      </c>
      <c r="Z13" s="239">
        <v>418</v>
      </c>
      <c r="AA13" s="239">
        <v>280</v>
      </c>
      <c r="AB13" s="240">
        <v>138</v>
      </c>
      <c r="AC13" s="240"/>
      <c r="AD13" s="239">
        <v>3837</v>
      </c>
      <c r="AE13" s="239">
        <v>1147</v>
      </c>
      <c r="AF13" s="239">
        <v>2690</v>
      </c>
      <c r="AG13" s="239">
        <v>660</v>
      </c>
      <c r="AH13" s="239">
        <v>310</v>
      </c>
      <c r="AI13" s="239">
        <v>350</v>
      </c>
      <c r="AJ13" s="239">
        <v>27</v>
      </c>
      <c r="AK13" s="239">
        <v>15</v>
      </c>
      <c r="AL13" s="240">
        <v>12</v>
      </c>
      <c r="AM13" s="240"/>
      <c r="AN13" s="239">
        <v>366</v>
      </c>
      <c r="AO13" s="239">
        <v>142</v>
      </c>
      <c r="AP13" s="239">
        <v>224</v>
      </c>
      <c r="AQ13" s="66"/>
    </row>
    <row r="14" spans="1:43" ht="20.100000000000001" customHeight="1">
      <c r="A14" s="66"/>
      <c r="B14" s="237" t="s">
        <v>163</v>
      </c>
      <c r="C14" s="238">
        <v>2</v>
      </c>
      <c r="D14" s="239">
        <v>2</v>
      </c>
      <c r="E14" s="239">
        <v>0</v>
      </c>
      <c r="F14" s="239">
        <v>2</v>
      </c>
      <c r="G14" s="239">
        <v>0</v>
      </c>
      <c r="H14" s="239">
        <v>0</v>
      </c>
      <c r="I14" s="239">
        <v>0</v>
      </c>
      <c r="J14" s="239">
        <v>2</v>
      </c>
      <c r="K14" s="239">
        <v>0</v>
      </c>
      <c r="L14" s="239">
        <v>2</v>
      </c>
      <c r="M14" s="239">
        <v>0</v>
      </c>
      <c r="N14" s="239">
        <v>0</v>
      </c>
      <c r="O14" s="239">
        <v>0</v>
      </c>
      <c r="P14" s="239">
        <v>0</v>
      </c>
      <c r="Q14" s="239">
        <v>0</v>
      </c>
      <c r="R14" s="240">
        <v>0</v>
      </c>
      <c r="S14" s="240"/>
      <c r="T14" s="241" t="s">
        <v>163</v>
      </c>
      <c r="U14" s="241"/>
      <c r="V14" s="238">
        <v>2</v>
      </c>
      <c r="W14" s="239">
        <v>2</v>
      </c>
      <c r="X14" s="239">
        <v>0</v>
      </c>
      <c r="Y14" s="239">
        <v>2</v>
      </c>
      <c r="Z14" s="239">
        <v>0</v>
      </c>
      <c r="AA14" s="239">
        <v>0</v>
      </c>
      <c r="AB14" s="240">
        <v>0</v>
      </c>
      <c r="AC14" s="240"/>
      <c r="AD14" s="239">
        <v>0</v>
      </c>
      <c r="AE14" s="239">
        <v>0</v>
      </c>
      <c r="AF14" s="239">
        <v>0</v>
      </c>
      <c r="AG14" s="239">
        <v>0</v>
      </c>
      <c r="AH14" s="239">
        <v>0</v>
      </c>
      <c r="AI14" s="239">
        <v>0</v>
      </c>
      <c r="AJ14" s="239">
        <v>0</v>
      </c>
      <c r="AK14" s="239">
        <v>0</v>
      </c>
      <c r="AL14" s="240">
        <v>0</v>
      </c>
      <c r="AM14" s="240"/>
      <c r="AN14" s="239">
        <v>0</v>
      </c>
      <c r="AO14" s="239">
        <v>0</v>
      </c>
      <c r="AP14" s="239">
        <v>0</v>
      </c>
      <c r="AQ14" s="66"/>
    </row>
    <row r="15" spans="1:43" ht="20.100000000000001" customHeight="1">
      <c r="A15" s="66"/>
      <c r="B15" s="237" t="s">
        <v>164</v>
      </c>
      <c r="C15" s="238">
        <v>3</v>
      </c>
      <c r="D15" s="239">
        <v>58</v>
      </c>
      <c r="E15" s="239">
        <v>19</v>
      </c>
      <c r="F15" s="239">
        <v>39</v>
      </c>
      <c r="G15" s="239">
        <v>2</v>
      </c>
      <c r="H15" s="239">
        <v>0</v>
      </c>
      <c r="I15" s="239">
        <v>2</v>
      </c>
      <c r="J15" s="239">
        <v>56</v>
      </c>
      <c r="K15" s="239">
        <v>19</v>
      </c>
      <c r="L15" s="239">
        <v>37</v>
      </c>
      <c r="M15" s="239">
        <v>0</v>
      </c>
      <c r="N15" s="239">
        <v>0</v>
      </c>
      <c r="O15" s="239">
        <v>0</v>
      </c>
      <c r="P15" s="239">
        <v>0</v>
      </c>
      <c r="Q15" s="239">
        <v>0</v>
      </c>
      <c r="R15" s="240">
        <v>0</v>
      </c>
      <c r="S15" s="240"/>
      <c r="T15" s="241" t="s">
        <v>164</v>
      </c>
      <c r="U15" s="241"/>
      <c r="V15" s="238">
        <v>3</v>
      </c>
      <c r="W15" s="239">
        <v>56</v>
      </c>
      <c r="X15" s="239">
        <v>19</v>
      </c>
      <c r="Y15" s="239">
        <v>37</v>
      </c>
      <c r="Z15" s="239">
        <v>2</v>
      </c>
      <c r="AA15" s="239">
        <v>0</v>
      </c>
      <c r="AB15" s="240">
        <v>2</v>
      </c>
      <c r="AC15" s="240"/>
      <c r="AD15" s="239">
        <v>0</v>
      </c>
      <c r="AE15" s="239">
        <v>0</v>
      </c>
      <c r="AF15" s="239">
        <v>0</v>
      </c>
      <c r="AG15" s="239">
        <v>0</v>
      </c>
      <c r="AH15" s="239">
        <v>0</v>
      </c>
      <c r="AI15" s="239">
        <v>0</v>
      </c>
      <c r="AJ15" s="239">
        <v>0</v>
      </c>
      <c r="AK15" s="239">
        <v>0</v>
      </c>
      <c r="AL15" s="240">
        <v>0</v>
      </c>
      <c r="AM15" s="240"/>
      <c r="AN15" s="239">
        <v>0</v>
      </c>
      <c r="AO15" s="239">
        <v>0</v>
      </c>
      <c r="AP15" s="239">
        <v>0</v>
      </c>
      <c r="AQ15" s="66"/>
    </row>
    <row r="16" spans="1:43" ht="20.100000000000001" customHeight="1">
      <c r="A16" s="66"/>
      <c r="B16" s="237" t="s">
        <v>165</v>
      </c>
      <c r="C16" s="238">
        <v>4</v>
      </c>
      <c r="D16" s="239">
        <v>3354</v>
      </c>
      <c r="E16" s="239">
        <v>1262</v>
      </c>
      <c r="F16" s="239">
        <v>2092</v>
      </c>
      <c r="G16" s="239">
        <v>93</v>
      </c>
      <c r="H16" s="239">
        <v>25</v>
      </c>
      <c r="I16" s="239">
        <v>68</v>
      </c>
      <c r="J16" s="239">
        <v>3261</v>
      </c>
      <c r="K16" s="239">
        <v>1237</v>
      </c>
      <c r="L16" s="239">
        <v>2024</v>
      </c>
      <c r="M16" s="239">
        <v>0</v>
      </c>
      <c r="N16" s="239">
        <v>0</v>
      </c>
      <c r="O16" s="239">
        <v>0</v>
      </c>
      <c r="P16" s="239">
        <v>0</v>
      </c>
      <c r="Q16" s="239">
        <v>0</v>
      </c>
      <c r="R16" s="240">
        <v>0</v>
      </c>
      <c r="S16" s="240"/>
      <c r="T16" s="241" t="s">
        <v>165</v>
      </c>
      <c r="U16" s="241"/>
      <c r="V16" s="238">
        <v>4</v>
      </c>
      <c r="W16" s="239">
        <v>3286</v>
      </c>
      <c r="X16" s="239">
        <v>1219</v>
      </c>
      <c r="Y16" s="239">
        <v>2067</v>
      </c>
      <c r="Z16" s="239">
        <v>52</v>
      </c>
      <c r="AA16" s="239">
        <v>37</v>
      </c>
      <c r="AB16" s="240">
        <v>15</v>
      </c>
      <c r="AC16" s="240"/>
      <c r="AD16" s="239">
        <v>16</v>
      </c>
      <c r="AE16" s="239">
        <v>6</v>
      </c>
      <c r="AF16" s="239">
        <v>10</v>
      </c>
      <c r="AG16" s="239">
        <v>0</v>
      </c>
      <c r="AH16" s="239">
        <v>0</v>
      </c>
      <c r="AI16" s="239">
        <v>0</v>
      </c>
      <c r="AJ16" s="239">
        <v>0</v>
      </c>
      <c r="AK16" s="239">
        <v>0</v>
      </c>
      <c r="AL16" s="240">
        <v>0</v>
      </c>
      <c r="AM16" s="240"/>
      <c r="AN16" s="239">
        <v>0</v>
      </c>
      <c r="AO16" s="239">
        <v>0</v>
      </c>
      <c r="AP16" s="239">
        <v>0</v>
      </c>
      <c r="AQ16" s="66"/>
    </row>
    <row r="17" spans="1:43" ht="20.100000000000001" customHeight="1">
      <c r="A17" s="66"/>
      <c r="B17" s="237" t="s">
        <v>166</v>
      </c>
      <c r="C17" s="238">
        <v>5</v>
      </c>
      <c r="D17" s="239">
        <v>16141</v>
      </c>
      <c r="E17" s="239">
        <v>6528</v>
      </c>
      <c r="F17" s="239">
        <v>9613</v>
      </c>
      <c r="G17" s="239">
        <v>504</v>
      </c>
      <c r="H17" s="239">
        <v>128</v>
      </c>
      <c r="I17" s="239">
        <v>376</v>
      </c>
      <c r="J17" s="239">
        <v>15637</v>
      </c>
      <c r="K17" s="239">
        <v>6400</v>
      </c>
      <c r="L17" s="239">
        <v>9237</v>
      </c>
      <c r="M17" s="239">
        <v>0</v>
      </c>
      <c r="N17" s="239">
        <v>0</v>
      </c>
      <c r="O17" s="239">
        <v>0</v>
      </c>
      <c r="P17" s="239">
        <v>0</v>
      </c>
      <c r="Q17" s="239">
        <v>0</v>
      </c>
      <c r="R17" s="240">
        <v>0</v>
      </c>
      <c r="S17" s="240"/>
      <c r="T17" s="241" t="s">
        <v>166</v>
      </c>
      <c r="U17" s="241"/>
      <c r="V17" s="238">
        <v>5</v>
      </c>
      <c r="W17" s="239">
        <v>15797</v>
      </c>
      <c r="X17" s="239">
        <v>6325</v>
      </c>
      <c r="Y17" s="239">
        <v>9472</v>
      </c>
      <c r="Z17" s="239">
        <v>215</v>
      </c>
      <c r="AA17" s="239">
        <v>154</v>
      </c>
      <c r="AB17" s="240">
        <v>61</v>
      </c>
      <c r="AC17" s="240"/>
      <c r="AD17" s="239">
        <v>117</v>
      </c>
      <c r="AE17" s="239">
        <v>41</v>
      </c>
      <c r="AF17" s="239">
        <v>76</v>
      </c>
      <c r="AG17" s="239">
        <v>0</v>
      </c>
      <c r="AH17" s="239">
        <v>0</v>
      </c>
      <c r="AI17" s="239">
        <v>0</v>
      </c>
      <c r="AJ17" s="239">
        <v>3</v>
      </c>
      <c r="AK17" s="239">
        <v>2</v>
      </c>
      <c r="AL17" s="240">
        <v>1</v>
      </c>
      <c r="AM17" s="240"/>
      <c r="AN17" s="239">
        <v>9</v>
      </c>
      <c r="AO17" s="239">
        <v>6</v>
      </c>
      <c r="AP17" s="239">
        <v>3</v>
      </c>
      <c r="AQ17" s="66"/>
    </row>
    <row r="18" spans="1:43" ht="20.100000000000001" customHeight="1">
      <c r="A18" s="66"/>
      <c r="B18" s="237" t="s">
        <v>167</v>
      </c>
      <c r="C18" s="238">
        <v>6</v>
      </c>
      <c r="D18" s="239">
        <v>3213</v>
      </c>
      <c r="E18" s="239">
        <v>1367</v>
      </c>
      <c r="F18" s="239">
        <v>1846</v>
      </c>
      <c r="G18" s="239">
        <v>192</v>
      </c>
      <c r="H18" s="239">
        <v>41</v>
      </c>
      <c r="I18" s="239">
        <v>151</v>
      </c>
      <c r="J18" s="239">
        <v>3018</v>
      </c>
      <c r="K18" s="239">
        <v>1325</v>
      </c>
      <c r="L18" s="239">
        <v>1693</v>
      </c>
      <c r="M18" s="239">
        <v>3</v>
      </c>
      <c r="N18" s="239">
        <v>1</v>
      </c>
      <c r="O18" s="239">
        <v>2</v>
      </c>
      <c r="P18" s="239">
        <v>0</v>
      </c>
      <c r="Q18" s="239">
        <v>0</v>
      </c>
      <c r="R18" s="240">
        <v>0</v>
      </c>
      <c r="S18" s="240"/>
      <c r="T18" s="241" t="s">
        <v>167</v>
      </c>
      <c r="U18" s="241"/>
      <c r="V18" s="238">
        <v>6</v>
      </c>
      <c r="W18" s="239">
        <v>3088</v>
      </c>
      <c r="X18" s="239">
        <v>1297</v>
      </c>
      <c r="Y18" s="239">
        <v>1791</v>
      </c>
      <c r="Z18" s="239">
        <v>67</v>
      </c>
      <c r="AA18" s="239">
        <v>43</v>
      </c>
      <c r="AB18" s="240">
        <v>24</v>
      </c>
      <c r="AC18" s="240"/>
      <c r="AD18" s="239">
        <v>29</v>
      </c>
      <c r="AE18" s="239">
        <v>9</v>
      </c>
      <c r="AF18" s="239">
        <v>20</v>
      </c>
      <c r="AG18" s="239">
        <v>11</v>
      </c>
      <c r="AH18" s="239">
        <v>7</v>
      </c>
      <c r="AI18" s="239">
        <v>4</v>
      </c>
      <c r="AJ18" s="239">
        <v>13</v>
      </c>
      <c r="AK18" s="239">
        <v>8</v>
      </c>
      <c r="AL18" s="240">
        <v>5</v>
      </c>
      <c r="AM18" s="240"/>
      <c r="AN18" s="239">
        <v>5</v>
      </c>
      <c r="AO18" s="239">
        <v>3</v>
      </c>
      <c r="AP18" s="239">
        <v>2</v>
      </c>
      <c r="AQ18" s="66"/>
    </row>
    <row r="19" spans="1:43" ht="20.100000000000001" customHeight="1">
      <c r="A19" s="66"/>
      <c r="B19" s="237" t="s">
        <v>168</v>
      </c>
      <c r="C19" s="238">
        <v>7</v>
      </c>
      <c r="D19" s="239">
        <v>723</v>
      </c>
      <c r="E19" s="239">
        <v>309</v>
      </c>
      <c r="F19" s="239">
        <v>414</v>
      </c>
      <c r="G19" s="239">
        <v>73</v>
      </c>
      <c r="H19" s="239">
        <v>16</v>
      </c>
      <c r="I19" s="239">
        <v>57</v>
      </c>
      <c r="J19" s="239">
        <v>627</v>
      </c>
      <c r="K19" s="239">
        <v>286</v>
      </c>
      <c r="L19" s="239">
        <v>341</v>
      </c>
      <c r="M19" s="239">
        <v>23</v>
      </c>
      <c r="N19" s="239">
        <v>7</v>
      </c>
      <c r="O19" s="239">
        <v>16</v>
      </c>
      <c r="P19" s="239">
        <v>0</v>
      </c>
      <c r="Q19" s="239">
        <v>0</v>
      </c>
      <c r="R19" s="240">
        <v>0</v>
      </c>
      <c r="S19" s="240"/>
      <c r="T19" s="241" t="s">
        <v>168</v>
      </c>
      <c r="U19" s="241"/>
      <c r="V19" s="238">
        <v>7</v>
      </c>
      <c r="W19" s="239">
        <v>649</v>
      </c>
      <c r="X19" s="239">
        <v>275</v>
      </c>
      <c r="Y19" s="239">
        <v>374</v>
      </c>
      <c r="Z19" s="239">
        <v>23</v>
      </c>
      <c r="AA19" s="239">
        <v>14</v>
      </c>
      <c r="AB19" s="240">
        <v>9</v>
      </c>
      <c r="AC19" s="240"/>
      <c r="AD19" s="239">
        <v>29</v>
      </c>
      <c r="AE19" s="239">
        <v>7</v>
      </c>
      <c r="AF19" s="239">
        <v>22</v>
      </c>
      <c r="AG19" s="239">
        <v>5</v>
      </c>
      <c r="AH19" s="239">
        <v>2</v>
      </c>
      <c r="AI19" s="239">
        <v>3</v>
      </c>
      <c r="AJ19" s="239">
        <v>4</v>
      </c>
      <c r="AK19" s="239">
        <v>2</v>
      </c>
      <c r="AL19" s="240">
        <v>2</v>
      </c>
      <c r="AM19" s="240"/>
      <c r="AN19" s="239">
        <v>13</v>
      </c>
      <c r="AO19" s="239">
        <v>9</v>
      </c>
      <c r="AP19" s="239">
        <v>4</v>
      </c>
      <c r="AQ19" s="66"/>
    </row>
    <row r="20" spans="1:43" ht="20.100000000000001" customHeight="1">
      <c r="A20" s="66"/>
      <c r="B20" s="237" t="s">
        <v>169</v>
      </c>
      <c r="C20" s="238">
        <v>8</v>
      </c>
      <c r="D20" s="239">
        <v>467</v>
      </c>
      <c r="E20" s="239">
        <v>173</v>
      </c>
      <c r="F20" s="239">
        <v>294</v>
      </c>
      <c r="G20" s="239">
        <v>28</v>
      </c>
      <c r="H20" s="239">
        <v>8</v>
      </c>
      <c r="I20" s="239">
        <v>20</v>
      </c>
      <c r="J20" s="239">
        <v>293</v>
      </c>
      <c r="K20" s="239">
        <v>121</v>
      </c>
      <c r="L20" s="239">
        <v>172</v>
      </c>
      <c r="M20" s="239">
        <v>146</v>
      </c>
      <c r="N20" s="239">
        <v>44</v>
      </c>
      <c r="O20" s="239">
        <v>102</v>
      </c>
      <c r="P20" s="239">
        <v>0</v>
      </c>
      <c r="Q20" s="239">
        <v>0</v>
      </c>
      <c r="R20" s="240">
        <v>0</v>
      </c>
      <c r="S20" s="240"/>
      <c r="T20" s="241" t="s">
        <v>169</v>
      </c>
      <c r="U20" s="241"/>
      <c r="V20" s="238">
        <v>8</v>
      </c>
      <c r="W20" s="239">
        <v>301</v>
      </c>
      <c r="X20" s="239">
        <v>115</v>
      </c>
      <c r="Y20" s="239">
        <v>186</v>
      </c>
      <c r="Z20" s="239">
        <v>13</v>
      </c>
      <c r="AA20" s="239">
        <v>9</v>
      </c>
      <c r="AB20" s="240">
        <v>4</v>
      </c>
      <c r="AC20" s="240"/>
      <c r="AD20" s="239">
        <v>123</v>
      </c>
      <c r="AE20" s="239">
        <v>37</v>
      </c>
      <c r="AF20" s="239">
        <v>86</v>
      </c>
      <c r="AG20" s="239">
        <v>20</v>
      </c>
      <c r="AH20" s="239">
        <v>7</v>
      </c>
      <c r="AI20" s="239">
        <v>13</v>
      </c>
      <c r="AJ20" s="239">
        <v>3</v>
      </c>
      <c r="AK20" s="239">
        <v>2</v>
      </c>
      <c r="AL20" s="240">
        <v>1</v>
      </c>
      <c r="AM20" s="240"/>
      <c r="AN20" s="239">
        <v>7</v>
      </c>
      <c r="AO20" s="239">
        <v>3</v>
      </c>
      <c r="AP20" s="239">
        <v>4</v>
      </c>
      <c r="AQ20" s="66"/>
    </row>
    <row r="21" spans="1:43" ht="20.100000000000001" customHeight="1">
      <c r="A21" s="66"/>
      <c r="B21" s="237" t="s">
        <v>170</v>
      </c>
      <c r="C21" s="238">
        <v>9</v>
      </c>
      <c r="D21" s="239">
        <v>460</v>
      </c>
      <c r="E21" s="239">
        <v>148</v>
      </c>
      <c r="F21" s="239">
        <v>312</v>
      </c>
      <c r="G21" s="239">
        <v>20</v>
      </c>
      <c r="H21" s="239">
        <v>4</v>
      </c>
      <c r="I21" s="239">
        <v>16</v>
      </c>
      <c r="J21" s="239">
        <v>196</v>
      </c>
      <c r="K21" s="239">
        <v>80</v>
      </c>
      <c r="L21" s="239">
        <v>116</v>
      </c>
      <c r="M21" s="239">
        <v>243</v>
      </c>
      <c r="N21" s="239">
        <v>64</v>
      </c>
      <c r="O21" s="239">
        <v>179</v>
      </c>
      <c r="P21" s="239">
        <v>1</v>
      </c>
      <c r="Q21" s="239">
        <v>0</v>
      </c>
      <c r="R21" s="240">
        <v>1</v>
      </c>
      <c r="S21" s="240"/>
      <c r="T21" s="241" t="s">
        <v>170</v>
      </c>
      <c r="U21" s="241"/>
      <c r="V21" s="238">
        <v>9</v>
      </c>
      <c r="W21" s="239">
        <v>197</v>
      </c>
      <c r="X21" s="239">
        <v>69</v>
      </c>
      <c r="Y21" s="239">
        <v>128</v>
      </c>
      <c r="Z21" s="239">
        <v>5</v>
      </c>
      <c r="AA21" s="239">
        <v>2</v>
      </c>
      <c r="AB21" s="240">
        <v>3</v>
      </c>
      <c r="AC21" s="240"/>
      <c r="AD21" s="239">
        <v>212</v>
      </c>
      <c r="AE21" s="239">
        <v>53</v>
      </c>
      <c r="AF21" s="239">
        <v>159</v>
      </c>
      <c r="AG21" s="239">
        <v>35</v>
      </c>
      <c r="AH21" s="239">
        <v>17</v>
      </c>
      <c r="AI21" s="239">
        <v>18</v>
      </c>
      <c r="AJ21" s="239">
        <v>1</v>
      </c>
      <c r="AK21" s="239">
        <v>0</v>
      </c>
      <c r="AL21" s="240">
        <v>1</v>
      </c>
      <c r="AM21" s="240"/>
      <c r="AN21" s="239">
        <v>10</v>
      </c>
      <c r="AO21" s="239">
        <v>7</v>
      </c>
      <c r="AP21" s="239">
        <v>3</v>
      </c>
      <c r="AQ21" s="66"/>
    </row>
    <row r="22" spans="1:43" ht="20.100000000000001" customHeight="1">
      <c r="A22" s="66"/>
      <c r="B22" s="237" t="s">
        <v>171</v>
      </c>
      <c r="C22" s="238">
        <v>10</v>
      </c>
      <c r="D22" s="239">
        <v>450</v>
      </c>
      <c r="E22" s="239">
        <v>152</v>
      </c>
      <c r="F22" s="239">
        <v>298</v>
      </c>
      <c r="G22" s="239">
        <v>11</v>
      </c>
      <c r="H22" s="239">
        <v>3</v>
      </c>
      <c r="I22" s="239">
        <v>8</v>
      </c>
      <c r="J22" s="239">
        <v>157</v>
      </c>
      <c r="K22" s="239">
        <v>60</v>
      </c>
      <c r="L22" s="239">
        <v>97</v>
      </c>
      <c r="M22" s="239">
        <v>280</v>
      </c>
      <c r="N22" s="239">
        <v>89</v>
      </c>
      <c r="O22" s="239">
        <v>191</v>
      </c>
      <c r="P22" s="239">
        <v>2</v>
      </c>
      <c r="Q22" s="239">
        <v>0</v>
      </c>
      <c r="R22" s="240">
        <v>2</v>
      </c>
      <c r="S22" s="240"/>
      <c r="T22" s="241" t="s">
        <v>171</v>
      </c>
      <c r="U22" s="241"/>
      <c r="V22" s="238">
        <v>10</v>
      </c>
      <c r="W22" s="239">
        <v>180</v>
      </c>
      <c r="X22" s="239">
        <v>54</v>
      </c>
      <c r="Y22" s="239">
        <v>126</v>
      </c>
      <c r="Z22" s="239">
        <v>2</v>
      </c>
      <c r="AA22" s="239">
        <v>1</v>
      </c>
      <c r="AB22" s="240">
        <v>1</v>
      </c>
      <c r="AC22" s="240"/>
      <c r="AD22" s="239">
        <v>227</v>
      </c>
      <c r="AE22" s="239">
        <v>74</v>
      </c>
      <c r="AF22" s="239">
        <v>153</v>
      </c>
      <c r="AG22" s="239">
        <v>30</v>
      </c>
      <c r="AH22" s="239">
        <v>19</v>
      </c>
      <c r="AI22" s="239">
        <v>11</v>
      </c>
      <c r="AJ22" s="239">
        <v>2</v>
      </c>
      <c r="AK22" s="239">
        <v>1</v>
      </c>
      <c r="AL22" s="240">
        <v>1</v>
      </c>
      <c r="AM22" s="240"/>
      <c r="AN22" s="239">
        <v>9</v>
      </c>
      <c r="AO22" s="239">
        <v>3</v>
      </c>
      <c r="AP22" s="239">
        <v>6</v>
      </c>
      <c r="AQ22" s="66"/>
    </row>
    <row r="23" spans="1:43" ht="20.100000000000001" customHeight="1">
      <c r="A23" s="66"/>
      <c r="B23" s="237" t="s">
        <v>172</v>
      </c>
      <c r="C23" s="238">
        <v>11</v>
      </c>
      <c r="D23" s="239">
        <v>414</v>
      </c>
      <c r="E23" s="239">
        <v>130</v>
      </c>
      <c r="F23" s="239">
        <v>284</v>
      </c>
      <c r="G23" s="239">
        <v>15</v>
      </c>
      <c r="H23" s="239">
        <v>1</v>
      </c>
      <c r="I23" s="239">
        <v>14</v>
      </c>
      <c r="J23" s="239">
        <v>134</v>
      </c>
      <c r="K23" s="239">
        <v>53</v>
      </c>
      <c r="L23" s="239">
        <v>81</v>
      </c>
      <c r="M23" s="239">
        <v>261</v>
      </c>
      <c r="N23" s="239">
        <v>75</v>
      </c>
      <c r="O23" s="239">
        <v>186</v>
      </c>
      <c r="P23" s="239">
        <v>4</v>
      </c>
      <c r="Q23" s="239">
        <v>1</v>
      </c>
      <c r="R23" s="240">
        <v>3</v>
      </c>
      <c r="S23" s="240"/>
      <c r="T23" s="241" t="s">
        <v>172</v>
      </c>
      <c r="U23" s="241"/>
      <c r="V23" s="238">
        <v>11</v>
      </c>
      <c r="W23" s="239">
        <v>147</v>
      </c>
      <c r="X23" s="239">
        <v>44</v>
      </c>
      <c r="Y23" s="239">
        <v>103</v>
      </c>
      <c r="Z23" s="239">
        <v>5</v>
      </c>
      <c r="AA23" s="239">
        <v>2</v>
      </c>
      <c r="AB23" s="240">
        <v>3</v>
      </c>
      <c r="AC23" s="240"/>
      <c r="AD23" s="239">
        <v>205</v>
      </c>
      <c r="AE23" s="239">
        <v>57</v>
      </c>
      <c r="AF23" s="239">
        <v>148</v>
      </c>
      <c r="AG23" s="239">
        <v>48</v>
      </c>
      <c r="AH23" s="239">
        <v>23</v>
      </c>
      <c r="AI23" s="239">
        <v>25</v>
      </c>
      <c r="AJ23" s="239">
        <v>1</v>
      </c>
      <c r="AK23" s="239">
        <v>0</v>
      </c>
      <c r="AL23" s="240">
        <v>1</v>
      </c>
      <c r="AM23" s="240"/>
      <c r="AN23" s="239">
        <v>8</v>
      </c>
      <c r="AO23" s="239">
        <v>4</v>
      </c>
      <c r="AP23" s="239">
        <v>4</v>
      </c>
      <c r="AQ23" s="66"/>
    </row>
    <row r="24" spans="1:43" ht="20.100000000000001" customHeight="1">
      <c r="A24" s="66"/>
      <c r="B24" s="237" t="s">
        <v>173</v>
      </c>
      <c r="C24" s="238">
        <v>12</v>
      </c>
      <c r="D24" s="239">
        <v>363</v>
      </c>
      <c r="E24" s="239">
        <v>102</v>
      </c>
      <c r="F24" s="239">
        <v>261</v>
      </c>
      <c r="G24" s="239">
        <v>10</v>
      </c>
      <c r="H24" s="239">
        <v>1</v>
      </c>
      <c r="I24" s="239">
        <v>9</v>
      </c>
      <c r="J24" s="239">
        <v>113</v>
      </c>
      <c r="K24" s="239">
        <v>35</v>
      </c>
      <c r="L24" s="239">
        <v>78</v>
      </c>
      <c r="M24" s="239">
        <v>230</v>
      </c>
      <c r="N24" s="239">
        <v>63</v>
      </c>
      <c r="O24" s="239">
        <v>167</v>
      </c>
      <c r="P24" s="239">
        <v>10</v>
      </c>
      <c r="Q24" s="239">
        <v>3</v>
      </c>
      <c r="R24" s="240">
        <v>7</v>
      </c>
      <c r="S24" s="240"/>
      <c r="T24" s="241" t="s">
        <v>173</v>
      </c>
      <c r="U24" s="241"/>
      <c r="V24" s="238">
        <v>12</v>
      </c>
      <c r="W24" s="239">
        <v>113</v>
      </c>
      <c r="X24" s="239">
        <v>30</v>
      </c>
      <c r="Y24" s="239">
        <v>83</v>
      </c>
      <c r="Z24" s="239">
        <v>1</v>
      </c>
      <c r="AA24" s="239">
        <v>1</v>
      </c>
      <c r="AB24" s="240">
        <v>0</v>
      </c>
      <c r="AC24" s="240"/>
      <c r="AD24" s="239">
        <v>201</v>
      </c>
      <c r="AE24" s="239">
        <v>54</v>
      </c>
      <c r="AF24" s="239">
        <v>147</v>
      </c>
      <c r="AG24" s="239">
        <v>33</v>
      </c>
      <c r="AH24" s="239">
        <v>13</v>
      </c>
      <c r="AI24" s="239">
        <v>20</v>
      </c>
      <c r="AJ24" s="239">
        <v>0</v>
      </c>
      <c r="AK24" s="239">
        <v>0</v>
      </c>
      <c r="AL24" s="240">
        <v>0</v>
      </c>
      <c r="AM24" s="240"/>
      <c r="AN24" s="239">
        <v>15</v>
      </c>
      <c r="AO24" s="239">
        <v>4</v>
      </c>
      <c r="AP24" s="239">
        <v>11</v>
      </c>
      <c r="AQ24" s="66"/>
    </row>
    <row r="25" spans="1:43" ht="20.100000000000001" customHeight="1">
      <c r="A25" s="66"/>
      <c r="B25" s="237" t="s">
        <v>174</v>
      </c>
      <c r="C25" s="238">
        <v>13</v>
      </c>
      <c r="D25" s="239">
        <v>400</v>
      </c>
      <c r="E25" s="239">
        <v>130</v>
      </c>
      <c r="F25" s="239">
        <v>270</v>
      </c>
      <c r="G25" s="239">
        <v>16</v>
      </c>
      <c r="H25" s="239">
        <v>3</v>
      </c>
      <c r="I25" s="239">
        <v>13</v>
      </c>
      <c r="J25" s="239">
        <v>139</v>
      </c>
      <c r="K25" s="239">
        <v>41</v>
      </c>
      <c r="L25" s="239">
        <v>98</v>
      </c>
      <c r="M25" s="239">
        <v>234</v>
      </c>
      <c r="N25" s="239">
        <v>81</v>
      </c>
      <c r="O25" s="239">
        <v>153</v>
      </c>
      <c r="P25" s="239">
        <v>11</v>
      </c>
      <c r="Q25" s="239">
        <v>5</v>
      </c>
      <c r="R25" s="240">
        <v>6</v>
      </c>
      <c r="S25" s="240"/>
      <c r="T25" s="241" t="s">
        <v>174</v>
      </c>
      <c r="U25" s="241"/>
      <c r="V25" s="238">
        <v>13</v>
      </c>
      <c r="W25" s="239">
        <v>123</v>
      </c>
      <c r="X25" s="239">
        <v>41</v>
      </c>
      <c r="Y25" s="239">
        <v>82</v>
      </c>
      <c r="Z25" s="239">
        <v>1</v>
      </c>
      <c r="AA25" s="239">
        <v>1</v>
      </c>
      <c r="AB25" s="240">
        <v>0</v>
      </c>
      <c r="AC25" s="240"/>
      <c r="AD25" s="239">
        <v>231</v>
      </c>
      <c r="AE25" s="239">
        <v>69</v>
      </c>
      <c r="AF25" s="239">
        <v>162</v>
      </c>
      <c r="AG25" s="239">
        <v>31</v>
      </c>
      <c r="AH25" s="239">
        <v>13</v>
      </c>
      <c r="AI25" s="239">
        <v>18</v>
      </c>
      <c r="AJ25" s="239">
        <v>0</v>
      </c>
      <c r="AK25" s="239">
        <v>0</v>
      </c>
      <c r="AL25" s="240">
        <v>0</v>
      </c>
      <c r="AM25" s="240"/>
      <c r="AN25" s="239">
        <v>14</v>
      </c>
      <c r="AO25" s="239">
        <v>6</v>
      </c>
      <c r="AP25" s="239">
        <v>8</v>
      </c>
      <c r="AQ25" s="66"/>
    </row>
    <row r="26" spans="1:43" ht="20.100000000000001" customHeight="1">
      <c r="A26" s="66"/>
      <c r="B26" s="237" t="s">
        <v>175</v>
      </c>
      <c r="C26" s="238">
        <v>14</v>
      </c>
      <c r="D26" s="239">
        <v>354</v>
      </c>
      <c r="E26" s="239">
        <v>125</v>
      </c>
      <c r="F26" s="239">
        <v>229</v>
      </c>
      <c r="G26" s="239">
        <v>7</v>
      </c>
      <c r="H26" s="239">
        <v>2</v>
      </c>
      <c r="I26" s="239">
        <v>5</v>
      </c>
      <c r="J26" s="239">
        <v>140</v>
      </c>
      <c r="K26" s="239">
        <v>43</v>
      </c>
      <c r="L26" s="239">
        <v>97</v>
      </c>
      <c r="M26" s="239">
        <v>201</v>
      </c>
      <c r="N26" s="239">
        <v>75</v>
      </c>
      <c r="O26" s="239">
        <v>126</v>
      </c>
      <c r="P26" s="239">
        <v>6</v>
      </c>
      <c r="Q26" s="239">
        <v>5</v>
      </c>
      <c r="R26" s="240">
        <v>1</v>
      </c>
      <c r="S26" s="240"/>
      <c r="T26" s="241" t="s">
        <v>175</v>
      </c>
      <c r="U26" s="241"/>
      <c r="V26" s="238">
        <v>14</v>
      </c>
      <c r="W26" s="239">
        <v>109</v>
      </c>
      <c r="X26" s="239">
        <v>41</v>
      </c>
      <c r="Y26" s="239">
        <v>68</v>
      </c>
      <c r="Z26" s="239">
        <v>3</v>
      </c>
      <c r="AA26" s="239">
        <v>2</v>
      </c>
      <c r="AB26" s="240">
        <v>1</v>
      </c>
      <c r="AC26" s="240"/>
      <c r="AD26" s="239">
        <v>204</v>
      </c>
      <c r="AE26" s="239">
        <v>66</v>
      </c>
      <c r="AF26" s="239">
        <v>138</v>
      </c>
      <c r="AG26" s="239">
        <v>23</v>
      </c>
      <c r="AH26" s="239">
        <v>10</v>
      </c>
      <c r="AI26" s="239">
        <v>13</v>
      </c>
      <c r="AJ26" s="239">
        <v>0</v>
      </c>
      <c r="AK26" s="239">
        <v>0</v>
      </c>
      <c r="AL26" s="240">
        <v>0</v>
      </c>
      <c r="AM26" s="240"/>
      <c r="AN26" s="239">
        <v>15</v>
      </c>
      <c r="AO26" s="239">
        <v>6</v>
      </c>
      <c r="AP26" s="239">
        <v>9</v>
      </c>
      <c r="AQ26" s="66"/>
    </row>
    <row r="27" spans="1:43" ht="20.100000000000001" customHeight="1">
      <c r="A27" s="66"/>
      <c r="B27" s="237" t="s">
        <v>176</v>
      </c>
      <c r="C27" s="238">
        <v>15</v>
      </c>
      <c r="D27" s="239">
        <v>312</v>
      </c>
      <c r="E27" s="239">
        <v>85</v>
      </c>
      <c r="F27" s="239">
        <v>227</v>
      </c>
      <c r="G27" s="239">
        <v>18</v>
      </c>
      <c r="H27" s="239">
        <v>2</v>
      </c>
      <c r="I27" s="239">
        <v>16</v>
      </c>
      <c r="J27" s="239">
        <v>117</v>
      </c>
      <c r="K27" s="239">
        <v>23</v>
      </c>
      <c r="L27" s="239">
        <v>94</v>
      </c>
      <c r="M27" s="239">
        <v>164</v>
      </c>
      <c r="N27" s="239">
        <v>57</v>
      </c>
      <c r="O27" s="239">
        <v>107</v>
      </c>
      <c r="P27" s="239">
        <v>13</v>
      </c>
      <c r="Q27" s="239">
        <v>3</v>
      </c>
      <c r="R27" s="240">
        <v>10</v>
      </c>
      <c r="S27" s="240"/>
      <c r="T27" s="241" t="s">
        <v>176</v>
      </c>
      <c r="U27" s="241"/>
      <c r="V27" s="238">
        <v>15</v>
      </c>
      <c r="W27" s="239">
        <v>91</v>
      </c>
      <c r="X27" s="239">
        <v>16</v>
      </c>
      <c r="Y27" s="239">
        <v>75</v>
      </c>
      <c r="Z27" s="239">
        <v>1</v>
      </c>
      <c r="AA27" s="239">
        <v>0</v>
      </c>
      <c r="AB27" s="240">
        <v>1</v>
      </c>
      <c r="AC27" s="240"/>
      <c r="AD27" s="239">
        <v>167</v>
      </c>
      <c r="AE27" s="239">
        <v>48</v>
      </c>
      <c r="AF27" s="239">
        <v>119</v>
      </c>
      <c r="AG27" s="239">
        <v>36</v>
      </c>
      <c r="AH27" s="239">
        <v>16</v>
      </c>
      <c r="AI27" s="239">
        <v>20</v>
      </c>
      <c r="AJ27" s="239">
        <v>0</v>
      </c>
      <c r="AK27" s="239">
        <v>0</v>
      </c>
      <c r="AL27" s="240">
        <v>0</v>
      </c>
      <c r="AM27" s="240"/>
      <c r="AN27" s="239">
        <v>17</v>
      </c>
      <c r="AO27" s="239">
        <v>5</v>
      </c>
      <c r="AP27" s="239">
        <v>12</v>
      </c>
      <c r="AQ27" s="66"/>
    </row>
    <row r="28" spans="1:43" ht="20.100000000000001" customHeight="1">
      <c r="A28" s="66"/>
      <c r="B28" s="237" t="s">
        <v>177</v>
      </c>
      <c r="C28" s="238">
        <v>16</v>
      </c>
      <c r="D28" s="239">
        <v>383</v>
      </c>
      <c r="E28" s="239">
        <v>117</v>
      </c>
      <c r="F28" s="239">
        <v>266</v>
      </c>
      <c r="G28" s="239">
        <v>15</v>
      </c>
      <c r="H28" s="239">
        <v>1</v>
      </c>
      <c r="I28" s="239">
        <v>14</v>
      </c>
      <c r="J28" s="239">
        <v>148</v>
      </c>
      <c r="K28" s="239">
        <v>44</v>
      </c>
      <c r="L28" s="239">
        <v>104</v>
      </c>
      <c r="M28" s="239">
        <v>211</v>
      </c>
      <c r="N28" s="239">
        <v>68</v>
      </c>
      <c r="O28" s="239">
        <v>143</v>
      </c>
      <c r="P28" s="239">
        <v>9</v>
      </c>
      <c r="Q28" s="239">
        <v>4</v>
      </c>
      <c r="R28" s="240">
        <v>5</v>
      </c>
      <c r="S28" s="240"/>
      <c r="T28" s="241" t="s">
        <v>177</v>
      </c>
      <c r="U28" s="241"/>
      <c r="V28" s="238">
        <v>16</v>
      </c>
      <c r="W28" s="239">
        <v>123</v>
      </c>
      <c r="X28" s="239">
        <v>37</v>
      </c>
      <c r="Y28" s="239">
        <v>86</v>
      </c>
      <c r="Z28" s="239">
        <v>2</v>
      </c>
      <c r="AA28" s="239">
        <v>1</v>
      </c>
      <c r="AB28" s="240">
        <v>1</v>
      </c>
      <c r="AC28" s="240"/>
      <c r="AD28" s="239">
        <v>214</v>
      </c>
      <c r="AE28" s="239">
        <v>65</v>
      </c>
      <c r="AF28" s="239">
        <v>149</v>
      </c>
      <c r="AG28" s="239">
        <v>32</v>
      </c>
      <c r="AH28" s="239">
        <v>11</v>
      </c>
      <c r="AI28" s="239">
        <v>21</v>
      </c>
      <c r="AJ28" s="239">
        <v>0</v>
      </c>
      <c r="AK28" s="239">
        <v>0</v>
      </c>
      <c r="AL28" s="240">
        <v>0</v>
      </c>
      <c r="AM28" s="240"/>
      <c r="AN28" s="239">
        <v>12</v>
      </c>
      <c r="AO28" s="239">
        <v>3</v>
      </c>
      <c r="AP28" s="239">
        <v>9</v>
      </c>
      <c r="AQ28" s="66"/>
    </row>
    <row r="29" spans="1:43" ht="20.100000000000001" customHeight="1">
      <c r="A29" s="66"/>
      <c r="B29" s="237" t="s">
        <v>178</v>
      </c>
      <c r="C29" s="238">
        <v>17</v>
      </c>
      <c r="D29" s="239">
        <v>403</v>
      </c>
      <c r="E29" s="239">
        <v>134</v>
      </c>
      <c r="F29" s="239">
        <v>269</v>
      </c>
      <c r="G29" s="239">
        <v>13</v>
      </c>
      <c r="H29" s="239">
        <v>2</v>
      </c>
      <c r="I29" s="239">
        <v>11</v>
      </c>
      <c r="J29" s="239">
        <v>156</v>
      </c>
      <c r="K29" s="239">
        <v>49</v>
      </c>
      <c r="L29" s="239">
        <v>107</v>
      </c>
      <c r="M29" s="239">
        <v>222</v>
      </c>
      <c r="N29" s="239">
        <v>78</v>
      </c>
      <c r="O29" s="239">
        <v>144</v>
      </c>
      <c r="P29" s="239">
        <v>12</v>
      </c>
      <c r="Q29" s="239">
        <v>5</v>
      </c>
      <c r="R29" s="240">
        <v>7</v>
      </c>
      <c r="S29" s="240"/>
      <c r="T29" s="241" t="s">
        <v>178</v>
      </c>
      <c r="U29" s="241"/>
      <c r="V29" s="238">
        <v>17</v>
      </c>
      <c r="W29" s="239">
        <v>124</v>
      </c>
      <c r="X29" s="239">
        <v>42</v>
      </c>
      <c r="Y29" s="239">
        <v>82</v>
      </c>
      <c r="Z29" s="239">
        <v>1</v>
      </c>
      <c r="AA29" s="239">
        <v>1</v>
      </c>
      <c r="AB29" s="240">
        <v>0</v>
      </c>
      <c r="AC29" s="240"/>
      <c r="AD29" s="239">
        <v>233</v>
      </c>
      <c r="AE29" s="239">
        <v>73</v>
      </c>
      <c r="AF29" s="239">
        <v>160</v>
      </c>
      <c r="AG29" s="239">
        <v>30</v>
      </c>
      <c r="AH29" s="239">
        <v>15</v>
      </c>
      <c r="AI29" s="239">
        <v>15</v>
      </c>
      <c r="AJ29" s="239">
        <v>0</v>
      </c>
      <c r="AK29" s="239">
        <v>0</v>
      </c>
      <c r="AL29" s="240">
        <v>0</v>
      </c>
      <c r="AM29" s="240"/>
      <c r="AN29" s="239">
        <v>15</v>
      </c>
      <c r="AO29" s="239">
        <v>3</v>
      </c>
      <c r="AP29" s="239">
        <v>12</v>
      </c>
      <c r="AQ29" s="66"/>
    </row>
    <row r="30" spans="1:43" ht="20.100000000000001" customHeight="1">
      <c r="A30" s="66"/>
      <c r="B30" s="237" t="s">
        <v>179</v>
      </c>
      <c r="C30" s="238">
        <v>18</v>
      </c>
      <c r="D30" s="239">
        <v>407</v>
      </c>
      <c r="E30" s="239">
        <v>123</v>
      </c>
      <c r="F30" s="239">
        <v>284</v>
      </c>
      <c r="G30" s="239">
        <v>19</v>
      </c>
      <c r="H30" s="239">
        <v>1</v>
      </c>
      <c r="I30" s="239">
        <v>18</v>
      </c>
      <c r="J30" s="239">
        <v>156</v>
      </c>
      <c r="K30" s="239">
        <v>44</v>
      </c>
      <c r="L30" s="239">
        <v>112</v>
      </c>
      <c r="M30" s="239">
        <v>217</v>
      </c>
      <c r="N30" s="239">
        <v>72</v>
      </c>
      <c r="O30" s="239">
        <v>145</v>
      </c>
      <c r="P30" s="239">
        <v>15</v>
      </c>
      <c r="Q30" s="239">
        <v>6</v>
      </c>
      <c r="R30" s="240">
        <v>9</v>
      </c>
      <c r="S30" s="240"/>
      <c r="T30" s="241" t="s">
        <v>179</v>
      </c>
      <c r="U30" s="241"/>
      <c r="V30" s="238">
        <v>18</v>
      </c>
      <c r="W30" s="239">
        <v>130</v>
      </c>
      <c r="X30" s="239">
        <v>34</v>
      </c>
      <c r="Y30" s="239">
        <v>96</v>
      </c>
      <c r="Z30" s="239">
        <v>2</v>
      </c>
      <c r="AA30" s="239">
        <v>1</v>
      </c>
      <c r="AB30" s="240">
        <v>1</v>
      </c>
      <c r="AC30" s="240"/>
      <c r="AD30" s="239">
        <v>227</v>
      </c>
      <c r="AE30" s="239">
        <v>72</v>
      </c>
      <c r="AF30" s="239">
        <v>155</v>
      </c>
      <c r="AG30" s="239">
        <v>33</v>
      </c>
      <c r="AH30" s="239">
        <v>12</v>
      </c>
      <c r="AI30" s="239">
        <v>21</v>
      </c>
      <c r="AJ30" s="239">
        <v>0</v>
      </c>
      <c r="AK30" s="239">
        <v>0</v>
      </c>
      <c r="AL30" s="240">
        <v>0</v>
      </c>
      <c r="AM30" s="240"/>
      <c r="AN30" s="239">
        <v>15</v>
      </c>
      <c r="AO30" s="239">
        <v>4</v>
      </c>
      <c r="AP30" s="239">
        <v>11</v>
      </c>
      <c r="AQ30" s="66"/>
    </row>
    <row r="31" spans="1:43" ht="20.100000000000001" customHeight="1">
      <c r="A31" s="66"/>
      <c r="B31" s="237" t="s">
        <v>180</v>
      </c>
      <c r="C31" s="238">
        <v>19</v>
      </c>
      <c r="D31" s="239">
        <v>409</v>
      </c>
      <c r="E31" s="239">
        <v>144</v>
      </c>
      <c r="F31" s="239">
        <v>265</v>
      </c>
      <c r="G31" s="239">
        <v>11</v>
      </c>
      <c r="H31" s="239">
        <v>3</v>
      </c>
      <c r="I31" s="239">
        <v>8</v>
      </c>
      <c r="J31" s="239">
        <v>152</v>
      </c>
      <c r="K31" s="239">
        <v>46</v>
      </c>
      <c r="L31" s="239">
        <v>106</v>
      </c>
      <c r="M31" s="239">
        <v>236</v>
      </c>
      <c r="N31" s="239">
        <v>91</v>
      </c>
      <c r="O31" s="239">
        <v>145</v>
      </c>
      <c r="P31" s="239">
        <v>10</v>
      </c>
      <c r="Q31" s="239">
        <v>4</v>
      </c>
      <c r="R31" s="240">
        <v>6</v>
      </c>
      <c r="S31" s="240"/>
      <c r="T31" s="241" t="s">
        <v>180</v>
      </c>
      <c r="U31" s="241"/>
      <c r="V31" s="238">
        <v>19</v>
      </c>
      <c r="W31" s="239">
        <v>113</v>
      </c>
      <c r="X31" s="239">
        <v>36</v>
      </c>
      <c r="Y31" s="239">
        <v>77</v>
      </c>
      <c r="Z31" s="239">
        <v>4</v>
      </c>
      <c r="AA31" s="239">
        <v>2</v>
      </c>
      <c r="AB31" s="240">
        <v>2</v>
      </c>
      <c r="AC31" s="240"/>
      <c r="AD31" s="239">
        <v>232</v>
      </c>
      <c r="AE31" s="239">
        <v>79</v>
      </c>
      <c r="AF31" s="239">
        <v>153</v>
      </c>
      <c r="AG31" s="239">
        <v>40</v>
      </c>
      <c r="AH31" s="239">
        <v>18</v>
      </c>
      <c r="AI31" s="239">
        <v>22</v>
      </c>
      <c r="AJ31" s="239">
        <v>0</v>
      </c>
      <c r="AK31" s="239">
        <v>0</v>
      </c>
      <c r="AL31" s="240">
        <v>0</v>
      </c>
      <c r="AM31" s="240"/>
      <c r="AN31" s="239">
        <v>20</v>
      </c>
      <c r="AO31" s="239">
        <v>9</v>
      </c>
      <c r="AP31" s="239">
        <v>11</v>
      </c>
      <c r="AQ31" s="66"/>
    </row>
    <row r="32" spans="1:43" ht="20.100000000000001" customHeight="1">
      <c r="A32" s="66"/>
      <c r="B32" s="237" t="s">
        <v>181</v>
      </c>
      <c r="C32" s="238">
        <v>20</v>
      </c>
      <c r="D32" s="239">
        <v>391</v>
      </c>
      <c r="E32" s="239">
        <v>111</v>
      </c>
      <c r="F32" s="239">
        <v>280</v>
      </c>
      <c r="G32" s="239">
        <v>21</v>
      </c>
      <c r="H32" s="239">
        <v>0</v>
      </c>
      <c r="I32" s="239">
        <v>21</v>
      </c>
      <c r="J32" s="239">
        <v>148</v>
      </c>
      <c r="K32" s="239">
        <v>35</v>
      </c>
      <c r="L32" s="239">
        <v>113</v>
      </c>
      <c r="M32" s="239">
        <v>201</v>
      </c>
      <c r="N32" s="239">
        <v>64</v>
      </c>
      <c r="O32" s="239">
        <v>137</v>
      </c>
      <c r="P32" s="239">
        <v>21</v>
      </c>
      <c r="Q32" s="239">
        <v>12</v>
      </c>
      <c r="R32" s="240">
        <v>9</v>
      </c>
      <c r="S32" s="240"/>
      <c r="T32" s="241" t="s">
        <v>181</v>
      </c>
      <c r="U32" s="241"/>
      <c r="V32" s="238">
        <v>20</v>
      </c>
      <c r="W32" s="239">
        <v>130</v>
      </c>
      <c r="X32" s="239">
        <v>30</v>
      </c>
      <c r="Y32" s="239">
        <v>100</v>
      </c>
      <c r="Z32" s="239">
        <v>3</v>
      </c>
      <c r="AA32" s="239">
        <v>0</v>
      </c>
      <c r="AB32" s="240">
        <v>3</v>
      </c>
      <c r="AC32" s="240"/>
      <c r="AD32" s="239">
        <v>204</v>
      </c>
      <c r="AE32" s="239">
        <v>54</v>
      </c>
      <c r="AF32" s="239">
        <v>150</v>
      </c>
      <c r="AG32" s="239">
        <v>33</v>
      </c>
      <c r="AH32" s="239">
        <v>19</v>
      </c>
      <c r="AI32" s="239">
        <v>14</v>
      </c>
      <c r="AJ32" s="239">
        <v>0</v>
      </c>
      <c r="AK32" s="239">
        <v>0</v>
      </c>
      <c r="AL32" s="240">
        <v>0</v>
      </c>
      <c r="AM32" s="240"/>
      <c r="AN32" s="239">
        <v>21</v>
      </c>
      <c r="AO32" s="239">
        <v>8</v>
      </c>
      <c r="AP32" s="239">
        <v>13</v>
      </c>
      <c r="AQ32" s="66"/>
    </row>
    <row r="33" spans="1:43" ht="20.100000000000001" customHeight="1">
      <c r="A33" s="66"/>
      <c r="B33" s="237" t="s">
        <v>182</v>
      </c>
      <c r="C33" s="238">
        <v>21</v>
      </c>
      <c r="D33" s="239">
        <v>291</v>
      </c>
      <c r="E33" s="239">
        <v>96</v>
      </c>
      <c r="F33" s="239">
        <v>195</v>
      </c>
      <c r="G33" s="239">
        <v>8</v>
      </c>
      <c r="H33" s="239">
        <v>0</v>
      </c>
      <c r="I33" s="239">
        <v>8</v>
      </c>
      <c r="J33" s="239">
        <v>124</v>
      </c>
      <c r="K33" s="239">
        <v>26</v>
      </c>
      <c r="L33" s="239">
        <v>98</v>
      </c>
      <c r="M33" s="239">
        <v>147</v>
      </c>
      <c r="N33" s="239">
        <v>65</v>
      </c>
      <c r="O33" s="239">
        <v>82</v>
      </c>
      <c r="P33" s="239">
        <v>12</v>
      </c>
      <c r="Q33" s="239">
        <v>5</v>
      </c>
      <c r="R33" s="240">
        <v>7</v>
      </c>
      <c r="S33" s="240"/>
      <c r="T33" s="241" t="s">
        <v>182</v>
      </c>
      <c r="U33" s="241"/>
      <c r="V33" s="238">
        <v>21</v>
      </c>
      <c r="W33" s="239">
        <v>97</v>
      </c>
      <c r="X33" s="239">
        <v>27</v>
      </c>
      <c r="Y33" s="239">
        <v>70</v>
      </c>
      <c r="Z33" s="239">
        <v>3</v>
      </c>
      <c r="AA33" s="239">
        <v>3</v>
      </c>
      <c r="AB33" s="240">
        <v>0</v>
      </c>
      <c r="AC33" s="240"/>
      <c r="AD33" s="239">
        <v>146</v>
      </c>
      <c r="AE33" s="239">
        <v>47</v>
      </c>
      <c r="AF33" s="239">
        <v>99</v>
      </c>
      <c r="AG33" s="239">
        <v>24</v>
      </c>
      <c r="AH33" s="239">
        <v>13</v>
      </c>
      <c r="AI33" s="239">
        <v>11</v>
      </c>
      <c r="AJ33" s="239">
        <v>0</v>
      </c>
      <c r="AK33" s="239">
        <v>0</v>
      </c>
      <c r="AL33" s="240">
        <v>0</v>
      </c>
      <c r="AM33" s="240"/>
      <c r="AN33" s="239">
        <v>21</v>
      </c>
      <c r="AO33" s="239">
        <v>6</v>
      </c>
      <c r="AP33" s="239">
        <v>15</v>
      </c>
      <c r="AQ33" s="66"/>
    </row>
    <row r="34" spans="1:43" ht="20.100000000000001" customHeight="1">
      <c r="A34" s="66"/>
      <c r="B34" s="237" t="s">
        <v>183</v>
      </c>
      <c r="C34" s="238">
        <v>22</v>
      </c>
      <c r="D34" s="239">
        <v>987</v>
      </c>
      <c r="E34" s="239">
        <v>332</v>
      </c>
      <c r="F34" s="239">
        <v>655</v>
      </c>
      <c r="G34" s="239">
        <v>24</v>
      </c>
      <c r="H34" s="239">
        <v>1</v>
      </c>
      <c r="I34" s="239">
        <v>23</v>
      </c>
      <c r="J34" s="239">
        <v>367</v>
      </c>
      <c r="K34" s="239">
        <v>105</v>
      </c>
      <c r="L34" s="239">
        <v>262</v>
      </c>
      <c r="M34" s="239">
        <v>538</v>
      </c>
      <c r="N34" s="239">
        <v>197</v>
      </c>
      <c r="O34" s="239">
        <v>341</v>
      </c>
      <c r="P34" s="239">
        <v>58</v>
      </c>
      <c r="Q34" s="239">
        <v>29</v>
      </c>
      <c r="R34" s="240">
        <v>29</v>
      </c>
      <c r="S34" s="240"/>
      <c r="T34" s="241" t="s">
        <v>183</v>
      </c>
      <c r="U34" s="241"/>
      <c r="V34" s="238">
        <v>22</v>
      </c>
      <c r="W34" s="239">
        <v>249</v>
      </c>
      <c r="X34" s="239">
        <v>82</v>
      </c>
      <c r="Y34" s="239">
        <v>167</v>
      </c>
      <c r="Z34" s="239">
        <v>7</v>
      </c>
      <c r="AA34" s="239">
        <v>2</v>
      </c>
      <c r="AB34" s="240">
        <v>5</v>
      </c>
      <c r="AC34" s="240"/>
      <c r="AD34" s="239">
        <v>523</v>
      </c>
      <c r="AE34" s="239">
        <v>158</v>
      </c>
      <c r="AF34" s="239">
        <v>365</v>
      </c>
      <c r="AG34" s="239">
        <v>146</v>
      </c>
      <c r="AH34" s="239">
        <v>67</v>
      </c>
      <c r="AI34" s="239">
        <v>79</v>
      </c>
      <c r="AJ34" s="239">
        <v>0</v>
      </c>
      <c r="AK34" s="239">
        <v>0</v>
      </c>
      <c r="AL34" s="240">
        <v>0</v>
      </c>
      <c r="AM34" s="240"/>
      <c r="AN34" s="239">
        <v>62</v>
      </c>
      <c r="AO34" s="239">
        <v>23</v>
      </c>
      <c r="AP34" s="239">
        <v>39</v>
      </c>
      <c r="AQ34" s="66"/>
    </row>
    <row r="35" spans="1:43" ht="20.100000000000001" customHeight="1">
      <c r="A35" s="66"/>
      <c r="B35" s="237" t="s">
        <v>184</v>
      </c>
      <c r="C35" s="238">
        <v>23</v>
      </c>
      <c r="D35" s="239">
        <v>383</v>
      </c>
      <c r="E35" s="239">
        <v>131</v>
      </c>
      <c r="F35" s="239">
        <v>252</v>
      </c>
      <c r="G35" s="239">
        <v>18</v>
      </c>
      <c r="H35" s="239">
        <v>3</v>
      </c>
      <c r="I35" s="239">
        <v>15</v>
      </c>
      <c r="J35" s="239">
        <v>153</v>
      </c>
      <c r="K35" s="239">
        <v>43</v>
      </c>
      <c r="L35" s="239">
        <v>110</v>
      </c>
      <c r="M35" s="239">
        <v>173</v>
      </c>
      <c r="N35" s="239">
        <v>61</v>
      </c>
      <c r="O35" s="239">
        <v>112</v>
      </c>
      <c r="P35" s="239">
        <v>39</v>
      </c>
      <c r="Q35" s="239">
        <v>24</v>
      </c>
      <c r="R35" s="240">
        <v>15</v>
      </c>
      <c r="S35" s="240"/>
      <c r="T35" s="241" t="s">
        <v>184</v>
      </c>
      <c r="U35" s="241"/>
      <c r="V35" s="238">
        <v>23</v>
      </c>
      <c r="W35" s="239">
        <v>101</v>
      </c>
      <c r="X35" s="239">
        <v>28</v>
      </c>
      <c r="Y35" s="239">
        <v>73</v>
      </c>
      <c r="Z35" s="239">
        <v>4</v>
      </c>
      <c r="AA35" s="239">
        <v>4</v>
      </c>
      <c r="AB35" s="240">
        <v>0</v>
      </c>
      <c r="AC35" s="240"/>
      <c r="AD35" s="239">
        <v>191</v>
      </c>
      <c r="AE35" s="239">
        <v>53</v>
      </c>
      <c r="AF35" s="239">
        <v>138</v>
      </c>
      <c r="AG35" s="239">
        <v>38</v>
      </c>
      <c r="AH35" s="239">
        <v>23</v>
      </c>
      <c r="AI35" s="239">
        <v>15</v>
      </c>
      <c r="AJ35" s="239">
        <v>0</v>
      </c>
      <c r="AK35" s="239">
        <v>0</v>
      </c>
      <c r="AL35" s="240">
        <v>0</v>
      </c>
      <c r="AM35" s="240"/>
      <c r="AN35" s="239">
        <v>49</v>
      </c>
      <c r="AO35" s="239">
        <v>23</v>
      </c>
      <c r="AP35" s="239">
        <v>26</v>
      </c>
      <c r="AQ35" s="66"/>
    </row>
    <row r="36" spans="1:43" ht="20.100000000000001" customHeight="1">
      <c r="A36" s="66"/>
      <c r="B36" s="237" t="s">
        <v>185</v>
      </c>
      <c r="C36" s="238">
        <v>24</v>
      </c>
      <c r="D36" s="239">
        <v>132</v>
      </c>
      <c r="E36" s="239">
        <v>27</v>
      </c>
      <c r="F36" s="239">
        <v>105</v>
      </c>
      <c r="G36" s="239">
        <v>7</v>
      </c>
      <c r="H36" s="239">
        <v>0</v>
      </c>
      <c r="I36" s="239">
        <v>7</v>
      </c>
      <c r="J36" s="239">
        <v>46</v>
      </c>
      <c r="K36" s="239">
        <v>7</v>
      </c>
      <c r="L36" s="239">
        <v>39</v>
      </c>
      <c r="M36" s="239">
        <v>60</v>
      </c>
      <c r="N36" s="239">
        <v>14</v>
      </c>
      <c r="O36" s="239">
        <v>46</v>
      </c>
      <c r="P36" s="239">
        <v>19</v>
      </c>
      <c r="Q36" s="239">
        <v>6</v>
      </c>
      <c r="R36" s="240">
        <v>13</v>
      </c>
      <c r="S36" s="240"/>
      <c r="T36" s="241" t="s">
        <v>185</v>
      </c>
      <c r="U36" s="241"/>
      <c r="V36" s="238">
        <v>24</v>
      </c>
      <c r="W36" s="239">
        <v>24</v>
      </c>
      <c r="X36" s="239">
        <v>5</v>
      </c>
      <c r="Y36" s="239">
        <v>19</v>
      </c>
      <c r="Z36" s="239">
        <v>1</v>
      </c>
      <c r="AA36" s="239">
        <v>0</v>
      </c>
      <c r="AB36" s="240">
        <v>1</v>
      </c>
      <c r="AC36" s="240"/>
      <c r="AD36" s="239">
        <v>76</v>
      </c>
      <c r="AE36" s="239">
        <v>12</v>
      </c>
      <c r="AF36" s="239">
        <v>64</v>
      </c>
      <c r="AG36" s="239">
        <v>11</v>
      </c>
      <c r="AH36" s="239">
        <v>5</v>
      </c>
      <c r="AI36" s="239">
        <v>6</v>
      </c>
      <c r="AJ36" s="239">
        <v>0</v>
      </c>
      <c r="AK36" s="239">
        <v>0</v>
      </c>
      <c r="AL36" s="240">
        <v>0</v>
      </c>
      <c r="AM36" s="240"/>
      <c r="AN36" s="239">
        <v>20</v>
      </c>
      <c r="AO36" s="239">
        <v>5</v>
      </c>
      <c r="AP36" s="239">
        <v>15</v>
      </c>
      <c r="AQ36" s="66"/>
    </row>
    <row r="37" spans="1:43" ht="20.100000000000001" customHeight="1">
      <c r="A37" s="66"/>
      <c r="B37" s="237" t="s">
        <v>186</v>
      </c>
      <c r="C37" s="238">
        <v>25</v>
      </c>
      <c r="D37" s="239">
        <v>32</v>
      </c>
      <c r="E37" s="239">
        <v>9</v>
      </c>
      <c r="F37" s="239">
        <v>23</v>
      </c>
      <c r="G37" s="239">
        <v>0</v>
      </c>
      <c r="H37" s="239">
        <v>0</v>
      </c>
      <c r="I37" s="239">
        <v>0</v>
      </c>
      <c r="J37" s="239">
        <v>13</v>
      </c>
      <c r="K37" s="239">
        <v>1</v>
      </c>
      <c r="L37" s="239">
        <v>12</v>
      </c>
      <c r="M37" s="239">
        <v>12</v>
      </c>
      <c r="N37" s="239">
        <v>6</v>
      </c>
      <c r="O37" s="239">
        <v>6</v>
      </c>
      <c r="P37" s="239">
        <v>7</v>
      </c>
      <c r="Q37" s="239">
        <v>2</v>
      </c>
      <c r="R37" s="240">
        <v>5</v>
      </c>
      <c r="S37" s="240"/>
      <c r="T37" s="241" t="s">
        <v>186</v>
      </c>
      <c r="U37" s="241"/>
      <c r="V37" s="238">
        <v>25</v>
      </c>
      <c r="W37" s="239">
        <v>7</v>
      </c>
      <c r="X37" s="239">
        <v>1</v>
      </c>
      <c r="Y37" s="239">
        <v>6</v>
      </c>
      <c r="Z37" s="239">
        <v>1</v>
      </c>
      <c r="AA37" s="239">
        <v>0</v>
      </c>
      <c r="AB37" s="240">
        <v>1</v>
      </c>
      <c r="AC37" s="240"/>
      <c r="AD37" s="239">
        <v>17</v>
      </c>
      <c r="AE37" s="239">
        <v>6</v>
      </c>
      <c r="AF37" s="239">
        <v>11</v>
      </c>
      <c r="AG37" s="239">
        <v>1</v>
      </c>
      <c r="AH37" s="239">
        <v>0</v>
      </c>
      <c r="AI37" s="239">
        <v>1</v>
      </c>
      <c r="AJ37" s="239">
        <v>0</v>
      </c>
      <c r="AK37" s="239">
        <v>0</v>
      </c>
      <c r="AL37" s="240">
        <v>0</v>
      </c>
      <c r="AM37" s="240"/>
      <c r="AN37" s="239">
        <v>6</v>
      </c>
      <c r="AO37" s="239">
        <v>2</v>
      </c>
      <c r="AP37" s="239">
        <v>4</v>
      </c>
      <c r="AQ37" s="66"/>
    </row>
    <row r="38" spans="1:43" ht="20.100000000000001" customHeight="1">
      <c r="A38" s="66"/>
      <c r="B38" s="237" t="s">
        <v>187</v>
      </c>
      <c r="C38" s="238">
        <v>26</v>
      </c>
      <c r="D38" s="239">
        <v>6</v>
      </c>
      <c r="E38" s="239">
        <v>1</v>
      </c>
      <c r="F38" s="239">
        <v>5</v>
      </c>
      <c r="G38" s="239">
        <v>3</v>
      </c>
      <c r="H38" s="239">
        <v>0</v>
      </c>
      <c r="I38" s="239">
        <v>3</v>
      </c>
      <c r="J38" s="239">
        <v>2</v>
      </c>
      <c r="K38" s="239">
        <v>1</v>
      </c>
      <c r="L38" s="239">
        <v>1</v>
      </c>
      <c r="M38" s="239">
        <v>0</v>
      </c>
      <c r="N38" s="239">
        <v>0</v>
      </c>
      <c r="O38" s="239">
        <v>0</v>
      </c>
      <c r="P38" s="239">
        <v>1</v>
      </c>
      <c r="Q38" s="239">
        <v>0</v>
      </c>
      <c r="R38" s="240">
        <v>1</v>
      </c>
      <c r="S38" s="240"/>
      <c r="T38" s="241" t="s">
        <v>187</v>
      </c>
      <c r="U38" s="241"/>
      <c r="V38" s="238">
        <v>26</v>
      </c>
      <c r="W38" s="239">
        <v>0</v>
      </c>
      <c r="X38" s="239">
        <v>0</v>
      </c>
      <c r="Y38" s="239">
        <v>0</v>
      </c>
      <c r="Z38" s="239">
        <v>0</v>
      </c>
      <c r="AA38" s="239">
        <v>0</v>
      </c>
      <c r="AB38" s="240">
        <v>0</v>
      </c>
      <c r="AC38" s="240"/>
      <c r="AD38" s="239">
        <v>4</v>
      </c>
      <c r="AE38" s="239">
        <v>1</v>
      </c>
      <c r="AF38" s="239">
        <v>3</v>
      </c>
      <c r="AG38" s="239">
        <v>0</v>
      </c>
      <c r="AH38" s="239">
        <v>0</v>
      </c>
      <c r="AI38" s="239">
        <v>0</v>
      </c>
      <c r="AJ38" s="239">
        <v>0</v>
      </c>
      <c r="AK38" s="239">
        <v>0</v>
      </c>
      <c r="AL38" s="240">
        <v>0</v>
      </c>
      <c r="AM38" s="240"/>
      <c r="AN38" s="239">
        <v>2</v>
      </c>
      <c r="AO38" s="239">
        <v>0</v>
      </c>
      <c r="AP38" s="239">
        <v>2</v>
      </c>
      <c r="AQ38" s="66"/>
    </row>
    <row r="39" spans="1:43" ht="20.100000000000001" customHeight="1">
      <c r="A39" s="66"/>
      <c r="B39" s="237" t="s">
        <v>188</v>
      </c>
      <c r="C39" s="238">
        <v>27</v>
      </c>
      <c r="D39" s="239">
        <v>10</v>
      </c>
      <c r="E39" s="239">
        <v>6</v>
      </c>
      <c r="F39" s="239">
        <v>4</v>
      </c>
      <c r="G39" s="239">
        <v>0</v>
      </c>
      <c r="H39" s="239">
        <v>0</v>
      </c>
      <c r="I39" s="239">
        <v>0</v>
      </c>
      <c r="J39" s="239">
        <v>0</v>
      </c>
      <c r="K39" s="239">
        <v>0</v>
      </c>
      <c r="L39" s="239">
        <v>0</v>
      </c>
      <c r="M39" s="239">
        <v>9</v>
      </c>
      <c r="N39" s="239">
        <v>6</v>
      </c>
      <c r="O39" s="239">
        <v>3</v>
      </c>
      <c r="P39" s="239">
        <v>1</v>
      </c>
      <c r="Q39" s="239">
        <v>0</v>
      </c>
      <c r="R39" s="240">
        <v>1</v>
      </c>
      <c r="S39" s="240"/>
      <c r="T39" s="241" t="s">
        <v>188</v>
      </c>
      <c r="U39" s="241"/>
      <c r="V39" s="238">
        <v>27</v>
      </c>
      <c r="W39" s="239">
        <v>0</v>
      </c>
      <c r="X39" s="239">
        <v>0</v>
      </c>
      <c r="Y39" s="239">
        <v>0</v>
      </c>
      <c r="Z39" s="239">
        <v>0</v>
      </c>
      <c r="AA39" s="239">
        <v>0</v>
      </c>
      <c r="AB39" s="240">
        <v>0</v>
      </c>
      <c r="AC39" s="240"/>
      <c r="AD39" s="239">
        <v>9</v>
      </c>
      <c r="AE39" s="239">
        <v>6</v>
      </c>
      <c r="AF39" s="239">
        <v>3</v>
      </c>
      <c r="AG39" s="239">
        <v>0</v>
      </c>
      <c r="AH39" s="239">
        <v>0</v>
      </c>
      <c r="AI39" s="239">
        <v>0</v>
      </c>
      <c r="AJ39" s="239">
        <v>0</v>
      </c>
      <c r="AK39" s="239">
        <v>0</v>
      </c>
      <c r="AL39" s="240">
        <v>0</v>
      </c>
      <c r="AM39" s="240"/>
      <c r="AN39" s="239">
        <v>1</v>
      </c>
      <c r="AO39" s="239">
        <v>0</v>
      </c>
      <c r="AP39" s="239">
        <v>1</v>
      </c>
      <c r="AQ39" s="66"/>
    </row>
    <row r="40" spans="1:43" ht="15" customHeight="1">
      <c r="A40" s="66"/>
      <c r="B40" s="95"/>
      <c r="C40" s="66"/>
      <c r="D40" s="96"/>
      <c r="E40" s="96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66"/>
      <c r="R40" s="66"/>
      <c r="S40" s="66"/>
      <c r="T40" s="96"/>
      <c r="U40" s="96"/>
      <c r="V40" s="96"/>
      <c r="W40" s="96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66"/>
      <c r="AQ40" s="66"/>
    </row>
    <row r="41" spans="1:43" ht="15" customHeight="1">
      <c r="A41" s="66"/>
      <c r="B41" s="66"/>
      <c r="C41" s="66"/>
      <c r="D41" s="96"/>
      <c r="E41" s="96"/>
      <c r="F41" s="97"/>
      <c r="G41" s="97"/>
      <c r="H41" s="97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</row>
    <row r="42" spans="1:43" ht="63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</row>
    <row r="43" spans="1:43" ht="0.9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98"/>
      <c r="AA43" s="98"/>
      <c r="AB43" s="98"/>
      <c r="AC43" s="66"/>
      <c r="AD43" s="66"/>
      <c r="AE43" s="98"/>
      <c r="AF43" s="98"/>
      <c r="AG43" s="98"/>
      <c r="AH43" s="66"/>
      <c r="AI43" s="98"/>
      <c r="AJ43" s="98"/>
      <c r="AK43" s="98"/>
      <c r="AL43" s="98"/>
      <c r="AM43" s="66"/>
      <c r="AN43" s="66"/>
      <c r="AO43" s="66"/>
      <c r="AP43" s="66"/>
      <c r="AQ43" s="66"/>
    </row>
    <row r="44" spans="1:43" ht="9.9499999999999993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99"/>
      <c r="W44" s="99"/>
      <c r="X44" s="99"/>
      <c r="Y44" s="66"/>
      <c r="Z44" s="98"/>
      <c r="AA44" s="98"/>
      <c r="AB44" s="98"/>
      <c r="AC44" s="66"/>
      <c r="AD44" s="66"/>
      <c r="AE44" s="98"/>
      <c r="AF44" s="98"/>
      <c r="AG44" s="98"/>
      <c r="AH44" s="66"/>
      <c r="AI44" s="98"/>
      <c r="AJ44" s="98"/>
      <c r="AK44" s="98"/>
      <c r="AL44" s="98"/>
      <c r="AM44" s="66"/>
      <c r="AN44" s="66"/>
      <c r="AO44" s="66"/>
      <c r="AP44" s="66"/>
      <c r="AQ44" s="66"/>
    </row>
    <row r="45" spans="1:43" ht="0.9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98"/>
      <c r="AA45" s="98"/>
      <c r="AB45" s="98"/>
      <c r="AC45" s="66"/>
      <c r="AD45" s="66"/>
      <c r="AE45" s="98"/>
      <c r="AF45" s="98"/>
      <c r="AG45" s="98"/>
      <c r="AH45" s="66"/>
      <c r="AI45" s="98"/>
      <c r="AJ45" s="98"/>
      <c r="AK45" s="98"/>
      <c r="AL45" s="98"/>
      <c r="AM45" s="66"/>
      <c r="AN45" s="66"/>
      <c r="AO45" s="66"/>
      <c r="AP45" s="66"/>
      <c r="AQ45" s="66"/>
    </row>
    <row r="46" spans="1:43" ht="0.9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99"/>
      <c r="U46" s="66"/>
      <c r="V46" s="66"/>
      <c r="W46" s="66"/>
      <c r="X46" s="66"/>
      <c r="Y46" s="66"/>
      <c r="Z46" s="98"/>
      <c r="AA46" s="98"/>
      <c r="AB46" s="98"/>
      <c r="AC46" s="66"/>
      <c r="AD46" s="66"/>
      <c r="AE46" s="98"/>
      <c r="AF46" s="98"/>
      <c r="AG46" s="98"/>
      <c r="AH46" s="66"/>
      <c r="AI46" s="98"/>
      <c r="AJ46" s="98"/>
      <c r="AK46" s="98"/>
      <c r="AL46" s="98"/>
      <c r="AM46" s="66"/>
      <c r="AN46" s="66"/>
      <c r="AO46" s="66"/>
      <c r="AP46" s="66"/>
      <c r="AQ46" s="66"/>
    </row>
    <row r="47" spans="1:43" ht="12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99"/>
      <c r="U47" s="66"/>
      <c r="V47" s="66"/>
      <c r="W47" s="66"/>
      <c r="X47" s="66"/>
      <c r="Y47" s="66"/>
      <c r="Z47" s="100"/>
      <c r="AA47" s="100"/>
      <c r="AB47" s="100"/>
      <c r="AC47" s="66"/>
      <c r="AD47" s="66"/>
      <c r="AE47" s="100"/>
      <c r="AF47" s="100"/>
      <c r="AG47" s="100"/>
      <c r="AH47" s="66"/>
      <c r="AI47" s="100"/>
      <c r="AJ47" s="100"/>
      <c r="AK47" s="100"/>
      <c r="AL47" s="100"/>
      <c r="AM47" s="66"/>
      <c r="AN47" s="66"/>
      <c r="AO47" s="66"/>
      <c r="AP47" s="66"/>
      <c r="AQ47" s="66"/>
    </row>
    <row r="48" spans="1:43" ht="2.1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99"/>
      <c r="U48" s="66"/>
      <c r="V48" s="66"/>
      <c r="W48" s="66"/>
      <c r="X48" s="66"/>
      <c r="Y48" s="66"/>
      <c r="Z48" s="98"/>
      <c r="AA48" s="98"/>
      <c r="AB48" s="98"/>
      <c r="AC48" s="66"/>
      <c r="AD48" s="66"/>
      <c r="AE48" s="98"/>
      <c r="AF48" s="98"/>
      <c r="AG48" s="98"/>
      <c r="AH48" s="66"/>
      <c r="AI48" s="98"/>
      <c r="AJ48" s="98"/>
      <c r="AK48" s="98"/>
      <c r="AL48" s="98"/>
      <c r="AM48" s="66"/>
      <c r="AN48" s="66"/>
      <c r="AO48" s="66"/>
      <c r="AP48" s="66"/>
      <c r="AQ48" s="66"/>
    </row>
    <row r="49" spans="1:43" ht="11.1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99"/>
      <c r="U49" s="66"/>
      <c r="V49" s="99"/>
      <c r="W49" s="99"/>
      <c r="X49" s="99"/>
      <c r="Y49" s="66"/>
      <c r="Z49" s="98"/>
      <c r="AA49" s="98"/>
      <c r="AB49" s="98"/>
      <c r="AC49" s="66"/>
      <c r="AD49" s="66"/>
      <c r="AE49" s="98"/>
      <c r="AF49" s="98"/>
      <c r="AG49" s="98"/>
      <c r="AH49" s="66"/>
      <c r="AI49" s="98"/>
      <c r="AJ49" s="98"/>
      <c r="AK49" s="98"/>
      <c r="AL49" s="98"/>
      <c r="AM49" s="66"/>
      <c r="AN49" s="66"/>
      <c r="AO49" s="66"/>
      <c r="AP49" s="66"/>
      <c r="AQ49" s="66"/>
    </row>
    <row r="50" spans="1:43" ht="3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99"/>
      <c r="U50" s="66"/>
      <c r="V50" s="99"/>
      <c r="W50" s="99"/>
      <c r="X50" s="99"/>
      <c r="Y50" s="66"/>
      <c r="Z50" s="100"/>
      <c r="AA50" s="100"/>
      <c r="AB50" s="100"/>
      <c r="AC50" s="66"/>
      <c r="AD50" s="66"/>
      <c r="AE50" s="100"/>
      <c r="AF50" s="100"/>
      <c r="AG50" s="100"/>
      <c r="AH50" s="66"/>
      <c r="AI50" s="100"/>
      <c r="AJ50" s="100"/>
      <c r="AK50" s="100"/>
      <c r="AL50" s="100"/>
      <c r="AM50" s="66"/>
      <c r="AN50" s="66"/>
      <c r="AO50" s="66"/>
      <c r="AP50" s="66"/>
      <c r="AQ50" s="66"/>
    </row>
    <row r="51" spans="1:43" ht="3.9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99"/>
      <c r="W51" s="99"/>
      <c r="X51" s="99"/>
      <c r="Y51" s="66"/>
      <c r="Z51" s="100"/>
      <c r="AA51" s="100"/>
      <c r="AB51" s="100"/>
      <c r="AC51" s="66"/>
      <c r="AD51" s="66"/>
      <c r="AE51" s="100"/>
      <c r="AF51" s="100"/>
      <c r="AG51" s="100"/>
      <c r="AH51" s="66"/>
      <c r="AI51" s="100"/>
      <c r="AJ51" s="100"/>
      <c r="AK51" s="100"/>
      <c r="AL51" s="100"/>
      <c r="AM51" s="66"/>
      <c r="AN51" s="66"/>
      <c r="AO51" s="66"/>
      <c r="AP51" s="66"/>
      <c r="AQ51" s="66"/>
    </row>
    <row r="52" spans="1:43" ht="5.0999999999999996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100"/>
      <c r="AA52" s="100"/>
      <c r="AB52" s="100"/>
      <c r="AC52" s="66"/>
      <c r="AD52" s="66"/>
      <c r="AE52" s="100"/>
      <c r="AF52" s="100"/>
      <c r="AG52" s="100"/>
      <c r="AH52" s="66"/>
      <c r="AI52" s="100"/>
      <c r="AJ52" s="100"/>
      <c r="AK52" s="100"/>
      <c r="AL52" s="100"/>
      <c r="AM52" s="66"/>
      <c r="AN52" s="66"/>
      <c r="AO52" s="66"/>
      <c r="AP52" s="66"/>
      <c r="AQ52" s="66"/>
    </row>
    <row r="53" spans="1:43" ht="2.1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98"/>
      <c r="AA53" s="98"/>
      <c r="AB53" s="98"/>
      <c r="AC53" s="66"/>
      <c r="AD53" s="66"/>
      <c r="AE53" s="98"/>
      <c r="AF53" s="98"/>
      <c r="AG53" s="98"/>
      <c r="AH53" s="66"/>
      <c r="AI53" s="98"/>
      <c r="AJ53" s="98"/>
      <c r="AK53" s="98"/>
      <c r="AL53" s="98"/>
      <c r="AM53" s="66"/>
      <c r="AN53" s="66"/>
      <c r="AO53" s="66"/>
      <c r="AP53" s="66"/>
      <c r="AQ53" s="66"/>
    </row>
    <row r="54" spans="1:43" ht="9.9499999999999993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99"/>
      <c r="W54" s="99"/>
      <c r="X54" s="99"/>
      <c r="Y54" s="66"/>
      <c r="Z54" s="98"/>
      <c r="AA54" s="98"/>
      <c r="AB54" s="98"/>
      <c r="AC54" s="66"/>
      <c r="AD54" s="66"/>
      <c r="AE54" s="98"/>
      <c r="AF54" s="98"/>
      <c r="AG54" s="98"/>
      <c r="AH54" s="66"/>
      <c r="AI54" s="98"/>
      <c r="AJ54" s="98"/>
      <c r="AK54" s="98"/>
      <c r="AL54" s="98"/>
      <c r="AM54" s="66"/>
      <c r="AN54" s="66"/>
      <c r="AO54" s="66"/>
      <c r="AP54" s="66"/>
      <c r="AQ54" s="66"/>
    </row>
    <row r="55" spans="1:43" ht="0.9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98"/>
      <c r="AA55" s="98"/>
      <c r="AB55" s="98"/>
      <c r="AC55" s="66"/>
      <c r="AD55" s="66"/>
      <c r="AE55" s="98"/>
      <c r="AF55" s="98"/>
      <c r="AG55" s="98"/>
      <c r="AH55" s="66"/>
      <c r="AI55" s="98"/>
      <c r="AJ55" s="98"/>
      <c r="AK55" s="98"/>
      <c r="AL55" s="98"/>
      <c r="AM55" s="66"/>
      <c r="AN55" s="66"/>
      <c r="AO55" s="66"/>
      <c r="AP55" s="66"/>
      <c r="AQ55" s="66"/>
    </row>
    <row r="56" spans="1:43" ht="12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100"/>
      <c r="AA56" s="100"/>
      <c r="AB56" s="100"/>
      <c r="AC56" s="66"/>
      <c r="AD56" s="66"/>
      <c r="AE56" s="100"/>
      <c r="AF56" s="100"/>
      <c r="AG56" s="100"/>
      <c r="AH56" s="66"/>
      <c r="AI56" s="100"/>
      <c r="AJ56" s="100"/>
      <c r="AK56" s="100"/>
      <c r="AL56" s="100"/>
      <c r="AM56" s="66"/>
      <c r="AN56" s="66"/>
      <c r="AO56" s="66"/>
      <c r="AP56" s="66"/>
      <c r="AQ56" s="66"/>
    </row>
    <row r="57" spans="1:43" ht="27.9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</row>
    <row r="58" spans="1:43" ht="18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66"/>
    </row>
    <row r="59" spans="1:43" ht="9.9499999999999993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</row>
    <row r="60" spans="1:43" ht="30" customHeight="1">
      <c r="A60" s="66"/>
      <c r="B60" s="242" t="s">
        <v>189</v>
      </c>
      <c r="C60" s="242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</row>
    <row r="61" spans="1:43" ht="24.9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</row>
  </sheetData>
  <mergeCells count="180">
    <mergeCell ref="T58:AP58"/>
    <mergeCell ref="B60:C60"/>
    <mergeCell ref="Z53:AB55"/>
    <mergeCell ref="AE53:AG55"/>
    <mergeCell ref="AI53:AL55"/>
    <mergeCell ref="V54:X54"/>
    <mergeCell ref="Z56:AB56"/>
    <mergeCell ref="AE56:AG56"/>
    <mergeCell ref="AI56:AL56"/>
    <mergeCell ref="Z48:AB49"/>
    <mergeCell ref="AE48:AG49"/>
    <mergeCell ref="AI48:AL49"/>
    <mergeCell ref="V49:X51"/>
    <mergeCell ref="Z50:AB52"/>
    <mergeCell ref="AE50:AG52"/>
    <mergeCell ref="AI50:AL52"/>
    <mergeCell ref="D41:E41"/>
    <mergeCell ref="F41:H41"/>
    <mergeCell ref="Z43:AB46"/>
    <mergeCell ref="AE43:AG46"/>
    <mergeCell ref="AI43:AL46"/>
    <mergeCell ref="V44:X44"/>
    <mergeCell ref="T46:T50"/>
    <mergeCell ref="Z47:AB47"/>
    <mergeCell ref="AE47:AG47"/>
    <mergeCell ref="AI47:AL47"/>
    <mergeCell ref="R39:S39"/>
    <mergeCell ref="T39:U39"/>
    <mergeCell ref="AB39:AC39"/>
    <mergeCell ref="AL39:AM39"/>
    <mergeCell ref="D40:E40"/>
    <mergeCell ref="F40:P40"/>
    <mergeCell ref="T40:U40"/>
    <mergeCell ref="V40:W40"/>
    <mergeCell ref="X40:AO40"/>
    <mergeCell ref="R37:S37"/>
    <mergeCell ref="T37:U37"/>
    <mergeCell ref="AB37:AC37"/>
    <mergeCell ref="AL37:AM37"/>
    <mergeCell ref="R38:S38"/>
    <mergeCell ref="T38:U38"/>
    <mergeCell ref="AB38:AC38"/>
    <mergeCell ref="AL38:AM38"/>
    <mergeCell ref="R35:S35"/>
    <mergeCell ref="T35:U35"/>
    <mergeCell ref="AB35:AC35"/>
    <mergeCell ref="AL35:AM35"/>
    <mergeCell ref="R36:S36"/>
    <mergeCell ref="T36:U36"/>
    <mergeCell ref="AB36:AC36"/>
    <mergeCell ref="AL36:AM36"/>
    <mergeCell ref="R33:S33"/>
    <mergeCell ref="T33:U33"/>
    <mergeCell ref="AB33:AC33"/>
    <mergeCell ref="AL33:AM33"/>
    <mergeCell ref="R34:S34"/>
    <mergeCell ref="T34:U34"/>
    <mergeCell ref="AB34:AC34"/>
    <mergeCell ref="AL34:AM34"/>
    <mergeCell ref="R31:S31"/>
    <mergeCell ref="T31:U31"/>
    <mergeCell ref="AB31:AC31"/>
    <mergeCell ref="AL31:AM31"/>
    <mergeCell ref="R32:S32"/>
    <mergeCell ref="T32:U32"/>
    <mergeCell ref="AB32:AC32"/>
    <mergeCell ref="AL32:AM32"/>
    <mergeCell ref="R29:S29"/>
    <mergeCell ref="T29:U29"/>
    <mergeCell ref="AB29:AC29"/>
    <mergeCell ref="AL29:AM29"/>
    <mergeCell ref="R30:S30"/>
    <mergeCell ref="T30:U30"/>
    <mergeCell ref="AB30:AC30"/>
    <mergeCell ref="AL30:AM30"/>
    <mergeCell ref="R27:S27"/>
    <mergeCell ref="T27:U27"/>
    <mergeCell ref="AB27:AC27"/>
    <mergeCell ref="AL27:AM27"/>
    <mergeCell ref="R28:S28"/>
    <mergeCell ref="T28:U28"/>
    <mergeCell ref="AB28:AC28"/>
    <mergeCell ref="AL28:AM28"/>
    <mergeCell ref="R25:S25"/>
    <mergeCell ref="T25:U25"/>
    <mergeCell ref="AB25:AC25"/>
    <mergeCell ref="AL25:AM25"/>
    <mergeCell ref="R26:S26"/>
    <mergeCell ref="T26:U26"/>
    <mergeCell ref="AB26:AC26"/>
    <mergeCell ref="AL26:AM26"/>
    <mergeCell ref="R23:S23"/>
    <mergeCell ref="T23:U23"/>
    <mergeCell ref="AB23:AC23"/>
    <mergeCell ref="AL23:AM23"/>
    <mergeCell ref="R24:S24"/>
    <mergeCell ref="T24:U24"/>
    <mergeCell ref="AB24:AC24"/>
    <mergeCell ref="AL24:AM24"/>
    <mergeCell ref="R21:S21"/>
    <mergeCell ref="T21:U21"/>
    <mergeCell ref="AB21:AC21"/>
    <mergeCell ref="AL21:AM21"/>
    <mergeCell ref="R22:S22"/>
    <mergeCell ref="T22:U22"/>
    <mergeCell ref="AB22:AC22"/>
    <mergeCell ref="AL22:AM22"/>
    <mergeCell ref="R19:S19"/>
    <mergeCell ref="T19:U19"/>
    <mergeCell ref="AB19:AC19"/>
    <mergeCell ref="AL19:AM19"/>
    <mergeCell ref="R20:S20"/>
    <mergeCell ref="T20:U20"/>
    <mergeCell ref="AB20:AC20"/>
    <mergeCell ref="AL20:AM20"/>
    <mergeCell ref="R17:S17"/>
    <mergeCell ref="T17:U17"/>
    <mergeCell ref="AB17:AC17"/>
    <mergeCell ref="AL17:AM17"/>
    <mergeCell ref="R18:S18"/>
    <mergeCell ref="T18:U18"/>
    <mergeCell ref="AB18:AC18"/>
    <mergeCell ref="AL18:AM18"/>
    <mergeCell ref="R15:S15"/>
    <mergeCell ref="T15:U15"/>
    <mergeCell ref="AB15:AC15"/>
    <mergeCell ref="AL15:AM15"/>
    <mergeCell ref="R16:S16"/>
    <mergeCell ref="T16:U16"/>
    <mergeCell ref="AB16:AC16"/>
    <mergeCell ref="AL16:AM16"/>
    <mergeCell ref="R13:S13"/>
    <mergeCell ref="T13:U13"/>
    <mergeCell ref="AB13:AC13"/>
    <mergeCell ref="AL13:AM13"/>
    <mergeCell ref="R14:S14"/>
    <mergeCell ref="T14:U14"/>
    <mergeCell ref="AB14:AC14"/>
    <mergeCell ref="AL14:AM14"/>
    <mergeCell ref="AN10:AN11"/>
    <mergeCell ref="AO10:AP10"/>
    <mergeCell ref="R11:S11"/>
    <mergeCell ref="AB11:AC11"/>
    <mergeCell ref="AL11:AM11"/>
    <mergeCell ref="R12:S12"/>
    <mergeCell ref="T12:U12"/>
    <mergeCell ref="AB12:AC12"/>
    <mergeCell ref="AL12:AM12"/>
    <mergeCell ref="AD10:AD11"/>
    <mergeCell ref="AE10:AF10"/>
    <mergeCell ref="AG10:AG11"/>
    <mergeCell ref="AH10:AI10"/>
    <mergeCell ref="AJ10:AJ11"/>
    <mergeCell ref="AK10:AM10"/>
    <mergeCell ref="P10:P11"/>
    <mergeCell ref="Q10:S10"/>
    <mergeCell ref="W10:W11"/>
    <mergeCell ref="X10:Y10"/>
    <mergeCell ref="Z10:Z11"/>
    <mergeCell ref="AA10:AC10"/>
    <mergeCell ref="T9:U11"/>
    <mergeCell ref="V9:V11"/>
    <mergeCell ref="W9:AP9"/>
    <mergeCell ref="E10:E11"/>
    <mergeCell ref="F10:F11"/>
    <mergeCell ref="G10:G11"/>
    <mergeCell ref="H10:I10"/>
    <mergeCell ref="J10:J11"/>
    <mergeCell ref="K10:L10"/>
    <mergeCell ref="M10:M11"/>
    <mergeCell ref="B2:D3"/>
    <mergeCell ref="Q2:R2"/>
    <mergeCell ref="B4:Q4"/>
    <mergeCell ref="K6:S6"/>
    <mergeCell ref="Q8:S8"/>
    <mergeCell ref="B9:B11"/>
    <mergeCell ref="C9:C11"/>
    <mergeCell ref="D9:D11"/>
    <mergeCell ref="E9:S9"/>
    <mergeCell ref="N10:O10"/>
  </mergeCells>
  <pageMargins left="0.39" right="0" top="0" bottom="0" header="0" footer="0"/>
  <pageSetup scale="76" orientation="portrait" horizontalDpi="300" verticalDpi="300" r:id="rId1"/>
  <headerFooter alignWithMargins="0"/>
  <rowBreaks count="1" manualBreakCount="1">
    <brk id="56" max="16383" man="1"/>
  </rowBreaks>
  <colBreaks count="1" manualBreakCount="1">
    <brk id="19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C8E9-4732-49A7-ABCD-41D7CA5EE073}">
  <dimension ref="A1:U440"/>
  <sheetViews>
    <sheetView view="pageBreakPreview" topLeftCell="A406" zoomScaleNormal="100" zoomScaleSheetLayoutView="100" workbookViewId="0">
      <selection activeCell="H438" sqref="H438"/>
    </sheetView>
  </sheetViews>
  <sheetFormatPr defaultColWidth="6.85546875" defaultRowHeight="12.75"/>
  <cols>
    <col min="1" max="1" width="14" style="68" customWidth="1"/>
    <col min="2" max="2" width="18.140625" style="68" customWidth="1"/>
    <col min="3" max="3" width="18" style="68" customWidth="1"/>
    <col min="4" max="4" width="3.42578125" style="68" customWidth="1"/>
    <col min="5" max="256" width="6.85546875" style="68"/>
    <col min="257" max="257" width="14" style="68" customWidth="1"/>
    <col min="258" max="258" width="18.140625" style="68" customWidth="1"/>
    <col min="259" max="259" width="18" style="68" customWidth="1"/>
    <col min="260" max="260" width="3.42578125" style="68" customWidth="1"/>
    <col min="261" max="512" width="6.85546875" style="68"/>
    <col min="513" max="513" width="14" style="68" customWidth="1"/>
    <col min="514" max="514" width="18.140625" style="68" customWidth="1"/>
    <col min="515" max="515" width="18" style="68" customWidth="1"/>
    <col min="516" max="516" width="3.42578125" style="68" customWidth="1"/>
    <col min="517" max="768" width="6.85546875" style="68"/>
    <col min="769" max="769" width="14" style="68" customWidth="1"/>
    <col min="770" max="770" width="18.140625" style="68" customWidth="1"/>
    <col min="771" max="771" width="18" style="68" customWidth="1"/>
    <col min="772" max="772" width="3.42578125" style="68" customWidth="1"/>
    <col min="773" max="1024" width="6.85546875" style="68"/>
    <col min="1025" max="1025" width="14" style="68" customWidth="1"/>
    <col min="1026" max="1026" width="18.140625" style="68" customWidth="1"/>
    <col min="1027" max="1027" width="18" style="68" customWidth="1"/>
    <col min="1028" max="1028" width="3.42578125" style="68" customWidth="1"/>
    <col min="1029" max="1280" width="6.85546875" style="68"/>
    <col min="1281" max="1281" width="14" style="68" customWidth="1"/>
    <col min="1282" max="1282" width="18.140625" style="68" customWidth="1"/>
    <col min="1283" max="1283" width="18" style="68" customWidth="1"/>
    <col min="1284" max="1284" width="3.42578125" style="68" customWidth="1"/>
    <col min="1285" max="1536" width="6.85546875" style="68"/>
    <col min="1537" max="1537" width="14" style="68" customWidth="1"/>
    <col min="1538" max="1538" width="18.140625" style="68" customWidth="1"/>
    <col min="1539" max="1539" width="18" style="68" customWidth="1"/>
    <col min="1540" max="1540" width="3.42578125" style="68" customWidth="1"/>
    <col min="1541" max="1792" width="6.85546875" style="68"/>
    <col min="1793" max="1793" width="14" style="68" customWidth="1"/>
    <col min="1794" max="1794" width="18.140625" style="68" customWidth="1"/>
    <col min="1795" max="1795" width="18" style="68" customWidth="1"/>
    <col min="1796" max="1796" width="3.42578125" style="68" customWidth="1"/>
    <col min="1797" max="2048" width="6.85546875" style="68"/>
    <col min="2049" max="2049" width="14" style="68" customWidth="1"/>
    <col min="2050" max="2050" width="18.140625" style="68" customWidth="1"/>
    <col min="2051" max="2051" width="18" style="68" customWidth="1"/>
    <col min="2052" max="2052" width="3.42578125" style="68" customWidth="1"/>
    <col min="2053" max="2304" width="6.85546875" style="68"/>
    <col min="2305" max="2305" width="14" style="68" customWidth="1"/>
    <col min="2306" max="2306" width="18.140625" style="68" customWidth="1"/>
    <col min="2307" max="2307" width="18" style="68" customWidth="1"/>
    <col min="2308" max="2308" width="3.42578125" style="68" customWidth="1"/>
    <col min="2309" max="2560" width="6.85546875" style="68"/>
    <col min="2561" max="2561" width="14" style="68" customWidth="1"/>
    <col min="2562" max="2562" width="18.140625" style="68" customWidth="1"/>
    <col min="2563" max="2563" width="18" style="68" customWidth="1"/>
    <col min="2564" max="2564" width="3.42578125" style="68" customWidth="1"/>
    <col min="2565" max="2816" width="6.85546875" style="68"/>
    <col min="2817" max="2817" width="14" style="68" customWidth="1"/>
    <col min="2818" max="2818" width="18.140625" style="68" customWidth="1"/>
    <col min="2819" max="2819" width="18" style="68" customWidth="1"/>
    <col min="2820" max="2820" width="3.42578125" style="68" customWidth="1"/>
    <col min="2821" max="3072" width="6.85546875" style="68"/>
    <col min="3073" max="3073" width="14" style="68" customWidth="1"/>
    <col min="3074" max="3074" width="18.140625" style="68" customWidth="1"/>
    <col min="3075" max="3075" width="18" style="68" customWidth="1"/>
    <col min="3076" max="3076" width="3.42578125" style="68" customWidth="1"/>
    <col min="3077" max="3328" width="6.85546875" style="68"/>
    <col min="3329" max="3329" width="14" style="68" customWidth="1"/>
    <col min="3330" max="3330" width="18.140625" style="68" customWidth="1"/>
    <col min="3331" max="3331" width="18" style="68" customWidth="1"/>
    <col min="3332" max="3332" width="3.42578125" style="68" customWidth="1"/>
    <col min="3333" max="3584" width="6.85546875" style="68"/>
    <col min="3585" max="3585" width="14" style="68" customWidth="1"/>
    <col min="3586" max="3586" width="18.140625" style="68" customWidth="1"/>
    <col min="3587" max="3587" width="18" style="68" customWidth="1"/>
    <col min="3588" max="3588" width="3.42578125" style="68" customWidth="1"/>
    <col min="3589" max="3840" width="6.85546875" style="68"/>
    <col min="3841" max="3841" width="14" style="68" customWidth="1"/>
    <col min="3842" max="3842" width="18.140625" style="68" customWidth="1"/>
    <col min="3843" max="3843" width="18" style="68" customWidth="1"/>
    <col min="3844" max="3844" width="3.42578125" style="68" customWidth="1"/>
    <col min="3845" max="4096" width="6.85546875" style="68"/>
    <col min="4097" max="4097" width="14" style="68" customWidth="1"/>
    <col min="4098" max="4098" width="18.140625" style="68" customWidth="1"/>
    <col min="4099" max="4099" width="18" style="68" customWidth="1"/>
    <col min="4100" max="4100" width="3.42578125" style="68" customWidth="1"/>
    <col min="4101" max="4352" width="6.85546875" style="68"/>
    <col min="4353" max="4353" width="14" style="68" customWidth="1"/>
    <col min="4354" max="4354" width="18.140625" style="68" customWidth="1"/>
    <col min="4355" max="4355" width="18" style="68" customWidth="1"/>
    <col min="4356" max="4356" width="3.42578125" style="68" customWidth="1"/>
    <col min="4357" max="4608" width="6.85546875" style="68"/>
    <col min="4609" max="4609" width="14" style="68" customWidth="1"/>
    <col min="4610" max="4610" width="18.140625" style="68" customWidth="1"/>
    <col min="4611" max="4611" width="18" style="68" customWidth="1"/>
    <col min="4612" max="4612" width="3.42578125" style="68" customWidth="1"/>
    <col min="4613" max="4864" width="6.85546875" style="68"/>
    <col min="4865" max="4865" width="14" style="68" customWidth="1"/>
    <col min="4866" max="4866" width="18.140625" style="68" customWidth="1"/>
    <col min="4867" max="4867" width="18" style="68" customWidth="1"/>
    <col min="4868" max="4868" width="3.42578125" style="68" customWidth="1"/>
    <col min="4869" max="5120" width="6.85546875" style="68"/>
    <col min="5121" max="5121" width="14" style="68" customWidth="1"/>
    <col min="5122" max="5122" width="18.140625" style="68" customWidth="1"/>
    <col min="5123" max="5123" width="18" style="68" customWidth="1"/>
    <col min="5124" max="5124" width="3.42578125" style="68" customWidth="1"/>
    <col min="5125" max="5376" width="6.85546875" style="68"/>
    <col min="5377" max="5377" width="14" style="68" customWidth="1"/>
    <col min="5378" max="5378" width="18.140625" style="68" customWidth="1"/>
    <col min="5379" max="5379" width="18" style="68" customWidth="1"/>
    <col min="5380" max="5380" width="3.42578125" style="68" customWidth="1"/>
    <col min="5381" max="5632" width="6.85546875" style="68"/>
    <col min="5633" max="5633" width="14" style="68" customWidth="1"/>
    <col min="5634" max="5634" width="18.140625" style="68" customWidth="1"/>
    <col min="5635" max="5635" width="18" style="68" customWidth="1"/>
    <col min="5636" max="5636" width="3.42578125" style="68" customWidth="1"/>
    <col min="5637" max="5888" width="6.85546875" style="68"/>
    <col min="5889" max="5889" width="14" style="68" customWidth="1"/>
    <col min="5890" max="5890" width="18.140625" style="68" customWidth="1"/>
    <col min="5891" max="5891" width="18" style="68" customWidth="1"/>
    <col min="5892" max="5892" width="3.42578125" style="68" customWidth="1"/>
    <col min="5893" max="6144" width="6.85546875" style="68"/>
    <col min="6145" max="6145" width="14" style="68" customWidth="1"/>
    <col min="6146" max="6146" width="18.140625" style="68" customWidth="1"/>
    <col min="6147" max="6147" width="18" style="68" customWidth="1"/>
    <col min="6148" max="6148" width="3.42578125" style="68" customWidth="1"/>
    <col min="6149" max="6400" width="6.85546875" style="68"/>
    <col min="6401" max="6401" width="14" style="68" customWidth="1"/>
    <col min="6402" max="6402" width="18.140625" style="68" customWidth="1"/>
    <col min="6403" max="6403" width="18" style="68" customWidth="1"/>
    <col min="6404" max="6404" width="3.42578125" style="68" customWidth="1"/>
    <col min="6405" max="6656" width="6.85546875" style="68"/>
    <col min="6657" max="6657" width="14" style="68" customWidth="1"/>
    <col min="6658" max="6658" width="18.140625" style="68" customWidth="1"/>
    <col min="6659" max="6659" width="18" style="68" customWidth="1"/>
    <col min="6660" max="6660" width="3.42578125" style="68" customWidth="1"/>
    <col min="6661" max="6912" width="6.85546875" style="68"/>
    <col min="6913" max="6913" width="14" style="68" customWidth="1"/>
    <col min="6914" max="6914" width="18.140625" style="68" customWidth="1"/>
    <col min="6915" max="6915" width="18" style="68" customWidth="1"/>
    <col min="6916" max="6916" width="3.42578125" style="68" customWidth="1"/>
    <col min="6917" max="7168" width="6.85546875" style="68"/>
    <col min="7169" max="7169" width="14" style="68" customWidth="1"/>
    <col min="7170" max="7170" width="18.140625" style="68" customWidth="1"/>
    <col min="7171" max="7171" width="18" style="68" customWidth="1"/>
    <col min="7172" max="7172" width="3.42578125" style="68" customWidth="1"/>
    <col min="7173" max="7424" width="6.85546875" style="68"/>
    <col min="7425" max="7425" width="14" style="68" customWidth="1"/>
    <col min="7426" max="7426" width="18.140625" style="68" customWidth="1"/>
    <col min="7427" max="7427" width="18" style="68" customWidth="1"/>
    <col min="7428" max="7428" width="3.42578125" style="68" customWidth="1"/>
    <col min="7429" max="7680" width="6.85546875" style="68"/>
    <col min="7681" max="7681" width="14" style="68" customWidth="1"/>
    <col min="7682" max="7682" width="18.140625" style="68" customWidth="1"/>
    <col min="7683" max="7683" width="18" style="68" customWidth="1"/>
    <col min="7684" max="7684" width="3.42578125" style="68" customWidth="1"/>
    <col min="7685" max="7936" width="6.85546875" style="68"/>
    <col min="7937" max="7937" width="14" style="68" customWidth="1"/>
    <col min="7938" max="7938" width="18.140625" style="68" customWidth="1"/>
    <col min="7939" max="7939" width="18" style="68" customWidth="1"/>
    <col min="7940" max="7940" width="3.42578125" style="68" customWidth="1"/>
    <col min="7941" max="8192" width="6.85546875" style="68"/>
    <col min="8193" max="8193" width="14" style="68" customWidth="1"/>
    <col min="8194" max="8194" width="18.140625" style="68" customWidth="1"/>
    <col min="8195" max="8195" width="18" style="68" customWidth="1"/>
    <col min="8196" max="8196" width="3.42578125" style="68" customWidth="1"/>
    <col min="8197" max="8448" width="6.85546875" style="68"/>
    <col min="8449" max="8449" width="14" style="68" customWidth="1"/>
    <col min="8450" max="8450" width="18.140625" style="68" customWidth="1"/>
    <col min="8451" max="8451" width="18" style="68" customWidth="1"/>
    <col min="8452" max="8452" width="3.42578125" style="68" customWidth="1"/>
    <col min="8453" max="8704" width="6.85546875" style="68"/>
    <col min="8705" max="8705" width="14" style="68" customWidth="1"/>
    <col min="8706" max="8706" width="18.140625" style="68" customWidth="1"/>
    <col min="8707" max="8707" width="18" style="68" customWidth="1"/>
    <col min="8708" max="8708" width="3.42578125" style="68" customWidth="1"/>
    <col min="8709" max="8960" width="6.85546875" style="68"/>
    <col min="8961" max="8961" width="14" style="68" customWidth="1"/>
    <col min="8962" max="8962" width="18.140625" style="68" customWidth="1"/>
    <col min="8963" max="8963" width="18" style="68" customWidth="1"/>
    <col min="8964" max="8964" width="3.42578125" style="68" customWidth="1"/>
    <col min="8965" max="9216" width="6.85546875" style="68"/>
    <col min="9217" max="9217" width="14" style="68" customWidth="1"/>
    <col min="9218" max="9218" width="18.140625" style="68" customWidth="1"/>
    <col min="9219" max="9219" width="18" style="68" customWidth="1"/>
    <col min="9220" max="9220" width="3.42578125" style="68" customWidth="1"/>
    <col min="9221" max="9472" width="6.85546875" style="68"/>
    <col min="9473" max="9473" width="14" style="68" customWidth="1"/>
    <col min="9474" max="9474" width="18.140625" style="68" customWidth="1"/>
    <col min="9475" max="9475" width="18" style="68" customWidth="1"/>
    <col min="9476" max="9476" width="3.42578125" style="68" customWidth="1"/>
    <col min="9477" max="9728" width="6.85546875" style="68"/>
    <col min="9729" max="9729" width="14" style="68" customWidth="1"/>
    <col min="9730" max="9730" width="18.140625" style="68" customWidth="1"/>
    <col min="9731" max="9731" width="18" style="68" customWidth="1"/>
    <col min="9732" max="9732" width="3.42578125" style="68" customWidth="1"/>
    <col min="9733" max="9984" width="6.85546875" style="68"/>
    <col min="9985" max="9985" width="14" style="68" customWidth="1"/>
    <col min="9986" max="9986" width="18.140625" style="68" customWidth="1"/>
    <col min="9987" max="9987" width="18" style="68" customWidth="1"/>
    <col min="9988" max="9988" width="3.42578125" style="68" customWidth="1"/>
    <col min="9989" max="10240" width="6.85546875" style="68"/>
    <col min="10241" max="10241" width="14" style="68" customWidth="1"/>
    <col min="10242" max="10242" width="18.140625" style="68" customWidth="1"/>
    <col min="10243" max="10243" width="18" style="68" customWidth="1"/>
    <col min="10244" max="10244" width="3.42578125" style="68" customWidth="1"/>
    <col min="10245" max="10496" width="6.85546875" style="68"/>
    <col min="10497" max="10497" width="14" style="68" customWidth="1"/>
    <col min="10498" max="10498" width="18.140625" style="68" customWidth="1"/>
    <col min="10499" max="10499" width="18" style="68" customWidth="1"/>
    <col min="10500" max="10500" width="3.42578125" style="68" customWidth="1"/>
    <col min="10501" max="10752" width="6.85546875" style="68"/>
    <col min="10753" max="10753" width="14" style="68" customWidth="1"/>
    <col min="10754" max="10754" width="18.140625" style="68" customWidth="1"/>
    <col min="10755" max="10755" width="18" style="68" customWidth="1"/>
    <col min="10756" max="10756" width="3.42578125" style="68" customWidth="1"/>
    <col min="10757" max="11008" width="6.85546875" style="68"/>
    <col min="11009" max="11009" width="14" style="68" customWidth="1"/>
    <col min="11010" max="11010" width="18.140625" style="68" customWidth="1"/>
    <col min="11011" max="11011" width="18" style="68" customWidth="1"/>
    <col min="11012" max="11012" width="3.42578125" style="68" customWidth="1"/>
    <col min="11013" max="11264" width="6.85546875" style="68"/>
    <col min="11265" max="11265" width="14" style="68" customWidth="1"/>
    <col min="11266" max="11266" width="18.140625" style="68" customWidth="1"/>
    <col min="11267" max="11267" width="18" style="68" customWidth="1"/>
    <col min="11268" max="11268" width="3.42578125" style="68" customWidth="1"/>
    <col min="11269" max="11520" width="6.85546875" style="68"/>
    <col min="11521" max="11521" width="14" style="68" customWidth="1"/>
    <col min="11522" max="11522" width="18.140625" style="68" customWidth="1"/>
    <col min="11523" max="11523" width="18" style="68" customWidth="1"/>
    <col min="11524" max="11524" width="3.42578125" style="68" customWidth="1"/>
    <col min="11525" max="11776" width="6.85546875" style="68"/>
    <col min="11777" max="11777" width="14" style="68" customWidth="1"/>
    <col min="11778" max="11778" width="18.140625" style="68" customWidth="1"/>
    <col min="11779" max="11779" width="18" style="68" customWidth="1"/>
    <col min="11780" max="11780" width="3.42578125" style="68" customWidth="1"/>
    <col min="11781" max="12032" width="6.85546875" style="68"/>
    <col min="12033" max="12033" width="14" style="68" customWidth="1"/>
    <col min="12034" max="12034" width="18.140625" style="68" customWidth="1"/>
    <col min="12035" max="12035" width="18" style="68" customWidth="1"/>
    <col min="12036" max="12036" width="3.42578125" style="68" customWidth="1"/>
    <col min="12037" max="12288" width="6.85546875" style="68"/>
    <col min="12289" max="12289" width="14" style="68" customWidth="1"/>
    <col min="12290" max="12290" width="18.140625" style="68" customWidth="1"/>
    <col min="12291" max="12291" width="18" style="68" customWidth="1"/>
    <col min="12292" max="12292" width="3.42578125" style="68" customWidth="1"/>
    <col min="12293" max="12544" width="6.85546875" style="68"/>
    <col min="12545" max="12545" width="14" style="68" customWidth="1"/>
    <col min="12546" max="12546" width="18.140625" style="68" customWidth="1"/>
    <col min="12547" max="12547" width="18" style="68" customWidth="1"/>
    <col min="12548" max="12548" width="3.42578125" style="68" customWidth="1"/>
    <col min="12549" max="12800" width="6.85546875" style="68"/>
    <col min="12801" max="12801" width="14" style="68" customWidth="1"/>
    <col min="12802" max="12802" width="18.140625" style="68" customWidth="1"/>
    <col min="12803" max="12803" width="18" style="68" customWidth="1"/>
    <col min="12804" max="12804" width="3.42578125" style="68" customWidth="1"/>
    <col min="12805" max="13056" width="6.85546875" style="68"/>
    <col min="13057" max="13057" width="14" style="68" customWidth="1"/>
    <col min="13058" max="13058" width="18.140625" style="68" customWidth="1"/>
    <col min="13059" max="13059" width="18" style="68" customWidth="1"/>
    <col min="13060" max="13060" width="3.42578125" style="68" customWidth="1"/>
    <col min="13061" max="13312" width="6.85546875" style="68"/>
    <col min="13313" max="13313" width="14" style="68" customWidth="1"/>
    <col min="13314" max="13314" width="18.140625" style="68" customWidth="1"/>
    <col min="13315" max="13315" width="18" style="68" customWidth="1"/>
    <col min="13316" max="13316" width="3.42578125" style="68" customWidth="1"/>
    <col min="13317" max="13568" width="6.85546875" style="68"/>
    <col min="13569" max="13569" width="14" style="68" customWidth="1"/>
    <col min="13570" max="13570" width="18.140625" style="68" customWidth="1"/>
    <col min="13571" max="13571" width="18" style="68" customWidth="1"/>
    <col min="13572" max="13572" width="3.42578125" style="68" customWidth="1"/>
    <col min="13573" max="13824" width="6.85546875" style="68"/>
    <col min="13825" max="13825" width="14" style="68" customWidth="1"/>
    <col min="13826" max="13826" width="18.140625" style="68" customWidth="1"/>
    <col min="13827" max="13827" width="18" style="68" customWidth="1"/>
    <col min="13828" max="13828" width="3.42578125" style="68" customWidth="1"/>
    <col min="13829" max="14080" width="6.85546875" style="68"/>
    <col min="14081" max="14081" width="14" style="68" customWidth="1"/>
    <col min="14082" max="14082" width="18.140625" style="68" customWidth="1"/>
    <col min="14083" max="14083" width="18" style="68" customWidth="1"/>
    <col min="14084" max="14084" width="3.42578125" style="68" customWidth="1"/>
    <col min="14085" max="14336" width="6.85546875" style="68"/>
    <col min="14337" max="14337" width="14" style="68" customWidth="1"/>
    <col min="14338" max="14338" width="18.140625" style="68" customWidth="1"/>
    <col min="14339" max="14339" width="18" style="68" customWidth="1"/>
    <col min="14340" max="14340" width="3.42578125" style="68" customWidth="1"/>
    <col min="14341" max="14592" width="6.85546875" style="68"/>
    <col min="14593" max="14593" width="14" style="68" customWidth="1"/>
    <col min="14594" max="14594" width="18.140625" style="68" customWidth="1"/>
    <col min="14595" max="14595" width="18" style="68" customWidth="1"/>
    <col min="14596" max="14596" width="3.42578125" style="68" customWidth="1"/>
    <col min="14597" max="14848" width="6.85546875" style="68"/>
    <col min="14849" max="14849" width="14" style="68" customWidth="1"/>
    <col min="14850" max="14850" width="18.140625" style="68" customWidth="1"/>
    <col min="14851" max="14851" width="18" style="68" customWidth="1"/>
    <col min="14852" max="14852" width="3.42578125" style="68" customWidth="1"/>
    <col min="14853" max="15104" width="6.85546875" style="68"/>
    <col min="15105" max="15105" width="14" style="68" customWidth="1"/>
    <col min="15106" max="15106" width="18.140625" style="68" customWidth="1"/>
    <col min="15107" max="15107" width="18" style="68" customWidth="1"/>
    <col min="15108" max="15108" width="3.42578125" style="68" customWidth="1"/>
    <col min="15109" max="15360" width="6.85546875" style="68"/>
    <col min="15361" max="15361" width="14" style="68" customWidth="1"/>
    <col min="15362" max="15362" width="18.140625" style="68" customWidth="1"/>
    <col min="15363" max="15363" width="18" style="68" customWidth="1"/>
    <col min="15364" max="15364" width="3.42578125" style="68" customWidth="1"/>
    <col min="15365" max="15616" width="6.85546875" style="68"/>
    <col min="15617" max="15617" width="14" style="68" customWidth="1"/>
    <col min="15618" max="15618" width="18.140625" style="68" customWidth="1"/>
    <col min="15619" max="15619" width="18" style="68" customWidth="1"/>
    <col min="15620" max="15620" width="3.42578125" style="68" customWidth="1"/>
    <col min="15621" max="15872" width="6.85546875" style="68"/>
    <col min="15873" max="15873" width="14" style="68" customWidth="1"/>
    <col min="15874" max="15874" width="18.140625" style="68" customWidth="1"/>
    <col min="15875" max="15875" width="18" style="68" customWidth="1"/>
    <col min="15876" max="15876" width="3.42578125" style="68" customWidth="1"/>
    <col min="15877" max="16128" width="6.85546875" style="68"/>
    <col min="16129" max="16129" width="14" style="68" customWidth="1"/>
    <col min="16130" max="16130" width="18.140625" style="68" customWidth="1"/>
    <col min="16131" max="16131" width="18" style="68" customWidth="1"/>
    <col min="16132" max="16132" width="3.42578125" style="68" customWidth="1"/>
    <col min="16133" max="16384" width="6.85546875" style="68"/>
  </cols>
  <sheetData>
    <row r="1" spans="1:21" ht="20.100000000000001" customHeight="1">
      <c r="A1" s="194" t="s">
        <v>47</v>
      </c>
      <c r="B1" s="194"/>
      <c r="C1" s="195"/>
      <c r="D1" s="195"/>
      <c r="E1" s="195"/>
      <c r="F1" s="195"/>
      <c r="G1" s="195"/>
      <c r="H1" s="195"/>
      <c r="I1" s="195"/>
      <c r="J1" s="195"/>
      <c r="K1" s="195"/>
      <c r="L1" s="195"/>
      <c r="O1" s="66"/>
      <c r="P1" s="66"/>
      <c r="Q1" s="196" t="s">
        <v>694</v>
      </c>
      <c r="R1" s="196"/>
      <c r="S1" s="66"/>
      <c r="T1" s="66"/>
      <c r="U1" s="66"/>
    </row>
    <row r="2" spans="1:21" ht="18" customHeight="1">
      <c r="A2" s="194"/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7"/>
      <c r="N2" s="197"/>
      <c r="O2" s="198"/>
      <c r="P2" s="198"/>
      <c r="Q2" s="198"/>
      <c r="R2" s="198"/>
      <c r="S2" s="198"/>
      <c r="T2" s="66"/>
      <c r="U2" s="66"/>
    </row>
    <row r="3" spans="1:21" ht="45" customHeight="1">
      <c r="A3" s="103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66"/>
      <c r="P3" s="66"/>
      <c r="Q3" s="66"/>
      <c r="R3" s="66"/>
      <c r="S3" s="66"/>
      <c r="T3" s="66"/>
      <c r="U3" s="66"/>
    </row>
    <row r="4" spans="1:21" ht="36" customHeight="1">
      <c r="A4" s="199" t="s">
        <v>695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66"/>
      <c r="T4" s="66"/>
      <c r="U4" s="66"/>
    </row>
    <row r="5" spans="1:21" ht="47.1" customHeight="1">
      <c r="A5" s="200"/>
      <c r="B5" s="195"/>
      <c r="C5" s="195"/>
      <c r="D5" s="195"/>
      <c r="E5" s="195"/>
      <c r="F5" s="201"/>
      <c r="G5" s="202"/>
      <c r="M5" s="203" t="s">
        <v>124</v>
      </c>
      <c r="N5" s="203"/>
      <c r="O5" s="203"/>
      <c r="P5" s="203"/>
      <c r="Q5" s="203"/>
      <c r="R5" s="203"/>
      <c r="S5" s="66"/>
      <c r="T5" s="66"/>
      <c r="U5" s="66"/>
    </row>
    <row r="6" spans="1:21" ht="26.1" customHeight="1">
      <c r="A6" s="20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203"/>
      <c r="N6" s="203"/>
      <c r="O6" s="203"/>
      <c r="P6" s="203"/>
      <c r="Q6" s="203"/>
      <c r="R6" s="203"/>
      <c r="S6" s="66"/>
      <c r="T6" s="66"/>
      <c r="U6" s="66"/>
    </row>
    <row r="7" spans="1:21" ht="12" customHeight="1">
      <c r="A7" s="20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203"/>
      <c r="N7" s="203"/>
      <c r="O7" s="203"/>
      <c r="P7" s="203"/>
      <c r="Q7" s="203"/>
      <c r="R7" s="203"/>
      <c r="S7" s="243"/>
      <c r="T7" s="66"/>
      <c r="U7" s="66"/>
    </row>
    <row r="8" spans="1:21" ht="15.95" customHeight="1">
      <c r="A8" s="206" t="s">
        <v>207</v>
      </c>
      <c r="B8" s="207" t="s">
        <v>208</v>
      </c>
      <c r="C8" s="207" t="s">
        <v>209</v>
      </c>
      <c r="D8" s="206" t="s">
        <v>4</v>
      </c>
      <c r="E8" s="207" t="s">
        <v>54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66"/>
      <c r="U8" s="66"/>
    </row>
    <row r="9" spans="1:21" ht="14.45" customHeight="1">
      <c r="A9" s="206"/>
      <c r="B9" s="207"/>
      <c r="C9" s="207"/>
      <c r="D9" s="206"/>
      <c r="E9" s="207"/>
      <c r="F9" s="207" t="s">
        <v>56</v>
      </c>
      <c r="G9" s="207" t="s">
        <v>57</v>
      </c>
      <c r="H9" s="207" t="s">
        <v>58</v>
      </c>
      <c r="I9" s="206"/>
      <c r="J9" s="206"/>
      <c r="K9" s="207" t="s">
        <v>59</v>
      </c>
      <c r="L9" s="206"/>
      <c r="M9" s="206"/>
      <c r="N9" s="207" t="s">
        <v>60</v>
      </c>
      <c r="O9" s="206"/>
      <c r="P9" s="206"/>
      <c r="Q9" s="207" t="s">
        <v>61</v>
      </c>
      <c r="R9" s="206"/>
      <c r="S9" s="206"/>
      <c r="T9" s="66"/>
      <c r="U9" s="66"/>
    </row>
    <row r="10" spans="1:21" ht="63.95" customHeight="1">
      <c r="A10" s="206"/>
      <c r="B10" s="207"/>
      <c r="C10" s="207"/>
      <c r="D10" s="206"/>
      <c r="E10" s="207"/>
      <c r="F10" s="207"/>
      <c r="G10" s="207"/>
      <c r="H10" s="207"/>
      <c r="I10" s="208" t="s">
        <v>56</v>
      </c>
      <c r="J10" s="208" t="s">
        <v>57</v>
      </c>
      <c r="K10" s="207"/>
      <c r="L10" s="208" t="s">
        <v>56</v>
      </c>
      <c r="M10" s="208" t="s">
        <v>57</v>
      </c>
      <c r="N10" s="207"/>
      <c r="O10" s="208" t="s">
        <v>56</v>
      </c>
      <c r="P10" s="208" t="s">
        <v>57</v>
      </c>
      <c r="Q10" s="207"/>
      <c r="R10" s="208" t="s">
        <v>56</v>
      </c>
      <c r="S10" s="208" t="s">
        <v>57</v>
      </c>
      <c r="T10" s="66"/>
      <c r="U10" s="66"/>
    </row>
    <row r="11" spans="1:21" s="244" customFormat="1" ht="15" customHeight="1">
      <c r="A11" s="209" t="s">
        <v>23</v>
      </c>
      <c r="B11" s="209" t="s">
        <v>210</v>
      </c>
      <c r="C11" s="209" t="s">
        <v>211</v>
      </c>
      <c r="D11" s="209" t="s">
        <v>696</v>
      </c>
      <c r="E11" s="209" t="s">
        <v>70</v>
      </c>
      <c r="F11" s="209" t="s">
        <v>71</v>
      </c>
      <c r="G11" s="209" t="s">
        <v>72</v>
      </c>
      <c r="H11" s="209" t="s">
        <v>73</v>
      </c>
      <c r="I11" s="209" t="s">
        <v>74</v>
      </c>
      <c r="J11" s="209" t="s">
        <v>75</v>
      </c>
      <c r="K11" s="209" t="s">
        <v>76</v>
      </c>
      <c r="L11" s="209" t="s">
        <v>77</v>
      </c>
      <c r="M11" s="209" t="s">
        <v>78</v>
      </c>
      <c r="N11" s="209" t="s">
        <v>79</v>
      </c>
      <c r="O11" s="209" t="s">
        <v>80</v>
      </c>
      <c r="P11" s="209" t="s">
        <v>81</v>
      </c>
      <c r="Q11" s="209" t="s">
        <v>82</v>
      </c>
      <c r="R11" s="209" t="s">
        <v>83</v>
      </c>
      <c r="S11" s="209" t="s">
        <v>84</v>
      </c>
      <c r="T11" s="127"/>
      <c r="U11" s="127"/>
    </row>
    <row r="12" spans="1:21" s="217" customFormat="1" ht="20.100000000000001" customHeight="1">
      <c r="A12" s="245" t="s">
        <v>40</v>
      </c>
      <c r="B12" s="213" t="s">
        <v>40</v>
      </c>
      <c r="C12" s="213" t="s">
        <v>40</v>
      </c>
      <c r="D12" s="214">
        <v>1</v>
      </c>
      <c r="E12" s="215">
        <f>SUM(E13:E416)</f>
        <v>30545</v>
      </c>
      <c r="F12" s="215">
        <f t="shared" ref="F12:S12" si="0">SUM(F13:F416)</f>
        <v>11761</v>
      </c>
      <c r="G12" s="215">
        <f t="shared" si="0"/>
        <v>18784</v>
      </c>
      <c r="H12" s="215">
        <f t="shared" si="0"/>
        <v>1128</v>
      </c>
      <c r="I12" s="215">
        <f t="shared" si="0"/>
        <v>245</v>
      </c>
      <c r="J12" s="215">
        <f t="shared" si="0"/>
        <v>883</v>
      </c>
      <c r="K12" s="215">
        <f t="shared" si="0"/>
        <v>25355</v>
      </c>
      <c r="L12" s="215">
        <f t="shared" si="0"/>
        <v>10124</v>
      </c>
      <c r="M12" s="215">
        <f t="shared" si="0"/>
        <v>15231</v>
      </c>
      <c r="N12" s="215">
        <f t="shared" si="0"/>
        <v>3811</v>
      </c>
      <c r="O12" s="215">
        <f t="shared" si="0"/>
        <v>1278</v>
      </c>
      <c r="P12" s="215">
        <f t="shared" si="0"/>
        <v>2533</v>
      </c>
      <c r="Q12" s="215">
        <f t="shared" si="0"/>
        <v>251</v>
      </c>
      <c r="R12" s="215">
        <f t="shared" si="0"/>
        <v>114</v>
      </c>
      <c r="S12" s="215">
        <f t="shared" si="0"/>
        <v>137</v>
      </c>
      <c r="T12" s="216"/>
      <c r="U12" s="216"/>
    </row>
    <row r="13" spans="1:21" ht="20.100000000000001" customHeight="1">
      <c r="A13" s="219" t="s">
        <v>212</v>
      </c>
      <c r="B13" s="219" t="s">
        <v>213</v>
      </c>
      <c r="C13" s="210" t="s">
        <v>214</v>
      </c>
      <c r="D13" s="209">
        <f>1+D12</f>
        <v>2</v>
      </c>
      <c r="E13" s="221">
        <v>208</v>
      </c>
      <c r="F13" s="221">
        <v>29</v>
      </c>
      <c r="G13" s="221">
        <v>179</v>
      </c>
      <c r="H13" s="222">
        <v>0</v>
      </c>
      <c r="I13" s="222">
        <v>0</v>
      </c>
      <c r="J13" s="221">
        <v>0</v>
      </c>
      <c r="K13" s="221">
        <v>0</v>
      </c>
      <c r="L13" s="221">
        <v>0</v>
      </c>
      <c r="M13" s="221">
        <v>0</v>
      </c>
      <c r="N13" s="222">
        <v>197</v>
      </c>
      <c r="O13" s="222">
        <v>27</v>
      </c>
      <c r="P13" s="222">
        <v>170</v>
      </c>
      <c r="Q13" s="221">
        <v>11</v>
      </c>
      <c r="R13" s="221">
        <v>2</v>
      </c>
      <c r="S13" s="221">
        <v>9</v>
      </c>
      <c r="T13" s="66"/>
      <c r="U13" s="66"/>
    </row>
    <row r="14" spans="1:21" ht="20.100000000000001" customHeight="1">
      <c r="A14" s="219"/>
      <c r="B14" s="219"/>
      <c r="C14" s="210" t="s">
        <v>215</v>
      </c>
      <c r="D14" s="209">
        <f t="shared" ref="D14:D77" si="1">1+D13</f>
        <v>3</v>
      </c>
      <c r="E14" s="221">
        <v>166</v>
      </c>
      <c r="F14" s="221">
        <v>10</v>
      </c>
      <c r="G14" s="221">
        <v>156</v>
      </c>
      <c r="H14" s="222">
        <v>0</v>
      </c>
      <c r="I14" s="222">
        <v>0</v>
      </c>
      <c r="J14" s="221">
        <v>0</v>
      </c>
      <c r="K14" s="221">
        <v>0</v>
      </c>
      <c r="L14" s="221">
        <v>0</v>
      </c>
      <c r="M14" s="221">
        <v>0</v>
      </c>
      <c r="N14" s="222">
        <v>166</v>
      </c>
      <c r="O14" s="222">
        <v>10</v>
      </c>
      <c r="P14" s="222">
        <v>156</v>
      </c>
      <c r="Q14" s="221">
        <v>0</v>
      </c>
      <c r="R14" s="221">
        <v>0</v>
      </c>
      <c r="S14" s="221">
        <v>0</v>
      </c>
      <c r="T14" s="66"/>
      <c r="U14" s="66"/>
    </row>
    <row r="15" spans="1:21" ht="20.100000000000001" customHeight="1">
      <c r="A15" s="219"/>
      <c r="B15" s="219"/>
      <c r="C15" s="210" t="s">
        <v>214</v>
      </c>
      <c r="D15" s="209">
        <f t="shared" si="1"/>
        <v>4</v>
      </c>
      <c r="E15" s="221">
        <v>50</v>
      </c>
      <c r="F15" s="221">
        <v>4</v>
      </c>
      <c r="G15" s="221">
        <v>46</v>
      </c>
      <c r="H15" s="222">
        <v>0</v>
      </c>
      <c r="I15" s="222">
        <v>0</v>
      </c>
      <c r="J15" s="221">
        <v>0</v>
      </c>
      <c r="K15" s="221">
        <v>50</v>
      </c>
      <c r="L15" s="221">
        <v>4</v>
      </c>
      <c r="M15" s="221">
        <v>46</v>
      </c>
      <c r="N15" s="222">
        <v>0</v>
      </c>
      <c r="O15" s="222">
        <v>0</v>
      </c>
      <c r="P15" s="222">
        <v>0</v>
      </c>
      <c r="Q15" s="221">
        <v>0</v>
      </c>
      <c r="R15" s="221">
        <v>0</v>
      </c>
      <c r="S15" s="221">
        <v>0</v>
      </c>
      <c r="T15" s="66"/>
      <c r="U15" s="66"/>
    </row>
    <row r="16" spans="1:21" ht="20.100000000000001" customHeight="1">
      <c r="A16" s="219"/>
      <c r="B16" s="219" t="s">
        <v>217</v>
      </c>
      <c r="C16" s="210" t="s">
        <v>219</v>
      </c>
      <c r="D16" s="209">
        <f t="shared" si="1"/>
        <v>5</v>
      </c>
      <c r="E16" s="221">
        <v>30</v>
      </c>
      <c r="F16" s="221">
        <v>4</v>
      </c>
      <c r="G16" s="221">
        <v>26</v>
      </c>
      <c r="H16" s="222">
        <v>0</v>
      </c>
      <c r="I16" s="222">
        <v>0</v>
      </c>
      <c r="J16" s="221">
        <v>0</v>
      </c>
      <c r="K16" s="221">
        <v>0</v>
      </c>
      <c r="L16" s="221">
        <v>0</v>
      </c>
      <c r="M16" s="221">
        <v>0</v>
      </c>
      <c r="N16" s="222">
        <v>30</v>
      </c>
      <c r="O16" s="222">
        <v>4</v>
      </c>
      <c r="P16" s="222">
        <v>26</v>
      </c>
      <c r="Q16" s="221">
        <v>0</v>
      </c>
      <c r="R16" s="221">
        <v>0</v>
      </c>
      <c r="S16" s="221">
        <v>0</v>
      </c>
      <c r="T16" s="66"/>
      <c r="U16" s="66"/>
    </row>
    <row r="17" spans="1:21" ht="20.100000000000001" customHeight="1">
      <c r="A17" s="219"/>
      <c r="B17" s="219"/>
      <c r="C17" s="210" t="s">
        <v>218</v>
      </c>
      <c r="D17" s="209">
        <f t="shared" si="1"/>
        <v>6</v>
      </c>
      <c r="E17" s="221">
        <v>447</v>
      </c>
      <c r="F17" s="221">
        <v>5</v>
      </c>
      <c r="G17" s="221">
        <v>442</v>
      </c>
      <c r="H17" s="222">
        <v>0</v>
      </c>
      <c r="I17" s="222">
        <v>0</v>
      </c>
      <c r="J17" s="221">
        <v>0</v>
      </c>
      <c r="K17" s="221">
        <v>447</v>
      </c>
      <c r="L17" s="221">
        <v>5</v>
      </c>
      <c r="M17" s="221">
        <v>442</v>
      </c>
      <c r="N17" s="222">
        <v>0</v>
      </c>
      <c r="O17" s="222">
        <v>0</v>
      </c>
      <c r="P17" s="222">
        <v>0</v>
      </c>
      <c r="Q17" s="221">
        <v>0</v>
      </c>
      <c r="R17" s="221">
        <v>0</v>
      </c>
      <c r="S17" s="221">
        <v>0</v>
      </c>
      <c r="T17" s="66"/>
      <c r="U17" s="66"/>
    </row>
    <row r="18" spans="1:21" ht="20.100000000000001" customHeight="1">
      <c r="A18" s="219"/>
      <c r="B18" s="219"/>
      <c r="C18" s="210" t="s">
        <v>220</v>
      </c>
      <c r="D18" s="209">
        <f t="shared" si="1"/>
        <v>7</v>
      </c>
      <c r="E18" s="221">
        <v>359</v>
      </c>
      <c r="F18" s="221">
        <v>10</v>
      </c>
      <c r="G18" s="221">
        <v>349</v>
      </c>
      <c r="H18" s="222">
        <v>0</v>
      </c>
      <c r="I18" s="222">
        <v>0</v>
      </c>
      <c r="J18" s="221">
        <v>0</v>
      </c>
      <c r="K18" s="221">
        <v>359</v>
      </c>
      <c r="L18" s="221">
        <v>10</v>
      </c>
      <c r="M18" s="221">
        <v>349</v>
      </c>
      <c r="N18" s="222">
        <v>0</v>
      </c>
      <c r="O18" s="222">
        <v>0</v>
      </c>
      <c r="P18" s="222">
        <v>0</v>
      </c>
      <c r="Q18" s="221">
        <v>0</v>
      </c>
      <c r="R18" s="221">
        <v>0</v>
      </c>
      <c r="S18" s="221">
        <v>0</v>
      </c>
      <c r="T18" s="66"/>
      <c r="U18" s="66"/>
    </row>
    <row r="19" spans="1:21" ht="20.100000000000001" customHeight="1">
      <c r="A19" s="219"/>
      <c r="B19" s="219"/>
      <c r="C19" s="210" t="s">
        <v>221</v>
      </c>
      <c r="D19" s="209">
        <f t="shared" si="1"/>
        <v>8</v>
      </c>
      <c r="E19" s="221">
        <v>6</v>
      </c>
      <c r="F19" s="221">
        <v>1</v>
      </c>
      <c r="G19" s="221">
        <v>5</v>
      </c>
      <c r="H19" s="222">
        <v>0</v>
      </c>
      <c r="I19" s="222">
        <v>0</v>
      </c>
      <c r="J19" s="221">
        <v>0</v>
      </c>
      <c r="K19" s="221">
        <v>0</v>
      </c>
      <c r="L19" s="221">
        <v>0</v>
      </c>
      <c r="M19" s="221">
        <v>0</v>
      </c>
      <c r="N19" s="222">
        <v>6</v>
      </c>
      <c r="O19" s="222">
        <v>1</v>
      </c>
      <c r="P19" s="222">
        <v>5</v>
      </c>
      <c r="Q19" s="221">
        <v>0</v>
      </c>
      <c r="R19" s="221">
        <v>0</v>
      </c>
      <c r="S19" s="221">
        <v>0</v>
      </c>
      <c r="T19" s="66"/>
      <c r="U19" s="66"/>
    </row>
    <row r="20" spans="1:21" ht="20.100000000000001" customHeight="1">
      <c r="A20" s="219"/>
      <c r="B20" s="219"/>
      <c r="C20" s="210" t="s">
        <v>228</v>
      </c>
      <c r="D20" s="209">
        <f t="shared" si="1"/>
        <v>9</v>
      </c>
      <c r="E20" s="221">
        <v>235</v>
      </c>
      <c r="F20" s="221">
        <v>64</v>
      </c>
      <c r="G20" s="221">
        <v>171</v>
      </c>
      <c r="H20" s="222">
        <v>0</v>
      </c>
      <c r="I20" s="222">
        <v>0</v>
      </c>
      <c r="J20" s="221">
        <v>0</v>
      </c>
      <c r="K20" s="221">
        <v>235</v>
      </c>
      <c r="L20" s="221">
        <v>64</v>
      </c>
      <c r="M20" s="221">
        <v>171</v>
      </c>
      <c r="N20" s="222">
        <v>0</v>
      </c>
      <c r="O20" s="222">
        <v>0</v>
      </c>
      <c r="P20" s="222">
        <v>0</v>
      </c>
      <c r="Q20" s="221">
        <v>0</v>
      </c>
      <c r="R20" s="221">
        <v>0</v>
      </c>
      <c r="S20" s="221">
        <v>0</v>
      </c>
      <c r="T20" s="66"/>
      <c r="U20" s="66"/>
    </row>
    <row r="21" spans="1:21" ht="20.100000000000001" customHeight="1">
      <c r="A21" s="219"/>
      <c r="B21" s="219"/>
      <c r="C21" s="210" t="s">
        <v>236</v>
      </c>
      <c r="D21" s="209">
        <f t="shared" si="1"/>
        <v>10</v>
      </c>
      <c r="E21" s="221">
        <v>20</v>
      </c>
      <c r="F21" s="221">
        <v>6</v>
      </c>
      <c r="G21" s="221">
        <v>14</v>
      </c>
      <c r="H21" s="222">
        <v>0</v>
      </c>
      <c r="I21" s="222">
        <v>0</v>
      </c>
      <c r="J21" s="221">
        <v>0</v>
      </c>
      <c r="K21" s="221">
        <v>0</v>
      </c>
      <c r="L21" s="221">
        <v>0</v>
      </c>
      <c r="M21" s="221">
        <v>0</v>
      </c>
      <c r="N21" s="222">
        <v>20</v>
      </c>
      <c r="O21" s="222">
        <v>6</v>
      </c>
      <c r="P21" s="222">
        <v>14</v>
      </c>
      <c r="Q21" s="221">
        <v>0</v>
      </c>
      <c r="R21" s="221">
        <v>0</v>
      </c>
      <c r="S21" s="221">
        <v>0</v>
      </c>
      <c r="T21" s="66"/>
      <c r="U21" s="66"/>
    </row>
    <row r="22" spans="1:21" ht="20.100000000000001" customHeight="1">
      <c r="A22" s="219"/>
      <c r="B22" s="219"/>
      <c r="C22" s="210" t="s">
        <v>242</v>
      </c>
      <c r="D22" s="209">
        <f t="shared" si="1"/>
        <v>11</v>
      </c>
      <c r="E22" s="221">
        <v>498</v>
      </c>
      <c r="F22" s="221">
        <v>69</v>
      </c>
      <c r="G22" s="221">
        <v>429</v>
      </c>
      <c r="H22" s="222">
        <v>0</v>
      </c>
      <c r="I22" s="222">
        <v>0</v>
      </c>
      <c r="J22" s="221">
        <v>0</v>
      </c>
      <c r="K22" s="221">
        <v>498</v>
      </c>
      <c r="L22" s="221">
        <v>69</v>
      </c>
      <c r="M22" s="221">
        <v>429</v>
      </c>
      <c r="N22" s="222">
        <v>0</v>
      </c>
      <c r="O22" s="222">
        <v>0</v>
      </c>
      <c r="P22" s="222">
        <v>0</v>
      </c>
      <c r="Q22" s="221">
        <v>0</v>
      </c>
      <c r="R22" s="221">
        <v>0</v>
      </c>
      <c r="S22" s="221">
        <v>0</v>
      </c>
      <c r="T22" s="66"/>
      <c r="U22" s="66"/>
    </row>
    <row r="23" spans="1:21" ht="20.100000000000001" customHeight="1">
      <c r="A23" s="219"/>
      <c r="B23" s="219"/>
      <c r="C23" s="210" t="s">
        <v>230</v>
      </c>
      <c r="D23" s="209">
        <f t="shared" si="1"/>
        <v>12</v>
      </c>
      <c r="E23" s="221">
        <v>4</v>
      </c>
      <c r="F23" s="221">
        <v>2</v>
      </c>
      <c r="G23" s="221">
        <v>2</v>
      </c>
      <c r="H23" s="222">
        <v>0</v>
      </c>
      <c r="I23" s="222">
        <v>0</v>
      </c>
      <c r="J23" s="221">
        <v>0</v>
      </c>
      <c r="K23" s="221">
        <v>0</v>
      </c>
      <c r="L23" s="221">
        <v>0</v>
      </c>
      <c r="M23" s="221">
        <v>0</v>
      </c>
      <c r="N23" s="222">
        <v>4</v>
      </c>
      <c r="O23" s="222">
        <v>2</v>
      </c>
      <c r="P23" s="222">
        <v>2</v>
      </c>
      <c r="Q23" s="221">
        <v>0</v>
      </c>
      <c r="R23" s="221">
        <v>0</v>
      </c>
      <c r="S23" s="221">
        <v>0</v>
      </c>
      <c r="T23" s="66"/>
      <c r="U23" s="66"/>
    </row>
    <row r="24" spans="1:21" ht="20.100000000000001" customHeight="1">
      <c r="A24" s="219"/>
      <c r="B24" s="219"/>
      <c r="C24" s="210" t="s">
        <v>232</v>
      </c>
      <c r="D24" s="209">
        <f t="shared" si="1"/>
        <v>13</v>
      </c>
      <c r="E24" s="221">
        <v>3</v>
      </c>
      <c r="F24" s="221">
        <v>0</v>
      </c>
      <c r="G24" s="221">
        <v>3</v>
      </c>
      <c r="H24" s="222">
        <v>0</v>
      </c>
      <c r="I24" s="222">
        <v>0</v>
      </c>
      <c r="J24" s="221">
        <v>0</v>
      </c>
      <c r="K24" s="221">
        <v>0</v>
      </c>
      <c r="L24" s="221">
        <v>0</v>
      </c>
      <c r="M24" s="221">
        <v>0</v>
      </c>
      <c r="N24" s="222">
        <v>3</v>
      </c>
      <c r="O24" s="222">
        <v>0</v>
      </c>
      <c r="P24" s="222">
        <v>3</v>
      </c>
      <c r="Q24" s="221">
        <v>0</v>
      </c>
      <c r="R24" s="221">
        <v>0</v>
      </c>
      <c r="S24" s="221">
        <v>0</v>
      </c>
      <c r="T24" s="66"/>
      <c r="U24" s="66"/>
    </row>
    <row r="25" spans="1:21" ht="20.100000000000001" customHeight="1">
      <c r="A25" s="219"/>
      <c r="B25" s="219"/>
      <c r="C25" s="210" t="s">
        <v>224</v>
      </c>
      <c r="D25" s="209">
        <f t="shared" si="1"/>
        <v>14</v>
      </c>
      <c r="E25" s="221">
        <v>134</v>
      </c>
      <c r="F25" s="221">
        <v>21</v>
      </c>
      <c r="G25" s="221">
        <v>113</v>
      </c>
      <c r="H25" s="221">
        <v>0</v>
      </c>
      <c r="I25" s="221">
        <v>0</v>
      </c>
      <c r="J25" s="221">
        <v>0</v>
      </c>
      <c r="K25" s="221">
        <v>130</v>
      </c>
      <c r="L25" s="221">
        <v>20</v>
      </c>
      <c r="M25" s="221">
        <v>110</v>
      </c>
      <c r="N25" s="221">
        <v>4</v>
      </c>
      <c r="O25" s="221">
        <v>1</v>
      </c>
      <c r="P25" s="221">
        <v>3</v>
      </c>
      <c r="Q25" s="221">
        <v>0</v>
      </c>
      <c r="R25" s="221">
        <v>0</v>
      </c>
      <c r="S25" s="221">
        <v>0</v>
      </c>
      <c r="T25" s="66"/>
      <c r="U25" s="66"/>
    </row>
    <row r="26" spans="1:21" ht="20.100000000000001" customHeight="1">
      <c r="A26" s="219"/>
      <c r="B26" s="219"/>
      <c r="C26" s="210" t="s">
        <v>222</v>
      </c>
      <c r="D26" s="209">
        <f t="shared" si="1"/>
        <v>15</v>
      </c>
      <c r="E26" s="221">
        <v>175</v>
      </c>
      <c r="F26" s="221">
        <v>37</v>
      </c>
      <c r="G26" s="221">
        <v>138</v>
      </c>
      <c r="H26" s="221">
        <v>0</v>
      </c>
      <c r="I26" s="221">
        <v>0</v>
      </c>
      <c r="J26" s="221">
        <v>0</v>
      </c>
      <c r="K26" s="221">
        <v>174</v>
      </c>
      <c r="L26" s="221">
        <v>37</v>
      </c>
      <c r="M26" s="221">
        <v>137</v>
      </c>
      <c r="N26" s="221">
        <v>1</v>
      </c>
      <c r="O26" s="221">
        <v>0</v>
      </c>
      <c r="P26" s="221">
        <v>1</v>
      </c>
      <c r="Q26" s="221">
        <v>0</v>
      </c>
      <c r="R26" s="221">
        <v>0</v>
      </c>
      <c r="S26" s="221">
        <v>0</v>
      </c>
      <c r="T26" s="66"/>
      <c r="U26" s="66"/>
    </row>
    <row r="27" spans="1:21" ht="20.100000000000001" customHeight="1">
      <c r="A27" s="219"/>
      <c r="B27" s="219"/>
      <c r="C27" s="210" t="s">
        <v>233</v>
      </c>
      <c r="D27" s="209">
        <f t="shared" si="1"/>
        <v>16</v>
      </c>
      <c r="E27" s="221">
        <v>335</v>
      </c>
      <c r="F27" s="221">
        <v>67</v>
      </c>
      <c r="G27" s="221">
        <v>268</v>
      </c>
      <c r="H27" s="222">
        <v>0</v>
      </c>
      <c r="I27" s="222">
        <v>0</v>
      </c>
      <c r="J27" s="221">
        <v>0</v>
      </c>
      <c r="K27" s="221">
        <v>335</v>
      </c>
      <c r="L27" s="221">
        <v>67</v>
      </c>
      <c r="M27" s="221">
        <v>268</v>
      </c>
      <c r="N27" s="222">
        <v>0</v>
      </c>
      <c r="O27" s="222">
        <v>0</v>
      </c>
      <c r="P27" s="222">
        <v>0</v>
      </c>
      <c r="Q27" s="221">
        <v>0</v>
      </c>
      <c r="R27" s="221">
        <v>0</v>
      </c>
      <c r="S27" s="221">
        <v>0</v>
      </c>
      <c r="T27" s="66"/>
      <c r="U27" s="66"/>
    </row>
    <row r="28" spans="1:21" ht="20.100000000000001" customHeight="1">
      <c r="A28" s="219"/>
      <c r="B28" s="219"/>
      <c r="C28" s="210" t="s">
        <v>238</v>
      </c>
      <c r="D28" s="209">
        <f t="shared" si="1"/>
        <v>17</v>
      </c>
      <c r="E28" s="221">
        <v>14</v>
      </c>
      <c r="F28" s="221">
        <v>2</v>
      </c>
      <c r="G28" s="221">
        <v>12</v>
      </c>
      <c r="H28" s="222">
        <v>0</v>
      </c>
      <c r="I28" s="222">
        <v>0</v>
      </c>
      <c r="J28" s="221">
        <v>0</v>
      </c>
      <c r="K28" s="221">
        <v>14</v>
      </c>
      <c r="L28" s="221">
        <v>2</v>
      </c>
      <c r="M28" s="221">
        <v>12</v>
      </c>
      <c r="N28" s="222">
        <v>0</v>
      </c>
      <c r="O28" s="222">
        <v>0</v>
      </c>
      <c r="P28" s="222">
        <v>0</v>
      </c>
      <c r="Q28" s="221">
        <v>0</v>
      </c>
      <c r="R28" s="221">
        <v>0</v>
      </c>
      <c r="S28" s="221">
        <v>0</v>
      </c>
      <c r="T28" s="66"/>
      <c r="U28" s="66"/>
    </row>
    <row r="29" spans="1:21" ht="20.100000000000001" customHeight="1">
      <c r="A29" s="219"/>
      <c r="B29" s="219"/>
      <c r="C29" s="210" t="s">
        <v>226</v>
      </c>
      <c r="D29" s="209">
        <f t="shared" si="1"/>
        <v>18</v>
      </c>
      <c r="E29" s="221">
        <v>6</v>
      </c>
      <c r="F29" s="221">
        <v>2</v>
      </c>
      <c r="G29" s="221">
        <v>4</v>
      </c>
      <c r="H29" s="222">
        <v>0</v>
      </c>
      <c r="I29" s="222">
        <v>0</v>
      </c>
      <c r="J29" s="221">
        <v>0</v>
      </c>
      <c r="K29" s="221">
        <v>0</v>
      </c>
      <c r="L29" s="221">
        <v>0</v>
      </c>
      <c r="M29" s="221">
        <v>0</v>
      </c>
      <c r="N29" s="222">
        <v>6</v>
      </c>
      <c r="O29" s="222">
        <v>2</v>
      </c>
      <c r="P29" s="222">
        <v>4</v>
      </c>
      <c r="Q29" s="221">
        <v>0</v>
      </c>
      <c r="R29" s="221">
        <v>0</v>
      </c>
      <c r="S29" s="221">
        <v>0</v>
      </c>
      <c r="T29" s="66"/>
      <c r="U29" s="66"/>
    </row>
    <row r="30" spans="1:21" ht="20.100000000000001" customHeight="1">
      <c r="A30" s="219"/>
      <c r="B30" s="219"/>
      <c r="C30" s="210" t="s">
        <v>244</v>
      </c>
      <c r="D30" s="209">
        <f t="shared" si="1"/>
        <v>19</v>
      </c>
      <c r="E30" s="221">
        <v>312</v>
      </c>
      <c r="F30" s="221">
        <v>217</v>
      </c>
      <c r="G30" s="221">
        <v>95</v>
      </c>
      <c r="H30" s="222">
        <v>0</v>
      </c>
      <c r="I30" s="222">
        <v>0</v>
      </c>
      <c r="J30" s="221">
        <v>0</v>
      </c>
      <c r="K30" s="221">
        <v>312</v>
      </c>
      <c r="L30" s="221">
        <v>217</v>
      </c>
      <c r="M30" s="221">
        <v>95</v>
      </c>
      <c r="N30" s="222">
        <v>0</v>
      </c>
      <c r="O30" s="222">
        <v>0</v>
      </c>
      <c r="P30" s="222">
        <v>0</v>
      </c>
      <c r="Q30" s="221">
        <v>0</v>
      </c>
      <c r="R30" s="221">
        <v>0</v>
      </c>
      <c r="S30" s="221">
        <v>0</v>
      </c>
      <c r="T30" s="66"/>
      <c r="U30" s="66"/>
    </row>
    <row r="31" spans="1:21" ht="20.100000000000001" customHeight="1">
      <c r="A31" s="219"/>
      <c r="B31" s="219"/>
      <c r="C31" s="210" t="s">
        <v>240</v>
      </c>
      <c r="D31" s="209">
        <f t="shared" si="1"/>
        <v>20</v>
      </c>
      <c r="E31" s="221">
        <v>231</v>
      </c>
      <c r="F31" s="221">
        <v>14</v>
      </c>
      <c r="G31" s="221">
        <v>217</v>
      </c>
      <c r="H31" s="222">
        <v>0</v>
      </c>
      <c r="I31" s="222">
        <v>0</v>
      </c>
      <c r="J31" s="221">
        <v>0</v>
      </c>
      <c r="K31" s="221">
        <v>231</v>
      </c>
      <c r="L31" s="221">
        <v>14</v>
      </c>
      <c r="M31" s="221">
        <v>217</v>
      </c>
      <c r="N31" s="222">
        <v>0</v>
      </c>
      <c r="O31" s="222">
        <v>0</v>
      </c>
      <c r="P31" s="222">
        <v>0</v>
      </c>
      <c r="Q31" s="221">
        <v>0</v>
      </c>
      <c r="R31" s="221">
        <v>0</v>
      </c>
      <c r="S31" s="221">
        <v>0</v>
      </c>
      <c r="T31" s="66"/>
      <c r="U31" s="66"/>
    </row>
    <row r="32" spans="1:21" ht="20.100000000000001" customHeight="1">
      <c r="A32" s="219"/>
      <c r="B32" s="219"/>
      <c r="C32" s="210" t="s">
        <v>239</v>
      </c>
      <c r="D32" s="209">
        <f t="shared" si="1"/>
        <v>21</v>
      </c>
      <c r="E32" s="221">
        <v>11</v>
      </c>
      <c r="F32" s="221">
        <v>1</v>
      </c>
      <c r="G32" s="221">
        <v>10</v>
      </c>
      <c r="H32" s="222">
        <v>0</v>
      </c>
      <c r="I32" s="222">
        <v>0</v>
      </c>
      <c r="J32" s="221">
        <v>0</v>
      </c>
      <c r="K32" s="221">
        <v>11</v>
      </c>
      <c r="L32" s="221">
        <v>1</v>
      </c>
      <c r="M32" s="221">
        <v>10</v>
      </c>
      <c r="N32" s="222">
        <v>0</v>
      </c>
      <c r="O32" s="222">
        <v>0</v>
      </c>
      <c r="P32" s="222">
        <v>0</v>
      </c>
      <c r="Q32" s="221">
        <v>0</v>
      </c>
      <c r="R32" s="221">
        <v>0</v>
      </c>
      <c r="S32" s="221">
        <v>0</v>
      </c>
      <c r="T32" s="66"/>
      <c r="U32" s="66"/>
    </row>
    <row r="33" spans="1:21" ht="20.100000000000001" customHeight="1">
      <c r="A33" s="219"/>
      <c r="B33" s="219"/>
      <c r="C33" s="210" t="s">
        <v>243</v>
      </c>
      <c r="D33" s="209">
        <f t="shared" si="1"/>
        <v>22</v>
      </c>
      <c r="E33" s="221">
        <v>15</v>
      </c>
      <c r="F33" s="221">
        <v>0</v>
      </c>
      <c r="G33" s="221">
        <v>15</v>
      </c>
      <c r="H33" s="222">
        <v>0</v>
      </c>
      <c r="I33" s="222">
        <v>0</v>
      </c>
      <c r="J33" s="221">
        <v>0</v>
      </c>
      <c r="K33" s="221">
        <v>0</v>
      </c>
      <c r="L33" s="221">
        <v>0</v>
      </c>
      <c r="M33" s="221">
        <v>0</v>
      </c>
      <c r="N33" s="222">
        <v>15</v>
      </c>
      <c r="O33" s="222">
        <v>0</v>
      </c>
      <c r="P33" s="222">
        <v>15</v>
      </c>
      <c r="Q33" s="221">
        <v>0</v>
      </c>
      <c r="R33" s="221">
        <v>0</v>
      </c>
      <c r="S33" s="221">
        <v>0</v>
      </c>
      <c r="T33" s="66"/>
      <c r="U33" s="66"/>
    </row>
    <row r="34" spans="1:21" ht="20.100000000000001" customHeight="1">
      <c r="A34" s="219"/>
      <c r="B34" s="219"/>
      <c r="C34" s="210" t="s">
        <v>245</v>
      </c>
      <c r="D34" s="209">
        <f t="shared" si="1"/>
        <v>23</v>
      </c>
      <c r="E34" s="221">
        <v>9</v>
      </c>
      <c r="F34" s="221">
        <v>5</v>
      </c>
      <c r="G34" s="221">
        <v>4</v>
      </c>
      <c r="H34" s="222">
        <v>0</v>
      </c>
      <c r="I34" s="222">
        <v>0</v>
      </c>
      <c r="J34" s="221">
        <v>0</v>
      </c>
      <c r="K34" s="221">
        <v>0</v>
      </c>
      <c r="L34" s="221">
        <v>0</v>
      </c>
      <c r="M34" s="221">
        <v>0</v>
      </c>
      <c r="N34" s="222">
        <v>9</v>
      </c>
      <c r="O34" s="222">
        <v>5</v>
      </c>
      <c r="P34" s="222">
        <v>4</v>
      </c>
      <c r="Q34" s="221">
        <v>0</v>
      </c>
      <c r="R34" s="221">
        <v>0</v>
      </c>
      <c r="S34" s="221">
        <v>0</v>
      </c>
      <c r="T34" s="66"/>
      <c r="U34" s="66"/>
    </row>
    <row r="35" spans="1:21" ht="20.100000000000001" customHeight="1">
      <c r="A35" s="219"/>
      <c r="B35" s="219"/>
      <c r="C35" s="210" t="s">
        <v>241</v>
      </c>
      <c r="D35" s="209">
        <f t="shared" si="1"/>
        <v>24</v>
      </c>
      <c r="E35" s="221">
        <v>15</v>
      </c>
      <c r="F35" s="221">
        <v>3</v>
      </c>
      <c r="G35" s="221">
        <v>12</v>
      </c>
      <c r="H35" s="222">
        <v>0</v>
      </c>
      <c r="I35" s="222">
        <v>0</v>
      </c>
      <c r="J35" s="221">
        <v>0</v>
      </c>
      <c r="K35" s="221">
        <v>0</v>
      </c>
      <c r="L35" s="221">
        <v>0</v>
      </c>
      <c r="M35" s="221">
        <v>0</v>
      </c>
      <c r="N35" s="222">
        <v>15</v>
      </c>
      <c r="O35" s="222">
        <v>3</v>
      </c>
      <c r="P35" s="222">
        <v>12</v>
      </c>
      <c r="Q35" s="221">
        <v>0</v>
      </c>
      <c r="R35" s="221">
        <v>0</v>
      </c>
      <c r="S35" s="221">
        <v>0</v>
      </c>
      <c r="T35" s="66"/>
      <c r="U35" s="66"/>
    </row>
    <row r="36" spans="1:21" ht="26.1" customHeight="1">
      <c r="A36" s="219" t="s">
        <v>247</v>
      </c>
      <c r="B36" s="219" t="s">
        <v>248</v>
      </c>
      <c r="C36" s="210" t="s">
        <v>250</v>
      </c>
      <c r="D36" s="209">
        <f t="shared" si="1"/>
        <v>25</v>
      </c>
      <c r="E36" s="221">
        <v>30</v>
      </c>
      <c r="F36" s="221">
        <v>21</v>
      </c>
      <c r="G36" s="221">
        <v>9</v>
      </c>
      <c r="H36" s="222">
        <v>0</v>
      </c>
      <c r="I36" s="222">
        <v>0</v>
      </c>
      <c r="J36" s="221">
        <v>0</v>
      </c>
      <c r="K36" s="221">
        <v>30</v>
      </c>
      <c r="L36" s="221">
        <v>21</v>
      </c>
      <c r="M36" s="221">
        <v>9</v>
      </c>
      <c r="N36" s="222">
        <v>0</v>
      </c>
      <c r="O36" s="222">
        <v>0</v>
      </c>
      <c r="P36" s="222">
        <v>0</v>
      </c>
      <c r="Q36" s="221">
        <v>0</v>
      </c>
      <c r="R36" s="221">
        <v>0</v>
      </c>
      <c r="S36" s="221">
        <v>0</v>
      </c>
      <c r="T36" s="66"/>
      <c r="U36" s="66"/>
    </row>
    <row r="37" spans="1:21" ht="26.1" customHeight="1">
      <c r="A37" s="219"/>
      <c r="B37" s="219"/>
      <c r="C37" s="210" t="s">
        <v>252</v>
      </c>
      <c r="D37" s="209">
        <f t="shared" si="1"/>
        <v>26</v>
      </c>
      <c r="E37" s="221">
        <v>5</v>
      </c>
      <c r="F37" s="221">
        <v>5</v>
      </c>
      <c r="G37" s="221">
        <v>0</v>
      </c>
      <c r="H37" s="222">
        <v>0</v>
      </c>
      <c r="I37" s="222">
        <v>0</v>
      </c>
      <c r="J37" s="221">
        <v>0</v>
      </c>
      <c r="K37" s="221">
        <v>0</v>
      </c>
      <c r="L37" s="221">
        <v>0</v>
      </c>
      <c r="M37" s="221">
        <v>0</v>
      </c>
      <c r="N37" s="222">
        <v>5</v>
      </c>
      <c r="O37" s="222">
        <v>5</v>
      </c>
      <c r="P37" s="222">
        <v>0</v>
      </c>
      <c r="Q37" s="221">
        <v>0</v>
      </c>
      <c r="R37" s="221">
        <v>0</v>
      </c>
      <c r="S37" s="221">
        <v>0</v>
      </c>
      <c r="T37" s="66"/>
      <c r="U37" s="66"/>
    </row>
    <row r="38" spans="1:21" ht="26.1" customHeight="1">
      <c r="A38" s="219"/>
      <c r="B38" s="219"/>
      <c r="C38" s="210" t="s">
        <v>249</v>
      </c>
      <c r="D38" s="209">
        <f t="shared" si="1"/>
        <v>27</v>
      </c>
      <c r="E38" s="221">
        <v>82</v>
      </c>
      <c r="F38" s="221">
        <v>52</v>
      </c>
      <c r="G38" s="221">
        <v>30</v>
      </c>
      <c r="H38" s="222">
        <v>0</v>
      </c>
      <c r="I38" s="222">
        <v>0</v>
      </c>
      <c r="J38" s="221">
        <v>0</v>
      </c>
      <c r="K38" s="221">
        <v>82</v>
      </c>
      <c r="L38" s="221">
        <v>52</v>
      </c>
      <c r="M38" s="221">
        <v>30</v>
      </c>
      <c r="N38" s="222">
        <v>0</v>
      </c>
      <c r="O38" s="222">
        <v>0</v>
      </c>
      <c r="P38" s="222">
        <v>0</v>
      </c>
      <c r="Q38" s="221">
        <v>0</v>
      </c>
      <c r="R38" s="221">
        <v>0</v>
      </c>
      <c r="S38" s="221">
        <v>0</v>
      </c>
      <c r="T38" s="66"/>
      <c r="U38" s="66"/>
    </row>
    <row r="39" spans="1:21" ht="26.1" customHeight="1">
      <c r="A39" s="219"/>
      <c r="B39" s="219" t="s">
        <v>253</v>
      </c>
      <c r="C39" s="210" t="s">
        <v>254</v>
      </c>
      <c r="D39" s="209">
        <f t="shared" si="1"/>
        <v>28</v>
      </c>
      <c r="E39" s="221">
        <v>220</v>
      </c>
      <c r="F39" s="221">
        <v>29</v>
      </c>
      <c r="G39" s="221">
        <v>191</v>
      </c>
      <c r="H39" s="222">
        <v>0</v>
      </c>
      <c r="I39" s="222">
        <v>0</v>
      </c>
      <c r="J39" s="221">
        <v>0</v>
      </c>
      <c r="K39" s="221">
        <v>220</v>
      </c>
      <c r="L39" s="221">
        <v>29</v>
      </c>
      <c r="M39" s="221">
        <v>191</v>
      </c>
      <c r="N39" s="222">
        <v>0</v>
      </c>
      <c r="O39" s="222">
        <v>0</v>
      </c>
      <c r="P39" s="222">
        <v>0</v>
      </c>
      <c r="Q39" s="221">
        <v>0</v>
      </c>
      <c r="R39" s="221">
        <v>0</v>
      </c>
      <c r="S39" s="221">
        <v>0</v>
      </c>
      <c r="T39" s="66"/>
      <c r="U39" s="66"/>
    </row>
    <row r="40" spans="1:21" ht="26.1" customHeight="1">
      <c r="A40" s="219"/>
      <c r="B40" s="219"/>
      <c r="C40" s="210" t="s">
        <v>256</v>
      </c>
      <c r="D40" s="209">
        <f t="shared" si="1"/>
        <v>29</v>
      </c>
      <c r="E40" s="221">
        <v>29</v>
      </c>
      <c r="F40" s="221">
        <v>14</v>
      </c>
      <c r="G40" s="221">
        <v>15</v>
      </c>
      <c r="H40" s="222">
        <v>0</v>
      </c>
      <c r="I40" s="222">
        <v>0</v>
      </c>
      <c r="J40" s="221">
        <v>0</v>
      </c>
      <c r="K40" s="221">
        <v>29</v>
      </c>
      <c r="L40" s="221">
        <v>14</v>
      </c>
      <c r="M40" s="221">
        <v>15</v>
      </c>
      <c r="N40" s="222">
        <v>0</v>
      </c>
      <c r="O40" s="222">
        <v>0</v>
      </c>
      <c r="P40" s="222">
        <v>0</v>
      </c>
      <c r="Q40" s="221">
        <v>0</v>
      </c>
      <c r="R40" s="221">
        <v>0</v>
      </c>
      <c r="S40" s="221">
        <v>0</v>
      </c>
      <c r="T40" s="66"/>
      <c r="U40" s="66"/>
    </row>
    <row r="41" spans="1:21" ht="26.1" customHeight="1">
      <c r="A41" s="219"/>
      <c r="B41" s="219"/>
      <c r="C41" s="210" t="s">
        <v>254</v>
      </c>
      <c r="D41" s="209">
        <f t="shared" si="1"/>
        <v>30</v>
      </c>
      <c r="E41" s="221">
        <v>4</v>
      </c>
      <c r="F41" s="221">
        <v>0</v>
      </c>
      <c r="G41" s="221">
        <v>4</v>
      </c>
      <c r="H41" s="222">
        <v>0</v>
      </c>
      <c r="I41" s="222">
        <v>0</v>
      </c>
      <c r="J41" s="221">
        <v>0</v>
      </c>
      <c r="K41" s="221">
        <v>0</v>
      </c>
      <c r="L41" s="221">
        <v>0</v>
      </c>
      <c r="M41" s="221">
        <v>0</v>
      </c>
      <c r="N41" s="222">
        <v>4</v>
      </c>
      <c r="O41" s="222">
        <v>0</v>
      </c>
      <c r="P41" s="222">
        <v>4</v>
      </c>
      <c r="Q41" s="221">
        <v>0</v>
      </c>
      <c r="R41" s="221">
        <v>0</v>
      </c>
      <c r="S41" s="221">
        <v>0</v>
      </c>
      <c r="T41" s="66"/>
      <c r="U41" s="66"/>
    </row>
    <row r="42" spans="1:21" ht="26.1" customHeight="1">
      <c r="A42" s="219"/>
      <c r="B42" s="219"/>
      <c r="C42" s="210" t="s">
        <v>257</v>
      </c>
      <c r="D42" s="209">
        <f t="shared" si="1"/>
        <v>31</v>
      </c>
      <c r="E42" s="221">
        <v>2</v>
      </c>
      <c r="F42" s="221">
        <v>0</v>
      </c>
      <c r="G42" s="221">
        <v>2</v>
      </c>
      <c r="H42" s="222">
        <v>0</v>
      </c>
      <c r="I42" s="222">
        <v>0</v>
      </c>
      <c r="J42" s="221">
        <v>0</v>
      </c>
      <c r="K42" s="221">
        <v>0</v>
      </c>
      <c r="L42" s="221">
        <v>0</v>
      </c>
      <c r="M42" s="221">
        <v>0</v>
      </c>
      <c r="N42" s="222">
        <v>2</v>
      </c>
      <c r="O42" s="222">
        <v>0</v>
      </c>
      <c r="P42" s="222">
        <v>2</v>
      </c>
      <c r="Q42" s="221">
        <v>0</v>
      </c>
      <c r="R42" s="221">
        <v>0</v>
      </c>
      <c r="S42" s="221">
        <v>0</v>
      </c>
      <c r="T42" s="66"/>
      <c r="U42" s="66"/>
    </row>
    <row r="43" spans="1:21" ht="26.1" customHeight="1">
      <c r="A43" s="219"/>
      <c r="B43" s="219"/>
      <c r="C43" s="210" t="s">
        <v>255</v>
      </c>
      <c r="D43" s="209">
        <f t="shared" si="1"/>
        <v>32</v>
      </c>
      <c r="E43" s="221">
        <v>347</v>
      </c>
      <c r="F43" s="221">
        <v>214</v>
      </c>
      <c r="G43" s="221">
        <v>133</v>
      </c>
      <c r="H43" s="221">
        <v>0</v>
      </c>
      <c r="I43" s="221">
        <v>0</v>
      </c>
      <c r="J43" s="221">
        <v>0</v>
      </c>
      <c r="K43" s="221">
        <v>344</v>
      </c>
      <c r="L43" s="221">
        <v>211</v>
      </c>
      <c r="M43" s="221">
        <v>133</v>
      </c>
      <c r="N43" s="221">
        <v>3</v>
      </c>
      <c r="O43" s="221">
        <v>3</v>
      </c>
      <c r="P43" s="221">
        <v>0</v>
      </c>
      <c r="Q43" s="221">
        <v>0</v>
      </c>
      <c r="R43" s="221">
        <v>0</v>
      </c>
      <c r="S43" s="221">
        <v>0</v>
      </c>
      <c r="T43" s="66"/>
      <c r="U43" s="66"/>
    </row>
    <row r="44" spans="1:21" ht="26.1" customHeight="1">
      <c r="A44" s="219"/>
      <c r="B44" s="219"/>
      <c r="C44" s="210" t="s">
        <v>257</v>
      </c>
      <c r="D44" s="209">
        <f t="shared" si="1"/>
        <v>33</v>
      </c>
      <c r="E44" s="221">
        <v>111</v>
      </c>
      <c r="F44" s="221">
        <v>36</v>
      </c>
      <c r="G44" s="221">
        <v>75</v>
      </c>
      <c r="H44" s="222">
        <v>0</v>
      </c>
      <c r="I44" s="222">
        <v>0</v>
      </c>
      <c r="J44" s="221">
        <v>0</v>
      </c>
      <c r="K44" s="221">
        <v>111</v>
      </c>
      <c r="L44" s="221">
        <v>36</v>
      </c>
      <c r="M44" s="221">
        <v>75</v>
      </c>
      <c r="N44" s="222">
        <v>0</v>
      </c>
      <c r="O44" s="222">
        <v>0</v>
      </c>
      <c r="P44" s="222">
        <v>0</v>
      </c>
      <c r="Q44" s="221">
        <v>0</v>
      </c>
      <c r="R44" s="221">
        <v>0</v>
      </c>
      <c r="S44" s="221">
        <v>0</v>
      </c>
      <c r="T44" s="66"/>
      <c r="U44" s="66"/>
    </row>
    <row r="45" spans="1:21" ht="26.1" customHeight="1">
      <c r="A45" s="219"/>
      <c r="B45" s="219" t="s">
        <v>697</v>
      </c>
      <c r="C45" s="210" t="s">
        <v>258</v>
      </c>
      <c r="D45" s="209">
        <f t="shared" si="1"/>
        <v>34</v>
      </c>
      <c r="E45" s="221">
        <v>55</v>
      </c>
      <c r="F45" s="221">
        <v>15</v>
      </c>
      <c r="G45" s="221">
        <v>40</v>
      </c>
      <c r="H45" s="222">
        <v>0</v>
      </c>
      <c r="I45" s="222">
        <v>0</v>
      </c>
      <c r="J45" s="221">
        <v>0</v>
      </c>
      <c r="K45" s="221">
        <v>55</v>
      </c>
      <c r="L45" s="221">
        <v>15</v>
      </c>
      <c r="M45" s="221">
        <v>40</v>
      </c>
      <c r="N45" s="222">
        <v>0</v>
      </c>
      <c r="O45" s="222">
        <v>0</v>
      </c>
      <c r="P45" s="222">
        <v>0</v>
      </c>
      <c r="Q45" s="221">
        <v>0</v>
      </c>
      <c r="R45" s="221">
        <v>0</v>
      </c>
      <c r="S45" s="221">
        <v>0</v>
      </c>
      <c r="T45" s="66"/>
      <c r="U45" s="66"/>
    </row>
    <row r="46" spans="1:21" ht="26.1" customHeight="1">
      <c r="A46" s="219"/>
      <c r="B46" s="219"/>
      <c r="C46" s="210" t="s">
        <v>261</v>
      </c>
      <c r="D46" s="209">
        <f t="shared" si="1"/>
        <v>35</v>
      </c>
      <c r="E46" s="221">
        <v>4</v>
      </c>
      <c r="F46" s="221">
        <v>0</v>
      </c>
      <c r="G46" s="221">
        <v>4</v>
      </c>
      <c r="H46" s="222">
        <v>0</v>
      </c>
      <c r="I46" s="222">
        <v>0</v>
      </c>
      <c r="J46" s="221">
        <v>0</v>
      </c>
      <c r="K46" s="221">
        <v>4</v>
      </c>
      <c r="L46" s="221">
        <v>0</v>
      </c>
      <c r="M46" s="221">
        <v>4</v>
      </c>
      <c r="N46" s="222">
        <v>0</v>
      </c>
      <c r="O46" s="222">
        <v>0</v>
      </c>
      <c r="P46" s="222">
        <v>0</v>
      </c>
      <c r="Q46" s="221">
        <v>0</v>
      </c>
      <c r="R46" s="221">
        <v>0</v>
      </c>
      <c r="S46" s="221">
        <v>0</v>
      </c>
      <c r="T46" s="66"/>
      <c r="U46" s="66"/>
    </row>
    <row r="47" spans="1:21" ht="26.1" customHeight="1">
      <c r="A47" s="219"/>
      <c r="B47" s="219"/>
      <c r="C47" s="210" t="s">
        <v>259</v>
      </c>
      <c r="D47" s="209">
        <f t="shared" si="1"/>
        <v>36</v>
      </c>
      <c r="E47" s="221">
        <v>9</v>
      </c>
      <c r="F47" s="221">
        <v>7</v>
      </c>
      <c r="G47" s="221">
        <v>2</v>
      </c>
      <c r="H47" s="222">
        <v>0</v>
      </c>
      <c r="I47" s="222">
        <v>0</v>
      </c>
      <c r="J47" s="221">
        <v>0</v>
      </c>
      <c r="K47" s="221">
        <v>9</v>
      </c>
      <c r="L47" s="221">
        <v>7</v>
      </c>
      <c r="M47" s="221">
        <v>2</v>
      </c>
      <c r="N47" s="222">
        <v>0</v>
      </c>
      <c r="O47" s="222">
        <v>0</v>
      </c>
      <c r="P47" s="222">
        <v>0</v>
      </c>
      <c r="Q47" s="221">
        <v>0</v>
      </c>
      <c r="R47" s="221">
        <v>0</v>
      </c>
      <c r="S47" s="221">
        <v>0</v>
      </c>
      <c r="T47" s="66"/>
      <c r="U47" s="66"/>
    </row>
    <row r="48" spans="1:21" ht="33" customHeight="1">
      <c r="A48" s="219"/>
      <c r="B48" s="219"/>
      <c r="C48" s="210" t="s">
        <v>262</v>
      </c>
      <c r="D48" s="209">
        <f t="shared" si="1"/>
        <v>37</v>
      </c>
      <c r="E48" s="221">
        <v>37</v>
      </c>
      <c r="F48" s="221">
        <v>18</v>
      </c>
      <c r="G48" s="221">
        <v>19</v>
      </c>
      <c r="H48" s="222">
        <v>0</v>
      </c>
      <c r="I48" s="222">
        <v>0</v>
      </c>
      <c r="J48" s="221">
        <v>0</v>
      </c>
      <c r="K48" s="221">
        <v>37</v>
      </c>
      <c r="L48" s="221">
        <v>18</v>
      </c>
      <c r="M48" s="221">
        <v>19</v>
      </c>
      <c r="N48" s="222">
        <v>0</v>
      </c>
      <c r="O48" s="222">
        <v>0</v>
      </c>
      <c r="P48" s="222">
        <v>0</v>
      </c>
      <c r="Q48" s="221">
        <v>0</v>
      </c>
      <c r="R48" s="221">
        <v>0</v>
      </c>
      <c r="S48" s="221">
        <v>0</v>
      </c>
      <c r="T48" s="66"/>
      <c r="U48" s="66"/>
    </row>
    <row r="49" spans="1:21" ht="26.1" customHeight="1">
      <c r="A49" s="219"/>
      <c r="B49" s="219" t="s">
        <v>263</v>
      </c>
      <c r="C49" s="210" t="s">
        <v>268</v>
      </c>
      <c r="D49" s="209">
        <f t="shared" si="1"/>
        <v>38</v>
      </c>
      <c r="E49" s="221">
        <v>7</v>
      </c>
      <c r="F49" s="221">
        <v>2</v>
      </c>
      <c r="G49" s="221">
        <v>5</v>
      </c>
      <c r="H49" s="222">
        <v>0</v>
      </c>
      <c r="I49" s="222">
        <v>0</v>
      </c>
      <c r="J49" s="221">
        <v>0</v>
      </c>
      <c r="K49" s="221">
        <v>0</v>
      </c>
      <c r="L49" s="221">
        <v>0</v>
      </c>
      <c r="M49" s="221">
        <v>0</v>
      </c>
      <c r="N49" s="222">
        <v>7</v>
      </c>
      <c r="O49" s="222">
        <v>2</v>
      </c>
      <c r="P49" s="222">
        <v>5</v>
      </c>
      <c r="Q49" s="221">
        <v>0</v>
      </c>
      <c r="R49" s="221">
        <v>0</v>
      </c>
      <c r="S49" s="221">
        <v>0</v>
      </c>
      <c r="T49" s="66"/>
      <c r="U49" s="66"/>
    </row>
    <row r="50" spans="1:21" ht="26.1" customHeight="1">
      <c r="A50" s="219"/>
      <c r="B50" s="219"/>
      <c r="C50" s="210" t="s">
        <v>265</v>
      </c>
      <c r="D50" s="209">
        <f t="shared" si="1"/>
        <v>39</v>
      </c>
      <c r="E50" s="221">
        <v>5</v>
      </c>
      <c r="F50" s="221">
        <v>3</v>
      </c>
      <c r="G50" s="221">
        <v>2</v>
      </c>
      <c r="H50" s="221">
        <v>0</v>
      </c>
      <c r="I50" s="221">
        <v>0</v>
      </c>
      <c r="J50" s="221">
        <v>0</v>
      </c>
      <c r="K50" s="221">
        <v>0</v>
      </c>
      <c r="L50" s="221">
        <v>0</v>
      </c>
      <c r="M50" s="221">
        <v>0</v>
      </c>
      <c r="N50" s="221">
        <v>5</v>
      </c>
      <c r="O50" s="221">
        <v>3</v>
      </c>
      <c r="P50" s="221">
        <v>2</v>
      </c>
      <c r="Q50" s="221">
        <v>0</v>
      </c>
      <c r="R50" s="221">
        <v>0</v>
      </c>
      <c r="S50" s="221">
        <v>0</v>
      </c>
      <c r="T50" s="66"/>
      <c r="U50" s="66"/>
    </row>
    <row r="51" spans="1:21" ht="26.1" customHeight="1">
      <c r="A51" s="219"/>
      <c r="B51" s="219"/>
      <c r="C51" s="210" t="s">
        <v>267</v>
      </c>
      <c r="D51" s="209">
        <f t="shared" si="1"/>
        <v>40</v>
      </c>
      <c r="E51" s="221">
        <v>11</v>
      </c>
      <c r="F51" s="221">
        <v>7</v>
      </c>
      <c r="G51" s="221">
        <v>4</v>
      </c>
      <c r="H51" s="222">
        <v>0</v>
      </c>
      <c r="I51" s="222">
        <v>0</v>
      </c>
      <c r="J51" s="221">
        <v>0</v>
      </c>
      <c r="K51" s="221">
        <v>0</v>
      </c>
      <c r="L51" s="221">
        <v>0</v>
      </c>
      <c r="M51" s="221">
        <v>0</v>
      </c>
      <c r="N51" s="222">
        <v>11</v>
      </c>
      <c r="O51" s="222">
        <v>7</v>
      </c>
      <c r="P51" s="222">
        <v>4</v>
      </c>
      <c r="Q51" s="221">
        <v>0</v>
      </c>
      <c r="R51" s="221">
        <v>0</v>
      </c>
      <c r="S51" s="221">
        <v>0</v>
      </c>
      <c r="T51" s="66"/>
      <c r="U51" s="66"/>
    </row>
    <row r="52" spans="1:21" ht="26.1" customHeight="1">
      <c r="A52" s="219"/>
      <c r="B52" s="219"/>
      <c r="C52" s="210" t="s">
        <v>269</v>
      </c>
      <c r="D52" s="209">
        <f t="shared" si="1"/>
        <v>41</v>
      </c>
      <c r="E52" s="221">
        <v>5</v>
      </c>
      <c r="F52" s="221">
        <v>2</v>
      </c>
      <c r="G52" s="221">
        <v>3</v>
      </c>
      <c r="H52" s="222">
        <v>0</v>
      </c>
      <c r="I52" s="222">
        <v>0</v>
      </c>
      <c r="J52" s="221">
        <v>0</v>
      </c>
      <c r="K52" s="221">
        <v>5</v>
      </c>
      <c r="L52" s="221">
        <v>2</v>
      </c>
      <c r="M52" s="221">
        <v>3</v>
      </c>
      <c r="N52" s="222">
        <v>0</v>
      </c>
      <c r="O52" s="222">
        <v>0</v>
      </c>
      <c r="P52" s="222">
        <v>0</v>
      </c>
      <c r="Q52" s="221">
        <v>0</v>
      </c>
      <c r="R52" s="221">
        <v>0</v>
      </c>
      <c r="S52" s="221">
        <v>0</v>
      </c>
      <c r="T52" s="66"/>
      <c r="U52" s="66"/>
    </row>
    <row r="53" spans="1:21" ht="26.1" customHeight="1">
      <c r="A53" s="219"/>
      <c r="B53" s="219"/>
      <c r="C53" s="210" t="s">
        <v>268</v>
      </c>
      <c r="D53" s="209">
        <f t="shared" si="1"/>
        <v>42</v>
      </c>
      <c r="E53" s="221">
        <v>62</v>
      </c>
      <c r="F53" s="221">
        <v>28</v>
      </c>
      <c r="G53" s="221">
        <v>34</v>
      </c>
      <c r="H53" s="222">
        <v>0</v>
      </c>
      <c r="I53" s="222">
        <v>0</v>
      </c>
      <c r="J53" s="221">
        <v>0</v>
      </c>
      <c r="K53" s="221">
        <v>62</v>
      </c>
      <c r="L53" s="221">
        <v>28</v>
      </c>
      <c r="M53" s="221">
        <v>34</v>
      </c>
      <c r="N53" s="222">
        <v>0</v>
      </c>
      <c r="O53" s="222">
        <v>0</v>
      </c>
      <c r="P53" s="222">
        <v>0</v>
      </c>
      <c r="Q53" s="221">
        <v>0</v>
      </c>
      <c r="R53" s="221">
        <v>0</v>
      </c>
      <c r="S53" s="221">
        <v>0</v>
      </c>
      <c r="T53" s="66"/>
      <c r="U53" s="66"/>
    </row>
    <row r="54" spans="1:21" ht="26.1" customHeight="1">
      <c r="A54" s="219"/>
      <c r="B54" s="219"/>
      <c r="C54" s="210" t="s">
        <v>274</v>
      </c>
      <c r="D54" s="209">
        <f t="shared" si="1"/>
        <v>43</v>
      </c>
      <c r="E54" s="221">
        <v>133</v>
      </c>
      <c r="F54" s="221">
        <v>74</v>
      </c>
      <c r="G54" s="221">
        <v>59</v>
      </c>
      <c r="H54" s="222">
        <v>0</v>
      </c>
      <c r="I54" s="222">
        <v>0</v>
      </c>
      <c r="J54" s="221">
        <v>0</v>
      </c>
      <c r="K54" s="221">
        <v>133</v>
      </c>
      <c r="L54" s="221">
        <v>74</v>
      </c>
      <c r="M54" s="221">
        <v>59</v>
      </c>
      <c r="N54" s="222">
        <v>0</v>
      </c>
      <c r="O54" s="222">
        <v>0</v>
      </c>
      <c r="P54" s="222">
        <v>0</v>
      </c>
      <c r="Q54" s="221">
        <v>0</v>
      </c>
      <c r="R54" s="221">
        <v>0</v>
      </c>
      <c r="S54" s="221">
        <v>0</v>
      </c>
      <c r="T54" s="66"/>
      <c r="U54" s="66"/>
    </row>
    <row r="55" spans="1:21" ht="26.1" customHeight="1">
      <c r="A55" s="219"/>
      <c r="B55" s="219"/>
      <c r="C55" s="210" t="s">
        <v>267</v>
      </c>
      <c r="D55" s="209">
        <f t="shared" si="1"/>
        <v>44</v>
      </c>
      <c r="E55" s="221">
        <v>57</v>
      </c>
      <c r="F55" s="221">
        <v>29</v>
      </c>
      <c r="G55" s="221">
        <v>28</v>
      </c>
      <c r="H55" s="222">
        <v>0</v>
      </c>
      <c r="I55" s="222">
        <v>0</v>
      </c>
      <c r="J55" s="221">
        <v>0</v>
      </c>
      <c r="K55" s="221">
        <v>57</v>
      </c>
      <c r="L55" s="221">
        <v>29</v>
      </c>
      <c r="M55" s="221">
        <v>28</v>
      </c>
      <c r="N55" s="222">
        <v>0</v>
      </c>
      <c r="O55" s="222">
        <v>0</v>
      </c>
      <c r="P55" s="222">
        <v>0</v>
      </c>
      <c r="Q55" s="221">
        <v>0</v>
      </c>
      <c r="R55" s="221">
        <v>0</v>
      </c>
      <c r="S55" s="221">
        <v>0</v>
      </c>
      <c r="T55" s="66"/>
      <c r="U55" s="66"/>
    </row>
    <row r="56" spans="1:21" ht="26.1" customHeight="1">
      <c r="A56" s="219"/>
      <c r="B56" s="219"/>
      <c r="C56" s="210" t="s">
        <v>264</v>
      </c>
      <c r="D56" s="209">
        <f t="shared" si="1"/>
        <v>45</v>
      </c>
      <c r="E56" s="221">
        <v>10</v>
      </c>
      <c r="F56" s="221">
        <v>4</v>
      </c>
      <c r="G56" s="221">
        <v>6</v>
      </c>
      <c r="H56" s="222">
        <v>0</v>
      </c>
      <c r="I56" s="222">
        <v>0</v>
      </c>
      <c r="J56" s="221">
        <v>0</v>
      </c>
      <c r="K56" s="221">
        <v>10</v>
      </c>
      <c r="L56" s="221">
        <v>4</v>
      </c>
      <c r="M56" s="221">
        <v>6</v>
      </c>
      <c r="N56" s="222">
        <v>0</v>
      </c>
      <c r="O56" s="222">
        <v>0</v>
      </c>
      <c r="P56" s="222">
        <v>0</v>
      </c>
      <c r="Q56" s="221">
        <v>0</v>
      </c>
      <c r="R56" s="221">
        <v>0</v>
      </c>
      <c r="S56" s="221">
        <v>0</v>
      </c>
      <c r="T56" s="66"/>
      <c r="U56" s="66"/>
    </row>
    <row r="57" spans="1:21" ht="26.1" customHeight="1">
      <c r="A57" s="219"/>
      <c r="B57" s="219"/>
      <c r="C57" s="210" t="s">
        <v>271</v>
      </c>
      <c r="D57" s="209">
        <f t="shared" si="1"/>
        <v>46</v>
      </c>
      <c r="E57" s="221">
        <v>204</v>
      </c>
      <c r="F57" s="221">
        <v>93</v>
      </c>
      <c r="G57" s="221">
        <v>111</v>
      </c>
      <c r="H57" s="222">
        <v>0</v>
      </c>
      <c r="I57" s="222">
        <v>0</v>
      </c>
      <c r="J57" s="221">
        <v>0</v>
      </c>
      <c r="K57" s="221">
        <v>204</v>
      </c>
      <c r="L57" s="221">
        <v>93</v>
      </c>
      <c r="M57" s="221">
        <v>111</v>
      </c>
      <c r="N57" s="222">
        <v>0</v>
      </c>
      <c r="O57" s="222">
        <v>0</v>
      </c>
      <c r="P57" s="222">
        <v>0</v>
      </c>
      <c r="Q57" s="221">
        <v>0</v>
      </c>
      <c r="R57" s="221">
        <v>0</v>
      </c>
      <c r="S57" s="221">
        <v>0</v>
      </c>
      <c r="T57" s="66"/>
      <c r="U57" s="66"/>
    </row>
    <row r="58" spans="1:21" ht="26.1" customHeight="1">
      <c r="A58" s="219"/>
      <c r="B58" s="219"/>
      <c r="C58" s="210" t="s">
        <v>270</v>
      </c>
      <c r="D58" s="209">
        <f t="shared" si="1"/>
        <v>47</v>
      </c>
      <c r="E58" s="221">
        <v>2</v>
      </c>
      <c r="F58" s="221">
        <v>2</v>
      </c>
      <c r="G58" s="221">
        <v>0</v>
      </c>
      <c r="H58" s="222">
        <v>0</v>
      </c>
      <c r="I58" s="222">
        <v>0</v>
      </c>
      <c r="J58" s="221">
        <v>0</v>
      </c>
      <c r="K58" s="221">
        <v>0</v>
      </c>
      <c r="L58" s="221">
        <v>0</v>
      </c>
      <c r="M58" s="221">
        <v>0</v>
      </c>
      <c r="N58" s="222">
        <v>2</v>
      </c>
      <c r="O58" s="222">
        <v>2</v>
      </c>
      <c r="P58" s="222">
        <v>0</v>
      </c>
      <c r="Q58" s="221">
        <v>0</v>
      </c>
      <c r="R58" s="221">
        <v>0</v>
      </c>
      <c r="S58" s="221">
        <v>0</v>
      </c>
      <c r="T58" s="66"/>
      <c r="U58" s="66"/>
    </row>
    <row r="59" spans="1:21" ht="26.1" customHeight="1">
      <c r="A59" s="219"/>
      <c r="B59" s="219"/>
      <c r="C59" s="210" t="s">
        <v>274</v>
      </c>
      <c r="D59" s="209">
        <f t="shared" si="1"/>
        <v>48</v>
      </c>
      <c r="E59" s="221">
        <v>13</v>
      </c>
      <c r="F59" s="221">
        <v>7</v>
      </c>
      <c r="G59" s="221">
        <v>6</v>
      </c>
      <c r="H59" s="222">
        <v>0</v>
      </c>
      <c r="I59" s="222">
        <v>0</v>
      </c>
      <c r="J59" s="221">
        <v>0</v>
      </c>
      <c r="K59" s="221">
        <v>0</v>
      </c>
      <c r="L59" s="221">
        <v>0</v>
      </c>
      <c r="M59" s="221">
        <v>0</v>
      </c>
      <c r="N59" s="222">
        <v>13</v>
      </c>
      <c r="O59" s="222">
        <v>7</v>
      </c>
      <c r="P59" s="222">
        <v>6</v>
      </c>
      <c r="Q59" s="221">
        <v>0</v>
      </c>
      <c r="R59" s="221">
        <v>0</v>
      </c>
      <c r="S59" s="221">
        <v>0</v>
      </c>
      <c r="T59" s="66"/>
      <c r="U59" s="66"/>
    </row>
    <row r="60" spans="1:21" ht="26.1" customHeight="1">
      <c r="A60" s="219"/>
      <c r="B60" s="219"/>
      <c r="C60" s="210" t="s">
        <v>275</v>
      </c>
      <c r="D60" s="209">
        <f t="shared" si="1"/>
        <v>49</v>
      </c>
      <c r="E60" s="221">
        <v>25</v>
      </c>
      <c r="F60" s="221">
        <v>5</v>
      </c>
      <c r="G60" s="221">
        <v>20</v>
      </c>
      <c r="H60" s="222">
        <v>0</v>
      </c>
      <c r="I60" s="222">
        <v>0</v>
      </c>
      <c r="J60" s="221">
        <v>0</v>
      </c>
      <c r="K60" s="221">
        <v>25</v>
      </c>
      <c r="L60" s="221">
        <v>5</v>
      </c>
      <c r="M60" s="221">
        <v>20</v>
      </c>
      <c r="N60" s="222">
        <v>0</v>
      </c>
      <c r="O60" s="222">
        <v>0</v>
      </c>
      <c r="P60" s="222">
        <v>0</v>
      </c>
      <c r="Q60" s="221">
        <v>0</v>
      </c>
      <c r="R60" s="221">
        <v>0</v>
      </c>
      <c r="S60" s="221">
        <v>0</v>
      </c>
      <c r="T60" s="66"/>
      <c r="U60" s="66"/>
    </row>
    <row r="61" spans="1:21" ht="26.1" customHeight="1">
      <c r="A61" s="219"/>
      <c r="B61" s="219" t="s">
        <v>276</v>
      </c>
      <c r="C61" s="210" t="s">
        <v>278</v>
      </c>
      <c r="D61" s="209">
        <f t="shared" si="1"/>
        <v>50</v>
      </c>
      <c r="E61" s="221">
        <v>54</v>
      </c>
      <c r="F61" s="221">
        <v>3</v>
      </c>
      <c r="G61" s="221">
        <v>51</v>
      </c>
      <c r="H61" s="222">
        <v>0</v>
      </c>
      <c r="I61" s="222">
        <v>0</v>
      </c>
      <c r="J61" s="221">
        <v>0</v>
      </c>
      <c r="K61" s="221">
        <v>54</v>
      </c>
      <c r="L61" s="221">
        <v>3</v>
      </c>
      <c r="M61" s="221">
        <v>51</v>
      </c>
      <c r="N61" s="222">
        <v>0</v>
      </c>
      <c r="O61" s="222">
        <v>0</v>
      </c>
      <c r="P61" s="222">
        <v>0</v>
      </c>
      <c r="Q61" s="221">
        <v>0</v>
      </c>
      <c r="R61" s="221">
        <v>0</v>
      </c>
      <c r="S61" s="221">
        <v>0</v>
      </c>
      <c r="T61" s="66"/>
      <c r="U61" s="66"/>
    </row>
    <row r="62" spans="1:21" ht="26.1" customHeight="1">
      <c r="A62" s="219"/>
      <c r="B62" s="219"/>
      <c r="C62" s="210" t="s">
        <v>277</v>
      </c>
      <c r="D62" s="209">
        <f t="shared" si="1"/>
        <v>51</v>
      </c>
      <c r="E62" s="221">
        <v>41</v>
      </c>
      <c r="F62" s="221">
        <v>19</v>
      </c>
      <c r="G62" s="221">
        <v>22</v>
      </c>
      <c r="H62" s="222">
        <v>0</v>
      </c>
      <c r="I62" s="222">
        <v>0</v>
      </c>
      <c r="J62" s="221">
        <v>0</v>
      </c>
      <c r="K62" s="221">
        <v>0</v>
      </c>
      <c r="L62" s="221">
        <v>0</v>
      </c>
      <c r="M62" s="221">
        <v>0</v>
      </c>
      <c r="N62" s="222">
        <v>22</v>
      </c>
      <c r="O62" s="222">
        <v>14</v>
      </c>
      <c r="P62" s="222">
        <v>8</v>
      </c>
      <c r="Q62" s="221">
        <v>19</v>
      </c>
      <c r="R62" s="221">
        <v>5</v>
      </c>
      <c r="S62" s="221">
        <v>14</v>
      </c>
      <c r="T62" s="66"/>
      <c r="U62" s="66"/>
    </row>
    <row r="63" spans="1:21" ht="26.1" customHeight="1">
      <c r="A63" s="219"/>
      <c r="B63" s="219"/>
      <c r="C63" s="210" t="s">
        <v>278</v>
      </c>
      <c r="D63" s="209">
        <f t="shared" si="1"/>
        <v>52</v>
      </c>
      <c r="E63" s="221">
        <v>4</v>
      </c>
      <c r="F63" s="221">
        <v>0</v>
      </c>
      <c r="G63" s="221">
        <v>4</v>
      </c>
      <c r="H63" s="222">
        <v>0</v>
      </c>
      <c r="I63" s="222">
        <v>0</v>
      </c>
      <c r="J63" s="221">
        <v>0</v>
      </c>
      <c r="K63" s="221">
        <v>0</v>
      </c>
      <c r="L63" s="221">
        <v>0</v>
      </c>
      <c r="M63" s="221">
        <v>0</v>
      </c>
      <c r="N63" s="222">
        <v>4</v>
      </c>
      <c r="O63" s="222">
        <v>0</v>
      </c>
      <c r="P63" s="222">
        <v>4</v>
      </c>
      <c r="Q63" s="221">
        <v>0</v>
      </c>
      <c r="R63" s="221">
        <v>0</v>
      </c>
      <c r="S63" s="221">
        <v>0</v>
      </c>
      <c r="T63" s="66"/>
      <c r="U63" s="66"/>
    </row>
    <row r="64" spans="1:21" ht="26.1" customHeight="1">
      <c r="A64" s="219"/>
      <c r="B64" s="210" t="s">
        <v>279</v>
      </c>
      <c r="C64" s="210" t="s">
        <v>279</v>
      </c>
      <c r="D64" s="209">
        <f t="shared" si="1"/>
        <v>53</v>
      </c>
      <c r="E64" s="221">
        <v>13</v>
      </c>
      <c r="F64" s="221">
        <v>12</v>
      </c>
      <c r="G64" s="221">
        <v>1</v>
      </c>
      <c r="H64" s="221">
        <v>0</v>
      </c>
      <c r="I64" s="221">
        <v>0</v>
      </c>
      <c r="J64" s="221">
        <v>0</v>
      </c>
      <c r="K64" s="221">
        <v>12</v>
      </c>
      <c r="L64" s="221">
        <v>12</v>
      </c>
      <c r="M64" s="221">
        <v>0</v>
      </c>
      <c r="N64" s="221">
        <v>0</v>
      </c>
      <c r="O64" s="221">
        <v>0</v>
      </c>
      <c r="P64" s="221">
        <v>0</v>
      </c>
      <c r="Q64" s="221">
        <v>1</v>
      </c>
      <c r="R64" s="221">
        <v>0</v>
      </c>
      <c r="S64" s="221">
        <v>1</v>
      </c>
      <c r="T64" s="66"/>
      <c r="U64" s="66"/>
    </row>
    <row r="65" spans="1:21" ht="26.1" customHeight="1">
      <c r="A65" s="219"/>
      <c r="B65" s="219"/>
      <c r="C65" s="210" t="s">
        <v>285</v>
      </c>
      <c r="D65" s="209">
        <f t="shared" si="1"/>
        <v>54</v>
      </c>
      <c r="E65" s="221">
        <v>109</v>
      </c>
      <c r="F65" s="221">
        <v>28</v>
      </c>
      <c r="G65" s="221">
        <v>81</v>
      </c>
      <c r="H65" s="222">
        <v>0</v>
      </c>
      <c r="I65" s="222">
        <v>0</v>
      </c>
      <c r="J65" s="221">
        <v>0</v>
      </c>
      <c r="K65" s="221">
        <v>109</v>
      </c>
      <c r="L65" s="221">
        <v>28</v>
      </c>
      <c r="M65" s="221">
        <v>81</v>
      </c>
      <c r="N65" s="222">
        <v>0</v>
      </c>
      <c r="O65" s="222">
        <v>0</v>
      </c>
      <c r="P65" s="222">
        <v>0</v>
      </c>
      <c r="Q65" s="221">
        <v>0</v>
      </c>
      <c r="R65" s="221">
        <v>0</v>
      </c>
      <c r="S65" s="221">
        <v>0</v>
      </c>
      <c r="T65" s="66"/>
      <c r="U65" s="66"/>
    </row>
    <row r="66" spans="1:21" ht="26.1" customHeight="1">
      <c r="A66" s="219"/>
      <c r="B66" s="219"/>
      <c r="C66" s="210" t="s">
        <v>283</v>
      </c>
      <c r="D66" s="209">
        <f t="shared" si="1"/>
        <v>55</v>
      </c>
      <c r="E66" s="221">
        <v>32</v>
      </c>
      <c r="F66" s="221">
        <v>11</v>
      </c>
      <c r="G66" s="221">
        <v>21</v>
      </c>
      <c r="H66" s="221">
        <v>0</v>
      </c>
      <c r="I66" s="221">
        <v>0</v>
      </c>
      <c r="J66" s="221">
        <v>0</v>
      </c>
      <c r="K66" s="221">
        <v>31</v>
      </c>
      <c r="L66" s="221">
        <v>11</v>
      </c>
      <c r="M66" s="221">
        <v>20</v>
      </c>
      <c r="N66" s="221">
        <v>1</v>
      </c>
      <c r="O66" s="221">
        <v>0</v>
      </c>
      <c r="P66" s="221">
        <v>1</v>
      </c>
      <c r="Q66" s="221">
        <v>0</v>
      </c>
      <c r="R66" s="221">
        <v>0</v>
      </c>
      <c r="S66" s="221">
        <v>0</v>
      </c>
      <c r="T66" s="66"/>
      <c r="U66" s="66"/>
    </row>
    <row r="67" spans="1:21" ht="26.1" customHeight="1">
      <c r="A67" s="219"/>
      <c r="B67" s="219"/>
      <c r="C67" s="210" t="s">
        <v>281</v>
      </c>
      <c r="D67" s="209">
        <f t="shared" si="1"/>
        <v>56</v>
      </c>
      <c r="E67" s="221">
        <v>25</v>
      </c>
      <c r="F67" s="221">
        <v>18</v>
      </c>
      <c r="G67" s="221">
        <v>7</v>
      </c>
      <c r="H67" s="222">
        <v>0</v>
      </c>
      <c r="I67" s="222">
        <v>0</v>
      </c>
      <c r="J67" s="221">
        <v>0</v>
      </c>
      <c r="K67" s="221">
        <v>0</v>
      </c>
      <c r="L67" s="221">
        <v>0</v>
      </c>
      <c r="M67" s="221">
        <v>0</v>
      </c>
      <c r="N67" s="222">
        <v>15</v>
      </c>
      <c r="O67" s="222">
        <v>11</v>
      </c>
      <c r="P67" s="222">
        <v>4</v>
      </c>
      <c r="Q67" s="221">
        <v>10</v>
      </c>
      <c r="R67" s="221">
        <v>7</v>
      </c>
      <c r="S67" s="221">
        <v>3</v>
      </c>
      <c r="T67" s="66"/>
      <c r="U67" s="66"/>
    </row>
    <row r="68" spans="1:21" ht="26.1" customHeight="1">
      <c r="A68" s="219"/>
      <c r="B68" s="219"/>
      <c r="C68" s="210" t="s">
        <v>282</v>
      </c>
      <c r="D68" s="209">
        <f t="shared" si="1"/>
        <v>57</v>
      </c>
      <c r="E68" s="221">
        <v>4</v>
      </c>
      <c r="F68" s="221">
        <v>2</v>
      </c>
      <c r="G68" s="221">
        <v>2</v>
      </c>
      <c r="H68" s="222">
        <v>0</v>
      </c>
      <c r="I68" s="222">
        <v>0</v>
      </c>
      <c r="J68" s="221">
        <v>0</v>
      </c>
      <c r="K68" s="221">
        <v>4</v>
      </c>
      <c r="L68" s="221">
        <v>2</v>
      </c>
      <c r="M68" s="221">
        <v>2</v>
      </c>
      <c r="N68" s="222">
        <v>0</v>
      </c>
      <c r="O68" s="222">
        <v>0</v>
      </c>
      <c r="P68" s="222">
        <v>0</v>
      </c>
      <c r="Q68" s="221">
        <v>0</v>
      </c>
      <c r="R68" s="221">
        <v>0</v>
      </c>
      <c r="S68" s="221">
        <v>0</v>
      </c>
      <c r="T68" s="66"/>
      <c r="U68" s="66"/>
    </row>
    <row r="69" spans="1:21" ht="26.1" customHeight="1">
      <c r="A69" s="219"/>
      <c r="B69" s="219"/>
      <c r="C69" s="210" t="s">
        <v>283</v>
      </c>
      <c r="D69" s="209">
        <f t="shared" si="1"/>
        <v>58</v>
      </c>
      <c r="E69" s="221">
        <v>8</v>
      </c>
      <c r="F69" s="221">
        <v>3</v>
      </c>
      <c r="G69" s="221">
        <v>5</v>
      </c>
      <c r="H69" s="222">
        <v>0</v>
      </c>
      <c r="I69" s="222">
        <v>0</v>
      </c>
      <c r="J69" s="221">
        <v>0</v>
      </c>
      <c r="K69" s="221">
        <v>0</v>
      </c>
      <c r="L69" s="221">
        <v>0</v>
      </c>
      <c r="M69" s="221">
        <v>0</v>
      </c>
      <c r="N69" s="222">
        <v>6</v>
      </c>
      <c r="O69" s="222">
        <v>2</v>
      </c>
      <c r="P69" s="222">
        <v>4</v>
      </c>
      <c r="Q69" s="221">
        <v>2</v>
      </c>
      <c r="R69" s="221">
        <v>1</v>
      </c>
      <c r="S69" s="221">
        <v>1</v>
      </c>
      <c r="T69" s="66"/>
      <c r="U69" s="66"/>
    </row>
    <row r="70" spans="1:21" ht="26.1" customHeight="1">
      <c r="A70" s="219"/>
      <c r="B70" s="219"/>
      <c r="C70" s="210" t="s">
        <v>285</v>
      </c>
      <c r="D70" s="209">
        <f t="shared" si="1"/>
        <v>59</v>
      </c>
      <c r="E70" s="221">
        <v>40</v>
      </c>
      <c r="F70" s="221">
        <v>10</v>
      </c>
      <c r="G70" s="221">
        <v>30</v>
      </c>
      <c r="H70" s="222">
        <v>0</v>
      </c>
      <c r="I70" s="222">
        <v>0</v>
      </c>
      <c r="J70" s="221">
        <v>0</v>
      </c>
      <c r="K70" s="221">
        <v>0</v>
      </c>
      <c r="L70" s="221">
        <v>0</v>
      </c>
      <c r="M70" s="221">
        <v>0</v>
      </c>
      <c r="N70" s="222">
        <v>36</v>
      </c>
      <c r="O70" s="222">
        <v>8</v>
      </c>
      <c r="P70" s="222">
        <v>28</v>
      </c>
      <c r="Q70" s="221">
        <v>4</v>
      </c>
      <c r="R70" s="221">
        <v>2</v>
      </c>
      <c r="S70" s="221">
        <v>2</v>
      </c>
      <c r="T70" s="66"/>
      <c r="U70" s="66"/>
    </row>
    <row r="71" spans="1:21" ht="26.1" customHeight="1">
      <c r="A71" s="219"/>
      <c r="B71" s="219"/>
      <c r="C71" s="210" t="s">
        <v>282</v>
      </c>
      <c r="D71" s="209">
        <f t="shared" si="1"/>
        <v>60</v>
      </c>
      <c r="E71" s="221">
        <v>2</v>
      </c>
      <c r="F71" s="221">
        <v>1</v>
      </c>
      <c r="G71" s="221">
        <v>1</v>
      </c>
      <c r="H71" s="222">
        <v>0</v>
      </c>
      <c r="I71" s="222">
        <v>0</v>
      </c>
      <c r="J71" s="221">
        <v>0</v>
      </c>
      <c r="K71" s="221">
        <v>0</v>
      </c>
      <c r="L71" s="221">
        <v>0</v>
      </c>
      <c r="M71" s="221">
        <v>0</v>
      </c>
      <c r="N71" s="222">
        <v>2</v>
      </c>
      <c r="O71" s="222">
        <v>1</v>
      </c>
      <c r="P71" s="222">
        <v>1</v>
      </c>
      <c r="Q71" s="221">
        <v>0</v>
      </c>
      <c r="R71" s="221">
        <v>0</v>
      </c>
      <c r="S71" s="221">
        <v>0</v>
      </c>
      <c r="T71" s="66"/>
      <c r="U71" s="66"/>
    </row>
    <row r="72" spans="1:21" ht="26.1" customHeight="1">
      <c r="A72" s="219"/>
      <c r="B72" s="219" t="s">
        <v>287</v>
      </c>
      <c r="C72" s="210" t="s">
        <v>288</v>
      </c>
      <c r="D72" s="209">
        <f t="shared" si="1"/>
        <v>61</v>
      </c>
      <c r="E72" s="221">
        <v>7</v>
      </c>
      <c r="F72" s="221">
        <v>2</v>
      </c>
      <c r="G72" s="221">
        <v>5</v>
      </c>
      <c r="H72" s="222">
        <v>0</v>
      </c>
      <c r="I72" s="222">
        <v>0</v>
      </c>
      <c r="J72" s="221">
        <v>0</v>
      </c>
      <c r="K72" s="221">
        <v>7</v>
      </c>
      <c r="L72" s="221">
        <v>2</v>
      </c>
      <c r="M72" s="221">
        <v>5</v>
      </c>
      <c r="N72" s="222">
        <v>0</v>
      </c>
      <c r="O72" s="222">
        <v>0</v>
      </c>
      <c r="P72" s="222">
        <v>0</v>
      </c>
      <c r="Q72" s="221">
        <v>0</v>
      </c>
      <c r="R72" s="221">
        <v>0</v>
      </c>
      <c r="S72" s="221">
        <v>0</v>
      </c>
      <c r="T72" s="66"/>
      <c r="U72" s="66"/>
    </row>
    <row r="73" spans="1:21" ht="26.1" customHeight="1">
      <c r="A73" s="219"/>
      <c r="B73" s="219"/>
      <c r="C73" s="210" t="s">
        <v>288</v>
      </c>
      <c r="D73" s="209">
        <f t="shared" si="1"/>
        <v>62</v>
      </c>
      <c r="E73" s="221">
        <v>4</v>
      </c>
      <c r="F73" s="221">
        <v>1</v>
      </c>
      <c r="G73" s="221">
        <v>3</v>
      </c>
      <c r="H73" s="222">
        <v>0</v>
      </c>
      <c r="I73" s="222">
        <v>0</v>
      </c>
      <c r="J73" s="221">
        <v>0</v>
      </c>
      <c r="K73" s="221">
        <v>0</v>
      </c>
      <c r="L73" s="221">
        <v>0</v>
      </c>
      <c r="M73" s="221">
        <v>0</v>
      </c>
      <c r="N73" s="222">
        <v>2</v>
      </c>
      <c r="O73" s="222">
        <v>1</v>
      </c>
      <c r="P73" s="222">
        <v>1</v>
      </c>
      <c r="Q73" s="221">
        <v>2</v>
      </c>
      <c r="R73" s="221">
        <v>0</v>
      </c>
      <c r="S73" s="221">
        <v>2</v>
      </c>
      <c r="T73" s="66"/>
      <c r="U73" s="66"/>
    </row>
    <row r="74" spans="1:21" ht="26.1" customHeight="1">
      <c r="A74" s="219"/>
      <c r="B74" s="219"/>
      <c r="C74" s="210" t="s">
        <v>289</v>
      </c>
      <c r="D74" s="209">
        <f t="shared" si="1"/>
        <v>63</v>
      </c>
      <c r="E74" s="221">
        <v>3</v>
      </c>
      <c r="F74" s="221">
        <v>1</v>
      </c>
      <c r="G74" s="221">
        <v>2</v>
      </c>
      <c r="H74" s="222">
        <v>0</v>
      </c>
      <c r="I74" s="222">
        <v>0</v>
      </c>
      <c r="J74" s="221">
        <v>0</v>
      </c>
      <c r="K74" s="221">
        <v>0</v>
      </c>
      <c r="L74" s="221">
        <v>0</v>
      </c>
      <c r="M74" s="221">
        <v>0</v>
      </c>
      <c r="N74" s="222">
        <v>3</v>
      </c>
      <c r="O74" s="222">
        <v>1</v>
      </c>
      <c r="P74" s="222">
        <v>2</v>
      </c>
      <c r="Q74" s="221">
        <v>0</v>
      </c>
      <c r="R74" s="221">
        <v>0</v>
      </c>
      <c r="S74" s="221">
        <v>0</v>
      </c>
      <c r="T74" s="66"/>
      <c r="U74" s="66"/>
    </row>
    <row r="75" spans="1:21" ht="26.1" customHeight="1">
      <c r="A75" s="219"/>
      <c r="B75" s="219" t="s">
        <v>294</v>
      </c>
      <c r="C75" s="210" t="s">
        <v>293</v>
      </c>
      <c r="D75" s="209">
        <f t="shared" si="1"/>
        <v>64</v>
      </c>
      <c r="E75" s="221">
        <v>0</v>
      </c>
      <c r="F75" s="221">
        <v>0</v>
      </c>
      <c r="G75" s="221">
        <v>0</v>
      </c>
      <c r="H75" s="222">
        <v>0</v>
      </c>
      <c r="I75" s="222">
        <v>0</v>
      </c>
      <c r="J75" s="221">
        <v>0</v>
      </c>
      <c r="K75" s="221">
        <v>0</v>
      </c>
      <c r="L75" s="221">
        <v>0</v>
      </c>
      <c r="M75" s="221">
        <v>0</v>
      </c>
      <c r="N75" s="222">
        <v>0</v>
      </c>
      <c r="O75" s="222">
        <v>0</v>
      </c>
      <c r="P75" s="222">
        <v>0</v>
      </c>
      <c r="Q75" s="221">
        <v>0</v>
      </c>
      <c r="R75" s="221">
        <v>0</v>
      </c>
      <c r="S75" s="221">
        <v>0</v>
      </c>
      <c r="T75" s="66"/>
      <c r="U75" s="66"/>
    </row>
    <row r="76" spans="1:21" ht="26.1" customHeight="1">
      <c r="A76" s="219"/>
      <c r="B76" s="219"/>
      <c r="C76" s="210" t="s">
        <v>291</v>
      </c>
      <c r="D76" s="209">
        <f t="shared" si="1"/>
        <v>65</v>
      </c>
      <c r="E76" s="221">
        <v>529</v>
      </c>
      <c r="F76" s="221">
        <v>149</v>
      </c>
      <c r="G76" s="221">
        <v>380</v>
      </c>
      <c r="H76" s="221">
        <v>0</v>
      </c>
      <c r="I76" s="221">
        <v>0</v>
      </c>
      <c r="J76" s="221">
        <v>0</v>
      </c>
      <c r="K76" s="221">
        <v>519</v>
      </c>
      <c r="L76" s="221">
        <v>148</v>
      </c>
      <c r="M76" s="221">
        <v>371</v>
      </c>
      <c r="N76" s="221">
        <v>10</v>
      </c>
      <c r="O76" s="221">
        <v>1</v>
      </c>
      <c r="P76" s="221">
        <v>9</v>
      </c>
      <c r="Q76" s="221">
        <v>0</v>
      </c>
      <c r="R76" s="221">
        <v>0</v>
      </c>
      <c r="S76" s="221">
        <v>0</v>
      </c>
      <c r="T76" s="66"/>
      <c r="U76" s="66"/>
    </row>
    <row r="77" spans="1:21" ht="26.1" customHeight="1">
      <c r="A77" s="219"/>
      <c r="B77" s="219"/>
      <c r="C77" s="210" t="s">
        <v>295</v>
      </c>
      <c r="D77" s="209">
        <f t="shared" si="1"/>
        <v>66</v>
      </c>
      <c r="E77" s="221">
        <v>26</v>
      </c>
      <c r="F77" s="221">
        <v>0</v>
      </c>
      <c r="G77" s="221">
        <v>26</v>
      </c>
      <c r="H77" s="222">
        <v>0</v>
      </c>
      <c r="I77" s="222">
        <v>0</v>
      </c>
      <c r="J77" s="221">
        <v>0</v>
      </c>
      <c r="K77" s="221">
        <v>26</v>
      </c>
      <c r="L77" s="221">
        <v>0</v>
      </c>
      <c r="M77" s="221">
        <v>26</v>
      </c>
      <c r="N77" s="222">
        <v>0</v>
      </c>
      <c r="O77" s="222">
        <v>0</v>
      </c>
      <c r="P77" s="222">
        <v>0</v>
      </c>
      <c r="Q77" s="221">
        <v>0</v>
      </c>
      <c r="R77" s="221">
        <v>0</v>
      </c>
      <c r="S77" s="221">
        <v>0</v>
      </c>
      <c r="T77" s="66"/>
      <c r="U77" s="66"/>
    </row>
    <row r="78" spans="1:21" ht="26.1" customHeight="1">
      <c r="A78" s="219"/>
      <c r="B78" s="219"/>
      <c r="C78" s="210" t="s">
        <v>298</v>
      </c>
      <c r="D78" s="209">
        <f t="shared" ref="D78:D141" si="2">1+D77</f>
        <v>67</v>
      </c>
      <c r="E78" s="221">
        <v>35</v>
      </c>
      <c r="F78" s="221">
        <v>8</v>
      </c>
      <c r="G78" s="221">
        <v>27</v>
      </c>
      <c r="H78" s="222">
        <v>0</v>
      </c>
      <c r="I78" s="222">
        <v>0</v>
      </c>
      <c r="J78" s="221">
        <v>0</v>
      </c>
      <c r="K78" s="221">
        <v>35</v>
      </c>
      <c r="L78" s="221">
        <v>8</v>
      </c>
      <c r="M78" s="221">
        <v>27</v>
      </c>
      <c r="N78" s="222">
        <v>0</v>
      </c>
      <c r="O78" s="222">
        <v>0</v>
      </c>
      <c r="P78" s="222">
        <v>0</v>
      </c>
      <c r="Q78" s="221">
        <v>0</v>
      </c>
      <c r="R78" s="221">
        <v>0</v>
      </c>
      <c r="S78" s="221">
        <v>0</v>
      </c>
      <c r="T78" s="66"/>
      <c r="U78" s="66"/>
    </row>
    <row r="79" spans="1:21" ht="26.1" customHeight="1">
      <c r="A79" s="219"/>
      <c r="B79" s="219"/>
      <c r="C79" s="210" t="s">
        <v>296</v>
      </c>
      <c r="D79" s="209">
        <f t="shared" si="2"/>
        <v>68</v>
      </c>
      <c r="E79" s="221">
        <v>1</v>
      </c>
      <c r="F79" s="221">
        <v>0</v>
      </c>
      <c r="G79" s="221">
        <v>1</v>
      </c>
      <c r="H79" s="222">
        <v>0</v>
      </c>
      <c r="I79" s="222">
        <v>0</v>
      </c>
      <c r="J79" s="221">
        <v>0</v>
      </c>
      <c r="K79" s="221">
        <v>1</v>
      </c>
      <c r="L79" s="221">
        <v>0</v>
      </c>
      <c r="M79" s="221">
        <v>1</v>
      </c>
      <c r="N79" s="222">
        <v>0</v>
      </c>
      <c r="O79" s="222">
        <v>0</v>
      </c>
      <c r="P79" s="222">
        <v>0</v>
      </c>
      <c r="Q79" s="221">
        <v>0</v>
      </c>
      <c r="R79" s="221">
        <v>0</v>
      </c>
      <c r="S79" s="221">
        <v>0</v>
      </c>
      <c r="T79" s="66"/>
      <c r="U79" s="66"/>
    </row>
    <row r="80" spans="1:21" ht="26.1" customHeight="1">
      <c r="A80" s="219"/>
      <c r="B80" s="219"/>
      <c r="C80" s="210" t="s">
        <v>297</v>
      </c>
      <c r="D80" s="209">
        <f t="shared" si="2"/>
        <v>69</v>
      </c>
      <c r="E80" s="221">
        <v>11</v>
      </c>
      <c r="F80" s="221">
        <v>0</v>
      </c>
      <c r="G80" s="221">
        <v>11</v>
      </c>
      <c r="H80" s="222">
        <v>0</v>
      </c>
      <c r="I80" s="222">
        <v>0</v>
      </c>
      <c r="J80" s="221">
        <v>0</v>
      </c>
      <c r="K80" s="221">
        <v>0</v>
      </c>
      <c r="L80" s="221">
        <v>0</v>
      </c>
      <c r="M80" s="221">
        <v>0</v>
      </c>
      <c r="N80" s="222">
        <v>10</v>
      </c>
      <c r="O80" s="222">
        <v>0</v>
      </c>
      <c r="P80" s="222">
        <v>10</v>
      </c>
      <c r="Q80" s="221">
        <v>1</v>
      </c>
      <c r="R80" s="221">
        <v>0</v>
      </c>
      <c r="S80" s="221">
        <v>1</v>
      </c>
      <c r="T80" s="66"/>
      <c r="U80" s="66"/>
    </row>
    <row r="81" spans="1:21" ht="26.1" customHeight="1">
      <c r="A81" s="219"/>
      <c r="B81" s="219"/>
      <c r="C81" s="210" t="s">
        <v>298</v>
      </c>
      <c r="D81" s="209">
        <f t="shared" si="2"/>
        <v>70</v>
      </c>
      <c r="E81" s="221">
        <v>33</v>
      </c>
      <c r="F81" s="221">
        <v>11</v>
      </c>
      <c r="G81" s="221">
        <v>22</v>
      </c>
      <c r="H81" s="222">
        <v>0</v>
      </c>
      <c r="I81" s="222">
        <v>0</v>
      </c>
      <c r="J81" s="221">
        <v>0</v>
      </c>
      <c r="K81" s="221">
        <v>0</v>
      </c>
      <c r="L81" s="221">
        <v>0</v>
      </c>
      <c r="M81" s="221">
        <v>0</v>
      </c>
      <c r="N81" s="222">
        <v>22</v>
      </c>
      <c r="O81" s="222">
        <v>6</v>
      </c>
      <c r="P81" s="222">
        <v>16</v>
      </c>
      <c r="Q81" s="221">
        <v>11</v>
      </c>
      <c r="R81" s="221">
        <v>5</v>
      </c>
      <c r="S81" s="221">
        <v>6</v>
      </c>
      <c r="T81" s="66"/>
      <c r="U81" s="66"/>
    </row>
    <row r="82" spans="1:21" ht="26.1" customHeight="1">
      <c r="A82" s="219"/>
      <c r="B82" s="219"/>
      <c r="C82" s="210" t="s">
        <v>296</v>
      </c>
      <c r="D82" s="209">
        <f t="shared" si="2"/>
        <v>71</v>
      </c>
      <c r="E82" s="221">
        <v>14</v>
      </c>
      <c r="F82" s="221">
        <v>2</v>
      </c>
      <c r="G82" s="221">
        <v>12</v>
      </c>
      <c r="H82" s="222">
        <v>0</v>
      </c>
      <c r="I82" s="222">
        <v>0</v>
      </c>
      <c r="J82" s="221">
        <v>0</v>
      </c>
      <c r="K82" s="221">
        <v>0</v>
      </c>
      <c r="L82" s="221">
        <v>0</v>
      </c>
      <c r="M82" s="221">
        <v>0</v>
      </c>
      <c r="N82" s="222">
        <v>10</v>
      </c>
      <c r="O82" s="222">
        <v>1</v>
      </c>
      <c r="P82" s="222">
        <v>9</v>
      </c>
      <c r="Q82" s="221">
        <v>4</v>
      </c>
      <c r="R82" s="221">
        <v>1</v>
      </c>
      <c r="S82" s="221">
        <v>3</v>
      </c>
      <c r="T82" s="66"/>
      <c r="U82" s="66"/>
    </row>
    <row r="83" spans="1:21" ht="36.950000000000003" customHeight="1">
      <c r="A83" s="219" t="s">
        <v>299</v>
      </c>
      <c r="B83" s="219" t="s">
        <v>300</v>
      </c>
      <c r="C83" s="210" t="s">
        <v>300</v>
      </c>
      <c r="D83" s="209">
        <f t="shared" si="2"/>
        <v>72</v>
      </c>
      <c r="E83" s="221">
        <v>33</v>
      </c>
      <c r="F83" s="221">
        <v>11</v>
      </c>
      <c r="G83" s="221">
        <v>22</v>
      </c>
      <c r="H83" s="222">
        <v>0</v>
      </c>
      <c r="I83" s="222">
        <v>0</v>
      </c>
      <c r="J83" s="221">
        <v>0</v>
      </c>
      <c r="K83" s="221">
        <v>0</v>
      </c>
      <c r="L83" s="221">
        <v>0</v>
      </c>
      <c r="M83" s="221">
        <v>0</v>
      </c>
      <c r="N83" s="222">
        <v>33</v>
      </c>
      <c r="O83" s="222">
        <v>11</v>
      </c>
      <c r="P83" s="222">
        <v>22</v>
      </c>
      <c r="Q83" s="221">
        <v>0</v>
      </c>
      <c r="R83" s="221">
        <v>0</v>
      </c>
      <c r="S83" s="221">
        <v>0</v>
      </c>
      <c r="T83" s="66"/>
      <c r="U83" s="66"/>
    </row>
    <row r="84" spans="1:21" ht="36.950000000000003" customHeight="1">
      <c r="A84" s="219"/>
      <c r="B84" s="219"/>
      <c r="C84" s="210" t="s">
        <v>303</v>
      </c>
      <c r="D84" s="209">
        <f t="shared" si="2"/>
        <v>73</v>
      </c>
      <c r="E84" s="221">
        <v>11</v>
      </c>
      <c r="F84" s="221">
        <v>3</v>
      </c>
      <c r="G84" s="221">
        <v>8</v>
      </c>
      <c r="H84" s="222">
        <v>0</v>
      </c>
      <c r="I84" s="222">
        <v>0</v>
      </c>
      <c r="J84" s="221">
        <v>0</v>
      </c>
      <c r="K84" s="221">
        <v>11</v>
      </c>
      <c r="L84" s="221">
        <v>3</v>
      </c>
      <c r="M84" s="221">
        <v>8</v>
      </c>
      <c r="N84" s="222">
        <v>0</v>
      </c>
      <c r="O84" s="222">
        <v>0</v>
      </c>
      <c r="P84" s="222">
        <v>0</v>
      </c>
      <c r="Q84" s="221">
        <v>0</v>
      </c>
      <c r="R84" s="221">
        <v>0</v>
      </c>
      <c r="S84" s="221">
        <v>0</v>
      </c>
      <c r="T84" s="66"/>
      <c r="U84" s="66"/>
    </row>
    <row r="85" spans="1:21" ht="36.950000000000003" customHeight="1">
      <c r="A85" s="219"/>
      <c r="B85" s="219"/>
      <c r="C85" s="210" t="s">
        <v>300</v>
      </c>
      <c r="D85" s="209">
        <f t="shared" si="2"/>
        <v>74</v>
      </c>
      <c r="E85" s="221">
        <v>394</v>
      </c>
      <c r="F85" s="221">
        <v>161</v>
      </c>
      <c r="G85" s="221">
        <v>233</v>
      </c>
      <c r="H85" s="222">
        <v>0</v>
      </c>
      <c r="I85" s="222">
        <v>0</v>
      </c>
      <c r="J85" s="221">
        <v>0</v>
      </c>
      <c r="K85" s="221">
        <v>394</v>
      </c>
      <c r="L85" s="221">
        <v>161</v>
      </c>
      <c r="M85" s="221">
        <v>233</v>
      </c>
      <c r="N85" s="222">
        <v>0</v>
      </c>
      <c r="O85" s="222">
        <v>0</v>
      </c>
      <c r="P85" s="222">
        <v>0</v>
      </c>
      <c r="Q85" s="221">
        <v>0</v>
      </c>
      <c r="R85" s="221">
        <v>0</v>
      </c>
      <c r="S85" s="221">
        <v>0</v>
      </c>
      <c r="T85" s="66"/>
      <c r="U85" s="66"/>
    </row>
    <row r="86" spans="1:21" ht="36.950000000000003" customHeight="1">
      <c r="A86" s="219"/>
      <c r="B86" s="219"/>
      <c r="C86" s="210" t="s">
        <v>301</v>
      </c>
      <c r="D86" s="209">
        <f t="shared" si="2"/>
        <v>75</v>
      </c>
      <c r="E86" s="221">
        <v>2</v>
      </c>
      <c r="F86" s="221">
        <v>1</v>
      </c>
      <c r="G86" s="221">
        <v>1</v>
      </c>
      <c r="H86" s="222">
        <v>0</v>
      </c>
      <c r="I86" s="222">
        <v>0</v>
      </c>
      <c r="J86" s="221">
        <v>0</v>
      </c>
      <c r="K86" s="221">
        <v>0</v>
      </c>
      <c r="L86" s="221">
        <v>0</v>
      </c>
      <c r="M86" s="221">
        <v>0</v>
      </c>
      <c r="N86" s="222">
        <v>2</v>
      </c>
      <c r="O86" s="222">
        <v>1</v>
      </c>
      <c r="P86" s="222">
        <v>1</v>
      </c>
      <c r="Q86" s="221">
        <v>0</v>
      </c>
      <c r="R86" s="221">
        <v>0</v>
      </c>
      <c r="S86" s="221">
        <v>0</v>
      </c>
      <c r="T86" s="66"/>
      <c r="U86" s="66"/>
    </row>
    <row r="87" spans="1:21" ht="36.950000000000003" customHeight="1">
      <c r="A87" s="219"/>
      <c r="B87" s="219" t="s">
        <v>304</v>
      </c>
      <c r="C87" s="210" t="s">
        <v>285</v>
      </c>
      <c r="D87" s="209">
        <f t="shared" si="2"/>
        <v>76</v>
      </c>
      <c r="E87" s="221">
        <v>241</v>
      </c>
      <c r="F87" s="221">
        <v>82</v>
      </c>
      <c r="G87" s="221">
        <v>159</v>
      </c>
      <c r="H87" s="222">
        <v>0</v>
      </c>
      <c r="I87" s="222">
        <v>0</v>
      </c>
      <c r="J87" s="221">
        <v>0</v>
      </c>
      <c r="K87" s="221">
        <v>241</v>
      </c>
      <c r="L87" s="221">
        <v>82</v>
      </c>
      <c r="M87" s="221">
        <v>159</v>
      </c>
      <c r="N87" s="222">
        <v>0</v>
      </c>
      <c r="O87" s="222">
        <v>0</v>
      </c>
      <c r="P87" s="222">
        <v>0</v>
      </c>
      <c r="Q87" s="221">
        <v>0</v>
      </c>
      <c r="R87" s="221">
        <v>0</v>
      </c>
      <c r="S87" s="221">
        <v>0</v>
      </c>
      <c r="T87" s="66"/>
      <c r="U87" s="66"/>
    </row>
    <row r="88" spans="1:21" ht="36.950000000000003" customHeight="1">
      <c r="A88" s="219"/>
      <c r="B88" s="219"/>
      <c r="C88" s="210" t="s">
        <v>305</v>
      </c>
      <c r="D88" s="209">
        <f t="shared" si="2"/>
        <v>77</v>
      </c>
      <c r="E88" s="221">
        <v>17</v>
      </c>
      <c r="F88" s="221">
        <v>8</v>
      </c>
      <c r="G88" s="221">
        <v>9</v>
      </c>
      <c r="H88" s="222">
        <v>0</v>
      </c>
      <c r="I88" s="222">
        <v>0</v>
      </c>
      <c r="J88" s="221">
        <v>0</v>
      </c>
      <c r="K88" s="221">
        <v>0</v>
      </c>
      <c r="L88" s="221">
        <v>0</v>
      </c>
      <c r="M88" s="221">
        <v>0</v>
      </c>
      <c r="N88" s="222">
        <v>11</v>
      </c>
      <c r="O88" s="222">
        <v>4</v>
      </c>
      <c r="P88" s="222">
        <v>7</v>
      </c>
      <c r="Q88" s="221">
        <v>6</v>
      </c>
      <c r="R88" s="221">
        <v>4</v>
      </c>
      <c r="S88" s="221">
        <v>2</v>
      </c>
      <c r="T88" s="66"/>
      <c r="U88" s="66"/>
    </row>
    <row r="89" spans="1:21" ht="36.950000000000003" customHeight="1">
      <c r="A89" s="219"/>
      <c r="B89" s="219"/>
      <c r="C89" s="210" t="s">
        <v>305</v>
      </c>
      <c r="D89" s="209">
        <f t="shared" si="2"/>
        <v>78</v>
      </c>
      <c r="E89" s="221">
        <v>3</v>
      </c>
      <c r="F89" s="221">
        <v>2</v>
      </c>
      <c r="G89" s="221">
        <v>1</v>
      </c>
      <c r="H89" s="222">
        <v>0</v>
      </c>
      <c r="I89" s="222">
        <v>0</v>
      </c>
      <c r="J89" s="221">
        <v>0</v>
      </c>
      <c r="K89" s="221">
        <v>3</v>
      </c>
      <c r="L89" s="221">
        <v>2</v>
      </c>
      <c r="M89" s="221">
        <v>1</v>
      </c>
      <c r="N89" s="222">
        <v>0</v>
      </c>
      <c r="O89" s="222">
        <v>0</v>
      </c>
      <c r="P89" s="222">
        <v>0</v>
      </c>
      <c r="Q89" s="221">
        <v>0</v>
      </c>
      <c r="R89" s="221">
        <v>0</v>
      </c>
      <c r="S89" s="221">
        <v>0</v>
      </c>
      <c r="T89" s="66"/>
      <c r="U89" s="66"/>
    </row>
    <row r="90" spans="1:21" ht="36.950000000000003" customHeight="1">
      <c r="A90" s="219"/>
      <c r="B90" s="210" t="s">
        <v>306</v>
      </c>
      <c r="C90" s="210" t="s">
        <v>306</v>
      </c>
      <c r="D90" s="209">
        <f t="shared" si="2"/>
        <v>79</v>
      </c>
      <c r="E90" s="221">
        <v>814</v>
      </c>
      <c r="F90" s="221">
        <v>144</v>
      </c>
      <c r="G90" s="221">
        <v>670</v>
      </c>
      <c r="H90" s="221">
        <v>0</v>
      </c>
      <c r="I90" s="221">
        <v>0</v>
      </c>
      <c r="J90" s="221">
        <v>0</v>
      </c>
      <c r="K90" s="221">
        <v>683</v>
      </c>
      <c r="L90" s="221">
        <v>130</v>
      </c>
      <c r="M90" s="221">
        <v>553</v>
      </c>
      <c r="N90" s="221">
        <v>126</v>
      </c>
      <c r="O90" s="221">
        <v>14</v>
      </c>
      <c r="P90" s="221">
        <v>112</v>
      </c>
      <c r="Q90" s="221">
        <v>5</v>
      </c>
      <c r="R90" s="221">
        <v>0</v>
      </c>
      <c r="S90" s="221">
        <v>5</v>
      </c>
      <c r="T90" s="66"/>
      <c r="U90" s="66"/>
    </row>
    <row r="91" spans="1:21" ht="36.950000000000003" customHeight="1">
      <c r="A91" s="219"/>
      <c r="B91" s="219" t="s">
        <v>307</v>
      </c>
      <c r="C91" s="210" t="s">
        <v>311</v>
      </c>
      <c r="D91" s="209">
        <f t="shared" si="2"/>
        <v>80</v>
      </c>
      <c r="E91" s="221">
        <v>5</v>
      </c>
      <c r="F91" s="221">
        <v>2</v>
      </c>
      <c r="G91" s="221">
        <v>3</v>
      </c>
      <c r="H91" s="222">
        <v>0</v>
      </c>
      <c r="I91" s="222">
        <v>0</v>
      </c>
      <c r="J91" s="221">
        <v>0</v>
      </c>
      <c r="K91" s="221">
        <v>0</v>
      </c>
      <c r="L91" s="221">
        <v>0</v>
      </c>
      <c r="M91" s="221">
        <v>0</v>
      </c>
      <c r="N91" s="222">
        <v>4</v>
      </c>
      <c r="O91" s="222">
        <v>1</v>
      </c>
      <c r="P91" s="222">
        <v>3</v>
      </c>
      <c r="Q91" s="221">
        <v>1</v>
      </c>
      <c r="R91" s="221">
        <v>1</v>
      </c>
      <c r="S91" s="221">
        <v>0</v>
      </c>
      <c r="T91" s="66"/>
      <c r="U91" s="66"/>
    </row>
    <row r="92" spans="1:21" ht="36.950000000000003" customHeight="1">
      <c r="A92" s="219"/>
      <c r="B92" s="219"/>
      <c r="C92" s="210" t="s">
        <v>309</v>
      </c>
      <c r="D92" s="209">
        <f t="shared" si="2"/>
        <v>81</v>
      </c>
      <c r="E92" s="221">
        <v>4</v>
      </c>
      <c r="F92" s="221">
        <v>3</v>
      </c>
      <c r="G92" s="221">
        <v>1</v>
      </c>
      <c r="H92" s="222">
        <v>0</v>
      </c>
      <c r="I92" s="222">
        <v>0</v>
      </c>
      <c r="J92" s="221">
        <v>0</v>
      </c>
      <c r="K92" s="221">
        <v>0</v>
      </c>
      <c r="L92" s="221">
        <v>0</v>
      </c>
      <c r="M92" s="221">
        <v>0</v>
      </c>
      <c r="N92" s="222">
        <v>4</v>
      </c>
      <c r="O92" s="222">
        <v>3</v>
      </c>
      <c r="P92" s="222">
        <v>1</v>
      </c>
      <c r="Q92" s="221">
        <v>0</v>
      </c>
      <c r="R92" s="221">
        <v>0</v>
      </c>
      <c r="S92" s="221">
        <v>0</v>
      </c>
      <c r="T92" s="66"/>
      <c r="U92" s="66"/>
    </row>
    <row r="93" spans="1:21" ht="36.950000000000003" customHeight="1">
      <c r="A93" s="219"/>
      <c r="B93" s="219"/>
      <c r="C93" s="210" t="s">
        <v>309</v>
      </c>
      <c r="D93" s="209">
        <f t="shared" si="2"/>
        <v>82</v>
      </c>
      <c r="E93" s="221">
        <v>16</v>
      </c>
      <c r="F93" s="221">
        <v>1</v>
      </c>
      <c r="G93" s="221">
        <v>15</v>
      </c>
      <c r="H93" s="222">
        <v>0</v>
      </c>
      <c r="I93" s="222">
        <v>0</v>
      </c>
      <c r="J93" s="221">
        <v>0</v>
      </c>
      <c r="K93" s="221">
        <v>16</v>
      </c>
      <c r="L93" s="221">
        <v>1</v>
      </c>
      <c r="M93" s="221">
        <v>15</v>
      </c>
      <c r="N93" s="222">
        <v>0</v>
      </c>
      <c r="O93" s="222">
        <v>0</v>
      </c>
      <c r="P93" s="222">
        <v>0</v>
      </c>
      <c r="Q93" s="221">
        <v>0</v>
      </c>
      <c r="R93" s="221">
        <v>0</v>
      </c>
      <c r="S93" s="221">
        <v>0</v>
      </c>
      <c r="T93" s="66"/>
      <c r="U93" s="66"/>
    </row>
    <row r="94" spans="1:21" ht="36.950000000000003" customHeight="1">
      <c r="A94" s="219"/>
      <c r="B94" s="219"/>
      <c r="C94" s="210" t="s">
        <v>308</v>
      </c>
      <c r="D94" s="209">
        <f t="shared" si="2"/>
        <v>83</v>
      </c>
      <c r="E94" s="221">
        <v>25</v>
      </c>
      <c r="F94" s="221">
        <v>12</v>
      </c>
      <c r="G94" s="221">
        <v>13</v>
      </c>
      <c r="H94" s="222">
        <v>0</v>
      </c>
      <c r="I94" s="222">
        <v>0</v>
      </c>
      <c r="J94" s="221">
        <v>0</v>
      </c>
      <c r="K94" s="221">
        <v>0</v>
      </c>
      <c r="L94" s="221">
        <v>0</v>
      </c>
      <c r="M94" s="221">
        <v>0</v>
      </c>
      <c r="N94" s="222">
        <v>18</v>
      </c>
      <c r="O94" s="222">
        <v>8</v>
      </c>
      <c r="P94" s="222">
        <v>10</v>
      </c>
      <c r="Q94" s="221">
        <v>7</v>
      </c>
      <c r="R94" s="221">
        <v>4</v>
      </c>
      <c r="S94" s="221">
        <v>3</v>
      </c>
      <c r="T94" s="66"/>
      <c r="U94" s="66"/>
    </row>
    <row r="95" spans="1:21" ht="36.950000000000003" customHeight="1">
      <c r="A95" s="219"/>
      <c r="B95" s="219"/>
      <c r="C95" s="210" t="s">
        <v>308</v>
      </c>
      <c r="D95" s="209">
        <f t="shared" si="2"/>
        <v>84</v>
      </c>
      <c r="E95" s="221">
        <v>4</v>
      </c>
      <c r="F95" s="221">
        <v>1</v>
      </c>
      <c r="G95" s="221">
        <v>3</v>
      </c>
      <c r="H95" s="222">
        <v>0</v>
      </c>
      <c r="I95" s="222">
        <v>0</v>
      </c>
      <c r="J95" s="221">
        <v>0</v>
      </c>
      <c r="K95" s="221">
        <v>4</v>
      </c>
      <c r="L95" s="221">
        <v>1</v>
      </c>
      <c r="M95" s="221">
        <v>3</v>
      </c>
      <c r="N95" s="222">
        <v>0</v>
      </c>
      <c r="O95" s="222">
        <v>0</v>
      </c>
      <c r="P95" s="222">
        <v>0</v>
      </c>
      <c r="Q95" s="221">
        <v>0</v>
      </c>
      <c r="R95" s="221">
        <v>0</v>
      </c>
      <c r="S95" s="221">
        <v>0</v>
      </c>
      <c r="T95" s="66"/>
      <c r="U95" s="66"/>
    </row>
    <row r="96" spans="1:21" ht="36.950000000000003" customHeight="1">
      <c r="A96" s="219"/>
      <c r="B96" s="219"/>
      <c r="C96" s="210" t="s">
        <v>310</v>
      </c>
      <c r="D96" s="209">
        <f t="shared" si="2"/>
        <v>85</v>
      </c>
      <c r="E96" s="221">
        <v>40</v>
      </c>
      <c r="F96" s="221">
        <v>1</v>
      </c>
      <c r="G96" s="221">
        <v>39</v>
      </c>
      <c r="H96" s="222">
        <v>0</v>
      </c>
      <c r="I96" s="222">
        <v>0</v>
      </c>
      <c r="J96" s="221">
        <v>0</v>
      </c>
      <c r="K96" s="221">
        <v>0</v>
      </c>
      <c r="L96" s="221">
        <v>0</v>
      </c>
      <c r="M96" s="221">
        <v>0</v>
      </c>
      <c r="N96" s="222">
        <v>40</v>
      </c>
      <c r="O96" s="222">
        <v>1</v>
      </c>
      <c r="P96" s="222">
        <v>39</v>
      </c>
      <c r="Q96" s="221">
        <v>0</v>
      </c>
      <c r="R96" s="221">
        <v>0</v>
      </c>
      <c r="S96" s="221">
        <v>0</v>
      </c>
      <c r="T96" s="66"/>
      <c r="U96" s="66"/>
    </row>
    <row r="97" spans="1:21" ht="36.950000000000003" customHeight="1">
      <c r="A97" s="219"/>
      <c r="B97" s="210" t="s">
        <v>312</v>
      </c>
      <c r="C97" s="210" t="s">
        <v>313</v>
      </c>
      <c r="D97" s="209">
        <f t="shared" si="2"/>
        <v>86</v>
      </c>
      <c r="E97" s="221">
        <v>6</v>
      </c>
      <c r="F97" s="221">
        <v>1</v>
      </c>
      <c r="G97" s="221">
        <v>5</v>
      </c>
      <c r="H97" s="222">
        <v>0</v>
      </c>
      <c r="I97" s="222">
        <v>0</v>
      </c>
      <c r="J97" s="221">
        <v>0</v>
      </c>
      <c r="K97" s="221">
        <v>0</v>
      </c>
      <c r="L97" s="221">
        <v>0</v>
      </c>
      <c r="M97" s="221">
        <v>0</v>
      </c>
      <c r="N97" s="222">
        <v>6</v>
      </c>
      <c r="O97" s="222">
        <v>1</v>
      </c>
      <c r="P97" s="222">
        <v>5</v>
      </c>
      <c r="Q97" s="221">
        <v>0</v>
      </c>
      <c r="R97" s="221">
        <v>0</v>
      </c>
      <c r="S97" s="221">
        <v>0</v>
      </c>
      <c r="T97" s="66"/>
      <c r="U97" s="66"/>
    </row>
    <row r="98" spans="1:21" ht="36.950000000000003" customHeight="1">
      <c r="A98" s="219"/>
      <c r="B98" s="219" t="s">
        <v>315</v>
      </c>
      <c r="C98" s="210" t="s">
        <v>315</v>
      </c>
      <c r="D98" s="209">
        <f t="shared" si="2"/>
        <v>87</v>
      </c>
      <c r="E98" s="221">
        <v>35</v>
      </c>
      <c r="F98" s="221">
        <v>12</v>
      </c>
      <c r="G98" s="221">
        <v>23</v>
      </c>
      <c r="H98" s="222">
        <v>0</v>
      </c>
      <c r="I98" s="222">
        <v>0</v>
      </c>
      <c r="J98" s="221">
        <v>0</v>
      </c>
      <c r="K98" s="221">
        <v>0</v>
      </c>
      <c r="L98" s="221">
        <v>0</v>
      </c>
      <c r="M98" s="221">
        <v>0</v>
      </c>
      <c r="N98" s="222">
        <v>25</v>
      </c>
      <c r="O98" s="222">
        <v>8</v>
      </c>
      <c r="P98" s="222">
        <v>17</v>
      </c>
      <c r="Q98" s="221">
        <v>10</v>
      </c>
      <c r="R98" s="221">
        <v>4</v>
      </c>
      <c r="S98" s="221">
        <v>6</v>
      </c>
      <c r="T98" s="66"/>
      <c r="U98" s="66"/>
    </row>
    <row r="99" spans="1:21" ht="36.950000000000003" customHeight="1">
      <c r="A99" s="219"/>
      <c r="B99" s="219"/>
      <c r="C99" s="210" t="s">
        <v>315</v>
      </c>
      <c r="D99" s="209">
        <f t="shared" si="2"/>
        <v>88</v>
      </c>
      <c r="E99" s="221">
        <v>141</v>
      </c>
      <c r="F99" s="221">
        <v>33</v>
      </c>
      <c r="G99" s="221">
        <v>108</v>
      </c>
      <c r="H99" s="222">
        <v>0</v>
      </c>
      <c r="I99" s="222">
        <v>0</v>
      </c>
      <c r="J99" s="221">
        <v>0</v>
      </c>
      <c r="K99" s="221">
        <v>141</v>
      </c>
      <c r="L99" s="221">
        <v>33</v>
      </c>
      <c r="M99" s="221">
        <v>108</v>
      </c>
      <c r="N99" s="222">
        <v>0</v>
      </c>
      <c r="O99" s="222">
        <v>0</v>
      </c>
      <c r="P99" s="222">
        <v>0</v>
      </c>
      <c r="Q99" s="221">
        <v>0</v>
      </c>
      <c r="R99" s="221">
        <v>0</v>
      </c>
      <c r="S99" s="221">
        <v>0</v>
      </c>
      <c r="T99" s="66"/>
      <c r="U99" s="66"/>
    </row>
    <row r="100" spans="1:21" ht="36.950000000000003" customHeight="1">
      <c r="A100" s="219"/>
      <c r="B100" s="219"/>
      <c r="C100" s="210" t="s">
        <v>317</v>
      </c>
      <c r="D100" s="209">
        <f t="shared" si="2"/>
        <v>89</v>
      </c>
      <c r="E100" s="221">
        <v>3</v>
      </c>
      <c r="F100" s="221">
        <v>1</v>
      </c>
      <c r="G100" s="221">
        <v>2</v>
      </c>
      <c r="H100" s="221">
        <v>0</v>
      </c>
      <c r="I100" s="221">
        <v>0</v>
      </c>
      <c r="J100" s="221">
        <v>0</v>
      </c>
      <c r="K100" s="221">
        <v>1</v>
      </c>
      <c r="L100" s="221">
        <v>0</v>
      </c>
      <c r="M100" s="221">
        <v>1</v>
      </c>
      <c r="N100" s="221">
        <v>2</v>
      </c>
      <c r="O100" s="221">
        <v>1</v>
      </c>
      <c r="P100" s="221">
        <v>1</v>
      </c>
      <c r="Q100" s="221">
        <v>0</v>
      </c>
      <c r="R100" s="221">
        <v>0</v>
      </c>
      <c r="S100" s="221">
        <v>0</v>
      </c>
      <c r="T100" s="66"/>
      <c r="U100" s="66"/>
    </row>
    <row r="101" spans="1:21" ht="36.950000000000003" customHeight="1">
      <c r="A101" s="219"/>
      <c r="B101" s="219"/>
      <c r="C101" s="210" t="s">
        <v>319</v>
      </c>
      <c r="D101" s="209">
        <f t="shared" si="2"/>
        <v>90</v>
      </c>
      <c r="E101" s="221">
        <v>76</v>
      </c>
      <c r="F101" s="221">
        <v>9</v>
      </c>
      <c r="G101" s="221">
        <v>67</v>
      </c>
      <c r="H101" s="222">
        <v>0</v>
      </c>
      <c r="I101" s="222">
        <v>0</v>
      </c>
      <c r="J101" s="221">
        <v>0</v>
      </c>
      <c r="K101" s="221">
        <v>76</v>
      </c>
      <c r="L101" s="221">
        <v>9</v>
      </c>
      <c r="M101" s="221">
        <v>67</v>
      </c>
      <c r="N101" s="222">
        <v>0</v>
      </c>
      <c r="O101" s="222">
        <v>0</v>
      </c>
      <c r="P101" s="222">
        <v>0</v>
      </c>
      <c r="Q101" s="221">
        <v>0</v>
      </c>
      <c r="R101" s="221">
        <v>0</v>
      </c>
      <c r="S101" s="221">
        <v>0</v>
      </c>
      <c r="T101" s="66"/>
      <c r="U101" s="66"/>
    </row>
    <row r="102" spans="1:21" ht="26.1" customHeight="1">
      <c r="A102" s="219" t="s">
        <v>320</v>
      </c>
      <c r="B102" s="219" t="s">
        <v>321</v>
      </c>
      <c r="C102" s="210" t="s">
        <v>322</v>
      </c>
      <c r="D102" s="209">
        <f t="shared" si="2"/>
        <v>91</v>
      </c>
      <c r="E102" s="221">
        <v>94</v>
      </c>
      <c r="F102" s="221">
        <v>17</v>
      </c>
      <c r="G102" s="221">
        <v>77</v>
      </c>
      <c r="H102" s="222">
        <v>0</v>
      </c>
      <c r="I102" s="222">
        <v>0</v>
      </c>
      <c r="J102" s="221">
        <v>0</v>
      </c>
      <c r="K102" s="221">
        <v>0</v>
      </c>
      <c r="L102" s="221">
        <v>0</v>
      </c>
      <c r="M102" s="221">
        <v>0</v>
      </c>
      <c r="N102" s="222">
        <v>94</v>
      </c>
      <c r="O102" s="222">
        <v>17</v>
      </c>
      <c r="P102" s="222">
        <v>77</v>
      </c>
      <c r="Q102" s="221">
        <v>0</v>
      </c>
      <c r="R102" s="221">
        <v>0</v>
      </c>
      <c r="S102" s="221">
        <v>0</v>
      </c>
      <c r="T102" s="66"/>
      <c r="U102" s="66"/>
    </row>
    <row r="103" spans="1:21" ht="26.1" customHeight="1">
      <c r="A103" s="219"/>
      <c r="B103" s="219"/>
      <c r="C103" s="210" t="s">
        <v>322</v>
      </c>
      <c r="D103" s="209">
        <f t="shared" si="2"/>
        <v>92</v>
      </c>
      <c r="E103" s="221">
        <v>639</v>
      </c>
      <c r="F103" s="221">
        <v>141</v>
      </c>
      <c r="G103" s="221">
        <v>498</v>
      </c>
      <c r="H103" s="222">
        <v>0</v>
      </c>
      <c r="I103" s="222">
        <v>0</v>
      </c>
      <c r="J103" s="221">
        <v>0</v>
      </c>
      <c r="K103" s="221">
        <v>639</v>
      </c>
      <c r="L103" s="221">
        <v>141</v>
      </c>
      <c r="M103" s="221">
        <v>498</v>
      </c>
      <c r="N103" s="222">
        <v>0</v>
      </c>
      <c r="O103" s="222">
        <v>0</v>
      </c>
      <c r="P103" s="222">
        <v>0</v>
      </c>
      <c r="Q103" s="221">
        <v>0</v>
      </c>
      <c r="R103" s="221">
        <v>0</v>
      </c>
      <c r="S103" s="221">
        <v>0</v>
      </c>
      <c r="T103" s="66"/>
      <c r="U103" s="66"/>
    </row>
    <row r="104" spans="1:21" ht="26.1" customHeight="1">
      <c r="A104" s="219"/>
      <c r="B104" s="219" t="s">
        <v>323</v>
      </c>
      <c r="C104" s="210" t="s">
        <v>326</v>
      </c>
      <c r="D104" s="209">
        <f t="shared" si="2"/>
        <v>93</v>
      </c>
      <c r="E104" s="221">
        <v>3</v>
      </c>
      <c r="F104" s="221">
        <v>1</v>
      </c>
      <c r="G104" s="221">
        <v>2</v>
      </c>
      <c r="H104" s="222">
        <v>0</v>
      </c>
      <c r="I104" s="222">
        <v>0</v>
      </c>
      <c r="J104" s="221">
        <v>0</v>
      </c>
      <c r="K104" s="221">
        <v>0</v>
      </c>
      <c r="L104" s="221">
        <v>0</v>
      </c>
      <c r="M104" s="221">
        <v>0</v>
      </c>
      <c r="N104" s="222">
        <v>3</v>
      </c>
      <c r="O104" s="222">
        <v>1</v>
      </c>
      <c r="P104" s="222">
        <v>2</v>
      </c>
      <c r="Q104" s="221">
        <v>0</v>
      </c>
      <c r="R104" s="221">
        <v>0</v>
      </c>
      <c r="S104" s="221">
        <v>0</v>
      </c>
      <c r="T104" s="66"/>
      <c r="U104" s="66"/>
    </row>
    <row r="105" spans="1:21" ht="26.1" customHeight="1">
      <c r="A105" s="219"/>
      <c r="B105" s="219"/>
      <c r="C105" s="210" t="s">
        <v>325</v>
      </c>
      <c r="D105" s="209">
        <f t="shared" si="2"/>
        <v>94</v>
      </c>
      <c r="E105" s="221">
        <v>24</v>
      </c>
      <c r="F105" s="221">
        <v>8</v>
      </c>
      <c r="G105" s="221">
        <v>16</v>
      </c>
      <c r="H105" s="222">
        <v>0</v>
      </c>
      <c r="I105" s="222">
        <v>0</v>
      </c>
      <c r="J105" s="221">
        <v>0</v>
      </c>
      <c r="K105" s="221">
        <v>24</v>
      </c>
      <c r="L105" s="221">
        <v>8</v>
      </c>
      <c r="M105" s="221">
        <v>16</v>
      </c>
      <c r="N105" s="222">
        <v>0</v>
      </c>
      <c r="O105" s="222">
        <v>0</v>
      </c>
      <c r="P105" s="222">
        <v>0</v>
      </c>
      <c r="Q105" s="221">
        <v>0</v>
      </c>
      <c r="R105" s="221">
        <v>0</v>
      </c>
      <c r="S105" s="221">
        <v>0</v>
      </c>
      <c r="T105" s="66"/>
      <c r="U105" s="66"/>
    </row>
    <row r="106" spans="1:21" ht="26.1" customHeight="1">
      <c r="A106" s="219"/>
      <c r="B106" s="219"/>
      <c r="C106" s="210" t="s">
        <v>326</v>
      </c>
      <c r="D106" s="209">
        <f t="shared" si="2"/>
        <v>95</v>
      </c>
      <c r="E106" s="221">
        <v>60</v>
      </c>
      <c r="F106" s="221">
        <v>33</v>
      </c>
      <c r="G106" s="221">
        <v>27</v>
      </c>
      <c r="H106" s="222">
        <v>0</v>
      </c>
      <c r="I106" s="222">
        <v>0</v>
      </c>
      <c r="J106" s="221">
        <v>0</v>
      </c>
      <c r="K106" s="221">
        <v>60</v>
      </c>
      <c r="L106" s="221">
        <v>33</v>
      </c>
      <c r="M106" s="221">
        <v>27</v>
      </c>
      <c r="N106" s="222">
        <v>0</v>
      </c>
      <c r="O106" s="222">
        <v>0</v>
      </c>
      <c r="P106" s="222">
        <v>0</v>
      </c>
      <c r="Q106" s="221">
        <v>0</v>
      </c>
      <c r="R106" s="221">
        <v>0</v>
      </c>
      <c r="S106" s="221">
        <v>0</v>
      </c>
      <c r="T106" s="66"/>
      <c r="U106" s="66"/>
    </row>
    <row r="107" spans="1:21" ht="26.1" customHeight="1">
      <c r="A107" s="219"/>
      <c r="B107" s="219"/>
      <c r="C107" s="210" t="s">
        <v>324</v>
      </c>
      <c r="D107" s="209">
        <f t="shared" si="2"/>
        <v>96</v>
      </c>
      <c r="E107" s="221">
        <v>366</v>
      </c>
      <c r="F107" s="221">
        <v>149</v>
      </c>
      <c r="G107" s="221">
        <v>217</v>
      </c>
      <c r="H107" s="222">
        <v>0</v>
      </c>
      <c r="I107" s="222">
        <v>0</v>
      </c>
      <c r="J107" s="221">
        <v>0</v>
      </c>
      <c r="K107" s="221">
        <v>366</v>
      </c>
      <c r="L107" s="221">
        <v>149</v>
      </c>
      <c r="M107" s="221">
        <v>217</v>
      </c>
      <c r="N107" s="222">
        <v>0</v>
      </c>
      <c r="O107" s="222">
        <v>0</v>
      </c>
      <c r="P107" s="222">
        <v>0</v>
      </c>
      <c r="Q107" s="221">
        <v>0</v>
      </c>
      <c r="R107" s="221">
        <v>0</v>
      </c>
      <c r="S107" s="221">
        <v>0</v>
      </c>
      <c r="T107" s="66"/>
      <c r="U107" s="66"/>
    </row>
    <row r="108" spans="1:21" ht="26.1" customHeight="1">
      <c r="A108" s="219"/>
      <c r="B108" s="219"/>
      <c r="C108" s="210" t="s">
        <v>324</v>
      </c>
      <c r="D108" s="209">
        <f t="shared" si="2"/>
        <v>97</v>
      </c>
      <c r="E108" s="221">
        <v>202</v>
      </c>
      <c r="F108" s="221">
        <v>70</v>
      </c>
      <c r="G108" s="221">
        <v>132</v>
      </c>
      <c r="H108" s="222">
        <v>0</v>
      </c>
      <c r="I108" s="222">
        <v>0</v>
      </c>
      <c r="J108" s="221">
        <v>0</v>
      </c>
      <c r="K108" s="221">
        <v>0</v>
      </c>
      <c r="L108" s="221">
        <v>0</v>
      </c>
      <c r="M108" s="221">
        <v>0</v>
      </c>
      <c r="N108" s="222">
        <v>202</v>
      </c>
      <c r="O108" s="222">
        <v>70</v>
      </c>
      <c r="P108" s="222">
        <v>132</v>
      </c>
      <c r="Q108" s="221">
        <v>0</v>
      </c>
      <c r="R108" s="221">
        <v>0</v>
      </c>
      <c r="S108" s="221">
        <v>0</v>
      </c>
      <c r="T108" s="66"/>
      <c r="U108" s="66"/>
    </row>
    <row r="109" spans="1:21" ht="26.1" customHeight="1">
      <c r="A109" s="219"/>
      <c r="B109" s="219" t="s">
        <v>327</v>
      </c>
      <c r="C109" s="210" t="s">
        <v>331</v>
      </c>
      <c r="D109" s="209">
        <f t="shared" si="2"/>
        <v>98</v>
      </c>
      <c r="E109" s="221">
        <v>40</v>
      </c>
      <c r="F109" s="221">
        <v>7</v>
      </c>
      <c r="G109" s="221">
        <v>33</v>
      </c>
      <c r="H109" s="222">
        <v>0</v>
      </c>
      <c r="I109" s="222">
        <v>0</v>
      </c>
      <c r="J109" s="221">
        <v>0</v>
      </c>
      <c r="K109" s="221">
        <v>0</v>
      </c>
      <c r="L109" s="221">
        <v>0</v>
      </c>
      <c r="M109" s="221">
        <v>0</v>
      </c>
      <c r="N109" s="222">
        <v>40</v>
      </c>
      <c r="O109" s="222">
        <v>7</v>
      </c>
      <c r="P109" s="222">
        <v>33</v>
      </c>
      <c r="Q109" s="221">
        <v>0</v>
      </c>
      <c r="R109" s="221">
        <v>0</v>
      </c>
      <c r="S109" s="221">
        <v>0</v>
      </c>
      <c r="T109" s="66"/>
      <c r="U109" s="66"/>
    </row>
    <row r="110" spans="1:21" ht="26.1" customHeight="1">
      <c r="A110" s="219"/>
      <c r="B110" s="219"/>
      <c r="C110" s="210" t="s">
        <v>328</v>
      </c>
      <c r="D110" s="209">
        <f t="shared" si="2"/>
        <v>99</v>
      </c>
      <c r="E110" s="221">
        <v>551</v>
      </c>
      <c r="F110" s="221">
        <v>160</v>
      </c>
      <c r="G110" s="221">
        <v>391</v>
      </c>
      <c r="H110" s="222">
        <v>0</v>
      </c>
      <c r="I110" s="222">
        <v>0</v>
      </c>
      <c r="J110" s="221">
        <v>0</v>
      </c>
      <c r="K110" s="221">
        <v>0</v>
      </c>
      <c r="L110" s="221">
        <v>0</v>
      </c>
      <c r="M110" s="221">
        <v>0</v>
      </c>
      <c r="N110" s="222">
        <v>534</v>
      </c>
      <c r="O110" s="222">
        <v>149</v>
      </c>
      <c r="P110" s="222">
        <v>385</v>
      </c>
      <c r="Q110" s="221">
        <v>17</v>
      </c>
      <c r="R110" s="221">
        <v>11</v>
      </c>
      <c r="S110" s="221">
        <v>6</v>
      </c>
      <c r="T110" s="66"/>
      <c r="U110" s="66"/>
    </row>
    <row r="111" spans="1:21" ht="26.1" customHeight="1">
      <c r="A111" s="219"/>
      <c r="B111" s="219"/>
      <c r="C111" s="210" t="s">
        <v>334</v>
      </c>
      <c r="D111" s="209">
        <f t="shared" si="2"/>
        <v>100</v>
      </c>
      <c r="E111" s="221">
        <v>173</v>
      </c>
      <c r="F111" s="221">
        <v>75</v>
      </c>
      <c r="G111" s="221">
        <v>98</v>
      </c>
      <c r="H111" s="222">
        <v>0</v>
      </c>
      <c r="I111" s="222">
        <v>0</v>
      </c>
      <c r="J111" s="221">
        <v>0</v>
      </c>
      <c r="K111" s="221">
        <v>173</v>
      </c>
      <c r="L111" s="221">
        <v>75</v>
      </c>
      <c r="M111" s="221">
        <v>98</v>
      </c>
      <c r="N111" s="222">
        <v>0</v>
      </c>
      <c r="O111" s="222">
        <v>0</v>
      </c>
      <c r="P111" s="222">
        <v>0</v>
      </c>
      <c r="Q111" s="221">
        <v>0</v>
      </c>
      <c r="R111" s="221">
        <v>0</v>
      </c>
      <c r="S111" s="221">
        <v>0</v>
      </c>
      <c r="T111" s="66"/>
      <c r="U111" s="66"/>
    </row>
    <row r="112" spans="1:21" ht="26.1" customHeight="1">
      <c r="A112" s="219"/>
      <c r="B112" s="219"/>
      <c r="C112" s="210" t="s">
        <v>334</v>
      </c>
      <c r="D112" s="209">
        <f t="shared" si="2"/>
        <v>101</v>
      </c>
      <c r="E112" s="221">
        <v>1</v>
      </c>
      <c r="F112" s="221">
        <v>0</v>
      </c>
      <c r="G112" s="221">
        <v>1</v>
      </c>
      <c r="H112" s="222">
        <v>0</v>
      </c>
      <c r="I112" s="222">
        <v>0</v>
      </c>
      <c r="J112" s="221">
        <v>0</v>
      </c>
      <c r="K112" s="221">
        <v>0</v>
      </c>
      <c r="L112" s="221">
        <v>0</v>
      </c>
      <c r="M112" s="221">
        <v>0</v>
      </c>
      <c r="N112" s="222">
        <v>1</v>
      </c>
      <c r="O112" s="222">
        <v>0</v>
      </c>
      <c r="P112" s="222">
        <v>1</v>
      </c>
      <c r="Q112" s="221">
        <v>0</v>
      </c>
      <c r="R112" s="221">
        <v>0</v>
      </c>
      <c r="S112" s="221">
        <v>0</v>
      </c>
      <c r="T112" s="66"/>
      <c r="U112" s="66"/>
    </row>
    <row r="113" spans="1:21" ht="26.1" customHeight="1">
      <c r="A113" s="219"/>
      <c r="B113" s="219"/>
      <c r="C113" s="210" t="s">
        <v>332</v>
      </c>
      <c r="D113" s="209">
        <f t="shared" si="2"/>
        <v>102</v>
      </c>
      <c r="E113" s="221">
        <v>147</v>
      </c>
      <c r="F113" s="221">
        <v>52</v>
      </c>
      <c r="G113" s="221">
        <v>95</v>
      </c>
      <c r="H113" s="222">
        <v>0</v>
      </c>
      <c r="I113" s="222">
        <v>0</v>
      </c>
      <c r="J113" s="221">
        <v>0</v>
      </c>
      <c r="K113" s="221">
        <v>0</v>
      </c>
      <c r="L113" s="221">
        <v>0</v>
      </c>
      <c r="M113" s="221">
        <v>0</v>
      </c>
      <c r="N113" s="222">
        <v>133</v>
      </c>
      <c r="O113" s="222">
        <v>44</v>
      </c>
      <c r="P113" s="222">
        <v>89</v>
      </c>
      <c r="Q113" s="221">
        <v>14</v>
      </c>
      <c r="R113" s="221">
        <v>8</v>
      </c>
      <c r="S113" s="221">
        <v>6</v>
      </c>
      <c r="T113" s="66"/>
      <c r="U113" s="66"/>
    </row>
    <row r="114" spans="1:21" ht="26.1" customHeight="1">
      <c r="A114" s="219"/>
      <c r="B114" s="219"/>
      <c r="C114" s="210" t="s">
        <v>328</v>
      </c>
      <c r="D114" s="209">
        <f t="shared" si="2"/>
        <v>103</v>
      </c>
      <c r="E114" s="221">
        <v>660</v>
      </c>
      <c r="F114" s="221">
        <v>255</v>
      </c>
      <c r="G114" s="221">
        <v>405</v>
      </c>
      <c r="H114" s="222">
        <v>0</v>
      </c>
      <c r="I114" s="222">
        <v>0</v>
      </c>
      <c r="J114" s="221">
        <v>0</v>
      </c>
      <c r="K114" s="221">
        <v>660</v>
      </c>
      <c r="L114" s="221">
        <v>255</v>
      </c>
      <c r="M114" s="221">
        <v>405</v>
      </c>
      <c r="N114" s="222">
        <v>0</v>
      </c>
      <c r="O114" s="222">
        <v>0</v>
      </c>
      <c r="P114" s="222">
        <v>0</v>
      </c>
      <c r="Q114" s="221">
        <v>0</v>
      </c>
      <c r="R114" s="221">
        <v>0</v>
      </c>
      <c r="S114" s="221">
        <v>0</v>
      </c>
      <c r="T114" s="66"/>
      <c r="U114" s="66"/>
    </row>
    <row r="115" spans="1:21" ht="26.1" customHeight="1">
      <c r="A115" s="219"/>
      <c r="B115" s="219"/>
      <c r="C115" s="210" t="s">
        <v>335</v>
      </c>
      <c r="D115" s="209">
        <f t="shared" si="2"/>
        <v>104</v>
      </c>
      <c r="E115" s="221">
        <v>5</v>
      </c>
      <c r="F115" s="221">
        <v>2</v>
      </c>
      <c r="G115" s="221">
        <v>3</v>
      </c>
      <c r="H115" s="222">
        <v>0</v>
      </c>
      <c r="I115" s="222">
        <v>0</v>
      </c>
      <c r="J115" s="221">
        <v>0</v>
      </c>
      <c r="K115" s="221">
        <v>0</v>
      </c>
      <c r="L115" s="221">
        <v>0</v>
      </c>
      <c r="M115" s="221">
        <v>0</v>
      </c>
      <c r="N115" s="222">
        <v>5</v>
      </c>
      <c r="O115" s="222">
        <v>2</v>
      </c>
      <c r="P115" s="222">
        <v>3</v>
      </c>
      <c r="Q115" s="221">
        <v>0</v>
      </c>
      <c r="R115" s="221">
        <v>0</v>
      </c>
      <c r="S115" s="221">
        <v>0</v>
      </c>
      <c r="T115" s="66"/>
      <c r="U115" s="66"/>
    </row>
    <row r="116" spans="1:21" ht="26.1" customHeight="1">
      <c r="A116" s="219"/>
      <c r="B116" s="219"/>
      <c r="C116" s="210" t="s">
        <v>332</v>
      </c>
      <c r="D116" s="209">
        <f t="shared" si="2"/>
        <v>105</v>
      </c>
      <c r="E116" s="221">
        <v>143</v>
      </c>
      <c r="F116" s="221">
        <v>52</v>
      </c>
      <c r="G116" s="221">
        <v>91</v>
      </c>
      <c r="H116" s="222">
        <v>0</v>
      </c>
      <c r="I116" s="222">
        <v>0</v>
      </c>
      <c r="J116" s="221">
        <v>0</v>
      </c>
      <c r="K116" s="221">
        <v>143</v>
      </c>
      <c r="L116" s="221">
        <v>52</v>
      </c>
      <c r="M116" s="221">
        <v>91</v>
      </c>
      <c r="N116" s="222">
        <v>0</v>
      </c>
      <c r="O116" s="222">
        <v>0</v>
      </c>
      <c r="P116" s="222">
        <v>0</v>
      </c>
      <c r="Q116" s="221">
        <v>0</v>
      </c>
      <c r="R116" s="221">
        <v>0</v>
      </c>
      <c r="S116" s="221">
        <v>0</v>
      </c>
      <c r="T116" s="66"/>
      <c r="U116" s="66"/>
    </row>
    <row r="117" spans="1:21" ht="26.1" customHeight="1">
      <c r="A117" s="219"/>
      <c r="B117" s="219"/>
      <c r="C117" s="210" t="s">
        <v>330</v>
      </c>
      <c r="D117" s="209">
        <f t="shared" si="2"/>
        <v>106</v>
      </c>
      <c r="E117" s="221">
        <v>122</v>
      </c>
      <c r="F117" s="221">
        <v>50</v>
      </c>
      <c r="G117" s="221">
        <v>72</v>
      </c>
      <c r="H117" s="222">
        <v>0</v>
      </c>
      <c r="I117" s="222">
        <v>0</v>
      </c>
      <c r="J117" s="221">
        <v>0</v>
      </c>
      <c r="K117" s="221">
        <v>0</v>
      </c>
      <c r="L117" s="221">
        <v>0</v>
      </c>
      <c r="M117" s="221">
        <v>0</v>
      </c>
      <c r="N117" s="222">
        <v>107</v>
      </c>
      <c r="O117" s="222">
        <v>44</v>
      </c>
      <c r="P117" s="222">
        <v>63</v>
      </c>
      <c r="Q117" s="221">
        <v>15</v>
      </c>
      <c r="R117" s="221">
        <v>6</v>
      </c>
      <c r="S117" s="221">
        <v>9</v>
      </c>
      <c r="T117" s="66"/>
      <c r="U117" s="66"/>
    </row>
    <row r="118" spans="1:21" ht="26.1" customHeight="1">
      <c r="A118" s="219"/>
      <c r="B118" s="219"/>
      <c r="C118" s="210" t="s">
        <v>335</v>
      </c>
      <c r="D118" s="209">
        <f t="shared" si="2"/>
        <v>107</v>
      </c>
      <c r="E118" s="221">
        <v>45</v>
      </c>
      <c r="F118" s="221">
        <v>18</v>
      </c>
      <c r="G118" s="221">
        <v>27</v>
      </c>
      <c r="H118" s="222">
        <v>0</v>
      </c>
      <c r="I118" s="222">
        <v>0</v>
      </c>
      <c r="J118" s="221">
        <v>0</v>
      </c>
      <c r="K118" s="221">
        <v>45</v>
      </c>
      <c r="L118" s="221">
        <v>18</v>
      </c>
      <c r="M118" s="221">
        <v>27</v>
      </c>
      <c r="N118" s="222">
        <v>0</v>
      </c>
      <c r="O118" s="222">
        <v>0</v>
      </c>
      <c r="P118" s="222">
        <v>0</v>
      </c>
      <c r="Q118" s="221">
        <v>0</v>
      </c>
      <c r="R118" s="221">
        <v>0</v>
      </c>
      <c r="S118" s="221">
        <v>0</v>
      </c>
      <c r="T118" s="66"/>
      <c r="U118" s="66"/>
    </row>
    <row r="119" spans="1:21" ht="26.1" customHeight="1">
      <c r="A119" s="219"/>
      <c r="B119" s="219"/>
      <c r="C119" s="210" t="s">
        <v>333</v>
      </c>
      <c r="D119" s="209">
        <f t="shared" si="2"/>
        <v>108</v>
      </c>
      <c r="E119" s="221">
        <v>127</v>
      </c>
      <c r="F119" s="221">
        <v>60</v>
      </c>
      <c r="G119" s="221">
        <v>67</v>
      </c>
      <c r="H119" s="222">
        <v>0</v>
      </c>
      <c r="I119" s="222">
        <v>0</v>
      </c>
      <c r="J119" s="221">
        <v>0</v>
      </c>
      <c r="K119" s="221">
        <v>0</v>
      </c>
      <c r="L119" s="221">
        <v>0</v>
      </c>
      <c r="M119" s="221">
        <v>0</v>
      </c>
      <c r="N119" s="222">
        <v>127</v>
      </c>
      <c r="O119" s="222">
        <v>60</v>
      </c>
      <c r="P119" s="222">
        <v>67</v>
      </c>
      <c r="Q119" s="221">
        <v>0</v>
      </c>
      <c r="R119" s="221">
        <v>0</v>
      </c>
      <c r="S119" s="221">
        <v>0</v>
      </c>
      <c r="T119" s="66"/>
      <c r="U119" s="66"/>
    </row>
    <row r="120" spans="1:21" ht="26.1" customHeight="1">
      <c r="A120" s="219"/>
      <c r="B120" s="219"/>
      <c r="C120" s="210" t="s">
        <v>329</v>
      </c>
      <c r="D120" s="209">
        <f t="shared" si="2"/>
        <v>109</v>
      </c>
      <c r="E120" s="221">
        <v>274</v>
      </c>
      <c r="F120" s="221">
        <v>110</v>
      </c>
      <c r="G120" s="221">
        <v>164</v>
      </c>
      <c r="H120" s="222">
        <v>0</v>
      </c>
      <c r="I120" s="222">
        <v>0</v>
      </c>
      <c r="J120" s="221">
        <v>0</v>
      </c>
      <c r="K120" s="221">
        <v>274</v>
      </c>
      <c r="L120" s="221">
        <v>110</v>
      </c>
      <c r="M120" s="221">
        <v>164</v>
      </c>
      <c r="N120" s="222">
        <v>0</v>
      </c>
      <c r="O120" s="222">
        <v>0</v>
      </c>
      <c r="P120" s="222">
        <v>0</v>
      </c>
      <c r="Q120" s="221">
        <v>0</v>
      </c>
      <c r="R120" s="221">
        <v>0</v>
      </c>
      <c r="S120" s="221">
        <v>0</v>
      </c>
      <c r="T120" s="66"/>
      <c r="U120" s="66"/>
    </row>
    <row r="121" spans="1:21" ht="26.1" customHeight="1">
      <c r="A121" s="219"/>
      <c r="B121" s="219" t="s">
        <v>337</v>
      </c>
      <c r="C121" s="210" t="s">
        <v>338</v>
      </c>
      <c r="D121" s="209">
        <f t="shared" si="2"/>
        <v>110</v>
      </c>
      <c r="E121" s="221">
        <v>35</v>
      </c>
      <c r="F121" s="221">
        <v>10</v>
      </c>
      <c r="G121" s="221">
        <v>25</v>
      </c>
      <c r="H121" s="222">
        <v>0</v>
      </c>
      <c r="I121" s="222">
        <v>0</v>
      </c>
      <c r="J121" s="221">
        <v>0</v>
      </c>
      <c r="K121" s="221">
        <v>0</v>
      </c>
      <c r="L121" s="221">
        <v>0</v>
      </c>
      <c r="M121" s="221">
        <v>0</v>
      </c>
      <c r="N121" s="222">
        <v>35</v>
      </c>
      <c r="O121" s="222">
        <v>10</v>
      </c>
      <c r="P121" s="222">
        <v>25</v>
      </c>
      <c r="Q121" s="221">
        <v>0</v>
      </c>
      <c r="R121" s="221">
        <v>0</v>
      </c>
      <c r="S121" s="221">
        <v>0</v>
      </c>
      <c r="T121" s="66"/>
      <c r="U121" s="66"/>
    </row>
    <row r="122" spans="1:21" ht="26.1" customHeight="1">
      <c r="A122" s="219"/>
      <c r="B122" s="219"/>
      <c r="C122" s="210" t="s">
        <v>339</v>
      </c>
      <c r="D122" s="209">
        <f t="shared" si="2"/>
        <v>111</v>
      </c>
      <c r="E122" s="221">
        <v>15</v>
      </c>
      <c r="F122" s="221">
        <v>6</v>
      </c>
      <c r="G122" s="221">
        <v>9</v>
      </c>
      <c r="H122" s="222">
        <v>0</v>
      </c>
      <c r="I122" s="222">
        <v>0</v>
      </c>
      <c r="J122" s="221">
        <v>0</v>
      </c>
      <c r="K122" s="221">
        <v>15</v>
      </c>
      <c r="L122" s="221">
        <v>6</v>
      </c>
      <c r="M122" s="221">
        <v>9</v>
      </c>
      <c r="N122" s="222">
        <v>0</v>
      </c>
      <c r="O122" s="222">
        <v>0</v>
      </c>
      <c r="P122" s="222">
        <v>0</v>
      </c>
      <c r="Q122" s="221">
        <v>0</v>
      </c>
      <c r="R122" s="221">
        <v>0</v>
      </c>
      <c r="S122" s="221">
        <v>0</v>
      </c>
      <c r="T122" s="66"/>
      <c r="U122" s="66"/>
    </row>
    <row r="123" spans="1:21" ht="26.1" customHeight="1">
      <c r="A123" s="219"/>
      <c r="B123" s="219"/>
      <c r="C123" s="210" t="s">
        <v>338</v>
      </c>
      <c r="D123" s="209">
        <f t="shared" si="2"/>
        <v>112</v>
      </c>
      <c r="E123" s="221">
        <v>226</v>
      </c>
      <c r="F123" s="221">
        <v>91</v>
      </c>
      <c r="G123" s="221">
        <v>135</v>
      </c>
      <c r="H123" s="222">
        <v>0</v>
      </c>
      <c r="I123" s="222">
        <v>0</v>
      </c>
      <c r="J123" s="221">
        <v>0</v>
      </c>
      <c r="K123" s="221">
        <v>226</v>
      </c>
      <c r="L123" s="221">
        <v>91</v>
      </c>
      <c r="M123" s="221">
        <v>135</v>
      </c>
      <c r="N123" s="222">
        <v>0</v>
      </c>
      <c r="O123" s="222">
        <v>0</v>
      </c>
      <c r="P123" s="222">
        <v>0</v>
      </c>
      <c r="Q123" s="221">
        <v>0</v>
      </c>
      <c r="R123" s="221">
        <v>0</v>
      </c>
      <c r="S123" s="221">
        <v>0</v>
      </c>
      <c r="T123" s="66"/>
      <c r="U123" s="66"/>
    </row>
    <row r="124" spans="1:21" ht="26.1" customHeight="1">
      <c r="A124" s="219"/>
      <c r="B124" s="219"/>
      <c r="C124" s="210" t="s">
        <v>339</v>
      </c>
      <c r="D124" s="209">
        <f t="shared" si="2"/>
        <v>113</v>
      </c>
      <c r="E124" s="221">
        <v>2</v>
      </c>
      <c r="F124" s="221">
        <v>0</v>
      </c>
      <c r="G124" s="221">
        <v>2</v>
      </c>
      <c r="H124" s="222">
        <v>0</v>
      </c>
      <c r="I124" s="222">
        <v>0</v>
      </c>
      <c r="J124" s="221">
        <v>0</v>
      </c>
      <c r="K124" s="221">
        <v>0</v>
      </c>
      <c r="L124" s="221">
        <v>0</v>
      </c>
      <c r="M124" s="221">
        <v>0</v>
      </c>
      <c r="N124" s="222">
        <v>2</v>
      </c>
      <c r="O124" s="222">
        <v>0</v>
      </c>
      <c r="P124" s="222">
        <v>2</v>
      </c>
      <c r="Q124" s="221">
        <v>0</v>
      </c>
      <c r="R124" s="221">
        <v>0</v>
      </c>
      <c r="S124" s="221">
        <v>0</v>
      </c>
      <c r="T124" s="66"/>
      <c r="U124" s="66"/>
    </row>
    <row r="125" spans="1:21" ht="26.1" customHeight="1">
      <c r="A125" s="219"/>
      <c r="B125" s="219" t="s">
        <v>340</v>
      </c>
      <c r="C125" s="210" t="s">
        <v>340</v>
      </c>
      <c r="D125" s="209">
        <f t="shared" si="2"/>
        <v>114</v>
      </c>
      <c r="E125" s="221">
        <v>152</v>
      </c>
      <c r="F125" s="221">
        <v>49</v>
      </c>
      <c r="G125" s="221">
        <v>103</v>
      </c>
      <c r="H125" s="222">
        <v>0</v>
      </c>
      <c r="I125" s="222">
        <v>0</v>
      </c>
      <c r="J125" s="221">
        <v>0</v>
      </c>
      <c r="K125" s="221">
        <v>152</v>
      </c>
      <c r="L125" s="221">
        <v>49</v>
      </c>
      <c r="M125" s="221">
        <v>103</v>
      </c>
      <c r="N125" s="222">
        <v>0</v>
      </c>
      <c r="O125" s="222">
        <v>0</v>
      </c>
      <c r="P125" s="222">
        <v>0</v>
      </c>
      <c r="Q125" s="221">
        <v>0</v>
      </c>
      <c r="R125" s="221">
        <v>0</v>
      </c>
      <c r="S125" s="221">
        <v>0</v>
      </c>
      <c r="T125" s="66"/>
      <c r="U125" s="66"/>
    </row>
    <row r="126" spans="1:21" ht="26.1" customHeight="1">
      <c r="A126" s="219"/>
      <c r="B126" s="219"/>
      <c r="C126" s="210" t="s">
        <v>341</v>
      </c>
      <c r="D126" s="209">
        <f t="shared" si="2"/>
        <v>115</v>
      </c>
      <c r="E126" s="221">
        <v>19</v>
      </c>
      <c r="F126" s="221">
        <v>8</v>
      </c>
      <c r="G126" s="221">
        <v>11</v>
      </c>
      <c r="H126" s="222">
        <v>0</v>
      </c>
      <c r="I126" s="222">
        <v>0</v>
      </c>
      <c r="J126" s="221">
        <v>0</v>
      </c>
      <c r="K126" s="221">
        <v>0</v>
      </c>
      <c r="L126" s="221">
        <v>0</v>
      </c>
      <c r="M126" s="221">
        <v>0</v>
      </c>
      <c r="N126" s="222">
        <v>19</v>
      </c>
      <c r="O126" s="222">
        <v>8</v>
      </c>
      <c r="P126" s="222">
        <v>11</v>
      </c>
      <c r="Q126" s="221">
        <v>0</v>
      </c>
      <c r="R126" s="221">
        <v>0</v>
      </c>
      <c r="S126" s="221">
        <v>0</v>
      </c>
      <c r="T126" s="66"/>
      <c r="U126" s="66"/>
    </row>
    <row r="127" spans="1:21" ht="26.1" customHeight="1">
      <c r="A127" s="219"/>
      <c r="B127" s="219"/>
      <c r="C127" s="210" t="s">
        <v>340</v>
      </c>
      <c r="D127" s="209">
        <f t="shared" si="2"/>
        <v>116</v>
      </c>
      <c r="E127" s="221">
        <v>3</v>
      </c>
      <c r="F127" s="221">
        <v>2</v>
      </c>
      <c r="G127" s="221">
        <v>1</v>
      </c>
      <c r="H127" s="222">
        <v>0</v>
      </c>
      <c r="I127" s="222">
        <v>0</v>
      </c>
      <c r="J127" s="221">
        <v>0</v>
      </c>
      <c r="K127" s="221">
        <v>0</v>
      </c>
      <c r="L127" s="221">
        <v>0</v>
      </c>
      <c r="M127" s="221">
        <v>0</v>
      </c>
      <c r="N127" s="222">
        <v>3</v>
      </c>
      <c r="O127" s="222">
        <v>2</v>
      </c>
      <c r="P127" s="222">
        <v>1</v>
      </c>
      <c r="Q127" s="221">
        <v>0</v>
      </c>
      <c r="R127" s="221">
        <v>0</v>
      </c>
      <c r="S127" s="221">
        <v>0</v>
      </c>
      <c r="T127" s="66"/>
      <c r="U127" s="66"/>
    </row>
    <row r="128" spans="1:21" ht="26.1" customHeight="1">
      <c r="A128" s="219"/>
      <c r="B128" s="219"/>
      <c r="C128" s="210" t="s">
        <v>342</v>
      </c>
      <c r="D128" s="209">
        <f t="shared" si="2"/>
        <v>117</v>
      </c>
      <c r="E128" s="221">
        <v>4</v>
      </c>
      <c r="F128" s="221">
        <v>2</v>
      </c>
      <c r="G128" s="221">
        <v>2</v>
      </c>
      <c r="H128" s="222">
        <v>0</v>
      </c>
      <c r="I128" s="222">
        <v>0</v>
      </c>
      <c r="J128" s="221">
        <v>0</v>
      </c>
      <c r="K128" s="221">
        <v>0</v>
      </c>
      <c r="L128" s="221">
        <v>0</v>
      </c>
      <c r="M128" s="221">
        <v>0</v>
      </c>
      <c r="N128" s="222">
        <v>4</v>
      </c>
      <c r="O128" s="222">
        <v>2</v>
      </c>
      <c r="P128" s="222">
        <v>2</v>
      </c>
      <c r="Q128" s="221">
        <v>0</v>
      </c>
      <c r="R128" s="221">
        <v>0</v>
      </c>
      <c r="S128" s="221">
        <v>0</v>
      </c>
      <c r="T128" s="66"/>
      <c r="U128" s="66"/>
    </row>
    <row r="129" spans="1:21" ht="26.1" customHeight="1">
      <c r="A129" s="219"/>
      <c r="B129" s="219" t="s">
        <v>343</v>
      </c>
      <c r="C129" s="210" t="s">
        <v>344</v>
      </c>
      <c r="D129" s="209">
        <f t="shared" si="2"/>
        <v>118</v>
      </c>
      <c r="E129" s="221">
        <v>290</v>
      </c>
      <c r="F129" s="221">
        <v>146</v>
      </c>
      <c r="G129" s="221">
        <v>144</v>
      </c>
      <c r="H129" s="222">
        <v>0</v>
      </c>
      <c r="I129" s="222">
        <v>0</v>
      </c>
      <c r="J129" s="221">
        <v>0</v>
      </c>
      <c r="K129" s="221">
        <v>0</v>
      </c>
      <c r="L129" s="221">
        <v>0</v>
      </c>
      <c r="M129" s="221">
        <v>0</v>
      </c>
      <c r="N129" s="222">
        <v>262</v>
      </c>
      <c r="O129" s="222">
        <v>130</v>
      </c>
      <c r="P129" s="222">
        <v>132</v>
      </c>
      <c r="Q129" s="221">
        <v>28</v>
      </c>
      <c r="R129" s="221">
        <v>16</v>
      </c>
      <c r="S129" s="221">
        <v>12</v>
      </c>
      <c r="T129" s="66"/>
      <c r="U129" s="66"/>
    </row>
    <row r="130" spans="1:21" ht="26.1" customHeight="1">
      <c r="A130" s="219"/>
      <c r="B130" s="219"/>
      <c r="C130" s="210" t="s">
        <v>344</v>
      </c>
      <c r="D130" s="209">
        <f t="shared" si="2"/>
        <v>119</v>
      </c>
      <c r="E130" s="221">
        <v>2164</v>
      </c>
      <c r="F130" s="221">
        <v>756</v>
      </c>
      <c r="G130" s="221">
        <v>1408</v>
      </c>
      <c r="H130" s="222">
        <v>0</v>
      </c>
      <c r="I130" s="222">
        <v>0</v>
      </c>
      <c r="J130" s="221">
        <v>0</v>
      </c>
      <c r="K130" s="221">
        <v>2164</v>
      </c>
      <c r="L130" s="221">
        <v>756</v>
      </c>
      <c r="M130" s="221">
        <v>1408</v>
      </c>
      <c r="N130" s="222">
        <v>0</v>
      </c>
      <c r="O130" s="222">
        <v>0</v>
      </c>
      <c r="P130" s="222">
        <v>0</v>
      </c>
      <c r="Q130" s="221">
        <v>0</v>
      </c>
      <c r="R130" s="221">
        <v>0</v>
      </c>
      <c r="S130" s="221">
        <v>0</v>
      </c>
      <c r="T130" s="66"/>
      <c r="U130" s="66"/>
    </row>
    <row r="131" spans="1:21" ht="36.950000000000003" customHeight="1">
      <c r="A131" s="219"/>
      <c r="B131" s="219" t="s">
        <v>350</v>
      </c>
      <c r="C131" s="210" t="s">
        <v>348</v>
      </c>
      <c r="D131" s="209">
        <f t="shared" si="2"/>
        <v>120</v>
      </c>
      <c r="E131" s="221">
        <v>38</v>
      </c>
      <c r="F131" s="221">
        <v>8</v>
      </c>
      <c r="G131" s="221">
        <v>30</v>
      </c>
      <c r="H131" s="221">
        <v>0</v>
      </c>
      <c r="I131" s="221">
        <v>0</v>
      </c>
      <c r="J131" s="221">
        <v>0</v>
      </c>
      <c r="K131" s="221">
        <v>19</v>
      </c>
      <c r="L131" s="221">
        <v>3</v>
      </c>
      <c r="M131" s="221">
        <v>16</v>
      </c>
      <c r="N131" s="221">
        <v>16</v>
      </c>
      <c r="O131" s="221">
        <v>3</v>
      </c>
      <c r="P131" s="221">
        <v>13</v>
      </c>
      <c r="Q131" s="221">
        <v>3</v>
      </c>
      <c r="R131" s="221">
        <v>2</v>
      </c>
      <c r="S131" s="221">
        <v>1</v>
      </c>
      <c r="T131" s="66"/>
      <c r="U131" s="66"/>
    </row>
    <row r="132" spans="1:21" ht="36.950000000000003" customHeight="1">
      <c r="A132" s="219"/>
      <c r="B132" s="219"/>
      <c r="C132" s="210" t="s">
        <v>350</v>
      </c>
      <c r="D132" s="209">
        <f t="shared" si="2"/>
        <v>121</v>
      </c>
      <c r="E132" s="221">
        <v>5</v>
      </c>
      <c r="F132" s="221">
        <v>1</v>
      </c>
      <c r="G132" s="221">
        <v>4</v>
      </c>
      <c r="H132" s="221">
        <v>0</v>
      </c>
      <c r="I132" s="221">
        <v>0</v>
      </c>
      <c r="J132" s="221">
        <v>0</v>
      </c>
      <c r="K132" s="221">
        <v>1</v>
      </c>
      <c r="L132" s="221">
        <v>0</v>
      </c>
      <c r="M132" s="221">
        <v>1</v>
      </c>
      <c r="N132" s="221">
        <v>4</v>
      </c>
      <c r="O132" s="221">
        <v>1</v>
      </c>
      <c r="P132" s="221">
        <v>3</v>
      </c>
      <c r="Q132" s="221">
        <v>0</v>
      </c>
      <c r="R132" s="221">
        <v>0</v>
      </c>
      <c r="S132" s="221">
        <v>0</v>
      </c>
      <c r="T132" s="66"/>
      <c r="U132" s="66"/>
    </row>
    <row r="133" spans="1:21" ht="36.950000000000003" customHeight="1">
      <c r="A133" s="219"/>
      <c r="B133" s="219"/>
      <c r="C133" s="210" t="s">
        <v>351</v>
      </c>
      <c r="D133" s="209">
        <f t="shared" si="2"/>
        <v>122</v>
      </c>
      <c r="E133" s="221">
        <v>30</v>
      </c>
      <c r="F133" s="221">
        <v>8</v>
      </c>
      <c r="G133" s="221">
        <v>22</v>
      </c>
      <c r="H133" s="222">
        <v>0</v>
      </c>
      <c r="I133" s="222">
        <v>0</v>
      </c>
      <c r="J133" s="221">
        <v>0</v>
      </c>
      <c r="K133" s="221">
        <v>30</v>
      </c>
      <c r="L133" s="221">
        <v>8</v>
      </c>
      <c r="M133" s="221">
        <v>22</v>
      </c>
      <c r="N133" s="222">
        <v>0</v>
      </c>
      <c r="O133" s="222">
        <v>0</v>
      </c>
      <c r="P133" s="222">
        <v>0</v>
      </c>
      <c r="Q133" s="221">
        <v>0</v>
      </c>
      <c r="R133" s="221">
        <v>0</v>
      </c>
      <c r="S133" s="221">
        <v>0</v>
      </c>
      <c r="T133" s="66"/>
      <c r="U133" s="66"/>
    </row>
    <row r="134" spans="1:21" ht="36.950000000000003" customHeight="1">
      <c r="A134" s="219"/>
      <c r="B134" s="219" t="s">
        <v>352</v>
      </c>
      <c r="C134" s="210" t="s">
        <v>353</v>
      </c>
      <c r="D134" s="209">
        <f t="shared" si="2"/>
        <v>123</v>
      </c>
      <c r="E134" s="221">
        <v>13</v>
      </c>
      <c r="F134" s="221">
        <v>6</v>
      </c>
      <c r="G134" s="221">
        <v>7</v>
      </c>
      <c r="H134" s="222">
        <v>0</v>
      </c>
      <c r="I134" s="222">
        <v>0</v>
      </c>
      <c r="J134" s="221">
        <v>0</v>
      </c>
      <c r="K134" s="221">
        <v>13</v>
      </c>
      <c r="L134" s="221">
        <v>6</v>
      </c>
      <c r="M134" s="221">
        <v>7</v>
      </c>
      <c r="N134" s="222">
        <v>0</v>
      </c>
      <c r="O134" s="222">
        <v>0</v>
      </c>
      <c r="P134" s="222">
        <v>0</v>
      </c>
      <c r="Q134" s="221">
        <v>0</v>
      </c>
      <c r="R134" s="221">
        <v>0</v>
      </c>
      <c r="S134" s="221">
        <v>0</v>
      </c>
      <c r="T134" s="66"/>
      <c r="U134" s="66"/>
    </row>
    <row r="135" spans="1:21" ht="36.950000000000003" customHeight="1">
      <c r="A135" s="219"/>
      <c r="B135" s="219"/>
      <c r="C135" s="210" t="s">
        <v>352</v>
      </c>
      <c r="D135" s="209">
        <f t="shared" si="2"/>
        <v>124</v>
      </c>
      <c r="E135" s="221">
        <v>19</v>
      </c>
      <c r="F135" s="221">
        <v>6</v>
      </c>
      <c r="G135" s="221">
        <v>13</v>
      </c>
      <c r="H135" s="221">
        <v>0</v>
      </c>
      <c r="I135" s="221">
        <v>0</v>
      </c>
      <c r="J135" s="221">
        <v>0</v>
      </c>
      <c r="K135" s="221">
        <v>1</v>
      </c>
      <c r="L135" s="221">
        <v>0</v>
      </c>
      <c r="M135" s="221">
        <v>1</v>
      </c>
      <c r="N135" s="221">
        <v>15</v>
      </c>
      <c r="O135" s="221">
        <v>6</v>
      </c>
      <c r="P135" s="221">
        <v>9</v>
      </c>
      <c r="Q135" s="221">
        <v>3</v>
      </c>
      <c r="R135" s="221">
        <v>0</v>
      </c>
      <c r="S135" s="221">
        <v>3</v>
      </c>
      <c r="T135" s="66"/>
      <c r="U135" s="66"/>
    </row>
    <row r="136" spans="1:21" ht="36.950000000000003" customHeight="1">
      <c r="A136" s="219"/>
      <c r="B136" s="219"/>
      <c r="C136" s="210" t="s">
        <v>353</v>
      </c>
      <c r="D136" s="209">
        <f t="shared" si="2"/>
        <v>125</v>
      </c>
      <c r="E136" s="221">
        <v>19</v>
      </c>
      <c r="F136" s="221">
        <v>7</v>
      </c>
      <c r="G136" s="221">
        <v>12</v>
      </c>
      <c r="H136" s="222">
        <v>0</v>
      </c>
      <c r="I136" s="222">
        <v>0</v>
      </c>
      <c r="J136" s="221">
        <v>0</v>
      </c>
      <c r="K136" s="221">
        <v>0</v>
      </c>
      <c r="L136" s="221">
        <v>0</v>
      </c>
      <c r="M136" s="221">
        <v>0</v>
      </c>
      <c r="N136" s="222">
        <v>18</v>
      </c>
      <c r="O136" s="222">
        <v>7</v>
      </c>
      <c r="P136" s="222">
        <v>11</v>
      </c>
      <c r="Q136" s="221">
        <v>1</v>
      </c>
      <c r="R136" s="221">
        <v>0</v>
      </c>
      <c r="S136" s="221">
        <v>1</v>
      </c>
      <c r="T136" s="66"/>
      <c r="U136" s="66"/>
    </row>
    <row r="137" spans="1:21" ht="36.950000000000003" customHeight="1">
      <c r="A137" s="219"/>
      <c r="B137" s="219"/>
      <c r="C137" s="210" t="s">
        <v>354</v>
      </c>
      <c r="D137" s="209">
        <f t="shared" si="2"/>
        <v>126</v>
      </c>
      <c r="E137" s="221">
        <v>7</v>
      </c>
      <c r="F137" s="221">
        <v>2</v>
      </c>
      <c r="G137" s="221">
        <v>5</v>
      </c>
      <c r="H137" s="222">
        <v>0</v>
      </c>
      <c r="I137" s="222">
        <v>0</v>
      </c>
      <c r="J137" s="221">
        <v>0</v>
      </c>
      <c r="K137" s="221">
        <v>7</v>
      </c>
      <c r="L137" s="221">
        <v>2</v>
      </c>
      <c r="M137" s="221">
        <v>5</v>
      </c>
      <c r="N137" s="222">
        <v>0</v>
      </c>
      <c r="O137" s="222">
        <v>0</v>
      </c>
      <c r="P137" s="222">
        <v>0</v>
      </c>
      <c r="Q137" s="221">
        <v>0</v>
      </c>
      <c r="R137" s="221">
        <v>0</v>
      </c>
      <c r="S137" s="221">
        <v>0</v>
      </c>
      <c r="T137" s="66"/>
      <c r="U137" s="66"/>
    </row>
    <row r="138" spans="1:21" ht="36.950000000000003" customHeight="1">
      <c r="A138" s="219"/>
      <c r="B138" s="219" t="s">
        <v>358</v>
      </c>
      <c r="C138" s="210" t="s">
        <v>358</v>
      </c>
      <c r="D138" s="209">
        <f t="shared" si="2"/>
        <v>127</v>
      </c>
      <c r="E138" s="221">
        <v>15</v>
      </c>
      <c r="F138" s="221">
        <v>7</v>
      </c>
      <c r="G138" s="221">
        <v>8</v>
      </c>
      <c r="H138" s="222">
        <v>0</v>
      </c>
      <c r="I138" s="222">
        <v>0</v>
      </c>
      <c r="J138" s="221">
        <v>0</v>
      </c>
      <c r="K138" s="221">
        <v>15</v>
      </c>
      <c r="L138" s="221">
        <v>7</v>
      </c>
      <c r="M138" s="221">
        <v>8</v>
      </c>
      <c r="N138" s="222">
        <v>0</v>
      </c>
      <c r="O138" s="222">
        <v>0</v>
      </c>
      <c r="P138" s="222">
        <v>0</v>
      </c>
      <c r="Q138" s="221">
        <v>0</v>
      </c>
      <c r="R138" s="221">
        <v>0</v>
      </c>
      <c r="S138" s="221">
        <v>0</v>
      </c>
      <c r="T138" s="66"/>
      <c r="U138" s="66"/>
    </row>
    <row r="139" spans="1:21" ht="36.950000000000003" customHeight="1">
      <c r="A139" s="219"/>
      <c r="B139" s="219"/>
      <c r="C139" s="210" t="s">
        <v>359</v>
      </c>
      <c r="D139" s="209">
        <f t="shared" si="2"/>
        <v>128</v>
      </c>
      <c r="E139" s="221">
        <v>6</v>
      </c>
      <c r="F139" s="221">
        <v>0</v>
      </c>
      <c r="G139" s="221">
        <v>6</v>
      </c>
      <c r="H139" s="222">
        <v>0</v>
      </c>
      <c r="I139" s="222">
        <v>0</v>
      </c>
      <c r="J139" s="221">
        <v>0</v>
      </c>
      <c r="K139" s="221">
        <v>0</v>
      </c>
      <c r="L139" s="221">
        <v>0</v>
      </c>
      <c r="M139" s="221">
        <v>0</v>
      </c>
      <c r="N139" s="222">
        <v>5</v>
      </c>
      <c r="O139" s="222">
        <v>0</v>
      </c>
      <c r="P139" s="222">
        <v>5</v>
      </c>
      <c r="Q139" s="221">
        <v>1</v>
      </c>
      <c r="R139" s="221">
        <v>0</v>
      </c>
      <c r="S139" s="221">
        <v>1</v>
      </c>
      <c r="T139" s="66"/>
      <c r="U139" s="66"/>
    </row>
    <row r="140" spans="1:21" ht="36.950000000000003" customHeight="1">
      <c r="A140" s="219"/>
      <c r="B140" s="219"/>
      <c r="C140" s="210" t="s">
        <v>358</v>
      </c>
      <c r="D140" s="209">
        <f t="shared" si="2"/>
        <v>129</v>
      </c>
      <c r="E140" s="221">
        <v>19</v>
      </c>
      <c r="F140" s="221">
        <v>4</v>
      </c>
      <c r="G140" s="221">
        <v>15</v>
      </c>
      <c r="H140" s="222">
        <v>0</v>
      </c>
      <c r="I140" s="222">
        <v>0</v>
      </c>
      <c r="J140" s="221">
        <v>0</v>
      </c>
      <c r="K140" s="221">
        <v>0</v>
      </c>
      <c r="L140" s="221">
        <v>0</v>
      </c>
      <c r="M140" s="221">
        <v>0</v>
      </c>
      <c r="N140" s="222">
        <v>15</v>
      </c>
      <c r="O140" s="222">
        <v>1</v>
      </c>
      <c r="P140" s="222">
        <v>14</v>
      </c>
      <c r="Q140" s="221">
        <v>4</v>
      </c>
      <c r="R140" s="221">
        <v>3</v>
      </c>
      <c r="S140" s="221">
        <v>1</v>
      </c>
      <c r="T140" s="66"/>
      <c r="U140" s="66"/>
    </row>
    <row r="141" spans="1:21" ht="36.950000000000003" customHeight="1">
      <c r="A141" s="219"/>
      <c r="B141" s="219"/>
      <c r="C141" s="210" t="s">
        <v>369</v>
      </c>
      <c r="D141" s="209">
        <f t="shared" si="2"/>
        <v>130</v>
      </c>
      <c r="E141" s="221">
        <v>12</v>
      </c>
      <c r="F141" s="221">
        <v>7</v>
      </c>
      <c r="G141" s="221">
        <v>5</v>
      </c>
      <c r="H141" s="222">
        <v>0</v>
      </c>
      <c r="I141" s="222">
        <v>0</v>
      </c>
      <c r="J141" s="221">
        <v>0</v>
      </c>
      <c r="K141" s="221">
        <v>12</v>
      </c>
      <c r="L141" s="221">
        <v>7</v>
      </c>
      <c r="M141" s="221">
        <v>5</v>
      </c>
      <c r="N141" s="222">
        <v>0</v>
      </c>
      <c r="O141" s="222">
        <v>0</v>
      </c>
      <c r="P141" s="222">
        <v>0</v>
      </c>
      <c r="Q141" s="221">
        <v>0</v>
      </c>
      <c r="R141" s="221">
        <v>0</v>
      </c>
      <c r="S141" s="221">
        <v>0</v>
      </c>
      <c r="T141" s="66"/>
      <c r="U141" s="66"/>
    </row>
    <row r="142" spans="1:21" ht="36.950000000000003" customHeight="1">
      <c r="A142" s="219"/>
      <c r="B142" s="219"/>
      <c r="C142" s="210" t="s">
        <v>372</v>
      </c>
      <c r="D142" s="209">
        <f t="shared" ref="D142:D205" si="3">1+D141</f>
        <v>131</v>
      </c>
      <c r="E142" s="221">
        <v>5</v>
      </c>
      <c r="F142" s="221">
        <v>2</v>
      </c>
      <c r="G142" s="221">
        <v>3</v>
      </c>
      <c r="H142" s="221">
        <v>0</v>
      </c>
      <c r="I142" s="221">
        <v>0</v>
      </c>
      <c r="J142" s="221">
        <v>0</v>
      </c>
      <c r="K142" s="221">
        <v>2</v>
      </c>
      <c r="L142" s="221">
        <v>0</v>
      </c>
      <c r="M142" s="221">
        <v>2</v>
      </c>
      <c r="N142" s="221">
        <v>3</v>
      </c>
      <c r="O142" s="221">
        <v>2</v>
      </c>
      <c r="P142" s="221">
        <v>1</v>
      </c>
      <c r="Q142" s="221">
        <v>0</v>
      </c>
      <c r="R142" s="221">
        <v>0</v>
      </c>
      <c r="S142" s="221">
        <v>0</v>
      </c>
      <c r="T142" s="66"/>
      <c r="U142" s="66"/>
    </row>
    <row r="143" spans="1:21" ht="36.950000000000003" customHeight="1">
      <c r="A143" s="219"/>
      <c r="B143" s="219"/>
      <c r="C143" s="210" t="s">
        <v>373</v>
      </c>
      <c r="D143" s="209">
        <f t="shared" si="3"/>
        <v>132</v>
      </c>
      <c r="E143" s="221">
        <v>38</v>
      </c>
      <c r="F143" s="221">
        <v>21</v>
      </c>
      <c r="G143" s="221">
        <v>17</v>
      </c>
      <c r="H143" s="221">
        <v>0</v>
      </c>
      <c r="I143" s="221">
        <v>0</v>
      </c>
      <c r="J143" s="221">
        <v>0</v>
      </c>
      <c r="K143" s="221">
        <v>37</v>
      </c>
      <c r="L143" s="221">
        <v>21</v>
      </c>
      <c r="M143" s="221">
        <v>16</v>
      </c>
      <c r="N143" s="221">
        <v>1</v>
      </c>
      <c r="O143" s="221">
        <v>0</v>
      </c>
      <c r="P143" s="221">
        <v>1</v>
      </c>
      <c r="Q143" s="221">
        <v>0</v>
      </c>
      <c r="R143" s="221">
        <v>0</v>
      </c>
      <c r="S143" s="221">
        <v>0</v>
      </c>
      <c r="T143" s="66"/>
      <c r="U143" s="66"/>
    </row>
    <row r="144" spans="1:21" ht="36.950000000000003" customHeight="1">
      <c r="A144" s="219"/>
      <c r="B144" s="219"/>
      <c r="C144" s="210" t="s">
        <v>363</v>
      </c>
      <c r="D144" s="209">
        <f t="shared" si="3"/>
        <v>133</v>
      </c>
      <c r="E144" s="221">
        <v>18</v>
      </c>
      <c r="F144" s="221">
        <v>11</v>
      </c>
      <c r="G144" s="221">
        <v>7</v>
      </c>
      <c r="H144" s="221">
        <v>0</v>
      </c>
      <c r="I144" s="221">
        <v>0</v>
      </c>
      <c r="J144" s="221">
        <v>0</v>
      </c>
      <c r="K144" s="221">
        <v>0</v>
      </c>
      <c r="L144" s="221">
        <v>0</v>
      </c>
      <c r="M144" s="221">
        <v>0</v>
      </c>
      <c r="N144" s="221">
        <v>11</v>
      </c>
      <c r="O144" s="221">
        <v>8</v>
      </c>
      <c r="P144" s="221">
        <v>3</v>
      </c>
      <c r="Q144" s="221">
        <v>7</v>
      </c>
      <c r="R144" s="221">
        <v>3</v>
      </c>
      <c r="S144" s="221">
        <v>4</v>
      </c>
      <c r="T144" s="66"/>
      <c r="U144" s="66"/>
    </row>
    <row r="145" spans="1:21" ht="36.950000000000003" customHeight="1">
      <c r="A145" s="219"/>
      <c r="B145" s="219"/>
      <c r="C145" s="210" t="s">
        <v>364</v>
      </c>
      <c r="D145" s="209">
        <f t="shared" si="3"/>
        <v>134</v>
      </c>
      <c r="E145" s="221">
        <v>6</v>
      </c>
      <c r="F145" s="221">
        <v>6</v>
      </c>
      <c r="G145" s="221">
        <v>0</v>
      </c>
      <c r="H145" s="222">
        <v>0</v>
      </c>
      <c r="I145" s="222">
        <v>0</v>
      </c>
      <c r="J145" s="221">
        <v>0</v>
      </c>
      <c r="K145" s="221">
        <v>0</v>
      </c>
      <c r="L145" s="221">
        <v>0</v>
      </c>
      <c r="M145" s="221">
        <v>0</v>
      </c>
      <c r="N145" s="222">
        <v>6</v>
      </c>
      <c r="O145" s="222">
        <v>6</v>
      </c>
      <c r="P145" s="222">
        <v>0</v>
      </c>
      <c r="Q145" s="221">
        <v>0</v>
      </c>
      <c r="R145" s="221">
        <v>0</v>
      </c>
      <c r="S145" s="221">
        <v>0</v>
      </c>
      <c r="T145" s="66"/>
      <c r="U145" s="66"/>
    </row>
    <row r="146" spans="1:21" ht="36.950000000000003" customHeight="1">
      <c r="A146" s="219"/>
      <c r="B146" s="219"/>
      <c r="C146" s="210" t="s">
        <v>360</v>
      </c>
      <c r="D146" s="209">
        <f t="shared" si="3"/>
        <v>135</v>
      </c>
      <c r="E146" s="221">
        <v>4</v>
      </c>
      <c r="F146" s="221">
        <v>2</v>
      </c>
      <c r="G146" s="221">
        <v>2</v>
      </c>
      <c r="H146" s="222">
        <v>0</v>
      </c>
      <c r="I146" s="222">
        <v>0</v>
      </c>
      <c r="J146" s="221">
        <v>0</v>
      </c>
      <c r="K146" s="221">
        <v>0</v>
      </c>
      <c r="L146" s="221">
        <v>0</v>
      </c>
      <c r="M146" s="221">
        <v>0</v>
      </c>
      <c r="N146" s="222">
        <v>2</v>
      </c>
      <c r="O146" s="222">
        <v>0</v>
      </c>
      <c r="P146" s="222">
        <v>2</v>
      </c>
      <c r="Q146" s="221">
        <v>2</v>
      </c>
      <c r="R146" s="221">
        <v>2</v>
      </c>
      <c r="S146" s="221">
        <v>0</v>
      </c>
      <c r="T146" s="66"/>
      <c r="U146" s="66"/>
    </row>
    <row r="147" spans="1:21" ht="36.950000000000003" customHeight="1">
      <c r="A147" s="219"/>
      <c r="B147" s="219"/>
      <c r="C147" s="210" t="s">
        <v>360</v>
      </c>
      <c r="D147" s="209">
        <f t="shared" si="3"/>
        <v>136</v>
      </c>
      <c r="E147" s="221">
        <v>49</v>
      </c>
      <c r="F147" s="221">
        <v>37</v>
      </c>
      <c r="G147" s="221">
        <v>12</v>
      </c>
      <c r="H147" s="222">
        <v>0</v>
      </c>
      <c r="I147" s="222">
        <v>0</v>
      </c>
      <c r="J147" s="221">
        <v>0</v>
      </c>
      <c r="K147" s="221">
        <v>49</v>
      </c>
      <c r="L147" s="221">
        <v>37</v>
      </c>
      <c r="M147" s="221">
        <v>12</v>
      </c>
      <c r="N147" s="222">
        <v>0</v>
      </c>
      <c r="O147" s="222">
        <v>0</v>
      </c>
      <c r="P147" s="222">
        <v>0</v>
      </c>
      <c r="Q147" s="221">
        <v>0</v>
      </c>
      <c r="R147" s="221">
        <v>0</v>
      </c>
      <c r="S147" s="221">
        <v>0</v>
      </c>
      <c r="T147" s="66"/>
      <c r="U147" s="66"/>
    </row>
    <row r="148" spans="1:21" ht="36.950000000000003" customHeight="1">
      <c r="A148" s="219"/>
      <c r="B148" s="219"/>
      <c r="C148" s="210" t="s">
        <v>366</v>
      </c>
      <c r="D148" s="209">
        <f t="shared" si="3"/>
        <v>137</v>
      </c>
      <c r="E148" s="221">
        <v>2</v>
      </c>
      <c r="F148" s="221">
        <v>2</v>
      </c>
      <c r="G148" s="221">
        <v>0</v>
      </c>
      <c r="H148" s="222">
        <v>0</v>
      </c>
      <c r="I148" s="222">
        <v>0</v>
      </c>
      <c r="J148" s="221">
        <v>0</v>
      </c>
      <c r="K148" s="221">
        <v>0</v>
      </c>
      <c r="L148" s="221">
        <v>0</v>
      </c>
      <c r="M148" s="221">
        <v>0</v>
      </c>
      <c r="N148" s="222">
        <v>2</v>
      </c>
      <c r="O148" s="222">
        <v>2</v>
      </c>
      <c r="P148" s="222">
        <v>0</v>
      </c>
      <c r="Q148" s="221">
        <v>0</v>
      </c>
      <c r="R148" s="221">
        <v>0</v>
      </c>
      <c r="S148" s="221">
        <v>0</v>
      </c>
      <c r="T148" s="66"/>
      <c r="U148" s="66"/>
    </row>
    <row r="149" spans="1:21" ht="36.950000000000003" customHeight="1">
      <c r="A149" s="219"/>
      <c r="B149" s="219"/>
      <c r="C149" s="210" t="s">
        <v>369</v>
      </c>
      <c r="D149" s="209">
        <f t="shared" si="3"/>
        <v>138</v>
      </c>
      <c r="E149" s="221">
        <v>4</v>
      </c>
      <c r="F149" s="221">
        <v>3</v>
      </c>
      <c r="G149" s="221">
        <v>1</v>
      </c>
      <c r="H149" s="222">
        <v>0</v>
      </c>
      <c r="I149" s="222">
        <v>0</v>
      </c>
      <c r="J149" s="221">
        <v>0</v>
      </c>
      <c r="K149" s="221">
        <v>0</v>
      </c>
      <c r="L149" s="221">
        <v>0</v>
      </c>
      <c r="M149" s="221">
        <v>0</v>
      </c>
      <c r="N149" s="222">
        <v>4</v>
      </c>
      <c r="O149" s="222">
        <v>3</v>
      </c>
      <c r="P149" s="222">
        <v>1</v>
      </c>
      <c r="Q149" s="221">
        <v>0</v>
      </c>
      <c r="R149" s="221">
        <v>0</v>
      </c>
      <c r="S149" s="221">
        <v>0</v>
      </c>
      <c r="T149" s="66"/>
      <c r="U149" s="66"/>
    </row>
    <row r="150" spans="1:21" ht="36.950000000000003" customHeight="1">
      <c r="A150" s="219"/>
      <c r="B150" s="219"/>
      <c r="C150" s="210" t="s">
        <v>362</v>
      </c>
      <c r="D150" s="209">
        <f t="shared" si="3"/>
        <v>139</v>
      </c>
      <c r="E150" s="221">
        <v>7</v>
      </c>
      <c r="F150" s="221">
        <v>2</v>
      </c>
      <c r="G150" s="221">
        <v>5</v>
      </c>
      <c r="H150" s="222">
        <v>0</v>
      </c>
      <c r="I150" s="222">
        <v>0</v>
      </c>
      <c r="J150" s="221">
        <v>0</v>
      </c>
      <c r="K150" s="221">
        <v>7</v>
      </c>
      <c r="L150" s="221">
        <v>2</v>
      </c>
      <c r="M150" s="221">
        <v>5</v>
      </c>
      <c r="N150" s="222">
        <v>0</v>
      </c>
      <c r="O150" s="222">
        <v>0</v>
      </c>
      <c r="P150" s="222">
        <v>0</v>
      </c>
      <c r="Q150" s="221">
        <v>0</v>
      </c>
      <c r="R150" s="221">
        <v>0</v>
      </c>
      <c r="S150" s="221">
        <v>0</v>
      </c>
      <c r="T150" s="66"/>
      <c r="U150" s="66"/>
    </row>
    <row r="151" spans="1:21" ht="36.950000000000003" customHeight="1">
      <c r="A151" s="219"/>
      <c r="B151" s="219"/>
      <c r="C151" s="210" t="s">
        <v>362</v>
      </c>
      <c r="D151" s="209">
        <f t="shared" si="3"/>
        <v>140</v>
      </c>
      <c r="E151" s="221">
        <v>3</v>
      </c>
      <c r="F151" s="221">
        <v>1</v>
      </c>
      <c r="G151" s="221">
        <v>2</v>
      </c>
      <c r="H151" s="222">
        <v>0</v>
      </c>
      <c r="I151" s="222">
        <v>0</v>
      </c>
      <c r="J151" s="221">
        <v>0</v>
      </c>
      <c r="K151" s="221">
        <v>0</v>
      </c>
      <c r="L151" s="221">
        <v>0</v>
      </c>
      <c r="M151" s="221">
        <v>0</v>
      </c>
      <c r="N151" s="222">
        <v>1</v>
      </c>
      <c r="O151" s="222">
        <v>0</v>
      </c>
      <c r="P151" s="222">
        <v>1</v>
      </c>
      <c r="Q151" s="221">
        <v>2</v>
      </c>
      <c r="R151" s="221">
        <v>1</v>
      </c>
      <c r="S151" s="221">
        <v>1</v>
      </c>
      <c r="T151" s="66"/>
      <c r="U151" s="66"/>
    </row>
    <row r="152" spans="1:21" ht="36.950000000000003" customHeight="1">
      <c r="A152" s="219"/>
      <c r="B152" s="219"/>
      <c r="C152" s="210" t="s">
        <v>363</v>
      </c>
      <c r="D152" s="209">
        <f t="shared" si="3"/>
        <v>141</v>
      </c>
      <c r="E152" s="221">
        <v>35</v>
      </c>
      <c r="F152" s="221">
        <v>30</v>
      </c>
      <c r="G152" s="221">
        <v>5</v>
      </c>
      <c r="H152" s="222">
        <v>0</v>
      </c>
      <c r="I152" s="222">
        <v>0</v>
      </c>
      <c r="J152" s="221">
        <v>0</v>
      </c>
      <c r="K152" s="221">
        <v>35</v>
      </c>
      <c r="L152" s="221">
        <v>30</v>
      </c>
      <c r="M152" s="221">
        <v>5</v>
      </c>
      <c r="N152" s="222">
        <v>0</v>
      </c>
      <c r="O152" s="222">
        <v>0</v>
      </c>
      <c r="P152" s="222">
        <v>0</v>
      </c>
      <c r="Q152" s="221">
        <v>0</v>
      </c>
      <c r="R152" s="221">
        <v>0</v>
      </c>
      <c r="S152" s="221">
        <v>0</v>
      </c>
      <c r="T152" s="66"/>
      <c r="U152" s="66"/>
    </row>
    <row r="153" spans="1:21" ht="36.950000000000003" customHeight="1">
      <c r="A153" s="219"/>
      <c r="B153" s="219" t="s">
        <v>374</v>
      </c>
      <c r="C153" s="210" t="s">
        <v>371</v>
      </c>
      <c r="D153" s="209">
        <f t="shared" si="3"/>
        <v>142</v>
      </c>
      <c r="E153" s="221">
        <v>1</v>
      </c>
      <c r="F153" s="221">
        <v>0</v>
      </c>
      <c r="G153" s="221">
        <v>1</v>
      </c>
      <c r="H153" s="222">
        <v>0</v>
      </c>
      <c r="I153" s="222">
        <v>0</v>
      </c>
      <c r="J153" s="221">
        <v>0</v>
      </c>
      <c r="K153" s="221">
        <v>0</v>
      </c>
      <c r="L153" s="221">
        <v>0</v>
      </c>
      <c r="M153" s="221">
        <v>0</v>
      </c>
      <c r="N153" s="222">
        <v>1</v>
      </c>
      <c r="O153" s="222">
        <v>0</v>
      </c>
      <c r="P153" s="222">
        <v>1</v>
      </c>
      <c r="Q153" s="221">
        <v>0</v>
      </c>
      <c r="R153" s="221">
        <v>0</v>
      </c>
      <c r="S153" s="221">
        <v>0</v>
      </c>
      <c r="T153" s="66"/>
      <c r="U153" s="66"/>
    </row>
    <row r="154" spans="1:21" ht="36.950000000000003" customHeight="1">
      <c r="A154" s="219"/>
      <c r="B154" s="219"/>
      <c r="C154" s="210" t="s">
        <v>354</v>
      </c>
      <c r="D154" s="209">
        <f t="shared" si="3"/>
        <v>143</v>
      </c>
      <c r="E154" s="221">
        <v>6</v>
      </c>
      <c r="F154" s="221">
        <v>1</v>
      </c>
      <c r="G154" s="221">
        <v>5</v>
      </c>
      <c r="H154" s="222">
        <v>0</v>
      </c>
      <c r="I154" s="222">
        <v>0</v>
      </c>
      <c r="J154" s="221">
        <v>0</v>
      </c>
      <c r="K154" s="221">
        <v>0</v>
      </c>
      <c r="L154" s="221">
        <v>0</v>
      </c>
      <c r="M154" s="221">
        <v>0</v>
      </c>
      <c r="N154" s="222">
        <v>5</v>
      </c>
      <c r="O154" s="222">
        <v>1</v>
      </c>
      <c r="P154" s="222">
        <v>4</v>
      </c>
      <c r="Q154" s="221">
        <v>1</v>
      </c>
      <c r="R154" s="221">
        <v>0</v>
      </c>
      <c r="S154" s="221">
        <v>1</v>
      </c>
      <c r="T154" s="66"/>
      <c r="U154" s="66"/>
    </row>
    <row r="155" spans="1:21" ht="36.950000000000003" customHeight="1">
      <c r="A155" s="219"/>
      <c r="B155" s="219"/>
      <c r="C155" s="210" t="s">
        <v>374</v>
      </c>
      <c r="D155" s="209">
        <f t="shared" si="3"/>
        <v>144</v>
      </c>
      <c r="E155" s="221">
        <v>10</v>
      </c>
      <c r="F155" s="221">
        <v>2</v>
      </c>
      <c r="G155" s="221">
        <v>8</v>
      </c>
      <c r="H155" s="222">
        <v>0</v>
      </c>
      <c r="I155" s="222">
        <v>0</v>
      </c>
      <c r="J155" s="221">
        <v>0</v>
      </c>
      <c r="K155" s="221">
        <v>0</v>
      </c>
      <c r="L155" s="221">
        <v>0</v>
      </c>
      <c r="M155" s="221">
        <v>0</v>
      </c>
      <c r="N155" s="222">
        <v>10</v>
      </c>
      <c r="O155" s="222">
        <v>2</v>
      </c>
      <c r="P155" s="222">
        <v>8</v>
      </c>
      <c r="Q155" s="221">
        <v>0</v>
      </c>
      <c r="R155" s="221">
        <v>0</v>
      </c>
      <c r="S155" s="221">
        <v>0</v>
      </c>
      <c r="T155" s="66"/>
      <c r="U155" s="66"/>
    </row>
    <row r="156" spans="1:21" ht="36.950000000000003" customHeight="1">
      <c r="A156" s="219"/>
      <c r="B156" s="219"/>
      <c r="C156" s="210" t="s">
        <v>374</v>
      </c>
      <c r="D156" s="209">
        <f t="shared" si="3"/>
        <v>145</v>
      </c>
      <c r="E156" s="221">
        <v>23</v>
      </c>
      <c r="F156" s="221">
        <v>11</v>
      </c>
      <c r="G156" s="221">
        <v>12</v>
      </c>
      <c r="H156" s="222">
        <v>0</v>
      </c>
      <c r="I156" s="222">
        <v>0</v>
      </c>
      <c r="J156" s="221">
        <v>0</v>
      </c>
      <c r="K156" s="221">
        <v>23</v>
      </c>
      <c r="L156" s="221">
        <v>11</v>
      </c>
      <c r="M156" s="221">
        <v>12</v>
      </c>
      <c r="N156" s="222">
        <v>0</v>
      </c>
      <c r="O156" s="222">
        <v>0</v>
      </c>
      <c r="P156" s="222">
        <v>0</v>
      </c>
      <c r="Q156" s="221">
        <v>0</v>
      </c>
      <c r="R156" s="221">
        <v>0</v>
      </c>
      <c r="S156" s="221">
        <v>0</v>
      </c>
      <c r="T156" s="66"/>
      <c r="U156" s="66"/>
    </row>
    <row r="157" spans="1:21" ht="36.950000000000003" customHeight="1">
      <c r="A157" s="219"/>
      <c r="B157" s="219"/>
      <c r="C157" s="210" t="s">
        <v>376</v>
      </c>
      <c r="D157" s="209">
        <f t="shared" si="3"/>
        <v>146</v>
      </c>
      <c r="E157" s="221">
        <v>3</v>
      </c>
      <c r="F157" s="221">
        <v>3</v>
      </c>
      <c r="G157" s="221">
        <v>0</v>
      </c>
      <c r="H157" s="222">
        <v>0</v>
      </c>
      <c r="I157" s="222">
        <v>0</v>
      </c>
      <c r="J157" s="221">
        <v>0</v>
      </c>
      <c r="K157" s="221">
        <v>0</v>
      </c>
      <c r="L157" s="221">
        <v>0</v>
      </c>
      <c r="M157" s="221">
        <v>0</v>
      </c>
      <c r="N157" s="222">
        <v>3</v>
      </c>
      <c r="O157" s="222">
        <v>3</v>
      </c>
      <c r="P157" s="222">
        <v>0</v>
      </c>
      <c r="Q157" s="221">
        <v>0</v>
      </c>
      <c r="R157" s="221">
        <v>0</v>
      </c>
      <c r="S157" s="221">
        <v>0</v>
      </c>
      <c r="T157" s="66"/>
      <c r="U157" s="66"/>
    </row>
    <row r="158" spans="1:21" ht="36.950000000000003" customHeight="1">
      <c r="A158" s="219"/>
      <c r="B158" s="219" t="s">
        <v>377</v>
      </c>
      <c r="C158" s="210" t="s">
        <v>378</v>
      </c>
      <c r="D158" s="209">
        <f t="shared" si="3"/>
        <v>147</v>
      </c>
      <c r="E158" s="221">
        <v>14</v>
      </c>
      <c r="F158" s="221">
        <v>11</v>
      </c>
      <c r="G158" s="221">
        <v>3</v>
      </c>
      <c r="H158" s="222">
        <v>0</v>
      </c>
      <c r="I158" s="222">
        <v>0</v>
      </c>
      <c r="J158" s="221">
        <v>0</v>
      </c>
      <c r="K158" s="221">
        <v>14</v>
      </c>
      <c r="L158" s="221">
        <v>11</v>
      </c>
      <c r="M158" s="221">
        <v>3</v>
      </c>
      <c r="N158" s="222">
        <v>0</v>
      </c>
      <c r="O158" s="222">
        <v>0</v>
      </c>
      <c r="P158" s="222">
        <v>0</v>
      </c>
      <c r="Q158" s="221">
        <v>0</v>
      </c>
      <c r="R158" s="221">
        <v>0</v>
      </c>
      <c r="S158" s="221">
        <v>0</v>
      </c>
      <c r="T158" s="66"/>
      <c r="U158" s="66"/>
    </row>
    <row r="159" spans="1:21" ht="36.950000000000003" customHeight="1">
      <c r="A159" s="219"/>
      <c r="B159" s="219"/>
      <c r="C159" s="210" t="s">
        <v>379</v>
      </c>
      <c r="D159" s="209">
        <f t="shared" si="3"/>
        <v>148</v>
      </c>
      <c r="E159" s="221">
        <v>7</v>
      </c>
      <c r="F159" s="221">
        <v>3</v>
      </c>
      <c r="G159" s="221">
        <v>4</v>
      </c>
      <c r="H159" s="221">
        <v>0</v>
      </c>
      <c r="I159" s="221">
        <v>0</v>
      </c>
      <c r="J159" s="221">
        <v>0</v>
      </c>
      <c r="K159" s="221">
        <v>0</v>
      </c>
      <c r="L159" s="221">
        <v>0</v>
      </c>
      <c r="M159" s="221">
        <v>0</v>
      </c>
      <c r="N159" s="221">
        <v>6</v>
      </c>
      <c r="O159" s="221">
        <v>2</v>
      </c>
      <c r="P159" s="221">
        <v>4</v>
      </c>
      <c r="Q159" s="221">
        <v>1</v>
      </c>
      <c r="R159" s="221">
        <v>1</v>
      </c>
      <c r="S159" s="221">
        <v>0</v>
      </c>
      <c r="T159" s="66"/>
      <c r="U159" s="66"/>
    </row>
    <row r="160" spans="1:21" ht="36.950000000000003" customHeight="1">
      <c r="A160" s="219"/>
      <c r="B160" s="219"/>
      <c r="C160" s="210" t="s">
        <v>381</v>
      </c>
      <c r="D160" s="209">
        <f t="shared" si="3"/>
        <v>149</v>
      </c>
      <c r="E160" s="221">
        <v>5</v>
      </c>
      <c r="F160" s="221">
        <v>3</v>
      </c>
      <c r="G160" s="221">
        <v>2</v>
      </c>
      <c r="H160" s="222">
        <v>0</v>
      </c>
      <c r="I160" s="222">
        <v>0</v>
      </c>
      <c r="J160" s="221">
        <v>0</v>
      </c>
      <c r="K160" s="221">
        <v>0</v>
      </c>
      <c r="L160" s="221">
        <v>0</v>
      </c>
      <c r="M160" s="221">
        <v>0</v>
      </c>
      <c r="N160" s="222">
        <v>5</v>
      </c>
      <c r="O160" s="222">
        <v>3</v>
      </c>
      <c r="P160" s="222">
        <v>2</v>
      </c>
      <c r="Q160" s="221">
        <v>0</v>
      </c>
      <c r="R160" s="221">
        <v>0</v>
      </c>
      <c r="S160" s="221">
        <v>0</v>
      </c>
      <c r="T160" s="66"/>
      <c r="U160" s="66"/>
    </row>
    <row r="161" spans="1:21" ht="36.950000000000003" customHeight="1">
      <c r="A161" s="219"/>
      <c r="B161" s="219"/>
      <c r="C161" s="210" t="s">
        <v>381</v>
      </c>
      <c r="D161" s="209">
        <f t="shared" si="3"/>
        <v>150</v>
      </c>
      <c r="E161" s="221">
        <v>22</v>
      </c>
      <c r="F161" s="221">
        <v>8</v>
      </c>
      <c r="G161" s="221">
        <v>14</v>
      </c>
      <c r="H161" s="222">
        <v>0</v>
      </c>
      <c r="I161" s="222">
        <v>0</v>
      </c>
      <c r="J161" s="221">
        <v>0</v>
      </c>
      <c r="K161" s="221">
        <v>22</v>
      </c>
      <c r="L161" s="221">
        <v>8</v>
      </c>
      <c r="M161" s="221">
        <v>14</v>
      </c>
      <c r="N161" s="222">
        <v>0</v>
      </c>
      <c r="O161" s="222">
        <v>0</v>
      </c>
      <c r="P161" s="222">
        <v>0</v>
      </c>
      <c r="Q161" s="221">
        <v>0</v>
      </c>
      <c r="R161" s="221">
        <v>0</v>
      </c>
      <c r="S161" s="221">
        <v>0</v>
      </c>
      <c r="T161" s="66"/>
      <c r="U161" s="66"/>
    </row>
    <row r="162" spans="1:21" ht="26.1" customHeight="1">
      <c r="A162" s="219" t="s">
        <v>382</v>
      </c>
      <c r="B162" s="219" t="s">
        <v>698</v>
      </c>
      <c r="C162" s="210" t="s">
        <v>384</v>
      </c>
      <c r="D162" s="209">
        <f t="shared" si="3"/>
        <v>151</v>
      </c>
      <c r="E162" s="221">
        <v>15</v>
      </c>
      <c r="F162" s="221">
        <v>10</v>
      </c>
      <c r="G162" s="221">
        <v>5</v>
      </c>
      <c r="H162" s="222">
        <v>0</v>
      </c>
      <c r="I162" s="222">
        <v>0</v>
      </c>
      <c r="J162" s="221">
        <v>0</v>
      </c>
      <c r="K162" s="221">
        <v>15</v>
      </c>
      <c r="L162" s="221">
        <v>10</v>
      </c>
      <c r="M162" s="221">
        <v>5</v>
      </c>
      <c r="N162" s="222">
        <v>0</v>
      </c>
      <c r="O162" s="222">
        <v>0</v>
      </c>
      <c r="P162" s="222">
        <v>0</v>
      </c>
      <c r="Q162" s="221">
        <v>0</v>
      </c>
      <c r="R162" s="221">
        <v>0</v>
      </c>
      <c r="S162" s="221">
        <v>0</v>
      </c>
      <c r="T162" s="66"/>
      <c r="U162" s="66"/>
    </row>
    <row r="163" spans="1:21" ht="26.1" customHeight="1">
      <c r="A163" s="219"/>
      <c r="B163" s="219"/>
      <c r="C163" s="210" t="s">
        <v>385</v>
      </c>
      <c r="D163" s="209">
        <f t="shared" si="3"/>
        <v>152</v>
      </c>
      <c r="E163" s="221">
        <v>2</v>
      </c>
      <c r="F163" s="221">
        <v>1</v>
      </c>
      <c r="G163" s="221">
        <v>1</v>
      </c>
      <c r="H163" s="222">
        <v>0</v>
      </c>
      <c r="I163" s="222">
        <v>0</v>
      </c>
      <c r="J163" s="221">
        <v>0</v>
      </c>
      <c r="K163" s="221">
        <v>0</v>
      </c>
      <c r="L163" s="221">
        <v>0</v>
      </c>
      <c r="M163" s="221">
        <v>0</v>
      </c>
      <c r="N163" s="222">
        <v>2</v>
      </c>
      <c r="O163" s="222">
        <v>1</v>
      </c>
      <c r="P163" s="222">
        <v>1</v>
      </c>
      <c r="Q163" s="221">
        <v>0</v>
      </c>
      <c r="R163" s="221">
        <v>0</v>
      </c>
      <c r="S163" s="221">
        <v>0</v>
      </c>
      <c r="T163" s="66"/>
      <c r="U163" s="66"/>
    </row>
    <row r="164" spans="1:21" ht="26.1" customHeight="1">
      <c r="A164" s="219"/>
      <c r="B164" s="219"/>
      <c r="C164" s="210" t="s">
        <v>388</v>
      </c>
      <c r="D164" s="209">
        <f t="shared" si="3"/>
        <v>153</v>
      </c>
      <c r="E164" s="221">
        <v>39</v>
      </c>
      <c r="F164" s="221">
        <v>29</v>
      </c>
      <c r="G164" s="221">
        <v>10</v>
      </c>
      <c r="H164" s="222">
        <v>0</v>
      </c>
      <c r="I164" s="222">
        <v>0</v>
      </c>
      <c r="J164" s="221">
        <v>0</v>
      </c>
      <c r="K164" s="221">
        <v>39</v>
      </c>
      <c r="L164" s="221">
        <v>29</v>
      </c>
      <c r="M164" s="221">
        <v>10</v>
      </c>
      <c r="N164" s="222">
        <v>0</v>
      </c>
      <c r="O164" s="222">
        <v>0</v>
      </c>
      <c r="P164" s="222">
        <v>0</v>
      </c>
      <c r="Q164" s="221">
        <v>0</v>
      </c>
      <c r="R164" s="221">
        <v>0</v>
      </c>
      <c r="S164" s="221">
        <v>0</v>
      </c>
      <c r="T164" s="66"/>
      <c r="U164" s="66"/>
    </row>
    <row r="165" spans="1:21" ht="26.1" customHeight="1">
      <c r="A165" s="219"/>
      <c r="B165" s="219"/>
      <c r="C165" s="210" t="s">
        <v>386</v>
      </c>
      <c r="D165" s="209">
        <f t="shared" si="3"/>
        <v>154</v>
      </c>
      <c r="E165" s="221">
        <v>2</v>
      </c>
      <c r="F165" s="221">
        <v>0</v>
      </c>
      <c r="G165" s="221">
        <v>2</v>
      </c>
      <c r="H165" s="222">
        <v>0</v>
      </c>
      <c r="I165" s="222">
        <v>0</v>
      </c>
      <c r="J165" s="221">
        <v>0</v>
      </c>
      <c r="K165" s="221">
        <v>0</v>
      </c>
      <c r="L165" s="221">
        <v>0</v>
      </c>
      <c r="M165" s="221">
        <v>0</v>
      </c>
      <c r="N165" s="222">
        <v>2</v>
      </c>
      <c r="O165" s="222">
        <v>0</v>
      </c>
      <c r="P165" s="222">
        <v>2</v>
      </c>
      <c r="Q165" s="221">
        <v>0</v>
      </c>
      <c r="R165" s="221">
        <v>0</v>
      </c>
      <c r="S165" s="221">
        <v>0</v>
      </c>
      <c r="T165" s="66"/>
      <c r="U165" s="66"/>
    </row>
    <row r="166" spans="1:21" ht="26.1" customHeight="1">
      <c r="A166" s="219"/>
      <c r="B166" s="219"/>
      <c r="C166" s="210" t="s">
        <v>385</v>
      </c>
      <c r="D166" s="209">
        <f t="shared" si="3"/>
        <v>155</v>
      </c>
      <c r="E166" s="221">
        <v>8</v>
      </c>
      <c r="F166" s="221">
        <v>8</v>
      </c>
      <c r="G166" s="221">
        <v>0</v>
      </c>
      <c r="H166" s="222">
        <v>0</v>
      </c>
      <c r="I166" s="222">
        <v>0</v>
      </c>
      <c r="J166" s="221">
        <v>0</v>
      </c>
      <c r="K166" s="221">
        <v>8</v>
      </c>
      <c r="L166" s="221">
        <v>8</v>
      </c>
      <c r="M166" s="221">
        <v>0</v>
      </c>
      <c r="N166" s="222">
        <v>0</v>
      </c>
      <c r="O166" s="222">
        <v>0</v>
      </c>
      <c r="P166" s="222">
        <v>0</v>
      </c>
      <c r="Q166" s="221">
        <v>0</v>
      </c>
      <c r="R166" s="221">
        <v>0</v>
      </c>
      <c r="S166" s="221">
        <v>0</v>
      </c>
      <c r="T166" s="66"/>
      <c r="U166" s="66"/>
    </row>
    <row r="167" spans="1:21" ht="26.1" customHeight="1">
      <c r="A167" s="219"/>
      <c r="B167" s="219"/>
      <c r="C167" s="210" t="s">
        <v>389</v>
      </c>
      <c r="D167" s="209">
        <f t="shared" si="3"/>
        <v>156</v>
      </c>
      <c r="E167" s="221">
        <v>41</v>
      </c>
      <c r="F167" s="221">
        <v>32</v>
      </c>
      <c r="G167" s="221">
        <v>9</v>
      </c>
      <c r="H167" s="222">
        <v>0</v>
      </c>
      <c r="I167" s="222">
        <v>0</v>
      </c>
      <c r="J167" s="221">
        <v>0</v>
      </c>
      <c r="K167" s="221">
        <v>41</v>
      </c>
      <c r="L167" s="221">
        <v>32</v>
      </c>
      <c r="M167" s="221">
        <v>9</v>
      </c>
      <c r="N167" s="222">
        <v>0</v>
      </c>
      <c r="O167" s="222">
        <v>0</v>
      </c>
      <c r="P167" s="222">
        <v>0</v>
      </c>
      <c r="Q167" s="221">
        <v>0</v>
      </c>
      <c r="R167" s="221">
        <v>0</v>
      </c>
      <c r="S167" s="221">
        <v>0</v>
      </c>
      <c r="T167" s="66"/>
      <c r="U167" s="66"/>
    </row>
    <row r="168" spans="1:21" ht="26.1" customHeight="1">
      <c r="A168" s="219"/>
      <c r="B168" s="219"/>
      <c r="C168" s="210" t="s">
        <v>387</v>
      </c>
      <c r="D168" s="209">
        <f t="shared" si="3"/>
        <v>157</v>
      </c>
      <c r="E168" s="221">
        <v>101</v>
      </c>
      <c r="F168" s="221">
        <v>70</v>
      </c>
      <c r="G168" s="221">
        <v>31</v>
      </c>
      <c r="H168" s="222">
        <v>0</v>
      </c>
      <c r="I168" s="222">
        <v>0</v>
      </c>
      <c r="J168" s="221">
        <v>0</v>
      </c>
      <c r="K168" s="221">
        <v>101</v>
      </c>
      <c r="L168" s="221">
        <v>70</v>
      </c>
      <c r="M168" s="221">
        <v>31</v>
      </c>
      <c r="N168" s="222">
        <v>0</v>
      </c>
      <c r="O168" s="222">
        <v>0</v>
      </c>
      <c r="P168" s="222">
        <v>0</v>
      </c>
      <c r="Q168" s="221">
        <v>0</v>
      </c>
      <c r="R168" s="221">
        <v>0</v>
      </c>
      <c r="S168" s="221">
        <v>0</v>
      </c>
      <c r="T168" s="66"/>
      <c r="U168" s="66"/>
    </row>
    <row r="169" spans="1:21" ht="26.1" customHeight="1">
      <c r="A169" s="219"/>
      <c r="B169" s="219" t="s">
        <v>699</v>
      </c>
      <c r="C169" s="210" t="s">
        <v>392</v>
      </c>
      <c r="D169" s="209">
        <f t="shared" si="3"/>
        <v>158</v>
      </c>
      <c r="E169" s="221">
        <v>828</v>
      </c>
      <c r="F169" s="221">
        <v>697</v>
      </c>
      <c r="G169" s="221">
        <v>131</v>
      </c>
      <c r="H169" s="222">
        <v>0</v>
      </c>
      <c r="I169" s="222">
        <v>0</v>
      </c>
      <c r="J169" s="221">
        <v>0</v>
      </c>
      <c r="K169" s="221">
        <v>828</v>
      </c>
      <c r="L169" s="221">
        <v>697</v>
      </c>
      <c r="M169" s="221">
        <v>131</v>
      </c>
      <c r="N169" s="222">
        <v>0</v>
      </c>
      <c r="O169" s="222">
        <v>0</v>
      </c>
      <c r="P169" s="222">
        <v>0</v>
      </c>
      <c r="Q169" s="221">
        <v>0</v>
      </c>
      <c r="R169" s="221">
        <v>0</v>
      </c>
      <c r="S169" s="221">
        <v>0</v>
      </c>
      <c r="T169" s="66"/>
      <c r="U169" s="66"/>
    </row>
    <row r="170" spans="1:21" ht="26.1" customHeight="1">
      <c r="A170" s="219"/>
      <c r="B170" s="219"/>
      <c r="C170" s="210" t="s">
        <v>393</v>
      </c>
      <c r="D170" s="209">
        <f t="shared" si="3"/>
        <v>159</v>
      </c>
      <c r="E170" s="221">
        <v>5</v>
      </c>
      <c r="F170" s="221">
        <v>1</v>
      </c>
      <c r="G170" s="221">
        <v>4</v>
      </c>
      <c r="H170" s="222">
        <v>0</v>
      </c>
      <c r="I170" s="222">
        <v>0</v>
      </c>
      <c r="J170" s="221">
        <v>0</v>
      </c>
      <c r="K170" s="221">
        <v>0</v>
      </c>
      <c r="L170" s="221">
        <v>0</v>
      </c>
      <c r="M170" s="221">
        <v>0</v>
      </c>
      <c r="N170" s="222">
        <v>5</v>
      </c>
      <c r="O170" s="222">
        <v>1</v>
      </c>
      <c r="P170" s="222">
        <v>4</v>
      </c>
      <c r="Q170" s="221">
        <v>0</v>
      </c>
      <c r="R170" s="221">
        <v>0</v>
      </c>
      <c r="S170" s="221">
        <v>0</v>
      </c>
      <c r="T170" s="66"/>
      <c r="U170" s="66"/>
    </row>
    <row r="171" spans="1:21" ht="26.1" customHeight="1">
      <c r="A171" s="219"/>
      <c r="B171" s="219"/>
      <c r="C171" s="210" t="s">
        <v>394</v>
      </c>
      <c r="D171" s="209">
        <f t="shared" si="3"/>
        <v>160</v>
      </c>
      <c r="E171" s="221">
        <v>15</v>
      </c>
      <c r="F171" s="221">
        <v>6</v>
      </c>
      <c r="G171" s="221">
        <v>9</v>
      </c>
      <c r="H171" s="222">
        <v>0</v>
      </c>
      <c r="I171" s="222">
        <v>0</v>
      </c>
      <c r="J171" s="221">
        <v>0</v>
      </c>
      <c r="K171" s="221">
        <v>0</v>
      </c>
      <c r="L171" s="221">
        <v>0</v>
      </c>
      <c r="M171" s="221">
        <v>0</v>
      </c>
      <c r="N171" s="222">
        <v>15</v>
      </c>
      <c r="O171" s="222">
        <v>6</v>
      </c>
      <c r="P171" s="222">
        <v>9</v>
      </c>
      <c r="Q171" s="221">
        <v>0</v>
      </c>
      <c r="R171" s="221">
        <v>0</v>
      </c>
      <c r="S171" s="221">
        <v>0</v>
      </c>
      <c r="T171" s="66"/>
      <c r="U171" s="66"/>
    </row>
    <row r="172" spans="1:21" ht="26.1" customHeight="1">
      <c r="A172" s="219"/>
      <c r="B172" s="219"/>
      <c r="C172" s="210" t="s">
        <v>391</v>
      </c>
      <c r="D172" s="209">
        <f t="shared" si="3"/>
        <v>161</v>
      </c>
      <c r="E172" s="221">
        <v>18</v>
      </c>
      <c r="F172" s="221">
        <v>17</v>
      </c>
      <c r="G172" s="221">
        <v>1</v>
      </c>
      <c r="H172" s="222">
        <v>0</v>
      </c>
      <c r="I172" s="222">
        <v>0</v>
      </c>
      <c r="J172" s="221">
        <v>0</v>
      </c>
      <c r="K172" s="221">
        <v>0</v>
      </c>
      <c r="L172" s="221">
        <v>0</v>
      </c>
      <c r="M172" s="221">
        <v>0</v>
      </c>
      <c r="N172" s="222">
        <v>15</v>
      </c>
      <c r="O172" s="222">
        <v>14</v>
      </c>
      <c r="P172" s="222">
        <v>1</v>
      </c>
      <c r="Q172" s="221">
        <v>3</v>
      </c>
      <c r="R172" s="221">
        <v>3</v>
      </c>
      <c r="S172" s="221">
        <v>0</v>
      </c>
      <c r="T172" s="66"/>
      <c r="U172" s="66"/>
    </row>
    <row r="173" spans="1:21" ht="26.1" customHeight="1">
      <c r="A173" s="219"/>
      <c r="B173" s="219"/>
      <c r="C173" s="210" t="s">
        <v>393</v>
      </c>
      <c r="D173" s="209">
        <f t="shared" si="3"/>
        <v>162</v>
      </c>
      <c r="E173" s="221">
        <v>143</v>
      </c>
      <c r="F173" s="221">
        <v>85</v>
      </c>
      <c r="G173" s="221">
        <v>58</v>
      </c>
      <c r="H173" s="222">
        <v>0</v>
      </c>
      <c r="I173" s="222">
        <v>0</v>
      </c>
      <c r="J173" s="221">
        <v>0</v>
      </c>
      <c r="K173" s="221">
        <v>143</v>
      </c>
      <c r="L173" s="221">
        <v>85</v>
      </c>
      <c r="M173" s="221">
        <v>58</v>
      </c>
      <c r="N173" s="222">
        <v>0</v>
      </c>
      <c r="O173" s="222">
        <v>0</v>
      </c>
      <c r="P173" s="222">
        <v>0</v>
      </c>
      <c r="Q173" s="221">
        <v>0</v>
      </c>
      <c r="R173" s="221">
        <v>0</v>
      </c>
      <c r="S173" s="221">
        <v>0</v>
      </c>
      <c r="T173" s="66"/>
      <c r="U173" s="66"/>
    </row>
    <row r="174" spans="1:21" ht="26.1" customHeight="1">
      <c r="A174" s="219"/>
      <c r="B174" s="219"/>
      <c r="C174" s="210" t="s">
        <v>392</v>
      </c>
      <c r="D174" s="209">
        <f t="shared" si="3"/>
        <v>163</v>
      </c>
      <c r="E174" s="221">
        <v>23</v>
      </c>
      <c r="F174" s="221">
        <v>19</v>
      </c>
      <c r="G174" s="221">
        <v>4</v>
      </c>
      <c r="H174" s="222">
        <v>0</v>
      </c>
      <c r="I174" s="222">
        <v>0</v>
      </c>
      <c r="J174" s="221">
        <v>0</v>
      </c>
      <c r="K174" s="221">
        <v>0</v>
      </c>
      <c r="L174" s="221">
        <v>0</v>
      </c>
      <c r="M174" s="221">
        <v>0</v>
      </c>
      <c r="N174" s="222">
        <v>23</v>
      </c>
      <c r="O174" s="222">
        <v>19</v>
      </c>
      <c r="P174" s="222">
        <v>4</v>
      </c>
      <c r="Q174" s="221">
        <v>0</v>
      </c>
      <c r="R174" s="221">
        <v>0</v>
      </c>
      <c r="S174" s="221">
        <v>0</v>
      </c>
      <c r="T174" s="66"/>
      <c r="U174" s="66"/>
    </row>
    <row r="175" spans="1:21" ht="26.1" customHeight="1">
      <c r="A175" s="219"/>
      <c r="B175" s="219"/>
      <c r="C175" s="210" t="s">
        <v>390</v>
      </c>
      <c r="D175" s="209">
        <f t="shared" si="3"/>
        <v>164</v>
      </c>
      <c r="E175" s="221">
        <v>69</v>
      </c>
      <c r="F175" s="221">
        <v>56</v>
      </c>
      <c r="G175" s="221">
        <v>13</v>
      </c>
      <c r="H175" s="222">
        <v>0</v>
      </c>
      <c r="I175" s="222">
        <v>0</v>
      </c>
      <c r="J175" s="221">
        <v>0</v>
      </c>
      <c r="K175" s="221">
        <v>69</v>
      </c>
      <c r="L175" s="221">
        <v>56</v>
      </c>
      <c r="M175" s="221">
        <v>13</v>
      </c>
      <c r="N175" s="222">
        <v>0</v>
      </c>
      <c r="O175" s="222">
        <v>0</v>
      </c>
      <c r="P175" s="222">
        <v>0</v>
      </c>
      <c r="Q175" s="221">
        <v>0</v>
      </c>
      <c r="R175" s="221">
        <v>0</v>
      </c>
      <c r="S175" s="221">
        <v>0</v>
      </c>
      <c r="T175" s="66"/>
      <c r="U175" s="66"/>
    </row>
    <row r="176" spans="1:21" ht="26.1" customHeight="1">
      <c r="A176" s="219"/>
      <c r="B176" s="219"/>
      <c r="C176" s="210" t="s">
        <v>394</v>
      </c>
      <c r="D176" s="209">
        <f t="shared" si="3"/>
        <v>165</v>
      </c>
      <c r="E176" s="221">
        <v>131</v>
      </c>
      <c r="F176" s="221">
        <v>100</v>
      </c>
      <c r="G176" s="221">
        <v>31</v>
      </c>
      <c r="H176" s="222">
        <v>0</v>
      </c>
      <c r="I176" s="222">
        <v>0</v>
      </c>
      <c r="J176" s="221">
        <v>0</v>
      </c>
      <c r="K176" s="221">
        <v>131</v>
      </c>
      <c r="L176" s="221">
        <v>100</v>
      </c>
      <c r="M176" s="221">
        <v>31</v>
      </c>
      <c r="N176" s="222">
        <v>0</v>
      </c>
      <c r="O176" s="222">
        <v>0</v>
      </c>
      <c r="P176" s="222">
        <v>0</v>
      </c>
      <c r="Q176" s="221">
        <v>0</v>
      </c>
      <c r="R176" s="221">
        <v>0</v>
      </c>
      <c r="S176" s="221">
        <v>0</v>
      </c>
      <c r="T176" s="66"/>
      <c r="U176" s="66"/>
    </row>
    <row r="177" spans="1:21" ht="27" customHeight="1">
      <c r="A177" s="219"/>
      <c r="B177" s="219" t="s">
        <v>700</v>
      </c>
      <c r="C177" s="210" t="s">
        <v>403</v>
      </c>
      <c r="D177" s="209">
        <f t="shared" si="3"/>
        <v>166</v>
      </c>
      <c r="E177" s="221">
        <v>49</v>
      </c>
      <c r="F177" s="221">
        <v>41</v>
      </c>
      <c r="G177" s="221">
        <v>8</v>
      </c>
      <c r="H177" s="222">
        <v>0</v>
      </c>
      <c r="I177" s="222">
        <v>0</v>
      </c>
      <c r="J177" s="221">
        <v>0</v>
      </c>
      <c r="K177" s="221">
        <v>49</v>
      </c>
      <c r="L177" s="221">
        <v>41</v>
      </c>
      <c r="M177" s="221">
        <v>8</v>
      </c>
      <c r="N177" s="222">
        <v>0</v>
      </c>
      <c r="O177" s="222">
        <v>0</v>
      </c>
      <c r="P177" s="222">
        <v>0</v>
      </c>
      <c r="Q177" s="221">
        <v>0</v>
      </c>
      <c r="R177" s="221">
        <v>0</v>
      </c>
      <c r="S177" s="221">
        <v>0</v>
      </c>
      <c r="T177" s="66"/>
      <c r="U177" s="66"/>
    </row>
    <row r="178" spans="1:21" ht="27" customHeight="1">
      <c r="A178" s="219"/>
      <c r="B178" s="219"/>
      <c r="C178" s="210" t="s">
        <v>399</v>
      </c>
      <c r="D178" s="209">
        <f t="shared" si="3"/>
        <v>167</v>
      </c>
      <c r="E178" s="221">
        <v>4</v>
      </c>
      <c r="F178" s="221">
        <v>1</v>
      </c>
      <c r="G178" s="221">
        <v>3</v>
      </c>
      <c r="H178" s="222">
        <v>0</v>
      </c>
      <c r="I178" s="222">
        <v>0</v>
      </c>
      <c r="J178" s="221">
        <v>0</v>
      </c>
      <c r="K178" s="221">
        <v>0</v>
      </c>
      <c r="L178" s="221">
        <v>0</v>
      </c>
      <c r="M178" s="221">
        <v>0</v>
      </c>
      <c r="N178" s="222">
        <v>4</v>
      </c>
      <c r="O178" s="222">
        <v>1</v>
      </c>
      <c r="P178" s="222">
        <v>3</v>
      </c>
      <c r="Q178" s="221">
        <v>0</v>
      </c>
      <c r="R178" s="221">
        <v>0</v>
      </c>
      <c r="S178" s="221">
        <v>0</v>
      </c>
      <c r="T178" s="66"/>
      <c r="U178" s="66"/>
    </row>
    <row r="179" spans="1:21" ht="27" customHeight="1">
      <c r="A179" s="219"/>
      <c r="B179" s="219"/>
      <c r="C179" s="210" t="s">
        <v>402</v>
      </c>
      <c r="D179" s="209">
        <f t="shared" si="3"/>
        <v>168</v>
      </c>
      <c r="E179" s="221">
        <v>22</v>
      </c>
      <c r="F179" s="221">
        <v>17</v>
      </c>
      <c r="G179" s="221">
        <v>5</v>
      </c>
      <c r="H179" s="222">
        <v>0</v>
      </c>
      <c r="I179" s="222">
        <v>0</v>
      </c>
      <c r="J179" s="221">
        <v>0</v>
      </c>
      <c r="K179" s="221">
        <v>22</v>
      </c>
      <c r="L179" s="221">
        <v>17</v>
      </c>
      <c r="M179" s="221">
        <v>5</v>
      </c>
      <c r="N179" s="222">
        <v>0</v>
      </c>
      <c r="O179" s="222">
        <v>0</v>
      </c>
      <c r="P179" s="222">
        <v>0</v>
      </c>
      <c r="Q179" s="221">
        <v>0</v>
      </c>
      <c r="R179" s="221">
        <v>0</v>
      </c>
      <c r="S179" s="221">
        <v>0</v>
      </c>
      <c r="T179" s="66"/>
      <c r="U179" s="66"/>
    </row>
    <row r="180" spans="1:21" ht="27" customHeight="1">
      <c r="A180" s="219"/>
      <c r="B180" s="219"/>
      <c r="C180" s="210" t="s">
        <v>399</v>
      </c>
      <c r="D180" s="209">
        <f t="shared" si="3"/>
        <v>169</v>
      </c>
      <c r="E180" s="221">
        <v>33</v>
      </c>
      <c r="F180" s="221">
        <v>28</v>
      </c>
      <c r="G180" s="221">
        <v>5</v>
      </c>
      <c r="H180" s="222">
        <v>0</v>
      </c>
      <c r="I180" s="222">
        <v>0</v>
      </c>
      <c r="J180" s="221">
        <v>0</v>
      </c>
      <c r="K180" s="221">
        <v>33</v>
      </c>
      <c r="L180" s="221">
        <v>28</v>
      </c>
      <c r="M180" s="221">
        <v>5</v>
      </c>
      <c r="N180" s="222">
        <v>0</v>
      </c>
      <c r="O180" s="222">
        <v>0</v>
      </c>
      <c r="P180" s="222">
        <v>0</v>
      </c>
      <c r="Q180" s="221">
        <v>0</v>
      </c>
      <c r="R180" s="221">
        <v>0</v>
      </c>
      <c r="S180" s="221">
        <v>0</v>
      </c>
      <c r="T180" s="66"/>
      <c r="U180" s="66"/>
    </row>
    <row r="181" spans="1:21" ht="27" customHeight="1">
      <c r="A181" s="219"/>
      <c r="B181" s="219"/>
      <c r="C181" s="210" t="s">
        <v>401</v>
      </c>
      <c r="D181" s="209">
        <f t="shared" si="3"/>
        <v>170</v>
      </c>
      <c r="E181" s="221">
        <v>13</v>
      </c>
      <c r="F181" s="221">
        <v>4</v>
      </c>
      <c r="G181" s="221">
        <v>9</v>
      </c>
      <c r="H181" s="222">
        <v>0</v>
      </c>
      <c r="I181" s="222">
        <v>0</v>
      </c>
      <c r="J181" s="221">
        <v>0</v>
      </c>
      <c r="K181" s="221">
        <v>0</v>
      </c>
      <c r="L181" s="221">
        <v>0</v>
      </c>
      <c r="M181" s="221">
        <v>0</v>
      </c>
      <c r="N181" s="222">
        <v>13</v>
      </c>
      <c r="O181" s="222">
        <v>4</v>
      </c>
      <c r="P181" s="222">
        <v>9</v>
      </c>
      <c r="Q181" s="221">
        <v>0</v>
      </c>
      <c r="R181" s="221">
        <v>0</v>
      </c>
      <c r="S181" s="221">
        <v>0</v>
      </c>
      <c r="T181" s="66"/>
      <c r="U181" s="66"/>
    </row>
    <row r="182" spans="1:21" ht="27" customHeight="1">
      <c r="A182" s="219"/>
      <c r="B182" s="219"/>
      <c r="C182" s="210" t="s">
        <v>402</v>
      </c>
      <c r="D182" s="209">
        <f t="shared" si="3"/>
        <v>171</v>
      </c>
      <c r="E182" s="221">
        <v>2</v>
      </c>
      <c r="F182" s="221">
        <v>2</v>
      </c>
      <c r="G182" s="221">
        <v>0</v>
      </c>
      <c r="H182" s="222">
        <v>0</v>
      </c>
      <c r="I182" s="222">
        <v>0</v>
      </c>
      <c r="J182" s="221">
        <v>0</v>
      </c>
      <c r="K182" s="221">
        <v>0</v>
      </c>
      <c r="L182" s="221">
        <v>0</v>
      </c>
      <c r="M182" s="221">
        <v>0</v>
      </c>
      <c r="N182" s="222">
        <v>2</v>
      </c>
      <c r="O182" s="222">
        <v>2</v>
      </c>
      <c r="P182" s="222">
        <v>0</v>
      </c>
      <c r="Q182" s="221">
        <v>0</v>
      </c>
      <c r="R182" s="221">
        <v>0</v>
      </c>
      <c r="S182" s="221">
        <v>0</v>
      </c>
      <c r="T182" s="66"/>
      <c r="U182" s="66"/>
    </row>
    <row r="183" spans="1:21" ht="27" customHeight="1">
      <c r="A183" s="219"/>
      <c r="B183" s="219"/>
      <c r="C183" s="210" t="s">
        <v>404</v>
      </c>
      <c r="D183" s="209">
        <f t="shared" si="3"/>
        <v>172</v>
      </c>
      <c r="E183" s="221">
        <v>28</v>
      </c>
      <c r="F183" s="221">
        <v>18</v>
      </c>
      <c r="G183" s="221">
        <v>10</v>
      </c>
      <c r="H183" s="221">
        <v>0</v>
      </c>
      <c r="I183" s="221">
        <v>0</v>
      </c>
      <c r="J183" s="221">
        <v>0</v>
      </c>
      <c r="K183" s="221">
        <v>27</v>
      </c>
      <c r="L183" s="221">
        <v>17</v>
      </c>
      <c r="M183" s="221">
        <v>10</v>
      </c>
      <c r="N183" s="221">
        <v>1</v>
      </c>
      <c r="O183" s="221">
        <v>1</v>
      </c>
      <c r="P183" s="221">
        <v>0</v>
      </c>
      <c r="Q183" s="221">
        <v>0</v>
      </c>
      <c r="R183" s="221">
        <v>0</v>
      </c>
      <c r="S183" s="221">
        <v>0</v>
      </c>
      <c r="T183" s="66"/>
      <c r="U183" s="66"/>
    </row>
    <row r="184" spans="1:21" ht="27" customHeight="1">
      <c r="A184" s="219"/>
      <c r="B184" s="219"/>
      <c r="C184" s="210" t="s">
        <v>401</v>
      </c>
      <c r="D184" s="209">
        <f t="shared" si="3"/>
        <v>173</v>
      </c>
      <c r="E184" s="221">
        <v>39</v>
      </c>
      <c r="F184" s="221">
        <v>25</v>
      </c>
      <c r="G184" s="221">
        <v>14</v>
      </c>
      <c r="H184" s="222">
        <v>0</v>
      </c>
      <c r="I184" s="222">
        <v>0</v>
      </c>
      <c r="J184" s="221">
        <v>0</v>
      </c>
      <c r="K184" s="221">
        <v>39</v>
      </c>
      <c r="L184" s="221">
        <v>25</v>
      </c>
      <c r="M184" s="221">
        <v>14</v>
      </c>
      <c r="N184" s="222">
        <v>0</v>
      </c>
      <c r="O184" s="222">
        <v>0</v>
      </c>
      <c r="P184" s="222">
        <v>0</v>
      </c>
      <c r="Q184" s="221">
        <v>0</v>
      </c>
      <c r="R184" s="221">
        <v>0</v>
      </c>
      <c r="S184" s="221">
        <v>0</v>
      </c>
      <c r="T184" s="66"/>
      <c r="U184" s="66"/>
    </row>
    <row r="185" spans="1:21" ht="27" customHeight="1">
      <c r="A185" s="219"/>
      <c r="B185" s="219"/>
      <c r="C185" s="210" t="s">
        <v>387</v>
      </c>
      <c r="D185" s="209">
        <f t="shared" si="3"/>
        <v>174</v>
      </c>
      <c r="E185" s="221">
        <v>19</v>
      </c>
      <c r="F185" s="221">
        <v>8</v>
      </c>
      <c r="G185" s="221">
        <v>11</v>
      </c>
      <c r="H185" s="222">
        <v>0</v>
      </c>
      <c r="I185" s="222">
        <v>0</v>
      </c>
      <c r="J185" s="221">
        <v>0</v>
      </c>
      <c r="K185" s="221">
        <v>19</v>
      </c>
      <c r="L185" s="221">
        <v>8</v>
      </c>
      <c r="M185" s="221">
        <v>11</v>
      </c>
      <c r="N185" s="222">
        <v>0</v>
      </c>
      <c r="O185" s="222">
        <v>0</v>
      </c>
      <c r="P185" s="222">
        <v>0</v>
      </c>
      <c r="Q185" s="221">
        <v>0</v>
      </c>
      <c r="R185" s="221">
        <v>0</v>
      </c>
      <c r="S185" s="221">
        <v>0</v>
      </c>
      <c r="T185" s="66"/>
      <c r="U185" s="66"/>
    </row>
    <row r="186" spans="1:21" ht="27" customHeight="1">
      <c r="A186" s="219"/>
      <c r="B186" s="219"/>
      <c r="C186" s="210" t="s">
        <v>387</v>
      </c>
      <c r="D186" s="209">
        <f t="shared" si="3"/>
        <v>175</v>
      </c>
      <c r="E186" s="221">
        <v>6</v>
      </c>
      <c r="F186" s="221">
        <v>5</v>
      </c>
      <c r="G186" s="221">
        <v>1</v>
      </c>
      <c r="H186" s="222">
        <v>0</v>
      </c>
      <c r="I186" s="222">
        <v>0</v>
      </c>
      <c r="J186" s="221">
        <v>0</v>
      </c>
      <c r="K186" s="221">
        <v>0</v>
      </c>
      <c r="L186" s="221">
        <v>0</v>
      </c>
      <c r="M186" s="221">
        <v>0</v>
      </c>
      <c r="N186" s="222">
        <v>6</v>
      </c>
      <c r="O186" s="222">
        <v>5</v>
      </c>
      <c r="P186" s="222">
        <v>1</v>
      </c>
      <c r="Q186" s="221">
        <v>0</v>
      </c>
      <c r="R186" s="221">
        <v>0</v>
      </c>
      <c r="S186" s="221">
        <v>0</v>
      </c>
      <c r="T186" s="66"/>
      <c r="U186" s="66"/>
    </row>
    <row r="187" spans="1:21" ht="36.950000000000003" customHeight="1">
      <c r="A187" s="219" t="s">
        <v>405</v>
      </c>
      <c r="B187" s="219" t="s">
        <v>406</v>
      </c>
      <c r="C187" s="210" t="s">
        <v>408</v>
      </c>
      <c r="D187" s="209">
        <f t="shared" si="3"/>
        <v>176</v>
      </c>
      <c r="E187" s="221">
        <v>4</v>
      </c>
      <c r="F187" s="221">
        <v>0</v>
      </c>
      <c r="G187" s="221">
        <v>4</v>
      </c>
      <c r="H187" s="222">
        <v>0</v>
      </c>
      <c r="I187" s="222">
        <v>0</v>
      </c>
      <c r="J187" s="221">
        <v>0</v>
      </c>
      <c r="K187" s="221">
        <v>0</v>
      </c>
      <c r="L187" s="221">
        <v>0</v>
      </c>
      <c r="M187" s="221">
        <v>0</v>
      </c>
      <c r="N187" s="222">
        <v>2</v>
      </c>
      <c r="O187" s="222">
        <v>0</v>
      </c>
      <c r="P187" s="222">
        <v>2</v>
      </c>
      <c r="Q187" s="221">
        <v>2</v>
      </c>
      <c r="R187" s="221">
        <v>0</v>
      </c>
      <c r="S187" s="221">
        <v>2</v>
      </c>
      <c r="T187" s="66"/>
      <c r="U187" s="66"/>
    </row>
    <row r="188" spans="1:21" ht="36.950000000000003" customHeight="1">
      <c r="A188" s="219"/>
      <c r="B188" s="219"/>
      <c r="C188" s="210" t="s">
        <v>407</v>
      </c>
      <c r="D188" s="209">
        <f t="shared" si="3"/>
        <v>177</v>
      </c>
      <c r="E188" s="221">
        <v>66</v>
      </c>
      <c r="F188" s="221">
        <v>24</v>
      </c>
      <c r="G188" s="221">
        <v>42</v>
      </c>
      <c r="H188" s="221">
        <v>12</v>
      </c>
      <c r="I188" s="221">
        <v>8</v>
      </c>
      <c r="J188" s="221">
        <v>4</v>
      </c>
      <c r="K188" s="221">
        <v>52</v>
      </c>
      <c r="L188" s="221">
        <v>16</v>
      </c>
      <c r="M188" s="221">
        <v>36</v>
      </c>
      <c r="N188" s="221">
        <v>2</v>
      </c>
      <c r="O188" s="221">
        <v>0</v>
      </c>
      <c r="P188" s="221">
        <v>2</v>
      </c>
      <c r="Q188" s="221">
        <v>0</v>
      </c>
      <c r="R188" s="221">
        <v>0</v>
      </c>
      <c r="S188" s="221">
        <v>0</v>
      </c>
      <c r="T188" s="66"/>
      <c r="U188" s="66"/>
    </row>
    <row r="189" spans="1:21" ht="36.950000000000003" customHeight="1">
      <c r="A189" s="219"/>
      <c r="B189" s="219"/>
      <c r="C189" s="210" t="s">
        <v>408</v>
      </c>
      <c r="D189" s="209">
        <f t="shared" si="3"/>
        <v>178</v>
      </c>
      <c r="E189" s="221">
        <v>20</v>
      </c>
      <c r="F189" s="221">
        <v>12</v>
      </c>
      <c r="G189" s="221">
        <v>8</v>
      </c>
      <c r="H189" s="222">
        <v>0</v>
      </c>
      <c r="I189" s="222">
        <v>0</v>
      </c>
      <c r="J189" s="221">
        <v>0</v>
      </c>
      <c r="K189" s="221">
        <v>20</v>
      </c>
      <c r="L189" s="221">
        <v>12</v>
      </c>
      <c r="M189" s="221">
        <v>8</v>
      </c>
      <c r="N189" s="222">
        <v>0</v>
      </c>
      <c r="O189" s="222">
        <v>0</v>
      </c>
      <c r="P189" s="222">
        <v>0</v>
      </c>
      <c r="Q189" s="221">
        <v>0</v>
      </c>
      <c r="R189" s="221">
        <v>0</v>
      </c>
      <c r="S189" s="221">
        <v>0</v>
      </c>
      <c r="T189" s="66"/>
      <c r="U189" s="66"/>
    </row>
    <row r="190" spans="1:21" ht="36.950000000000003" customHeight="1">
      <c r="A190" s="219"/>
      <c r="B190" s="219" t="s">
        <v>410</v>
      </c>
      <c r="C190" s="210" t="s">
        <v>415</v>
      </c>
      <c r="D190" s="209">
        <f t="shared" si="3"/>
        <v>179</v>
      </c>
      <c r="E190" s="221">
        <v>1</v>
      </c>
      <c r="F190" s="221">
        <v>0</v>
      </c>
      <c r="G190" s="221">
        <v>1</v>
      </c>
      <c r="H190" s="222">
        <v>0</v>
      </c>
      <c r="I190" s="222">
        <v>0</v>
      </c>
      <c r="J190" s="221">
        <v>0</v>
      </c>
      <c r="K190" s="221">
        <v>0</v>
      </c>
      <c r="L190" s="221">
        <v>0</v>
      </c>
      <c r="M190" s="221">
        <v>0</v>
      </c>
      <c r="N190" s="222">
        <v>1</v>
      </c>
      <c r="O190" s="222">
        <v>0</v>
      </c>
      <c r="P190" s="222">
        <v>1</v>
      </c>
      <c r="Q190" s="221">
        <v>0</v>
      </c>
      <c r="R190" s="221">
        <v>0</v>
      </c>
      <c r="S190" s="221">
        <v>0</v>
      </c>
      <c r="T190" s="66"/>
      <c r="U190" s="66"/>
    </row>
    <row r="191" spans="1:21" ht="36.950000000000003" customHeight="1">
      <c r="A191" s="219"/>
      <c r="B191" s="219"/>
      <c r="C191" s="210" t="s">
        <v>411</v>
      </c>
      <c r="D191" s="209">
        <f t="shared" si="3"/>
        <v>180</v>
      </c>
      <c r="E191" s="221">
        <v>8</v>
      </c>
      <c r="F191" s="221">
        <v>5</v>
      </c>
      <c r="G191" s="221">
        <v>3</v>
      </c>
      <c r="H191" s="222">
        <v>0</v>
      </c>
      <c r="I191" s="222">
        <v>0</v>
      </c>
      <c r="J191" s="221">
        <v>0</v>
      </c>
      <c r="K191" s="221">
        <v>8</v>
      </c>
      <c r="L191" s="221">
        <v>5</v>
      </c>
      <c r="M191" s="221">
        <v>3</v>
      </c>
      <c r="N191" s="222">
        <v>0</v>
      </c>
      <c r="O191" s="222">
        <v>0</v>
      </c>
      <c r="P191" s="222">
        <v>0</v>
      </c>
      <c r="Q191" s="221">
        <v>0</v>
      </c>
      <c r="R191" s="221">
        <v>0</v>
      </c>
      <c r="S191" s="221">
        <v>0</v>
      </c>
      <c r="T191" s="66"/>
      <c r="U191" s="66"/>
    </row>
    <row r="192" spans="1:21" ht="36.950000000000003" customHeight="1">
      <c r="A192" s="219"/>
      <c r="B192" s="219"/>
      <c r="C192" s="210" t="s">
        <v>416</v>
      </c>
      <c r="D192" s="209">
        <f t="shared" si="3"/>
        <v>181</v>
      </c>
      <c r="E192" s="221">
        <v>6</v>
      </c>
      <c r="F192" s="221">
        <v>3</v>
      </c>
      <c r="G192" s="221">
        <v>3</v>
      </c>
      <c r="H192" s="222">
        <v>0</v>
      </c>
      <c r="I192" s="222">
        <v>0</v>
      </c>
      <c r="J192" s="221">
        <v>0</v>
      </c>
      <c r="K192" s="221">
        <v>6</v>
      </c>
      <c r="L192" s="221">
        <v>3</v>
      </c>
      <c r="M192" s="221">
        <v>3</v>
      </c>
      <c r="N192" s="222">
        <v>0</v>
      </c>
      <c r="O192" s="222">
        <v>0</v>
      </c>
      <c r="P192" s="222">
        <v>0</v>
      </c>
      <c r="Q192" s="221">
        <v>0</v>
      </c>
      <c r="R192" s="221">
        <v>0</v>
      </c>
      <c r="S192" s="221">
        <v>0</v>
      </c>
      <c r="T192" s="66"/>
      <c r="U192" s="66"/>
    </row>
    <row r="193" spans="1:21" ht="36.950000000000003" customHeight="1">
      <c r="A193" s="219"/>
      <c r="B193" s="219"/>
      <c r="C193" s="210" t="s">
        <v>414</v>
      </c>
      <c r="D193" s="209">
        <f t="shared" si="3"/>
        <v>182</v>
      </c>
      <c r="E193" s="221">
        <v>18</v>
      </c>
      <c r="F193" s="221">
        <v>7</v>
      </c>
      <c r="G193" s="221">
        <v>11</v>
      </c>
      <c r="H193" s="222">
        <v>0</v>
      </c>
      <c r="I193" s="222">
        <v>0</v>
      </c>
      <c r="J193" s="221">
        <v>0</v>
      </c>
      <c r="K193" s="221">
        <v>0</v>
      </c>
      <c r="L193" s="221">
        <v>0</v>
      </c>
      <c r="M193" s="221">
        <v>0</v>
      </c>
      <c r="N193" s="222">
        <v>15</v>
      </c>
      <c r="O193" s="222">
        <v>6</v>
      </c>
      <c r="P193" s="222">
        <v>9</v>
      </c>
      <c r="Q193" s="221">
        <v>3</v>
      </c>
      <c r="R193" s="221">
        <v>1</v>
      </c>
      <c r="S193" s="221">
        <v>2</v>
      </c>
      <c r="T193" s="66"/>
      <c r="U193" s="66"/>
    </row>
    <row r="194" spans="1:21" ht="36.950000000000003" customHeight="1">
      <c r="A194" s="219"/>
      <c r="B194" s="219"/>
      <c r="C194" s="210" t="s">
        <v>411</v>
      </c>
      <c r="D194" s="209">
        <f t="shared" si="3"/>
        <v>183</v>
      </c>
      <c r="E194" s="221">
        <v>1</v>
      </c>
      <c r="F194" s="221">
        <v>1</v>
      </c>
      <c r="G194" s="221">
        <v>0</v>
      </c>
      <c r="H194" s="222">
        <v>0</v>
      </c>
      <c r="I194" s="222">
        <v>0</v>
      </c>
      <c r="J194" s="221">
        <v>0</v>
      </c>
      <c r="K194" s="221">
        <v>0</v>
      </c>
      <c r="L194" s="221">
        <v>0</v>
      </c>
      <c r="M194" s="221">
        <v>0</v>
      </c>
      <c r="N194" s="222">
        <v>1</v>
      </c>
      <c r="O194" s="222">
        <v>1</v>
      </c>
      <c r="P194" s="222">
        <v>0</v>
      </c>
      <c r="Q194" s="221">
        <v>0</v>
      </c>
      <c r="R194" s="221">
        <v>0</v>
      </c>
      <c r="S194" s="221">
        <v>0</v>
      </c>
      <c r="T194" s="66"/>
      <c r="U194" s="66"/>
    </row>
    <row r="195" spans="1:21" ht="36.950000000000003" customHeight="1">
      <c r="A195" s="219"/>
      <c r="B195" s="219"/>
      <c r="C195" s="210" t="s">
        <v>415</v>
      </c>
      <c r="D195" s="209">
        <f t="shared" si="3"/>
        <v>184</v>
      </c>
      <c r="E195" s="221">
        <v>12</v>
      </c>
      <c r="F195" s="221">
        <v>8</v>
      </c>
      <c r="G195" s="221">
        <v>4</v>
      </c>
      <c r="H195" s="222">
        <v>0</v>
      </c>
      <c r="I195" s="222">
        <v>0</v>
      </c>
      <c r="J195" s="221">
        <v>0</v>
      </c>
      <c r="K195" s="221">
        <v>12</v>
      </c>
      <c r="L195" s="221">
        <v>8</v>
      </c>
      <c r="M195" s="221">
        <v>4</v>
      </c>
      <c r="N195" s="222">
        <v>0</v>
      </c>
      <c r="O195" s="222">
        <v>0</v>
      </c>
      <c r="P195" s="222">
        <v>0</v>
      </c>
      <c r="Q195" s="221">
        <v>0</v>
      </c>
      <c r="R195" s="221">
        <v>0</v>
      </c>
      <c r="S195" s="221">
        <v>0</v>
      </c>
      <c r="T195" s="66"/>
      <c r="U195" s="66"/>
    </row>
    <row r="196" spans="1:21" ht="36.950000000000003" customHeight="1">
      <c r="A196" s="219"/>
      <c r="B196" s="219"/>
      <c r="C196" s="210" t="s">
        <v>417</v>
      </c>
      <c r="D196" s="209">
        <f t="shared" si="3"/>
        <v>185</v>
      </c>
      <c r="E196" s="221">
        <v>90</v>
      </c>
      <c r="F196" s="221">
        <v>61</v>
      </c>
      <c r="G196" s="221">
        <v>29</v>
      </c>
      <c r="H196" s="222">
        <v>0</v>
      </c>
      <c r="I196" s="222">
        <v>0</v>
      </c>
      <c r="J196" s="221">
        <v>0</v>
      </c>
      <c r="K196" s="221">
        <v>90</v>
      </c>
      <c r="L196" s="221">
        <v>61</v>
      </c>
      <c r="M196" s="221">
        <v>29</v>
      </c>
      <c r="N196" s="222">
        <v>0</v>
      </c>
      <c r="O196" s="222">
        <v>0</v>
      </c>
      <c r="P196" s="222">
        <v>0</v>
      </c>
      <c r="Q196" s="221">
        <v>0</v>
      </c>
      <c r="R196" s="221">
        <v>0</v>
      </c>
      <c r="S196" s="221">
        <v>0</v>
      </c>
      <c r="T196" s="66"/>
      <c r="U196" s="66"/>
    </row>
    <row r="197" spans="1:21" ht="36.950000000000003" customHeight="1">
      <c r="A197" s="219"/>
      <c r="B197" s="219" t="s">
        <v>418</v>
      </c>
      <c r="C197" s="210" t="s">
        <v>433</v>
      </c>
      <c r="D197" s="209">
        <f t="shared" si="3"/>
        <v>186</v>
      </c>
      <c r="E197" s="221">
        <v>3</v>
      </c>
      <c r="F197" s="221">
        <v>3</v>
      </c>
      <c r="G197" s="221">
        <v>0</v>
      </c>
      <c r="H197" s="222">
        <v>0</v>
      </c>
      <c r="I197" s="222">
        <v>0</v>
      </c>
      <c r="J197" s="221">
        <v>0</v>
      </c>
      <c r="K197" s="221">
        <v>0</v>
      </c>
      <c r="L197" s="221">
        <v>0</v>
      </c>
      <c r="M197" s="221">
        <v>0</v>
      </c>
      <c r="N197" s="222">
        <v>3</v>
      </c>
      <c r="O197" s="222">
        <v>3</v>
      </c>
      <c r="P197" s="222">
        <v>0</v>
      </c>
      <c r="Q197" s="221">
        <v>0</v>
      </c>
      <c r="R197" s="221">
        <v>0</v>
      </c>
      <c r="S197" s="221">
        <v>0</v>
      </c>
      <c r="T197" s="66"/>
      <c r="U197" s="66"/>
    </row>
    <row r="198" spans="1:21" ht="36.950000000000003" customHeight="1">
      <c r="A198" s="219"/>
      <c r="B198" s="219"/>
      <c r="C198" s="210" t="s">
        <v>426</v>
      </c>
      <c r="D198" s="209">
        <f t="shared" si="3"/>
        <v>187</v>
      </c>
      <c r="E198" s="221">
        <v>18</v>
      </c>
      <c r="F198" s="221">
        <v>18</v>
      </c>
      <c r="G198" s="221">
        <v>0</v>
      </c>
      <c r="H198" s="222">
        <v>0</v>
      </c>
      <c r="I198" s="222">
        <v>0</v>
      </c>
      <c r="J198" s="221">
        <v>0</v>
      </c>
      <c r="K198" s="221">
        <v>18</v>
      </c>
      <c r="L198" s="221">
        <v>18</v>
      </c>
      <c r="M198" s="221">
        <v>0</v>
      </c>
      <c r="N198" s="222">
        <v>0</v>
      </c>
      <c r="O198" s="222">
        <v>0</v>
      </c>
      <c r="P198" s="222">
        <v>0</v>
      </c>
      <c r="Q198" s="221">
        <v>0</v>
      </c>
      <c r="R198" s="221">
        <v>0</v>
      </c>
      <c r="S198" s="221">
        <v>0</v>
      </c>
      <c r="T198" s="66"/>
      <c r="U198" s="66"/>
    </row>
    <row r="199" spans="1:21" ht="36.950000000000003" customHeight="1">
      <c r="A199" s="219"/>
      <c r="B199" s="219"/>
      <c r="C199" s="210" t="s">
        <v>420</v>
      </c>
      <c r="D199" s="209">
        <f t="shared" si="3"/>
        <v>188</v>
      </c>
      <c r="E199" s="221">
        <v>5</v>
      </c>
      <c r="F199" s="221">
        <v>4</v>
      </c>
      <c r="G199" s="221">
        <v>1</v>
      </c>
      <c r="H199" s="222">
        <v>0</v>
      </c>
      <c r="I199" s="222">
        <v>0</v>
      </c>
      <c r="J199" s="221">
        <v>0</v>
      </c>
      <c r="K199" s="221">
        <v>0</v>
      </c>
      <c r="L199" s="221">
        <v>0</v>
      </c>
      <c r="M199" s="221">
        <v>0</v>
      </c>
      <c r="N199" s="222">
        <v>5</v>
      </c>
      <c r="O199" s="222">
        <v>4</v>
      </c>
      <c r="P199" s="222">
        <v>1</v>
      </c>
      <c r="Q199" s="221">
        <v>0</v>
      </c>
      <c r="R199" s="221">
        <v>0</v>
      </c>
      <c r="S199" s="221">
        <v>0</v>
      </c>
      <c r="T199" s="66"/>
      <c r="U199" s="66"/>
    </row>
    <row r="200" spans="1:21" ht="36.950000000000003" customHeight="1">
      <c r="A200" s="219"/>
      <c r="B200" s="219"/>
      <c r="C200" s="210" t="s">
        <v>435</v>
      </c>
      <c r="D200" s="209">
        <f t="shared" si="3"/>
        <v>189</v>
      </c>
      <c r="E200" s="221">
        <v>3</v>
      </c>
      <c r="F200" s="221">
        <v>2</v>
      </c>
      <c r="G200" s="221">
        <v>1</v>
      </c>
      <c r="H200" s="222">
        <v>0</v>
      </c>
      <c r="I200" s="222">
        <v>0</v>
      </c>
      <c r="J200" s="221">
        <v>0</v>
      </c>
      <c r="K200" s="221">
        <v>0</v>
      </c>
      <c r="L200" s="221">
        <v>0</v>
      </c>
      <c r="M200" s="221">
        <v>0</v>
      </c>
      <c r="N200" s="222">
        <v>3</v>
      </c>
      <c r="O200" s="222">
        <v>2</v>
      </c>
      <c r="P200" s="222">
        <v>1</v>
      </c>
      <c r="Q200" s="221">
        <v>0</v>
      </c>
      <c r="R200" s="221">
        <v>0</v>
      </c>
      <c r="S200" s="221">
        <v>0</v>
      </c>
      <c r="T200" s="66"/>
      <c r="U200" s="66"/>
    </row>
    <row r="201" spans="1:21" ht="36.950000000000003" customHeight="1">
      <c r="A201" s="219"/>
      <c r="B201" s="219"/>
      <c r="C201" s="210" t="s">
        <v>419</v>
      </c>
      <c r="D201" s="209">
        <f t="shared" si="3"/>
        <v>190</v>
      </c>
      <c r="E201" s="221">
        <v>7</v>
      </c>
      <c r="F201" s="221">
        <v>5</v>
      </c>
      <c r="G201" s="221">
        <v>2</v>
      </c>
      <c r="H201" s="222">
        <v>0</v>
      </c>
      <c r="I201" s="222">
        <v>0</v>
      </c>
      <c r="J201" s="221">
        <v>0</v>
      </c>
      <c r="K201" s="221">
        <v>0</v>
      </c>
      <c r="L201" s="221">
        <v>0</v>
      </c>
      <c r="M201" s="221">
        <v>0</v>
      </c>
      <c r="N201" s="222">
        <v>5</v>
      </c>
      <c r="O201" s="222">
        <v>3</v>
      </c>
      <c r="P201" s="222">
        <v>2</v>
      </c>
      <c r="Q201" s="221">
        <v>2</v>
      </c>
      <c r="R201" s="221">
        <v>2</v>
      </c>
      <c r="S201" s="221">
        <v>0</v>
      </c>
      <c r="T201" s="66"/>
      <c r="U201" s="66"/>
    </row>
    <row r="202" spans="1:21" ht="36.950000000000003" customHeight="1">
      <c r="A202" s="219"/>
      <c r="B202" s="219"/>
      <c r="C202" s="210" t="s">
        <v>434</v>
      </c>
      <c r="D202" s="209">
        <f t="shared" si="3"/>
        <v>191</v>
      </c>
      <c r="E202" s="221">
        <v>1</v>
      </c>
      <c r="F202" s="221">
        <v>1</v>
      </c>
      <c r="G202" s="221">
        <v>0</v>
      </c>
      <c r="H202" s="222">
        <v>0</v>
      </c>
      <c r="I202" s="222">
        <v>0</v>
      </c>
      <c r="J202" s="221">
        <v>0</v>
      </c>
      <c r="K202" s="221">
        <v>0</v>
      </c>
      <c r="L202" s="221">
        <v>0</v>
      </c>
      <c r="M202" s="221">
        <v>0</v>
      </c>
      <c r="N202" s="222">
        <v>1</v>
      </c>
      <c r="O202" s="222">
        <v>1</v>
      </c>
      <c r="P202" s="222">
        <v>0</v>
      </c>
      <c r="Q202" s="221">
        <v>0</v>
      </c>
      <c r="R202" s="221">
        <v>0</v>
      </c>
      <c r="S202" s="221">
        <v>0</v>
      </c>
      <c r="T202" s="66"/>
      <c r="U202" s="66"/>
    </row>
    <row r="203" spans="1:21" ht="36.950000000000003" customHeight="1">
      <c r="A203" s="219"/>
      <c r="B203" s="219"/>
      <c r="C203" s="210" t="s">
        <v>419</v>
      </c>
      <c r="D203" s="209">
        <f t="shared" si="3"/>
        <v>192</v>
      </c>
      <c r="E203" s="221">
        <v>61</v>
      </c>
      <c r="F203" s="221">
        <v>35</v>
      </c>
      <c r="G203" s="221">
        <v>26</v>
      </c>
      <c r="H203" s="222">
        <v>0</v>
      </c>
      <c r="I203" s="222">
        <v>0</v>
      </c>
      <c r="J203" s="221">
        <v>0</v>
      </c>
      <c r="K203" s="221">
        <v>61</v>
      </c>
      <c r="L203" s="221">
        <v>35</v>
      </c>
      <c r="M203" s="221">
        <v>26</v>
      </c>
      <c r="N203" s="222">
        <v>0</v>
      </c>
      <c r="O203" s="222">
        <v>0</v>
      </c>
      <c r="P203" s="222">
        <v>0</v>
      </c>
      <c r="Q203" s="221">
        <v>0</v>
      </c>
      <c r="R203" s="221">
        <v>0</v>
      </c>
      <c r="S203" s="221">
        <v>0</v>
      </c>
      <c r="T203" s="66"/>
      <c r="U203" s="66"/>
    </row>
    <row r="204" spans="1:21" ht="36.950000000000003" customHeight="1">
      <c r="A204" s="219"/>
      <c r="B204" s="219"/>
      <c r="C204" s="210" t="s">
        <v>428</v>
      </c>
      <c r="D204" s="209">
        <f t="shared" si="3"/>
        <v>193</v>
      </c>
      <c r="E204" s="221">
        <v>14</v>
      </c>
      <c r="F204" s="221">
        <v>8</v>
      </c>
      <c r="G204" s="221">
        <v>6</v>
      </c>
      <c r="H204" s="222">
        <v>0</v>
      </c>
      <c r="I204" s="222">
        <v>0</v>
      </c>
      <c r="J204" s="221">
        <v>0</v>
      </c>
      <c r="K204" s="221">
        <v>0</v>
      </c>
      <c r="L204" s="221">
        <v>0</v>
      </c>
      <c r="M204" s="221">
        <v>0</v>
      </c>
      <c r="N204" s="222">
        <v>14</v>
      </c>
      <c r="O204" s="222">
        <v>8</v>
      </c>
      <c r="P204" s="222">
        <v>6</v>
      </c>
      <c r="Q204" s="221">
        <v>0</v>
      </c>
      <c r="R204" s="221">
        <v>0</v>
      </c>
      <c r="S204" s="221">
        <v>0</v>
      </c>
      <c r="T204" s="66"/>
      <c r="U204" s="66"/>
    </row>
    <row r="205" spans="1:21" ht="36.950000000000003" customHeight="1">
      <c r="A205" s="219"/>
      <c r="B205" s="219"/>
      <c r="C205" s="210" t="s">
        <v>432</v>
      </c>
      <c r="D205" s="209">
        <f t="shared" si="3"/>
        <v>194</v>
      </c>
      <c r="E205" s="221">
        <v>7</v>
      </c>
      <c r="F205" s="221">
        <v>6</v>
      </c>
      <c r="G205" s="221">
        <v>1</v>
      </c>
      <c r="H205" s="222">
        <v>0</v>
      </c>
      <c r="I205" s="222">
        <v>0</v>
      </c>
      <c r="J205" s="221">
        <v>0</v>
      </c>
      <c r="K205" s="221">
        <v>0</v>
      </c>
      <c r="L205" s="221">
        <v>0</v>
      </c>
      <c r="M205" s="221">
        <v>0</v>
      </c>
      <c r="N205" s="222">
        <v>7</v>
      </c>
      <c r="O205" s="222">
        <v>6</v>
      </c>
      <c r="P205" s="222">
        <v>1</v>
      </c>
      <c r="Q205" s="221">
        <v>0</v>
      </c>
      <c r="R205" s="221">
        <v>0</v>
      </c>
      <c r="S205" s="221">
        <v>0</v>
      </c>
      <c r="T205" s="66"/>
      <c r="U205" s="66"/>
    </row>
    <row r="206" spans="1:21" ht="36.950000000000003" customHeight="1">
      <c r="A206" s="219"/>
      <c r="B206" s="219"/>
      <c r="C206" s="210" t="s">
        <v>422</v>
      </c>
      <c r="D206" s="209">
        <f t="shared" ref="D206:D269" si="4">1+D205</f>
        <v>195</v>
      </c>
      <c r="E206" s="221">
        <v>8</v>
      </c>
      <c r="F206" s="221">
        <v>4</v>
      </c>
      <c r="G206" s="221">
        <v>4</v>
      </c>
      <c r="H206" s="222">
        <v>0</v>
      </c>
      <c r="I206" s="222">
        <v>0</v>
      </c>
      <c r="J206" s="221">
        <v>0</v>
      </c>
      <c r="K206" s="221">
        <v>0</v>
      </c>
      <c r="L206" s="221">
        <v>0</v>
      </c>
      <c r="M206" s="221">
        <v>0</v>
      </c>
      <c r="N206" s="222">
        <v>8</v>
      </c>
      <c r="O206" s="222">
        <v>4</v>
      </c>
      <c r="P206" s="222">
        <v>4</v>
      </c>
      <c r="Q206" s="221">
        <v>0</v>
      </c>
      <c r="R206" s="221">
        <v>0</v>
      </c>
      <c r="S206" s="221">
        <v>0</v>
      </c>
      <c r="T206" s="66"/>
      <c r="U206" s="66"/>
    </row>
    <row r="207" spans="1:21" ht="36.950000000000003" customHeight="1">
      <c r="A207" s="219"/>
      <c r="B207" s="219"/>
      <c r="C207" s="210" t="s">
        <v>421</v>
      </c>
      <c r="D207" s="209">
        <f t="shared" si="4"/>
        <v>196</v>
      </c>
      <c r="E207" s="221">
        <v>189</v>
      </c>
      <c r="F207" s="221">
        <v>141</v>
      </c>
      <c r="G207" s="221">
        <v>48</v>
      </c>
      <c r="H207" s="222">
        <v>0</v>
      </c>
      <c r="I207" s="222">
        <v>0</v>
      </c>
      <c r="J207" s="221">
        <v>0</v>
      </c>
      <c r="K207" s="221">
        <v>189</v>
      </c>
      <c r="L207" s="221">
        <v>141</v>
      </c>
      <c r="M207" s="221">
        <v>48</v>
      </c>
      <c r="N207" s="222">
        <v>0</v>
      </c>
      <c r="O207" s="222">
        <v>0</v>
      </c>
      <c r="P207" s="222">
        <v>0</v>
      </c>
      <c r="Q207" s="221">
        <v>0</v>
      </c>
      <c r="R207" s="221">
        <v>0</v>
      </c>
      <c r="S207" s="221">
        <v>0</v>
      </c>
      <c r="T207" s="66"/>
      <c r="U207" s="66"/>
    </row>
    <row r="208" spans="1:21" ht="36.950000000000003" customHeight="1">
      <c r="A208" s="219"/>
      <c r="B208" s="219"/>
      <c r="C208" s="210" t="s">
        <v>423</v>
      </c>
      <c r="D208" s="209">
        <f t="shared" si="4"/>
        <v>197</v>
      </c>
      <c r="E208" s="221">
        <v>3</v>
      </c>
      <c r="F208" s="221">
        <v>3</v>
      </c>
      <c r="G208" s="221">
        <v>0</v>
      </c>
      <c r="H208" s="222">
        <v>0</v>
      </c>
      <c r="I208" s="222">
        <v>0</v>
      </c>
      <c r="J208" s="221">
        <v>0</v>
      </c>
      <c r="K208" s="221">
        <v>0</v>
      </c>
      <c r="L208" s="221">
        <v>0</v>
      </c>
      <c r="M208" s="221">
        <v>0</v>
      </c>
      <c r="N208" s="222">
        <v>3</v>
      </c>
      <c r="O208" s="222">
        <v>3</v>
      </c>
      <c r="P208" s="222">
        <v>0</v>
      </c>
      <c r="Q208" s="221">
        <v>0</v>
      </c>
      <c r="R208" s="221">
        <v>0</v>
      </c>
      <c r="S208" s="221">
        <v>0</v>
      </c>
      <c r="T208" s="66"/>
      <c r="U208" s="66"/>
    </row>
    <row r="209" spans="1:21" ht="36.950000000000003" customHeight="1">
      <c r="A209" s="219"/>
      <c r="B209" s="219"/>
      <c r="C209" s="210" t="s">
        <v>425</v>
      </c>
      <c r="D209" s="209">
        <f t="shared" si="4"/>
        <v>198</v>
      </c>
      <c r="E209" s="221">
        <v>3</v>
      </c>
      <c r="F209" s="221">
        <v>3</v>
      </c>
      <c r="G209" s="221">
        <v>0</v>
      </c>
      <c r="H209" s="222">
        <v>0</v>
      </c>
      <c r="I209" s="222">
        <v>0</v>
      </c>
      <c r="J209" s="221">
        <v>0</v>
      </c>
      <c r="K209" s="221">
        <v>0</v>
      </c>
      <c r="L209" s="221">
        <v>0</v>
      </c>
      <c r="M209" s="221">
        <v>0</v>
      </c>
      <c r="N209" s="222">
        <v>3</v>
      </c>
      <c r="O209" s="222">
        <v>3</v>
      </c>
      <c r="P209" s="222">
        <v>0</v>
      </c>
      <c r="Q209" s="221">
        <v>0</v>
      </c>
      <c r="R209" s="221">
        <v>0</v>
      </c>
      <c r="S209" s="221">
        <v>0</v>
      </c>
      <c r="T209" s="66"/>
      <c r="U209" s="66"/>
    </row>
    <row r="210" spans="1:21" ht="36.950000000000003" customHeight="1">
      <c r="A210" s="219"/>
      <c r="B210" s="219"/>
      <c r="C210" s="210" t="s">
        <v>701</v>
      </c>
      <c r="D210" s="209">
        <f t="shared" si="4"/>
        <v>199</v>
      </c>
      <c r="E210" s="221">
        <v>1</v>
      </c>
      <c r="F210" s="221">
        <v>1</v>
      </c>
      <c r="G210" s="221">
        <v>0</v>
      </c>
      <c r="H210" s="222">
        <v>0</v>
      </c>
      <c r="I210" s="222">
        <v>0</v>
      </c>
      <c r="J210" s="221">
        <v>0</v>
      </c>
      <c r="K210" s="221">
        <v>0</v>
      </c>
      <c r="L210" s="221">
        <v>0</v>
      </c>
      <c r="M210" s="221">
        <v>0</v>
      </c>
      <c r="N210" s="222">
        <v>1</v>
      </c>
      <c r="O210" s="222">
        <v>1</v>
      </c>
      <c r="P210" s="222">
        <v>0</v>
      </c>
      <c r="Q210" s="221">
        <v>0</v>
      </c>
      <c r="R210" s="221">
        <v>0</v>
      </c>
      <c r="S210" s="221">
        <v>0</v>
      </c>
      <c r="T210" s="66"/>
      <c r="U210" s="66"/>
    </row>
    <row r="211" spans="1:21" ht="36.950000000000003" customHeight="1">
      <c r="A211" s="219"/>
      <c r="B211" s="219"/>
      <c r="C211" s="210" t="s">
        <v>436</v>
      </c>
      <c r="D211" s="209">
        <f t="shared" si="4"/>
        <v>200</v>
      </c>
      <c r="E211" s="221">
        <v>9</v>
      </c>
      <c r="F211" s="221">
        <v>9</v>
      </c>
      <c r="G211" s="221">
        <v>0</v>
      </c>
      <c r="H211" s="222">
        <v>0</v>
      </c>
      <c r="I211" s="222">
        <v>0</v>
      </c>
      <c r="J211" s="221">
        <v>0</v>
      </c>
      <c r="K211" s="221">
        <v>0</v>
      </c>
      <c r="L211" s="221">
        <v>0</v>
      </c>
      <c r="M211" s="221">
        <v>0</v>
      </c>
      <c r="N211" s="222">
        <v>9</v>
      </c>
      <c r="O211" s="222">
        <v>9</v>
      </c>
      <c r="P211" s="222">
        <v>0</v>
      </c>
      <c r="Q211" s="221">
        <v>0</v>
      </c>
      <c r="R211" s="221">
        <v>0</v>
      </c>
      <c r="S211" s="221">
        <v>0</v>
      </c>
      <c r="T211" s="66"/>
      <c r="U211" s="66"/>
    </row>
    <row r="212" spans="1:21" ht="36.950000000000003" customHeight="1">
      <c r="A212" s="219"/>
      <c r="B212" s="219"/>
      <c r="C212" s="210" t="s">
        <v>436</v>
      </c>
      <c r="D212" s="209">
        <f t="shared" si="4"/>
        <v>201</v>
      </c>
      <c r="E212" s="221">
        <v>143</v>
      </c>
      <c r="F212" s="221">
        <v>119</v>
      </c>
      <c r="G212" s="221">
        <v>24</v>
      </c>
      <c r="H212" s="222">
        <v>0</v>
      </c>
      <c r="I212" s="222">
        <v>0</v>
      </c>
      <c r="J212" s="221">
        <v>0</v>
      </c>
      <c r="K212" s="221">
        <v>143</v>
      </c>
      <c r="L212" s="221">
        <v>119</v>
      </c>
      <c r="M212" s="221">
        <v>24</v>
      </c>
      <c r="N212" s="222">
        <v>0</v>
      </c>
      <c r="O212" s="222">
        <v>0</v>
      </c>
      <c r="P212" s="222">
        <v>0</v>
      </c>
      <c r="Q212" s="221">
        <v>0</v>
      </c>
      <c r="R212" s="221">
        <v>0</v>
      </c>
      <c r="S212" s="221">
        <v>0</v>
      </c>
      <c r="T212" s="66"/>
      <c r="U212" s="66"/>
    </row>
    <row r="213" spans="1:21" ht="36.950000000000003" customHeight="1">
      <c r="A213" s="219"/>
      <c r="B213" s="219"/>
      <c r="C213" s="210" t="s">
        <v>427</v>
      </c>
      <c r="D213" s="209">
        <f t="shared" si="4"/>
        <v>202</v>
      </c>
      <c r="E213" s="221">
        <v>397</v>
      </c>
      <c r="F213" s="221">
        <v>348</v>
      </c>
      <c r="G213" s="221">
        <v>49</v>
      </c>
      <c r="H213" s="222">
        <v>19</v>
      </c>
      <c r="I213" s="222">
        <v>18</v>
      </c>
      <c r="J213" s="221">
        <v>1</v>
      </c>
      <c r="K213" s="221">
        <v>378</v>
      </c>
      <c r="L213" s="221">
        <v>330</v>
      </c>
      <c r="M213" s="221">
        <v>48</v>
      </c>
      <c r="N213" s="222">
        <v>0</v>
      </c>
      <c r="O213" s="222">
        <v>0</v>
      </c>
      <c r="P213" s="222">
        <v>0</v>
      </c>
      <c r="Q213" s="221">
        <v>0</v>
      </c>
      <c r="R213" s="221">
        <v>0</v>
      </c>
      <c r="S213" s="221">
        <v>0</v>
      </c>
      <c r="T213" s="66"/>
      <c r="U213" s="66"/>
    </row>
    <row r="214" spans="1:21" ht="36.950000000000003" customHeight="1">
      <c r="A214" s="219"/>
      <c r="B214" s="219"/>
      <c r="C214" s="210" t="s">
        <v>431</v>
      </c>
      <c r="D214" s="209">
        <f t="shared" si="4"/>
        <v>203</v>
      </c>
      <c r="E214" s="221">
        <v>7</v>
      </c>
      <c r="F214" s="221">
        <v>2</v>
      </c>
      <c r="G214" s="221">
        <v>5</v>
      </c>
      <c r="H214" s="222">
        <v>0</v>
      </c>
      <c r="I214" s="222">
        <v>0</v>
      </c>
      <c r="J214" s="221">
        <v>0</v>
      </c>
      <c r="K214" s="221">
        <v>0</v>
      </c>
      <c r="L214" s="221">
        <v>0</v>
      </c>
      <c r="M214" s="221">
        <v>0</v>
      </c>
      <c r="N214" s="222">
        <v>7</v>
      </c>
      <c r="O214" s="222">
        <v>2</v>
      </c>
      <c r="P214" s="222">
        <v>5</v>
      </c>
      <c r="Q214" s="221">
        <v>0</v>
      </c>
      <c r="R214" s="221">
        <v>0</v>
      </c>
      <c r="S214" s="221">
        <v>0</v>
      </c>
      <c r="T214" s="66"/>
      <c r="U214" s="66"/>
    </row>
    <row r="215" spans="1:21" ht="36.950000000000003" customHeight="1">
      <c r="A215" s="219"/>
      <c r="B215" s="219"/>
      <c r="C215" s="210" t="s">
        <v>702</v>
      </c>
      <c r="D215" s="209">
        <f t="shared" si="4"/>
        <v>204</v>
      </c>
      <c r="E215" s="221">
        <v>1</v>
      </c>
      <c r="F215" s="221">
        <v>1</v>
      </c>
      <c r="G215" s="221">
        <v>0</v>
      </c>
      <c r="H215" s="222">
        <v>0</v>
      </c>
      <c r="I215" s="222">
        <v>0</v>
      </c>
      <c r="J215" s="221">
        <v>0</v>
      </c>
      <c r="K215" s="221">
        <v>0</v>
      </c>
      <c r="L215" s="221">
        <v>0</v>
      </c>
      <c r="M215" s="221">
        <v>0</v>
      </c>
      <c r="N215" s="222">
        <v>1</v>
      </c>
      <c r="O215" s="222">
        <v>1</v>
      </c>
      <c r="P215" s="222">
        <v>0</v>
      </c>
      <c r="Q215" s="221">
        <v>0</v>
      </c>
      <c r="R215" s="221">
        <v>0</v>
      </c>
      <c r="S215" s="221">
        <v>0</v>
      </c>
      <c r="T215" s="66"/>
      <c r="U215" s="66"/>
    </row>
    <row r="216" spans="1:21" ht="36.950000000000003" customHeight="1">
      <c r="A216" s="219"/>
      <c r="B216" s="219"/>
      <c r="C216" s="210" t="s">
        <v>430</v>
      </c>
      <c r="D216" s="209">
        <f t="shared" si="4"/>
        <v>205</v>
      </c>
      <c r="E216" s="221">
        <v>3</v>
      </c>
      <c r="F216" s="221">
        <v>2</v>
      </c>
      <c r="G216" s="221">
        <v>1</v>
      </c>
      <c r="H216" s="222">
        <v>0</v>
      </c>
      <c r="I216" s="222">
        <v>0</v>
      </c>
      <c r="J216" s="221">
        <v>0</v>
      </c>
      <c r="K216" s="221">
        <v>0</v>
      </c>
      <c r="L216" s="221">
        <v>0</v>
      </c>
      <c r="M216" s="221">
        <v>0</v>
      </c>
      <c r="N216" s="222">
        <v>2</v>
      </c>
      <c r="O216" s="222">
        <v>2</v>
      </c>
      <c r="P216" s="222">
        <v>0</v>
      </c>
      <c r="Q216" s="221">
        <v>1</v>
      </c>
      <c r="R216" s="221">
        <v>0</v>
      </c>
      <c r="S216" s="221">
        <v>1</v>
      </c>
      <c r="T216" s="66"/>
      <c r="U216" s="66"/>
    </row>
    <row r="217" spans="1:21" ht="36.950000000000003" customHeight="1">
      <c r="A217" s="219"/>
      <c r="B217" s="219" t="s">
        <v>440</v>
      </c>
      <c r="C217" s="210" t="s">
        <v>444</v>
      </c>
      <c r="D217" s="209">
        <f t="shared" si="4"/>
        <v>206</v>
      </c>
      <c r="E217" s="221">
        <v>89</v>
      </c>
      <c r="F217" s="221">
        <v>78</v>
      </c>
      <c r="G217" s="221">
        <v>11</v>
      </c>
      <c r="H217" s="222">
        <v>0</v>
      </c>
      <c r="I217" s="222">
        <v>0</v>
      </c>
      <c r="J217" s="221">
        <v>0</v>
      </c>
      <c r="K217" s="221">
        <v>89</v>
      </c>
      <c r="L217" s="221">
        <v>78</v>
      </c>
      <c r="M217" s="221">
        <v>11</v>
      </c>
      <c r="N217" s="222">
        <v>0</v>
      </c>
      <c r="O217" s="222">
        <v>0</v>
      </c>
      <c r="P217" s="222">
        <v>0</v>
      </c>
      <c r="Q217" s="221">
        <v>0</v>
      </c>
      <c r="R217" s="221">
        <v>0</v>
      </c>
      <c r="S217" s="221">
        <v>0</v>
      </c>
      <c r="T217" s="66"/>
      <c r="U217" s="66"/>
    </row>
    <row r="218" spans="1:21" ht="36.950000000000003" customHeight="1">
      <c r="A218" s="219"/>
      <c r="B218" s="219"/>
      <c r="C218" s="210" t="s">
        <v>441</v>
      </c>
      <c r="D218" s="209">
        <f t="shared" si="4"/>
        <v>207</v>
      </c>
      <c r="E218" s="221">
        <v>7</v>
      </c>
      <c r="F218" s="221">
        <v>6</v>
      </c>
      <c r="G218" s="221">
        <v>1</v>
      </c>
      <c r="H218" s="222">
        <v>0</v>
      </c>
      <c r="I218" s="222">
        <v>0</v>
      </c>
      <c r="J218" s="221">
        <v>0</v>
      </c>
      <c r="K218" s="221">
        <v>0</v>
      </c>
      <c r="L218" s="221">
        <v>0</v>
      </c>
      <c r="M218" s="221">
        <v>0</v>
      </c>
      <c r="N218" s="222">
        <v>5</v>
      </c>
      <c r="O218" s="222">
        <v>4</v>
      </c>
      <c r="P218" s="222">
        <v>1</v>
      </c>
      <c r="Q218" s="221">
        <v>2</v>
      </c>
      <c r="R218" s="221">
        <v>2</v>
      </c>
      <c r="S218" s="221">
        <v>0</v>
      </c>
      <c r="T218" s="66"/>
      <c r="U218" s="66"/>
    </row>
    <row r="219" spans="1:21" ht="36.950000000000003" customHeight="1">
      <c r="A219" s="219"/>
      <c r="B219" s="219"/>
      <c r="C219" s="210" t="s">
        <v>441</v>
      </c>
      <c r="D219" s="209">
        <f t="shared" si="4"/>
        <v>208</v>
      </c>
      <c r="E219" s="221">
        <v>64</v>
      </c>
      <c r="F219" s="221">
        <v>56</v>
      </c>
      <c r="G219" s="221">
        <v>8</v>
      </c>
      <c r="H219" s="222">
        <v>0</v>
      </c>
      <c r="I219" s="222">
        <v>0</v>
      </c>
      <c r="J219" s="221">
        <v>0</v>
      </c>
      <c r="K219" s="221">
        <v>64</v>
      </c>
      <c r="L219" s="221">
        <v>56</v>
      </c>
      <c r="M219" s="221">
        <v>8</v>
      </c>
      <c r="N219" s="222">
        <v>0</v>
      </c>
      <c r="O219" s="222">
        <v>0</v>
      </c>
      <c r="P219" s="222">
        <v>0</v>
      </c>
      <c r="Q219" s="221">
        <v>0</v>
      </c>
      <c r="R219" s="221">
        <v>0</v>
      </c>
      <c r="S219" s="221">
        <v>0</v>
      </c>
      <c r="T219" s="66"/>
      <c r="U219" s="66"/>
    </row>
    <row r="220" spans="1:21" ht="36.950000000000003" customHeight="1">
      <c r="A220" s="219"/>
      <c r="B220" s="219"/>
      <c r="C220" s="210" t="s">
        <v>446</v>
      </c>
      <c r="D220" s="209">
        <f t="shared" si="4"/>
        <v>209</v>
      </c>
      <c r="E220" s="221">
        <v>22</v>
      </c>
      <c r="F220" s="221">
        <v>16</v>
      </c>
      <c r="G220" s="221">
        <v>6</v>
      </c>
      <c r="H220" s="222">
        <v>0</v>
      </c>
      <c r="I220" s="222">
        <v>0</v>
      </c>
      <c r="J220" s="221">
        <v>0</v>
      </c>
      <c r="K220" s="221">
        <v>22</v>
      </c>
      <c r="L220" s="221">
        <v>16</v>
      </c>
      <c r="M220" s="221">
        <v>6</v>
      </c>
      <c r="N220" s="222">
        <v>0</v>
      </c>
      <c r="O220" s="222">
        <v>0</v>
      </c>
      <c r="P220" s="222">
        <v>0</v>
      </c>
      <c r="Q220" s="221">
        <v>0</v>
      </c>
      <c r="R220" s="221">
        <v>0</v>
      </c>
      <c r="S220" s="221">
        <v>0</v>
      </c>
      <c r="T220" s="66"/>
      <c r="U220" s="66"/>
    </row>
    <row r="221" spans="1:21" ht="36.950000000000003" customHeight="1">
      <c r="A221" s="219"/>
      <c r="B221" s="219" t="s">
        <v>447</v>
      </c>
      <c r="C221" s="210" t="s">
        <v>457</v>
      </c>
      <c r="D221" s="209">
        <f t="shared" si="4"/>
        <v>210</v>
      </c>
      <c r="E221" s="221">
        <v>3</v>
      </c>
      <c r="F221" s="221">
        <v>1</v>
      </c>
      <c r="G221" s="221">
        <v>2</v>
      </c>
      <c r="H221" s="222">
        <v>0</v>
      </c>
      <c r="I221" s="222">
        <v>0</v>
      </c>
      <c r="J221" s="221">
        <v>0</v>
      </c>
      <c r="K221" s="221">
        <v>0</v>
      </c>
      <c r="L221" s="221">
        <v>0</v>
      </c>
      <c r="M221" s="221">
        <v>0</v>
      </c>
      <c r="N221" s="222">
        <v>3</v>
      </c>
      <c r="O221" s="222">
        <v>1</v>
      </c>
      <c r="P221" s="222">
        <v>2</v>
      </c>
      <c r="Q221" s="221">
        <v>0</v>
      </c>
      <c r="R221" s="221">
        <v>0</v>
      </c>
      <c r="S221" s="221">
        <v>0</v>
      </c>
      <c r="T221" s="66"/>
      <c r="U221" s="66"/>
    </row>
    <row r="222" spans="1:21" ht="36.950000000000003" customHeight="1">
      <c r="A222" s="219"/>
      <c r="B222" s="219"/>
      <c r="C222" s="210" t="s">
        <v>450</v>
      </c>
      <c r="D222" s="209">
        <f t="shared" si="4"/>
        <v>211</v>
      </c>
      <c r="E222" s="221">
        <v>3</v>
      </c>
      <c r="F222" s="221">
        <v>1</v>
      </c>
      <c r="G222" s="221">
        <v>2</v>
      </c>
      <c r="H222" s="222">
        <v>0</v>
      </c>
      <c r="I222" s="222">
        <v>0</v>
      </c>
      <c r="J222" s="221">
        <v>0</v>
      </c>
      <c r="K222" s="221">
        <v>0</v>
      </c>
      <c r="L222" s="221">
        <v>0</v>
      </c>
      <c r="M222" s="221">
        <v>0</v>
      </c>
      <c r="N222" s="222">
        <v>0</v>
      </c>
      <c r="O222" s="222">
        <v>0</v>
      </c>
      <c r="P222" s="222">
        <v>0</v>
      </c>
      <c r="Q222" s="221">
        <v>3</v>
      </c>
      <c r="R222" s="221">
        <v>1</v>
      </c>
      <c r="S222" s="221">
        <v>2</v>
      </c>
      <c r="T222" s="66"/>
      <c r="U222" s="66"/>
    </row>
    <row r="223" spans="1:21" ht="36.950000000000003" customHeight="1">
      <c r="A223" s="219"/>
      <c r="B223" s="219"/>
      <c r="C223" s="210" t="s">
        <v>453</v>
      </c>
      <c r="D223" s="209">
        <f t="shared" si="4"/>
        <v>212</v>
      </c>
      <c r="E223" s="221">
        <v>19</v>
      </c>
      <c r="F223" s="221">
        <v>19</v>
      </c>
      <c r="G223" s="221">
        <v>0</v>
      </c>
      <c r="H223" s="222">
        <v>0</v>
      </c>
      <c r="I223" s="222">
        <v>0</v>
      </c>
      <c r="J223" s="221">
        <v>0</v>
      </c>
      <c r="K223" s="221">
        <v>0</v>
      </c>
      <c r="L223" s="221">
        <v>0</v>
      </c>
      <c r="M223" s="221">
        <v>0</v>
      </c>
      <c r="N223" s="222">
        <v>18</v>
      </c>
      <c r="O223" s="222">
        <v>18</v>
      </c>
      <c r="P223" s="222">
        <v>0</v>
      </c>
      <c r="Q223" s="221">
        <v>1</v>
      </c>
      <c r="R223" s="221">
        <v>1</v>
      </c>
      <c r="S223" s="221">
        <v>0</v>
      </c>
      <c r="T223" s="66"/>
      <c r="U223" s="66"/>
    </row>
    <row r="224" spans="1:21" ht="36.950000000000003" customHeight="1">
      <c r="A224" s="219"/>
      <c r="B224" s="219"/>
      <c r="C224" s="210" t="s">
        <v>454</v>
      </c>
      <c r="D224" s="209">
        <f t="shared" si="4"/>
        <v>213</v>
      </c>
      <c r="E224" s="221">
        <v>44</v>
      </c>
      <c r="F224" s="221">
        <v>43</v>
      </c>
      <c r="G224" s="221">
        <v>1</v>
      </c>
      <c r="H224" s="222">
        <v>0</v>
      </c>
      <c r="I224" s="222">
        <v>0</v>
      </c>
      <c r="J224" s="221">
        <v>0</v>
      </c>
      <c r="K224" s="221">
        <v>44</v>
      </c>
      <c r="L224" s="221">
        <v>43</v>
      </c>
      <c r="M224" s="221">
        <v>1</v>
      </c>
      <c r="N224" s="222">
        <v>0</v>
      </c>
      <c r="O224" s="222">
        <v>0</v>
      </c>
      <c r="P224" s="222">
        <v>0</v>
      </c>
      <c r="Q224" s="221">
        <v>0</v>
      </c>
      <c r="R224" s="221">
        <v>0</v>
      </c>
      <c r="S224" s="221">
        <v>0</v>
      </c>
      <c r="T224" s="66"/>
      <c r="U224" s="66"/>
    </row>
    <row r="225" spans="1:21" ht="36.950000000000003" customHeight="1">
      <c r="A225" s="219"/>
      <c r="B225" s="219"/>
      <c r="C225" s="210" t="s">
        <v>451</v>
      </c>
      <c r="D225" s="209">
        <f t="shared" si="4"/>
        <v>214</v>
      </c>
      <c r="E225" s="221">
        <v>7</v>
      </c>
      <c r="F225" s="221">
        <v>4</v>
      </c>
      <c r="G225" s="221">
        <v>3</v>
      </c>
      <c r="H225" s="222">
        <v>0</v>
      </c>
      <c r="I225" s="222">
        <v>0</v>
      </c>
      <c r="J225" s="221">
        <v>0</v>
      </c>
      <c r="K225" s="221">
        <v>0</v>
      </c>
      <c r="L225" s="221">
        <v>0</v>
      </c>
      <c r="M225" s="221">
        <v>0</v>
      </c>
      <c r="N225" s="222">
        <v>5</v>
      </c>
      <c r="O225" s="222">
        <v>4</v>
      </c>
      <c r="P225" s="222">
        <v>1</v>
      </c>
      <c r="Q225" s="221">
        <v>2</v>
      </c>
      <c r="R225" s="221">
        <v>0</v>
      </c>
      <c r="S225" s="221">
        <v>2</v>
      </c>
      <c r="T225" s="66"/>
      <c r="U225" s="66"/>
    </row>
    <row r="226" spans="1:21" ht="36.950000000000003" customHeight="1">
      <c r="A226" s="219"/>
      <c r="B226" s="219"/>
      <c r="C226" s="210" t="s">
        <v>459</v>
      </c>
      <c r="D226" s="209">
        <f t="shared" si="4"/>
        <v>215</v>
      </c>
      <c r="E226" s="221">
        <v>0</v>
      </c>
      <c r="F226" s="221">
        <v>0</v>
      </c>
      <c r="G226" s="221">
        <v>0</v>
      </c>
      <c r="H226" s="222">
        <v>0</v>
      </c>
      <c r="I226" s="222">
        <v>0</v>
      </c>
      <c r="J226" s="221">
        <v>0</v>
      </c>
      <c r="K226" s="221">
        <v>0</v>
      </c>
      <c r="L226" s="221">
        <v>0</v>
      </c>
      <c r="M226" s="221">
        <v>0</v>
      </c>
      <c r="N226" s="222">
        <v>0</v>
      </c>
      <c r="O226" s="222">
        <v>0</v>
      </c>
      <c r="P226" s="222">
        <v>0</v>
      </c>
      <c r="Q226" s="221">
        <v>0</v>
      </c>
      <c r="R226" s="221">
        <v>0</v>
      </c>
      <c r="S226" s="221">
        <v>0</v>
      </c>
      <c r="T226" s="66"/>
      <c r="U226" s="66"/>
    </row>
    <row r="227" spans="1:21" ht="36.950000000000003" customHeight="1">
      <c r="A227" s="219"/>
      <c r="B227" s="219"/>
      <c r="C227" s="210" t="s">
        <v>456</v>
      </c>
      <c r="D227" s="209">
        <f t="shared" si="4"/>
        <v>216</v>
      </c>
      <c r="E227" s="221">
        <v>12</v>
      </c>
      <c r="F227" s="221">
        <v>7</v>
      </c>
      <c r="G227" s="221">
        <v>5</v>
      </c>
      <c r="H227" s="222">
        <v>0</v>
      </c>
      <c r="I227" s="222">
        <v>0</v>
      </c>
      <c r="J227" s="221">
        <v>0</v>
      </c>
      <c r="K227" s="221">
        <v>12</v>
      </c>
      <c r="L227" s="221">
        <v>7</v>
      </c>
      <c r="M227" s="221">
        <v>5</v>
      </c>
      <c r="N227" s="222">
        <v>0</v>
      </c>
      <c r="O227" s="222">
        <v>0</v>
      </c>
      <c r="P227" s="222">
        <v>0</v>
      </c>
      <c r="Q227" s="221">
        <v>0</v>
      </c>
      <c r="R227" s="221">
        <v>0</v>
      </c>
      <c r="S227" s="221">
        <v>0</v>
      </c>
      <c r="T227" s="66"/>
      <c r="U227" s="66"/>
    </row>
    <row r="228" spans="1:21" ht="36.950000000000003" customHeight="1">
      <c r="A228" s="219"/>
      <c r="B228" s="219"/>
      <c r="C228" s="210" t="s">
        <v>452</v>
      </c>
      <c r="D228" s="209">
        <f t="shared" si="4"/>
        <v>217</v>
      </c>
      <c r="E228" s="221">
        <v>3</v>
      </c>
      <c r="F228" s="221">
        <v>2</v>
      </c>
      <c r="G228" s="221">
        <v>1</v>
      </c>
      <c r="H228" s="222">
        <v>0</v>
      </c>
      <c r="I228" s="222">
        <v>0</v>
      </c>
      <c r="J228" s="221">
        <v>0</v>
      </c>
      <c r="K228" s="221">
        <v>0</v>
      </c>
      <c r="L228" s="221">
        <v>0</v>
      </c>
      <c r="M228" s="221">
        <v>0</v>
      </c>
      <c r="N228" s="222">
        <v>0</v>
      </c>
      <c r="O228" s="222">
        <v>0</v>
      </c>
      <c r="P228" s="222">
        <v>0</v>
      </c>
      <c r="Q228" s="221">
        <v>3</v>
      </c>
      <c r="R228" s="221">
        <v>2</v>
      </c>
      <c r="S228" s="221">
        <v>1</v>
      </c>
      <c r="T228" s="66"/>
      <c r="U228" s="66"/>
    </row>
    <row r="229" spans="1:21" ht="36.950000000000003" customHeight="1">
      <c r="A229" s="219"/>
      <c r="B229" s="219"/>
      <c r="C229" s="210" t="s">
        <v>449</v>
      </c>
      <c r="D229" s="209">
        <f t="shared" si="4"/>
        <v>218</v>
      </c>
      <c r="E229" s="221">
        <v>4</v>
      </c>
      <c r="F229" s="221">
        <v>3</v>
      </c>
      <c r="G229" s="221">
        <v>1</v>
      </c>
      <c r="H229" s="222">
        <v>0</v>
      </c>
      <c r="I229" s="222">
        <v>0</v>
      </c>
      <c r="J229" s="221">
        <v>0</v>
      </c>
      <c r="K229" s="221">
        <v>0</v>
      </c>
      <c r="L229" s="221">
        <v>0</v>
      </c>
      <c r="M229" s="221">
        <v>0</v>
      </c>
      <c r="N229" s="222">
        <v>4</v>
      </c>
      <c r="O229" s="222">
        <v>3</v>
      </c>
      <c r="P229" s="222">
        <v>1</v>
      </c>
      <c r="Q229" s="221">
        <v>0</v>
      </c>
      <c r="R229" s="221">
        <v>0</v>
      </c>
      <c r="S229" s="221">
        <v>0</v>
      </c>
      <c r="T229" s="66"/>
      <c r="U229" s="66"/>
    </row>
    <row r="230" spans="1:21" ht="36.950000000000003" customHeight="1">
      <c r="A230" s="219"/>
      <c r="B230" s="219"/>
      <c r="C230" s="210" t="s">
        <v>448</v>
      </c>
      <c r="D230" s="209">
        <f t="shared" si="4"/>
        <v>219</v>
      </c>
      <c r="E230" s="221">
        <v>324</v>
      </c>
      <c r="F230" s="221">
        <v>282</v>
      </c>
      <c r="G230" s="221">
        <v>42</v>
      </c>
      <c r="H230" s="222">
        <v>19</v>
      </c>
      <c r="I230" s="222">
        <v>17</v>
      </c>
      <c r="J230" s="221">
        <v>2</v>
      </c>
      <c r="K230" s="221">
        <v>305</v>
      </c>
      <c r="L230" s="221">
        <v>265</v>
      </c>
      <c r="M230" s="221">
        <v>40</v>
      </c>
      <c r="N230" s="222">
        <v>0</v>
      </c>
      <c r="O230" s="222">
        <v>0</v>
      </c>
      <c r="P230" s="222">
        <v>0</v>
      </c>
      <c r="Q230" s="221">
        <v>0</v>
      </c>
      <c r="R230" s="221">
        <v>0</v>
      </c>
      <c r="S230" s="221">
        <v>0</v>
      </c>
      <c r="T230" s="66"/>
      <c r="U230" s="66"/>
    </row>
    <row r="231" spans="1:21" ht="36.950000000000003" customHeight="1">
      <c r="A231" s="219"/>
      <c r="B231" s="219"/>
      <c r="C231" s="210" t="s">
        <v>455</v>
      </c>
      <c r="D231" s="209">
        <f t="shared" si="4"/>
        <v>220</v>
      </c>
      <c r="E231" s="221">
        <v>6</v>
      </c>
      <c r="F231" s="221">
        <v>5</v>
      </c>
      <c r="G231" s="221">
        <v>1</v>
      </c>
      <c r="H231" s="222">
        <v>0</v>
      </c>
      <c r="I231" s="222">
        <v>0</v>
      </c>
      <c r="J231" s="221">
        <v>0</v>
      </c>
      <c r="K231" s="221">
        <v>0</v>
      </c>
      <c r="L231" s="221">
        <v>0</v>
      </c>
      <c r="M231" s="221">
        <v>0</v>
      </c>
      <c r="N231" s="222">
        <v>6</v>
      </c>
      <c r="O231" s="222">
        <v>5</v>
      </c>
      <c r="P231" s="222">
        <v>1</v>
      </c>
      <c r="Q231" s="221">
        <v>0</v>
      </c>
      <c r="R231" s="221">
        <v>0</v>
      </c>
      <c r="S231" s="221">
        <v>0</v>
      </c>
      <c r="T231" s="66"/>
      <c r="U231" s="66"/>
    </row>
    <row r="232" spans="1:21" ht="36.950000000000003" customHeight="1">
      <c r="A232" s="219"/>
      <c r="B232" s="219" t="s">
        <v>460</v>
      </c>
      <c r="C232" s="210" t="s">
        <v>464</v>
      </c>
      <c r="D232" s="209">
        <f t="shared" si="4"/>
        <v>221</v>
      </c>
      <c r="E232" s="221">
        <v>1</v>
      </c>
      <c r="F232" s="221">
        <v>1</v>
      </c>
      <c r="G232" s="221">
        <v>0</v>
      </c>
      <c r="H232" s="222">
        <v>0</v>
      </c>
      <c r="I232" s="222">
        <v>0</v>
      </c>
      <c r="J232" s="221">
        <v>0</v>
      </c>
      <c r="K232" s="221">
        <v>0</v>
      </c>
      <c r="L232" s="221">
        <v>0</v>
      </c>
      <c r="M232" s="221">
        <v>0</v>
      </c>
      <c r="N232" s="222">
        <v>1</v>
      </c>
      <c r="O232" s="222">
        <v>1</v>
      </c>
      <c r="P232" s="222">
        <v>0</v>
      </c>
      <c r="Q232" s="221">
        <v>0</v>
      </c>
      <c r="R232" s="221">
        <v>0</v>
      </c>
      <c r="S232" s="221">
        <v>0</v>
      </c>
      <c r="T232" s="66"/>
      <c r="U232" s="66"/>
    </row>
    <row r="233" spans="1:21" ht="36.950000000000003" customHeight="1">
      <c r="A233" s="219"/>
      <c r="B233" s="219"/>
      <c r="C233" s="210" t="s">
        <v>465</v>
      </c>
      <c r="D233" s="209">
        <f t="shared" si="4"/>
        <v>222</v>
      </c>
      <c r="E233" s="221">
        <v>2</v>
      </c>
      <c r="F233" s="221">
        <v>2</v>
      </c>
      <c r="G233" s="221">
        <v>0</v>
      </c>
      <c r="H233" s="222">
        <v>0</v>
      </c>
      <c r="I233" s="222">
        <v>0</v>
      </c>
      <c r="J233" s="221">
        <v>0</v>
      </c>
      <c r="K233" s="221">
        <v>0</v>
      </c>
      <c r="L233" s="221">
        <v>0</v>
      </c>
      <c r="M233" s="221">
        <v>0</v>
      </c>
      <c r="N233" s="222">
        <v>2</v>
      </c>
      <c r="O233" s="222">
        <v>2</v>
      </c>
      <c r="P233" s="222">
        <v>0</v>
      </c>
      <c r="Q233" s="221">
        <v>0</v>
      </c>
      <c r="R233" s="221">
        <v>0</v>
      </c>
      <c r="S233" s="221">
        <v>0</v>
      </c>
      <c r="T233" s="66"/>
      <c r="U233" s="66"/>
    </row>
    <row r="234" spans="1:21" ht="36.950000000000003" customHeight="1">
      <c r="A234" s="219"/>
      <c r="B234" s="219"/>
      <c r="C234" s="210" t="s">
        <v>462</v>
      </c>
      <c r="D234" s="209">
        <f t="shared" si="4"/>
        <v>223</v>
      </c>
      <c r="E234" s="221">
        <v>12</v>
      </c>
      <c r="F234" s="221">
        <v>9</v>
      </c>
      <c r="G234" s="221">
        <v>3</v>
      </c>
      <c r="H234" s="222">
        <v>0</v>
      </c>
      <c r="I234" s="222">
        <v>0</v>
      </c>
      <c r="J234" s="221">
        <v>0</v>
      </c>
      <c r="K234" s="221">
        <v>0</v>
      </c>
      <c r="L234" s="221">
        <v>0</v>
      </c>
      <c r="M234" s="221">
        <v>0</v>
      </c>
      <c r="N234" s="222">
        <v>11</v>
      </c>
      <c r="O234" s="222">
        <v>9</v>
      </c>
      <c r="P234" s="222">
        <v>2</v>
      </c>
      <c r="Q234" s="221">
        <v>1</v>
      </c>
      <c r="R234" s="221">
        <v>0</v>
      </c>
      <c r="S234" s="221">
        <v>1</v>
      </c>
      <c r="T234" s="66"/>
      <c r="U234" s="66"/>
    </row>
    <row r="235" spans="1:21" ht="36.950000000000003" customHeight="1">
      <c r="A235" s="219"/>
      <c r="B235" s="219"/>
      <c r="C235" s="210" t="s">
        <v>461</v>
      </c>
      <c r="D235" s="209">
        <f t="shared" si="4"/>
        <v>224</v>
      </c>
      <c r="E235" s="221">
        <v>89</v>
      </c>
      <c r="F235" s="221">
        <v>84</v>
      </c>
      <c r="G235" s="221">
        <v>5</v>
      </c>
      <c r="H235" s="222">
        <v>0</v>
      </c>
      <c r="I235" s="222">
        <v>0</v>
      </c>
      <c r="J235" s="221">
        <v>0</v>
      </c>
      <c r="K235" s="221">
        <v>89</v>
      </c>
      <c r="L235" s="221">
        <v>84</v>
      </c>
      <c r="M235" s="221">
        <v>5</v>
      </c>
      <c r="N235" s="222">
        <v>0</v>
      </c>
      <c r="O235" s="222">
        <v>0</v>
      </c>
      <c r="P235" s="222">
        <v>0</v>
      </c>
      <c r="Q235" s="221">
        <v>0</v>
      </c>
      <c r="R235" s="221">
        <v>0</v>
      </c>
      <c r="S235" s="221">
        <v>0</v>
      </c>
      <c r="T235" s="66"/>
      <c r="U235" s="66"/>
    </row>
    <row r="236" spans="1:21" ht="36.950000000000003" customHeight="1">
      <c r="A236" s="219"/>
      <c r="B236" s="219"/>
      <c r="C236" s="210" t="s">
        <v>463</v>
      </c>
      <c r="D236" s="209">
        <f t="shared" si="4"/>
        <v>225</v>
      </c>
      <c r="E236" s="221">
        <v>2</v>
      </c>
      <c r="F236" s="221">
        <v>1</v>
      </c>
      <c r="G236" s="221">
        <v>1</v>
      </c>
      <c r="H236" s="222">
        <v>0</v>
      </c>
      <c r="I236" s="222">
        <v>0</v>
      </c>
      <c r="J236" s="221">
        <v>0</v>
      </c>
      <c r="K236" s="221">
        <v>0</v>
      </c>
      <c r="L236" s="221">
        <v>0</v>
      </c>
      <c r="M236" s="221">
        <v>0</v>
      </c>
      <c r="N236" s="222">
        <v>2</v>
      </c>
      <c r="O236" s="222">
        <v>1</v>
      </c>
      <c r="P236" s="222">
        <v>1</v>
      </c>
      <c r="Q236" s="221">
        <v>0</v>
      </c>
      <c r="R236" s="221">
        <v>0</v>
      </c>
      <c r="S236" s="221">
        <v>0</v>
      </c>
      <c r="T236" s="66"/>
      <c r="U236" s="66"/>
    </row>
    <row r="237" spans="1:21" ht="36.950000000000003" customHeight="1">
      <c r="A237" s="219"/>
      <c r="B237" s="219"/>
      <c r="C237" s="210" t="s">
        <v>465</v>
      </c>
      <c r="D237" s="209">
        <f t="shared" si="4"/>
        <v>226</v>
      </c>
      <c r="E237" s="221">
        <v>72</v>
      </c>
      <c r="F237" s="221">
        <v>58</v>
      </c>
      <c r="G237" s="221">
        <v>14</v>
      </c>
      <c r="H237" s="222">
        <v>0</v>
      </c>
      <c r="I237" s="222">
        <v>0</v>
      </c>
      <c r="J237" s="221">
        <v>0</v>
      </c>
      <c r="K237" s="221">
        <v>72</v>
      </c>
      <c r="L237" s="221">
        <v>58</v>
      </c>
      <c r="M237" s="221">
        <v>14</v>
      </c>
      <c r="N237" s="222">
        <v>0</v>
      </c>
      <c r="O237" s="222">
        <v>0</v>
      </c>
      <c r="P237" s="222">
        <v>0</v>
      </c>
      <c r="Q237" s="221">
        <v>0</v>
      </c>
      <c r="R237" s="221">
        <v>0</v>
      </c>
      <c r="S237" s="221">
        <v>0</v>
      </c>
      <c r="T237" s="66"/>
      <c r="U237" s="66"/>
    </row>
    <row r="238" spans="1:21" ht="36.950000000000003" customHeight="1">
      <c r="A238" s="219"/>
      <c r="B238" s="219" t="s">
        <v>466</v>
      </c>
      <c r="C238" s="210" t="s">
        <v>470</v>
      </c>
      <c r="D238" s="209">
        <f t="shared" si="4"/>
        <v>227</v>
      </c>
      <c r="E238" s="221">
        <v>13</v>
      </c>
      <c r="F238" s="221">
        <v>0</v>
      </c>
      <c r="G238" s="221">
        <v>13</v>
      </c>
      <c r="H238" s="222">
        <v>0</v>
      </c>
      <c r="I238" s="222">
        <v>0</v>
      </c>
      <c r="J238" s="221">
        <v>0</v>
      </c>
      <c r="K238" s="221">
        <v>0</v>
      </c>
      <c r="L238" s="221">
        <v>0</v>
      </c>
      <c r="M238" s="221">
        <v>0</v>
      </c>
      <c r="N238" s="222">
        <v>13</v>
      </c>
      <c r="O238" s="222">
        <v>0</v>
      </c>
      <c r="P238" s="222">
        <v>13</v>
      </c>
      <c r="Q238" s="221">
        <v>0</v>
      </c>
      <c r="R238" s="221">
        <v>0</v>
      </c>
      <c r="S238" s="221">
        <v>0</v>
      </c>
      <c r="T238" s="66"/>
      <c r="U238" s="66"/>
    </row>
    <row r="239" spans="1:21" ht="36.950000000000003" customHeight="1">
      <c r="A239" s="219"/>
      <c r="B239" s="219"/>
      <c r="C239" s="210" t="s">
        <v>471</v>
      </c>
      <c r="D239" s="209">
        <f t="shared" si="4"/>
        <v>228</v>
      </c>
      <c r="E239" s="221">
        <v>10</v>
      </c>
      <c r="F239" s="221">
        <v>1</v>
      </c>
      <c r="G239" s="221">
        <v>9</v>
      </c>
      <c r="H239" s="222">
        <v>0</v>
      </c>
      <c r="I239" s="222">
        <v>0</v>
      </c>
      <c r="J239" s="221">
        <v>0</v>
      </c>
      <c r="K239" s="221">
        <v>0</v>
      </c>
      <c r="L239" s="221">
        <v>0</v>
      </c>
      <c r="M239" s="221">
        <v>0</v>
      </c>
      <c r="N239" s="222">
        <v>9</v>
      </c>
      <c r="O239" s="222">
        <v>1</v>
      </c>
      <c r="P239" s="222">
        <v>8</v>
      </c>
      <c r="Q239" s="221">
        <v>1</v>
      </c>
      <c r="R239" s="221">
        <v>0</v>
      </c>
      <c r="S239" s="221">
        <v>1</v>
      </c>
      <c r="T239" s="66"/>
      <c r="U239" s="66"/>
    </row>
    <row r="240" spans="1:21" ht="36.950000000000003" customHeight="1">
      <c r="A240" s="219"/>
      <c r="B240" s="219"/>
      <c r="C240" s="210" t="s">
        <v>472</v>
      </c>
      <c r="D240" s="209">
        <f t="shared" si="4"/>
        <v>229</v>
      </c>
      <c r="E240" s="221">
        <v>5</v>
      </c>
      <c r="F240" s="221">
        <v>1</v>
      </c>
      <c r="G240" s="221">
        <v>4</v>
      </c>
      <c r="H240" s="222">
        <v>0</v>
      </c>
      <c r="I240" s="222">
        <v>0</v>
      </c>
      <c r="J240" s="221">
        <v>0</v>
      </c>
      <c r="K240" s="221">
        <v>0</v>
      </c>
      <c r="L240" s="221">
        <v>0</v>
      </c>
      <c r="M240" s="221">
        <v>0</v>
      </c>
      <c r="N240" s="222">
        <v>5</v>
      </c>
      <c r="O240" s="222">
        <v>1</v>
      </c>
      <c r="P240" s="222">
        <v>4</v>
      </c>
      <c r="Q240" s="221">
        <v>0</v>
      </c>
      <c r="R240" s="221">
        <v>0</v>
      </c>
      <c r="S240" s="221">
        <v>0</v>
      </c>
      <c r="T240" s="66"/>
      <c r="U240" s="66"/>
    </row>
    <row r="241" spans="1:21" ht="36.950000000000003" customHeight="1">
      <c r="A241" s="219"/>
      <c r="B241" s="219"/>
      <c r="C241" s="210" t="s">
        <v>475</v>
      </c>
      <c r="D241" s="209">
        <f t="shared" si="4"/>
        <v>230</v>
      </c>
      <c r="E241" s="221">
        <v>4</v>
      </c>
      <c r="F241" s="221">
        <v>1</v>
      </c>
      <c r="G241" s="221">
        <v>3</v>
      </c>
      <c r="H241" s="222">
        <v>0</v>
      </c>
      <c r="I241" s="222">
        <v>0</v>
      </c>
      <c r="J241" s="221">
        <v>0</v>
      </c>
      <c r="K241" s="221">
        <v>0</v>
      </c>
      <c r="L241" s="221">
        <v>0</v>
      </c>
      <c r="M241" s="221">
        <v>0</v>
      </c>
      <c r="N241" s="222">
        <v>4</v>
      </c>
      <c r="O241" s="222">
        <v>1</v>
      </c>
      <c r="P241" s="222">
        <v>3</v>
      </c>
      <c r="Q241" s="221">
        <v>0</v>
      </c>
      <c r="R241" s="221">
        <v>0</v>
      </c>
      <c r="S241" s="221">
        <v>0</v>
      </c>
      <c r="T241" s="66"/>
      <c r="U241" s="66"/>
    </row>
    <row r="242" spans="1:21" ht="36.950000000000003" customHeight="1">
      <c r="A242" s="219"/>
      <c r="B242" s="219"/>
      <c r="C242" s="210" t="s">
        <v>467</v>
      </c>
      <c r="D242" s="209">
        <f t="shared" si="4"/>
        <v>231</v>
      </c>
      <c r="E242" s="221">
        <v>72</v>
      </c>
      <c r="F242" s="221">
        <v>23</v>
      </c>
      <c r="G242" s="221">
        <v>49</v>
      </c>
      <c r="H242" s="222">
        <v>0</v>
      </c>
      <c r="I242" s="222">
        <v>0</v>
      </c>
      <c r="J242" s="221">
        <v>0</v>
      </c>
      <c r="K242" s="221">
        <v>72</v>
      </c>
      <c r="L242" s="221">
        <v>23</v>
      </c>
      <c r="M242" s="221">
        <v>49</v>
      </c>
      <c r="N242" s="222">
        <v>0</v>
      </c>
      <c r="O242" s="222">
        <v>0</v>
      </c>
      <c r="P242" s="222">
        <v>0</v>
      </c>
      <c r="Q242" s="221">
        <v>0</v>
      </c>
      <c r="R242" s="221">
        <v>0</v>
      </c>
      <c r="S242" s="221">
        <v>0</v>
      </c>
      <c r="T242" s="66"/>
      <c r="U242" s="66"/>
    </row>
    <row r="243" spans="1:21" ht="36.950000000000003" customHeight="1">
      <c r="A243" s="219"/>
      <c r="B243" s="219"/>
      <c r="C243" s="210" t="s">
        <v>476</v>
      </c>
      <c r="D243" s="209">
        <f t="shared" si="4"/>
        <v>232</v>
      </c>
      <c r="E243" s="221">
        <v>51</v>
      </c>
      <c r="F243" s="221">
        <v>9</v>
      </c>
      <c r="G243" s="221">
        <v>42</v>
      </c>
      <c r="H243" s="222">
        <v>0</v>
      </c>
      <c r="I243" s="222">
        <v>0</v>
      </c>
      <c r="J243" s="221">
        <v>0</v>
      </c>
      <c r="K243" s="221">
        <v>51</v>
      </c>
      <c r="L243" s="221">
        <v>9</v>
      </c>
      <c r="M243" s="221">
        <v>42</v>
      </c>
      <c r="N243" s="222">
        <v>0</v>
      </c>
      <c r="O243" s="222">
        <v>0</v>
      </c>
      <c r="P243" s="222">
        <v>0</v>
      </c>
      <c r="Q243" s="221">
        <v>0</v>
      </c>
      <c r="R243" s="221">
        <v>0</v>
      </c>
      <c r="S243" s="221">
        <v>0</v>
      </c>
      <c r="T243" s="66"/>
      <c r="U243" s="66"/>
    </row>
    <row r="244" spans="1:21" ht="36.950000000000003" customHeight="1">
      <c r="A244" s="219"/>
      <c r="B244" s="219"/>
      <c r="C244" s="210" t="s">
        <v>474</v>
      </c>
      <c r="D244" s="209">
        <f t="shared" si="4"/>
        <v>233</v>
      </c>
      <c r="E244" s="221">
        <v>29</v>
      </c>
      <c r="F244" s="221">
        <v>5</v>
      </c>
      <c r="G244" s="221">
        <v>24</v>
      </c>
      <c r="H244" s="222">
        <v>0</v>
      </c>
      <c r="I244" s="222">
        <v>0</v>
      </c>
      <c r="J244" s="221">
        <v>0</v>
      </c>
      <c r="K244" s="221">
        <v>29</v>
      </c>
      <c r="L244" s="221">
        <v>5</v>
      </c>
      <c r="M244" s="221">
        <v>24</v>
      </c>
      <c r="N244" s="222">
        <v>0</v>
      </c>
      <c r="O244" s="222">
        <v>0</v>
      </c>
      <c r="P244" s="222">
        <v>0</v>
      </c>
      <c r="Q244" s="221">
        <v>0</v>
      </c>
      <c r="R244" s="221">
        <v>0</v>
      </c>
      <c r="S244" s="221">
        <v>0</v>
      </c>
      <c r="T244" s="66"/>
      <c r="U244" s="66"/>
    </row>
    <row r="245" spans="1:21" ht="36.950000000000003" customHeight="1">
      <c r="A245" s="219"/>
      <c r="B245" s="219"/>
      <c r="C245" s="210" t="s">
        <v>473</v>
      </c>
      <c r="D245" s="209">
        <f t="shared" si="4"/>
        <v>234</v>
      </c>
      <c r="E245" s="221">
        <v>10</v>
      </c>
      <c r="F245" s="221">
        <v>0</v>
      </c>
      <c r="G245" s="221">
        <v>10</v>
      </c>
      <c r="H245" s="222">
        <v>0</v>
      </c>
      <c r="I245" s="222">
        <v>0</v>
      </c>
      <c r="J245" s="221">
        <v>0</v>
      </c>
      <c r="K245" s="221">
        <v>0</v>
      </c>
      <c r="L245" s="221">
        <v>0</v>
      </c>
      <c r="M245" s="221">
        <v>0</v>
      </c>
      <c r="N245" s="222">
        <v>10</v>
      </c>
      <c r="O245" s="222">
        <v>0</v>
      </c>
      <c r="P245" s="222">
        <v>10</v>
      </c>
      <c r="Q245" s="221">
        <v>0</v>
      </c>
      <c r="R245" s="221">
        <v>0</v>
      </c>
      <c r="S245" s="221">
        <v>0</v>
      </c>
      <c r="T245" s="66"/>
      <c r="U245" s="66"/>
    </row>
    <row r="246" spans="1:21" ht="36.950000000000003" customHeight="1">
      <c r="A246" s="219"/>
      <c r="B246" s="219" t="s">
        <v>477</v>
      </c>
      <c r="C246" s="210" t="s">
        <v>481</v>
      </c>
      <c r="D246" s="209">
        <f t="shared" si="4"/>
        <v>235</v>
      </c>
      <c r="E246" s="221">
        <v>2</v>
      </c>
      <c r="F246" s="221">
        <v>0</v>
      </c>
      <c r="G246" s="221">
        <v>2</v>
      </c>
      <c r="H246" s="222">
        <v>0</v>
      </c>
      <c r="I246" s="222">
        <v>0</v>
      </c>
      <c r="J246" s="221">
        <v>0</v>
      </c>
      <c r="K246" s="221">
        <v>0</v>
      </c>
      <c r="L246" s="221">
        <v>0</v>
      </c>
      <c r="M246" s="221">
        <v>0</v>
      </c>
      <c r="N246" s="222">
        <v>2</v>
      </c>
      <c r="O246" s="222">
        <v>0</v>
      </c>
      <c r="P246" s="222">
        <v>2</v>
      </c>
      <c r="Q246" s="221">
        <v>0</v>
      </c>
      <c r="R246" s="221">
        <v>0</v>
      </c>
      <c r="S246" s="221">
        <v>0</v>
      </c>
      <c r="T246" s="66"/>
      <c r="U246" s="66"/>
    </row>
    <row r="247" spans="1:21" ht="36.950000000000003" customHeight="1">
      <c r="A247" s="219"/>
      <c r="B247" s="219"/>
      <c r="C247" s="210" t="s">
        <v>479</v>
      </c>
      <c r="D247" s="209">
        <f t="shared" si="4"/>
        <v>236</v>
      </c>
      <c r="E247" s="221">
        <v>4</v>
      </c>
      <c r="F247" s="221">
        <v>1</v>
      </c>
      <c r="G247" s="221">
        <v>3</v>
      </c>
      <c r="H247" s="222">
        <v>0</v>
      </c>
      <c r="I247" s="222">
        <v>0</v>
      </c>
      <c r="J247" s="221">
        <v>0</v>
      </c>
      <c r="K247" s="221">
        <v>0</v>
      </c>
      <c r="L247" s="221">
        <v>0</v>
      </c>
      <c r="M247" s="221">
        <v>0</v>
      </c>
      <c r="N247" s="222">
        <v>1</v>
      </c>
      <c r="O247" s="222">
        <v>0</v>
      </c>
      <c r="P247" s="222">
        <v>1</v>
      </c>
      <c r="Q247" s="221">
        <v>3</v>
      </c>
      <c r="R247" s="221">
        <v>1</v>
      </c>
      <c r="S247" s="221">
        <v>2</v>
      </c>
      <c r="T247" s="66"/>
      <c r="U247" s="66"/>
    </row>
    <row r="248" spans="1:21" ht="36.950000000000003" customHeight="1">
      <c r="A248" s="219"/>
      <c r="B248" s="219"/>
      <c r="C248" s="210" t="s">
        <v>483</v>
      </c>
      <c r="D248" s="209">
        <f t="shared" si="4"/>
        <v>237</v>
      </c>
      <c r="E248" s="221">
        <v>8</v>
      </c>
      <c r="F248" s="221">
        <v>2</v>
      </c>
      <c r="G248" s="221">
        <v>6</v>
      </c>
      <c r="H248" s="222">
        <v>0</v>
      </c>
      <c r="I248" s="222">
        <v>0</v>
      </c>
      <c r="J248" s="221">
        <v>0</v>
      </c>
      <c r="K248" s="221">
        <v>8</v>
      </c>
      <c r="L248" s="221">
        <v>2</v>
      </c>
      <c r="M248" s="221">
        <v>6</v>
      </c>
      <c r="N248" s="222">
        <v>0</v>
      </c>
      <c r="O248" s="222">
        <v>0</v>
      </c>
      <c r="P248" s="222">
        <v>0</v>
      </c>
      <c r="Q248" s="221">
        <v>0</v>
      </c>
      <c r="R248" s="221">
        <v>0</v>
      </c>
      <c r="S248" s="221">
        <v>0</v>
      </c>
      <c r="T248" s="66"/>
      <c r="U248" s="66"/>
    </row>
    <row r="249" spans="1:21" ht="36.950000000000003" customHeight="1">
      <c r="A249" s="219"/>
      <c r="B249" s="219"/>
      <c r="C249" s="210" t="s">
        <v>481</v>
      </c>
      <c r="D249" s="209">
        <f t="shared" si="4"/>
        <v>238</v>
      </c>
      <c r="E249" s="221">
        <v>6</v>
      </c>
      <c r="F249" s="221">
        <v>6</v>
      </c>
      <c r="G249" s="221">
        <v>0</v>
      </c>
      <c r="H249" s="222">
        <v>0</v>
      </c>
      <c r="I249" s="222">
        <v>0</v>
      </c>
      <c r="J249" s="221">
        <v>0</v>
      </c>
      <c r="K249" s="221">
        <v>6</v>
      </c>
      <c r="L249" s="221">
        <v>6</v>
      </c>
      <c r="M249" s="221">
        <v>0</v>
      </c>
      <c r="N249" s="222">
        <v>0</v>
      </c>
      <c r="O249" s="222">
        <v>0</v>
      </c>
      <c r="P249" s="222">
        <v>0</v>
      </c>
      <c r="Q249" s="221">
        <v>0</v>
      </c>
      <c r="R249" s="221">
        <v>0</v>
      </c>
      <c r="S249" s="221">
        <v>0</v>
      </c>
      <c r="T249" s="66"/>
      <c r="U249" s="66"/>
    </row>
    <row r="250" spans="1:21" ht="36.950000000000003" customHeight="1">
      <c r="A250" s="219"/>
      <c r="B250" s="219" t="s">
        <v>703</v>
      </c>
      <c r="C250" s="210" t="s">
        <v>486</v>
      </c>
      <c r="D250" s="209">
        <f t="shared" si="4"/>
        <v>239</v>
      </c>
      <c r="E250" s="221">
        <v>4</v>
      </c>
      <c r="F250" s="221">
        <v>0</v>
      </c>
      <c r="G250" s="221">
        <v>4</v>
      </c>
      <c r="H250" s="222">
        <v>0</v>
      </c>
      <c r="I250" s="222">
        <v>0</v>
      </c>
      <c r="J250" s="221">
        <v>0</v>
      </c>
      <c r="K250" s="221">
        <v>0</v>
      </c>
      <c r="L250" s="221">
        <v>0</v>
      </c>
      <c r="M250" s="221">
        <v>0</v>
      </c>
      <c r="N250" s="222">
        <v>4</v>
      </c>
      <c r="O250" s="222">
        <v>0</v>
      </c>
      <c r="P250" s="222">
        <v>4</v>
      </c>
      <c r="Q250" s="221">
        <v>0</v>
      </c>
      <c r="R250" s="221">
        <v>0</v>
      </c>
      <c r="S250" s="221">
        <v>0</v>
      </c>
      <c r="T250" s="66"/>
      <c r="U250" s="66"/>
    </row>
    <row r="251" spans="1:21" ht="36.950000000000003" customHeight="1">
      <c r="A251" s="219"/>
      <c r="B251" s="219"/>
      <c r="C251" s="210" t="s">
        <v>704</v>
      </c>
      <c r="D251" s="209">
        <f t="shared" si="4"/>
        <v>240</v>
      </c>
      <c r="E251" s="221">
        <v>1</v>
      </c>
      <c r="F251" s="221">
        <v>0</v>
      </c>
      <c r="G251" s="221">
        <v>1</v>
      </c>
      <c r="H251" s="222">
        <v>0</v>
      </c>
      <c r="I251" s="222">
        <v>0</v>
      </c>
      <c r="J251" s="221">
        <v>0</v>
      </c>
      <c r="K251" s="221">
        <v>0</v>
      </c>
      <c r="L251" s="221">
        <v>0</v>
      </c>
      <c r="M251" s="221">
        <v>0</v>
      </c>
      <c r="N251" s="222">
        <v>1</v>
      </c>
      <c r="O251" s="222">
        <v>0</v>
      </c>
      <c r="P251" s="222">
        <v>1</v>
      </c>
      <c r="Q251" s="221">
        <v>0</v>
      </c>
      <c r="R251" s="221">
        <v>0</v>
      </c>
      <c r="S251" s="221">
        <v>0</v>
      </c>
      <c r="T251" s="66"/>
      <c r="U251" s="66"/>
    </row>
    <row r="252" spans="1:21" ht="36.950000000000003" customHeight="1">
      <c r="A252" s="219"/>
      <c r="B252" s="219"/>
      <c r="C252" s="210" t="s">
        <v>488</v>
      </c>
      <c r="D252" s="209">
        <f t="shared" si="4"/>
        <v>241</v>
      </c>
      <c r="E252" s="221">
        <v>4</v>
      </c>
      <c r="F252" s="221">
        <v>1</v>
      </c>
      <c r="G252" s="221">
        <v>3</v>
      </c>
      <c r="H252" s="222">
        <v>0</v>
      </c>
      <c r="I252" s="222">
        <v>0</v>
      </c>
      <c r="J252" s="221">
        <v>0</v>
      </c>
      <c r="K252" s="221">
        <v>4</v>
      </c>
      <c r="L252" s="221">
        <v>1</v>
      </c>
      <c r="M252" s="221">
        <v>3</v>
      </c>
      <c r="N252" s="222">
        <v>0</v>
      </c>
      <c r="O252" s="222">
        <v>0</v>
      </c>
      <c r="P252" s="222">
        <v>0</v>
      </c>
      <c r="Q252" s="221">
        <v>0</v>
      </c>
      <c r="R252" s="221">
        <v>0</v>
      </c>
      <c r="S252" s="221">
        <v>0</v>
      </c>
      <c r="T252" s="66"/>
      <c r="U252" s="66"/>
    </row>
    <row r="253" spans="1:21" ht="36.950000000000003" customHeight="1">
      <c r="A253" s="219"/>
      <c r="B253" s="219"/>
      <c r="C253" s="210" t="s">
        <v>487</v>
      </c>
      <c r="D253" s="209">
        <f t="shared" si="4"/>
        <v>242</v>
      </c>
      <c r="E253" s="221">
        <v>17</v>
      </c>
      <c r="F253" s="221">
        <v>3</v>
      </c>
      <c r="G253" s="221">
        <v>14</v>
      </c>
      <c r="H253" s="222">
        <v>0</v>
      </c>
      <c r="I253" s="222">
        <v>0</v>
      </c>
      <c r="J253" s="221">
        <v>0</v>
      </c>
      <c r="K253" s="221">
        <v>17</v>
      </c>
      <c r="L253" s="221">
        <v>3</v>
      </c>
      <c r="M253" s="221">
        <v>14</v>
      </c>
      <c r="N253" s="222">
        <v>0</v>
      </c>
      <c r="O253" s="222">
        <v>0</v>
      </c>
      <c r="P253" s="222">
        <v>0</v>
      </c>
      <c r="Q253" s="221">
        <v>0</v>
      </c>
      <c r="R253" s="221">
        <v>0</v>
      </c>
      <c r="S253" s="221">
        <v>0</v>
      </c>
      <c r="T253" s="66"/>
      <c r="U253" s="66"/>
    </row>
    <row r="254" spans="1:21" ht="36.950000000000003" customHeight="1">
      <c r="A254" s="219"/>
      <c r="B254" s="219"/>
      <c r="C254" s="210" t="s">
        <v>489</v>
      </c>
      <c r="D254" s="209">
        <f t="shared" si="4"/>
        <v>243</v>
      </c>
      <c r="E254" s="221">
        <v>2</v>
      </c>
      <c r="F254" s="221">
        <v>0</v>
      </c>
      <c r="G254" s="221">
        <v>2</v>
      </c>
      <c r="H254" s="222">
        <v>0</v>
      </c>
      <c r="I254" s="222">
        <v>0</v>
      </c>
      <c r="J254" s="221">
        <v>0</v>
      </c>
      <c r="K254" s="221">
        <v>0</v>
      </c>
      <c r="L254" s="221">
        <v>0</v>
      </c>
      <c r="M254" s="221">
        <v>0</v>
      </c>
      <c r="N254" s="222">
        <v>2</v>
      </c>
      <c r="O254" s="222">
        <v>0</v>
      </c>
      <c r="P254" s="222">
        <v>2</v>
      </c>
      <c r="Q254" s="221">
        <v>0</v>
      </c>
      <c r="R254" s="221">
        <v>0</v>
      </c>
      <c r="S254" s="221">
        <v>0</v>
      </c>
      <c r="T254" s="66"/>
      <c r="U254" s="66"/>
    </row>
    <row r="255" spans="1:21" ht="36.950000000000003" customHeight="1">
      <c r="A255" s="219"/>
      <c r="B255" s="219"/>
      <c r="C255" s="210" t="s">
        <v>489</v>
      </c>
      <c r="D255" s="209">
        <f t="shared" si="4"/>
        <v>244</v>
      </c>
      <c r="E255" s="221">
        <v>4</v>
      </c>
      <c r="F255" s="221">
        <v>0</v>
      </c>
      <c r="G255" s="221">
        <v>4</v>
      </c>
      <c r="H255" s="222">
        <v>0</v>
      </c>
      <c r="I255" s="222">
        <v>0</v>
      </c>
      <c r="J255" s="221">
        <v>0</v>
      </c>
      <c r="K255" s="221">
        <v>4</v>
      </c>
      <c r="L255" s="221">
        <v>0</v>
      </c>
      <c r="M255" s="221">
        <v>4</v>
      </c>
      <c r="N255" s="222">
        <v>0</v>
      </c>
      <c r="O255" s="222">
        <v>0</v>
      </c>
      <c r="P255" s="222">
        <v>0</v>
      </c>
      <c r="Q255" s="221">
        <v>0</v>
      </c>
      <c r="R255" s="221">
        <v>0</v>
      </c>
      <c r="S255" s="221">
        <v>0</v>
      </c>
      <c r="T255" s="66"/>
      <c r="U255" s="66"/>
    </row>
    <row r="256" spans="1:21" ht="36.950000000000003" customHeight="1">
      <c r="A256" s="219"/>
      <c r="B256" s="219" t="s">
        <v>490</v>
      </c>
      <c r="C256" s="210" t="s">
        <v>495</v>
      </c>
      <c r="D256" s="209">
        <f t="shared" si="4"/>
        <v>245</v>
      </c>
      <c r="E256" s="221">
        <v>58</v>
      </c>
      <c r="F256" s="221">
        <v>32</v>
      </c>
      <c r="G256" s="221">
        <v>26</v>
      </c>
      <c r="H256" s="222">
        <v>0</v>
      </c>
      <c r="I256" s="222">
        <v>0</v>
      </c>
      <c r="J256" s="221">
        <v>0</v>
      </c>
      <c r="K256" s="221">
        <v>58</v>
      </c>
      <c r="L256" s="221">
        <v>32</v>
      </c>
      <c r="M256" s="221">
        <v>26</v>
      </c>
      <c r="N256" s="222">
        <v>0</v>
      </c>
      <c r="O256" s="222">
        <v>0</v>
      </c>
      <c r="P256" s="222">
        <v>0</v>
      </c>
      <c r="Q256" s="221">
        <v>0</v>
      </c>
      <c r="R256" s="221">
        <v>0</v>
      </c>
      <c r="S256" s="221">
        <v>0</v>
      </c>
      <c r="T256" s="66"/>
      <c r="U256" s="66"/>
    </row>
    <row r="257" spans="1:21" ht="36.950000000000003" customHeight="1">
      <c r="A257" s="219"/>
      <c r="B257" s="219"/>
      <c r="C257" s="210" t="s">
        <v>503</v>
      </c>
      <c r="D257" s="209">
        <f t="shared" si="4"/>
        <v>246</v>
      </c>
      <c r="E257" s="221">
        <v>35</v>
      </c>
      <c r="F257" s="221">
        <v>29</v>
      </c>
      <c r="G257" s="221">
        <v>6</v>
      </c>
      <c r="H257" s="222">
        <v>0</v>
      </c>
      <c r="I257" s="222">
        <v>0</v>
      </c>
      <c r="J257" s="221">
        <v>0</v>
      </c>
      <c r="K257" s="221">
        <v>35</v>
      </c>
      <c r="L257" s="221">
        <v>29</v>
      </c>
      <c r="M257" s="221">
        <v>6</v>
      </c>
      <c r="N257" s="222">
        <v>0</v>
      </c>
      <c r="O257" s="222">
        <v>0</v>
      </c>
      <c r="P257" s="222">
        <v>0</v>
      </c>
      <c r="Q257" s="221">
        <v>0</v>
      </c>
      <c r="R257" s="221">
        <v>0</v>
      </c>
      <c r="S257" s="221">
        <v>0</v>
      </c>
      <c r="T257" s="66"/>
      <c r="U257" s="66"/>
    </row>
    <row r="258" spans="1:21" ht="36.950000000000003" customHeight="1">
      <c r="A258" s="219"/>
      <c r="B258" s="219"/>
      <c r="C258" s="210" t="s">
        <v>495</v>
      </c>
      <c r="D258" s="209">
        <f t="shared" si="4"/>
        <v>247</v>
      </c>
      <c r="E258" s="221">
        <v>18</v>
      </c>
      <c r="F258" s="221">
        <v>10</v>
      </c>
      <c r="G258" s="221">
        <v>8</v>
      </c>
      <c r="H258" s="222">
        <v>0</v>
      </c>
      <c r="I258" s="222">
        <v>0</v>
      </c>
      <c r="J258" s="221">
        <v>0</v>
      </c>
      <c r="K258" s="221">
        <v>0</v>
      </c>
      <c r="L258" s="221">
        <v>0</v>
      </c>
      <c r="M258" s="221">
        <v>0</v>
      </c>
      <c r="N258" s="222">
        <v>18</v>
      </c>
      <c r="O258" s="222">
        <v>10</v>
      </c>
      <c r="P258" s="222">
        <v>8</v>
      </c>
      <c r="Q258" s="221">
        <v>0</v>
      </c>
      <c r="R258" s="221">
        <v>0</v>
      </c>
      <c r="S258" s="221">
        <v>0</v>
      </c>
      <c r="T258" s="66"/>
      <c r="U258" s="66"/>
    </row>
    <row r="259" spans="1:21" ht="36.950000000000003" customHeight="1">
      <c r="A259" s="219"/>
      <c r="B259" s="219"/>
      <c r="C259" s="210" t="s">
        <v>501</v>
      </c>
      <c r="D259" s="209">
        <f t="shared" si="4"/>
        <v>248</v>
      </c>
      <c r="E259" s="221">
        <v>3</v>
      </c>
      <c r="F259" s="221">
        <v>2</v>
      </c>
      <c r="G259" s="221">
        <v>1</v>
      </c>
      <c r="H259" s="222">
        <v>0</v>
      </c>
      <c r="I259" s="222">
        <v>0</v>
      </c>
      <c r="J259" s="221">
        <v>0</v>
      </c>
      <c r="K259" s="221">
        <v>0</v>
      </c>
      <c r="L259" s="221">
        <v>0</v>
      </c>
      <c r="M259" s="221">
        <v>0</v>
      </c>
      <c r="N259" s="222">
        <v>1</v>
      </c>
      <c r="O259" s="222">
        <v>1</v>
      </c>
      <c r="P259" s="222">
        <v>0</v>
      </c>
      <c r="Q259" s="221">
        <v>2</v>
      </c>
      <c r="R259" s="221">
        <v>1</v>
      </c>
      <c r="S259" s="221">
        <v>1</v>
      </c>
      <c r="T259" s="66"/>
      <c r="U259" s="66"/>
    </row>
    <row r="260" spans="1:21" ht="36.950000000000003" customHeight="1">
      <c r="A260" s="219"/>
      <c r="B260" s="219"/>
      <c r="C260" s="210" t="s">
        <v>494</v>
      </c>
      <c r="D260" s="209">
        <f t="shared" si="4"/>
        <v>249</v>
      </c>
      <c r="E260" s="221">
        <v>16</v>
      </c>
      <c r="F260" s="221">
        <v>9</v>
      </c>
      <c r="G260" s="221">
        <v>7</v>
      </c>
      <c r="H260" s="222">
        <v>0</v>
      </c>
      <c r="I260" s="222">
        <v>0</v>
      </c>
      <c r="J260" s="221">
        <v>0</v>
      </c>
      <c r="K260" s="221">
        <v>0</v>
      </c>
      <c r="L260" s="221">
        <v>0</v>
      </c>
      <c r="M260" s="221">
        <v>0</v>
      </c>
      <c r="N260" s="222">
        <v>13</v>
      </c>
      <c r="O260" s="222">
        <v>8</v>
      </c>
      <c r="P260" s="222">
        <v>5</v>
      </c>
      <c r="Q260" s="221">
        <v>3</v>
      </c>
      <c r="R260" s="221">
        <v>1</v>
      </c>
      <c r="S260" s="221">
        <v>2</v>
      </c>
      <c r="T260" s="66"/>
      <c r="U260" s="66"/>
    </row>
    <row r="261" spans="1:21" ht="36.950000000000003" customHeight="1">
      <c r="A261" s="219"/>
      <c r="B261" s="219"/>
      <c r="C261" s="210" t="s">
        <v>492</v>
      </c>
      <c r="D261" s="209">
        <f t="shared" si="4"/>
        <v>250</v>
      </c>
      <c r="E261" s="221">
        <v>21</v>
      </c>
      <c r="F261" s="221">
        <v>17</v>
      </c>
      <c r="G261" s="221">
        <v>4</v>
      </c>
      <c r="H261" s="222">
        <v>0</v>
      </c>
      <c r="I261" s="222">
        <v>0</v>
      </c>
      <c r="J261" s="221">
        <v>0</v>
      </c>
      <c r="K261" s="221">
        <v>0</v>
      </c>
      <c r="L261" s="221">
        <v>0</v>
      </c>
      <c r="M261" s="221">
        <v>0</v>
      </c>
      <c r="N261" s="222">
        <v>17</v>
      </c>
      <c r="O261" s="222">
        <v>14</v>
      </c>
      <c r="P261" s="222">
        <v>3</v>
      </c>
      <c r="Q261" s="221">
        <v>4</v>
      </c>
      <c r="R261" s="221">
        <v>3</v>
      </c>
      <c r="S261" s="221">
        <v>1</v>
      </c>
      <c r="T261" s="66"/>
      <c r="U261" s="66"/>
    </row>
    <row r="262" spans="1:21" ht="36.950000000000003" customHeight="1">
      <c r="A262" s="219"/>
      <c r="B262" s="219"/>
      <c r="C262" s="210" t="s">
        <v>498</v>
      </c>
      <c r="D262" s="209">
        <f t="shared" si="4"/>
        <v>251</v>
      </c>
      <c r="E262" s="221">
        <v>34</v>
      </c>
      <c r="F262" s="221">
        <v>27</v>
      </c>
      <c r="G262" s="221">
        <v>7</v>
      </c>
      <c r="H262" s="222">
        <v>0</v>
      </c>
      <c r="I262" s="222">
        <v>0</v>
      </c>
      <c r="J262" s="221">
        <v>0</v>
      </c>
      <c r="K262" s="221">
        <v>34</v>
      </c>
      <c r="L262" s="221">
        <v>27</v>
      </c>
      <c r="M262" s="221">
        <v>7</v>
      </c>
      <c r="N262" s="222">
        <v>0</v>
      </c>
      <c r="O262" s="222">
        <v>0</v>
      </c>
      <c r="P262" s="222">
        <v>0</v>
      </c>
      <c r="Q262" s="221">
        <v>0</v>
      </c>
      <c r="R262" s="221">
        <v>0</v>
      </c>
      <c r="S262" s="221">
        <v>0</v>
      </c>
      <c r="T262" s="66"/>
      <c r="U262" s="66"/>
    </row>
    <row r="263" spans="1:21" ht="36.950000000000003" customHeight="1">
      <c r="A263" s="219"/>
      <c r="B263" s="219"/>
      <c r="C263" s="210" t="s">
        <v>491</v>
      </c>
      <c r="D263" s="209">
        <f t="shared" si="4"/>
        <v>252</v>
      </c>
      <c r="E263" s="221">
        <v>199</v>
      </c>
      <c r="F263" s="221">
        <v>178</v>
      </c>
      <c r="G263" s="221">
        <v>21</v>
      </c>
      <c r="H263" s="222">
        <v>0</v>
      </c>
      <c r="I263" s="222">
        <v>0</v>
      </c>
      <c r="J263" s="221">
        <v>0</v>
      </c>
      <c r="K263" s="221">
        <v>199</v>
      </c>
      <c r="L263" s="221">
        <v>178</v>
      </c>
      <c r="M263" s="221">
        <v>21</v>
      </c>
      <c r="N263" s="222">
        <v>0</v>
      </c>
      <c r="O263" s="222">
        <v>0</v>
      </c>
      <c r="P263" s="222">
        <v>0</v>
      </c>
      <c r="Q263" s="221">
        <v>0</v>
      </c>
      <c r="R263" s="221">
        <v>0</v>
      </c>
      <c r="S263" s="221">
        <v>0</v>
      </c>
      <c r="T263" s="66"/>
      <c r="U263" s="66"/>
    </row>
    <row r="264" spans="1:21" ht="36.950000000000003" customHeight="1">
      <c r="A264" s="219"/>
      <c r="B264" s="219"/>
      <c r="C264" s="210" t="s">
        <v>502</v>
      </c>
      <c r="D264" s="209">
        <f t="shared" si="4"/>
        <v>253</v>
      </c>
      <c r="E264" s="221">
        <v>38</v>
      </c>
      <c r="F264" s="221">
        <v>29</v>
      </c>
      <c r="G264" s="221">
        <v>9</v>
      </c>
      <c r="H264" s="222">
        <v>0</v>
      </c>
      <c r="I264" s="222">
        <v>0</v>
      </c>
      <c r="J264" s="221">
        <v>0</v>
      </c>
      <c r="K264" s="221">
        <v>38</v>
      </c>
      <c r="L264" s="221">
        <v>29</v>
      </c>
      <c r="M264" s="221">
        <v>9</v>
      </c>
      <c r="N264" s="222">
        <v>0</v>
      </c>
      <c r="O264" s="222">
        <v>0</v>
      </c>
      <c r="P264" s="222">
        <v>0</v>
      </c>
      <c r="Q264" s="221">
        <v>0</v>
      </c>
      <c r="R264" s="221">
        <v>0</v>
      </c>
      <c r="S264" s="221">
        <v>0</v>
      </c>
      <c r="T264" s="66"/>
      <c r="U264" s="66"/>
    </row>
    <row r="265" spans="1:21" ht="36.950000000000003" customHeight="1">
      <c r="A265" s="219"/>
      <c r="B265" s="219"/>
      <c r="C265" s="210" t="s">
        <v>500</v>
      </c>
      <c r="D265" s="209">
        <f t="shared" si="4"/>
        <v>254</v>
      </c>
      <c r="E265" s="221">
        <v>4</v>
      </c>
      <c r="F265" s="221">
        <v>2</v>
      </c>
      <c r="G265" s="221">
        <v>2</v>
      </c>
      <c r="H265" s="222">
        <v>0</v>
      </c>
      <c r="I265" s="222">
        <v>0</v>
      </c>
      <c r="J265" s="221">
        <v>0</v>
      </c>
      <c r="K265" s="221">
        <v>0</v>
      </c>
      <c r="L265" s="221">
        <v>0</v>
      </c>
      <c r="M265" s="221">
        <v>0</v>
      </c>
      <c r="N265" s="222">
        <v>4</v>
      </c>
      <c r="O265" s="222">
        <v>2</v>
      </c>
      <c r="P265" s="222">
        <v>2</v>
      </c>
      <c r="Q265" s="221">
        <v>0</v>
      </c>
      <c r="R265" s="221">
        <v>0</v>
      </c>
      <c r="S265" s="221">
        <v>0</v>
      </c>
      <c r="T265" s="66"/>
      <c r="U265" s="66"/>
    </row>
    <row r="266" spans="1:21" ht="36.950000000000003" customHeight="1">
      <c r="A266" s="219"/>
      <c r="B266" s="219"/>
      <c r="C266" s="210" t="s">
        <v>493</v>
      </c>
      <c r="D266" s="209">
        <f t="shared" si="4"/>
        <v>255</v>
      </c>
      <c r="E266" s="221">
        <v>3</v>
      </c>
      <c r="F266" s="221">
        <v>3</v>
      </c>
      <c r="G266" s="221">
        <v>0</v>
      </c>
      <c r="H266" s="222">
        <v>0</v>
      </c>
      <c r="I266" s="222">
        <v>0</v>
      </c>
      <c r="J266" s="221">
        <v>0</v>
      </c>
      <c r="K266" s="221">
        <v>0</v>
      </c>
      <c r="L266" s="221">
        <v>0</v>
      </c>
      <c r="M266" s="221">
        <v>0</v>
      </c>
      <c r="N266" s="222">
        <v>3</v>
      </c>
      <c r="O266" s="222">
        <v>3</v>
      </c>
      <c r="P266" s="222">
        <v>0</v>
      </c>
      <c r="Q266" s="221">
        <v>0</v>
      </c>
      <c r="R266" s="221">
        <v>0</v>
      </c>
      <c r="S266" s="221">
        <v>0</v>
      </c>
      <c r="T266" s="66"/>
      <c r="U266" s="66"/>
    </row>
    <row r="267" spans="1:21" ht="36.950000000000003" customHeight="1">
      <c r="A267" s="219"/>
      <c r="B267" s="219"/>
      <c r="C267" s="210" t="s">
        <v>496</v>
      </c>
      <c r="D267" s="209">
        <f t="shared" si="4"/>
        <v>256</v>
      </c>
      <c r="E267" s="221">
        <v>7</v>
      </c>
      <c r="F267" s="221">
        <v>7</v>
      </c>
      <c r="G267" s="221">
        <v>0</v>
      </c>
      <c r="H267" s="222">
        <v>0</v>
      </c>
      <c r="I267" s="222">
        <v>0</v>
      </c>
      <c r="J267" s="221">
        <v>0</v>
      </c>
      <c r="K267" s="221">
        <v>7</v>
      </c>
      <c r="L267" s="221">
        <v>7</v>
      </c>
      <c r="M267" s="221">
        <v>0</v>
      </c>
      <c r="N267" s="222">
        <v>0</v>
      </c>
      <c r="O267" s="222">
        <v>0</v>
      </c>
      <c r="P267" s="222">
        <v>0</v>
      </c>
      <c r="Q267" s="221">
        <v>0</v>
      </c>
      <c r="R267" s="221">
        <v>0</v>
      </c>
      <c r="S267" s="221">
        <v>0</v>
      </c>
      <c r="T267" s="66"/>
      <c r="U267" s="66"/>
    </row>
    <row r="268" spans="1:21" ht="36.950000000000003" customHeight="1">
      <c r="A268" s="219"/>
      <c r="B268" s="219" t="s">
        <v>504</v>
      </c>
      <c r="C268" s="210" t="s">
        <v>506</v>
      </c>
      <c r="D268" s="209">
        <f t="shared" si="4"/>
        <v>257</v>
      </c>
      <c r="E268" s="221">
        <v>13</v>
      </c>
      <c r="F268" s="221">
        <v>7</v>
      </c>
      <c r="G268" s="221">
        <v>6</v>
      </c>
      <c r="H268" s="222">
        <v>0</v>
      </c>
      <c r="I268" s="222">
        <v>0</v>
      </c>
      <c r="J268" s="221">
        <v>0</v>
      </c>
      <c r="K268" s="221">
        <v>0</v>
      </c>
      <c r="L268" s="221">
        <v>0</v>
      </c>
      <c r="M268" s="221">
        <v>0</v>
      </c>
      <c r="N268" s="222">
        <v>12</v>
      </c>
      <c r="O268" s="222">
        <v>7</v>
      </c>
      <c r="P268" s="222">
        <v>5</v>
      </c>
      <c r="Q268" s="221">
        <v>1</v>
      </c>
      <c r="R268" s="221">
        <v>0</v>
      </c>
      <c r="S268" s="221">
        <v>1</v>
      </c>
      <c r="T268" s="66"/>
      <c r="U268" s="66"/>
    </row>
    <row r="269" spans="1:21" ht="36.950000000000003" customHeight="1">
      <c r="A269" s="219"/>
      <c r="B269" s="219"/>
      <c r="C269" s="210" t="s">
        <v>509</v>
      </c>
      <c r="D269" s="209">
        <f t="shared" si="4"/>
        <v>258</v>
      </c>
      <c r="E269" s="221">
        <v>3</v>
      </c>
      <c r="F269" s="221">
        <v>0</v>
      </c>
      <c r="G269" s="221">
        <v>3</v>
      </c>
      <c r="H269" s="222">
        <v>0</v>
      </c>
      <c r="I269" s="222">
        <v>0</v>
      </c>
      <c r="J269" s="221">
        <v>0</v>
      </c>
      <c r="K269" s="221">
        <v>0</v>
      </c>
      <c r="L269" s="221">
        <v>0</v>
      </c>
      <c r="M269" s="221">
        <v>0</v>
      </c>
      <c r="N269" s="222">
        <v>3</v>
      </c>
      <c r="O269" s="222">
        <v>0</v>
      </c>
      <c r="P269" s="222">
        <v>3</v>
      </c>
      <c r="Q269" s="221">
        <v>0</v>
      </c>
      <c r="R269" s="221">
        <v>0</v>
      </c>
      <c r="S269" s="221">
        <v>0</v>
      </c>
      <c r="T269" s="66"/>
      <c r="U269" s="66"/>
    </row>
    <row r="270" spans="1:21" ht="36.950000000000003" customHeight="1">
      <c r="A270" s="219"/>
      <c r="B270" s="219"/>
      <c r="C270" s="210" t="s">
        <v>372</v>
      </c>
      <c r="D270" s="209">
        <f t="shared" ref="D270:D333" si="5">1+D269</f>
        <v>259</v>
      </c>
      <c r="E270" s="221">
        <v>1</v>
      </c>
      <c r="F270" s="221">
        <v>1</v>
      </c>
      <c r="G270" s="221">
        <v>0</v>
      </c>
      <c r="H270" s="222">
        <v>0</v>
      </c>
      <c r="I270" s="222">
        <v>0</v>
      </c>
      <c r="J270" s="221">
        <v>0</v>
      </c>
      <c r="K270" s="221">
        <v>1</v>
      </c>
      <c r="L270" s="221">
        <v>1</v>
      </c>
      <c r="M270" s="221">
        <v>0</v>
      </c>
      <c r="N270" s="222">
        <v>0</v>
      </c>
      <c r="O270" s="222">
        <v>0</v>
      </c>
      <c r="P270" s="222">
        <v>0</v>
      </c>
      <c r="Q270" s="221">
        <v>0</v>
      </c>
      <c r="R270" s="221">
        <v>0</v>
      </c>
      <c r="S270" s="221">
        <v>0</v>
      </c>
      <c r="T270" s="66"/>
      <c r="U270" s="66"/>
    </row>
    <row r="271" spans="1:21" ht="36.950000000000003" customHeight="1">
      <c r="A271" s="219"/>
      <c r="B271" s="219"/>
      <c r="C271" s="210" t="s">
        <v>510</v>
      </c>
      <c r="D271" s="209">
        <f t="shared" si="5"/>
        <v>260</v>
      </c>
      <c r="E271" s="221">
        <v>2</v>
      </c>
      <c r="F271" s="221">
        <v>0</v>
      </c>
      <c r="G271" s="221">
        <v>2</v>
      </c>
      <c r="H271" s="222">
        <v>0</v>
      </c>
      <c r="I271" s="222">
        <v>0</v>
      </c>
      <c r="J271" s="221">
        <v>0</v>
      </c>
      <c r="K271" s="221">
        <v>0</v>
      </c>
      <c r="L271" s="221">
        <v>0</v>
      </c>
      <c r="M271" s="221">
        <v>0</v>
      </c>
      <c r="N271" s="222">
        <v>2</v>
      </c>
      <c r="O271" s="222">
        <v>0</v>
      </c>
      <c r="P271" s="222">
        <v>2</v>
      </c>
      <c r="Q271" s="221">
        <v>0</v>
      </c>
      <c r="R271" s="221">
        <v>0</v>
      </c>
      <c r="S271" s="221">
        <v>0</v>
      </c>
      <c r="T271" s="66"/>
      <c r="U271" s="66"/>
    </row>
    <row r="272" spans="1:21" ht="36.950000000000003" customHeight="1">
      <c r="A272" s="219"/>
      <c r="B272" s="219"/>
      <c r="C272" s="210" t="s">
        <v>505</v>
      </c>
      <c r="D272" s="209">
        <f t="shared" si="5"/>
        <v>261</v>
      </c>
      <c r="E272" s="221">
        <v>12</v>
      </c>
      <c r="F272" s="221">
        <v>3</v>
      </c>
      <c r="G272" s="221">
        <v>9</v>
      </c>
      <c r="H272" s="222">
        <v>0</v>
      </c>
      <c r="I272" s="222">
        <v>0</v>
      </c>
      <c r="J272" s="221">
        <v>0</v>
      </c>
      <c r="K272" s="221">
        <v>0</v>
      </c>
      <c r="L272" s="221">
        <v>0</v>
      </c>
      <c r="M272" s="221">
        <v>0</v>
      </c>
      <c r="N272" s="222">
        <v>9</v>
      </c>
      <c r="O272" s="222">
        <v>3</v>
      </c>
      <c r="P272" s="222">
        <v>6</v>
      </c>
      <c r="Q272" s="221">
        <v>3</v>
      </c>
      <c r="R272" s="221">
        <v>0</v>
      </c>
      <c r="S272" s="221">
        <v>3</v>
      </c>
      <c r="T272" s="66"/>
      <c r="U272" s="66"/>
    </row>
    <row r="273" spans="1:21" ht="36.950000000000003" customHeight="1">
      <c r="A273" s="219"/>
      <c r="B273" s="219"/>
      <c r="C273" s="210" t="s">
        <v>372</v>
      </c>
      <c r="D273" s="209">
        <f t="shared" si="5"/>
        <v>262</v>
      </c>
      <c r="E273" s="221">
        <v>3</v>
      </c>
      <c r="F273" s="221">
        <v>1</v>
      </c>
      <c r="G273" s="221">
        <v>2</v>
      </c>
      <c r="H273" s="222">
        <v>0</v>
      </c>
      <c r="I273" s="222">
        <v>0</v>
      </c>
      <c r="J273" s="221">
        <v>0</v>
      </c>
      <c r="K273" s="221">
        <v>0</v>
      </c>
      <c r="L273" s="221">
        <v>0</v>
      </c>
      <c r="M273" s="221">
        <v>0</v>
      </c>
      <c r="N273" s="222">
        <v>3</v>
      </c>
      <c r="O273" s="222">
        <v>1</v>
      </c>
      <c r="P273" s="222">
        <v>2</v>
      </c>
      <c r="Q273" s="221">
        <v>0</v>
      </c>
      <c r="R273" s="221">
        <v>0</v>
      </c>
      <c r="S273" s="221">
        <v>0</v>
      </c>
      <c r="T273" s="66"/>
      <c r="U273" s="66"/>
    </row>
    <row r="274" spans="1:21" ht="36.950000000000003" customHeight="1">
      <c r="A274" s="219"/>
      <c r="B274" s="219"/>
      <c r="C274" s="210" t="s">
        <v>505</v>
      </c>
      <c r="D274" s="209">
        <f t="shared" si="5"/>
        <v>263</v>
      </c>
      <c r="E274" s="221">
        <v>56</v>
      </c>
      <c r="F274" s="221">
        <v>38</v>
      </c>
      <c r="G274" s="221">
        <v>18</v>
      </c>
      <c r="H274" s="222">
        <v>0</v>
      </c>
      <c r="I274" s="222">
        <v>0</v>
      </c>
      <c r="J274" s="221">
        <v>0</v>
      </c>
      <c r="K274" s="221">
        <v>56</v>
      </c>
      <c r="L274" s="221">
        <v>38</v>
      </c>
      <c r="M274" s="221">
        <v>18</v>
      </c>
      <c r="N274" s="222">
        <v>0</v>
      </c>
      <c r="O274" s="222">
        <v>0</v>
      </c>
      <c r="P274" s="222">
        <v>0</v>
      </c>
      <c r="Q274" s="221">
        <v>0</v>
      </c>
      <c r="R274" s="221">
        <v>0</v>
      </c>
      <c r="S274" s="221">
        <v>0</v>
      </c>
      <c r="T274" s="66"/>
      <c r="U274" s="66"/>
    </row>
    <row r="275" spans="1:21" ht="36.950000000000003" customHeight="1">
      <c r="A275" s="219"/>
      <c r="B275" s="219"/>
      <c r="C275" s="210" t="s">
        <v>505</v>
      </c>
      <c r="D275" s="209">
        <f t="shared" si="5"/>
        <v>264</v>
      </c>
      <c r="E275" s="221">
        <v>328</v>
      </c>
      <c r="F275" s="221">
        <v>186</v>
      </c>
      <c r="G275" s="221">
        <v>142</v>
      </c>
      <c r="H275" s="222">
        <v>0</v>
      </c>
      <c r="I275" s="222">
        <v>0</v>
      </c>
      <c r="J275" s="221">
        <v>0</v>
      </c>
      <c r="K275" s="221">
        <v>328</v>
      </c>
      <c r="L275" s="221">
        <v>186</v>
      </c>
      <c r="M275" s="221">
        <v>142</v>
      </c>
      <c r="N275" s="222">
        <v>0</v>
      </c>
      <c r="O275" s="222">
        <v>0</v>
      </c>
      <c r="P275" s="222">
        <v>0</v>
      </c>
      <c r="Q275" s="221">
        <v>0</v>
      </c>
      <c r="R275" s="221">
        <v>0</v>
      </c>
      <c r="S275" s="221">
        <v>0</v>
      </c>
      <c r="T275" s="66"/>
      <c r="U275" s="66"/>
    </row>
    <row r="276" spans="1:21" ht="36.950000000000003" customHeight="1">
      <c r="A276" s="219"/>
      <c r="B276" s="219"/>
      <c r="C276" s="210" t="s">
        <v>508</v>
      </c>
      <c r="D276" s="209">
        <f t="shared" si="5"/>
        <v>265</v>
      </c>
      <c r="E276" s="221">
        <v>2</v>
      </c>
      <c r="F276" s="221">
        <v>0</v>
      </c>
      <c r="G276" s="221">
        <v>2</v>
      </c>
      <c r="H276" s="222">
        <v>0</v>
      </c>
      <c r="I276" s="222">
        <v>0</v>
      </c>
      <c r="J276" s="221">
        <v>0</v>
      </c>
      <c r="K276" s="221">
        <v>0</v>
      </c>
      <c r="L276" s="221">
        <v>0</v>
      </c>
      <c r="M276" s="221">
        <v>0</v>
      </c>
      <c r="N276" s="222">
        <v>2</v>
      </c>
      <c r="O276" s="222">
        <v>0</v>
      </c>
      <c r="P276" s="222">
        <v>2</v>
      </c>
      <c r="Q276" s="221">
        <v>0</v>
      </c>
      <c r="R276" s="221">
        <v>0</v>
      </c>
      <c r="S276" s="221">
        <v>0</v>
      </c>
      <c r="T276" s="66"/>
      <c r="U276" s="66"/>
    </row>
    <row r="277" spans="1:21" ht="36.950000000000003" customHeight="1">
      <c r="A277" s="219"/>
      <c r="B277" s="219" t="s">
        <v>705</v>
      </c>
      <c r="C277" s="210" t="s">
        <v>511</v>
      </c>
      <c r="D277" s="209">
        <f t="shared" si="5"/>
        <v>266</v>
      </c>
      <c r="E277" s="221">
        <v>1</v>
      </c>
      <c r="F277" s="221">
        <v>1</v>
      </c>
      <c r="G277" s="221">
        <v>0</v>
      </c>
      <c r="H277" s="222">
        <v>0</v>
      </c>
      <c r="I277" s="222">
        <v>0</v>
      </c>
      <c r="J277" s="221">
        <v>0</v>
      </c>
      <c r="K277" s="221">
        <v>0</v>
      </c>
      <c r="L277" s="221">
        <v>0</v>
      </c>
      <c r="M277" s="221">
        <v>0</v>
      </c>
      <c r="N277" s="222">
        <v>1</v>
      </c>
      <c r="O277" s="222">
        <v>1</v>
      </c>
      <c r="P277" s="222">
        <v>0</v>
      </c>
      <c r="Q277" s="221">
        <v>0</v>
      </c>
      <c r="R277" s="221">
        <v>0</v>
      </c>
      <c r="S277" s="221">
        <v>0</v>
      </c>
      <c r="T277" s="66"/>
      <c r="U277" s="66"/>
    </row>
    <row r="278" spans="1:21" ht="36.950000000000003" customHeight="1">
      <c r="A278" s="219"/>
      <c r="B278" s="219"/>
      <c r="C278" s="210" t="s">
        <v>515</v>
      </c>
      <c r="D278" s="209">
        <f t="shared" si="5"/>
        <v>267</v>
      </c>
      <c r="E278" s="221">
        <v>535</v>
      </c>
      <c r="F278" s="221">
        <v>421</v>
      </c>
      <c r="G278" s="221">
        <v>114</v>
      </c>
      <c r="H278" s="222">
        <v>18</v>
      </c>
      <c r="I278" s="222">
        <v>12</v>
      </c>
      <c r="J278" s="221">
        <v>6</v>
      </c>
      <c r="K278" s="221">
        <v>517</v>
      </c>
      <c r="L278" s="221">
        <v>409</v>
      </c>
      <c r="M278" s="221">
        <v>108</v>
      </c>
      <c r="N278" s="222">
        <v>0</v>
      </c>
      <c r="O278" s="222">
        <v>0</v>
      </c>
      <c r="P278" s="222">
        <v>0</v>
      </c>
      <c r="Q278" s="221">
        <v>0</v>
      </c>
      <c r="R278" s="221">
        <v>0</v>
      </c>
      <c r="S278" s="221">
        <v>0</v>
      </c>
      <c r="T278" s="66"/>
      <c r="U278" s="66"/>
    </row>
    <row r="279" spans="1:21" ht="36.950000000000003" customHeight="1">
      <c r="A279" s="219"/>
      <c r="B279" s="219"/>
      <c r="C279" s="210" t="s">
        <v>514</v>
      </c>
      <c r="D279" s="209">
        <f t="shared" si="5"/>
        <v>268</v>
      </c>
      <c r="E279" s="221">
        <v>4</v>
      </c>
      <c r="F279" s="221">
        <v>3</v>
      </c>
      <c r="G279" s="221">
        <v>1</v>
      </c>
      <c r="H279" s="222">
        <v>0</v>
      </c>
      <c r="I279" s="222">
        <v>0</v>
      </c>
      <c r="J279" s="221">
        <v>0</v>
      </c>
      <c r="K279" s="221">
        <v>0</v>
      </c>
      <c r="L279" s="221">
        <v>0</v>
      </c>
      <c r="M279" s="221">
        <v>0</v>
      </c>
      <c r="N279" s="222">
        <v>4</v>
      </c>
      <c r="O279" s="222">
        <v>3</v>
      </c>
      <c r="P279" s="222">
        <v>1</v>
      </c>
      <c r="Q279" s="221">
        <v>0</v>
      </c>
      <c r="R279" s="221">
        <v>0</v>
      </c>
      <c r="S279" s="221">
        <v>0</v>
      </c>
      <c r="T279" s="66"/>
      <c r="U279" s="66"/>
    </row>
    <row r="280" spans="1:21" ht="36.950000000000003" customHeight="1">
      <c r="A280" s="219"/>
      <c r="B280" s="219"/>
      <c r="C280" s="210" t="s">
        <v>512</v>
      </c>
      <c r="D280" s="209">
        <f t="shared" si="5"/>
        <v>269</v>
      </c>
      <c r="E280" s="221">
        <v>5</v>
      </c>
      <c r="F280" s="221">
        <v>4</v>
      </c>
      <c r="G280" s="221">
        <v>1</v>
      </c>
      <c r="H280" s="222">
        <v>0</v>
      </c>
      <c r="I280" s="222">
        <v>0</v>
      </c>
      <c r="J280" s="221">
        <v>0</v>
      </c>
      <c r="K280" s="221">
        <v>0</v>
      </c>
      <c r="L280" s="221">
        <v>0</v>
      </c>
      <c r="M280" s="221">
        <v>0</v>
      </c>
      <c r="N280" s="222">
        <v>5</v>
      </c>
      <c r="O280" s="222">
        <v>4</v>
      </c>
      <c r="P280" s="222">
        <v>1</v>
      </c>
      <c r="Q280" s="221">
        <v>0</v>
      </c>
      <c r="R280" s="221">
        <v>0</v>
      </c>
      <c r="S280" s="221">
        <v>0</v>
      </c>
      <c r="T280" s="66"/>
      <c r="U280" s="66"/>
    </row>
    <row r="281" spans="1:21" ht="36.950000000000003" customHeight="1">
      <c r="A281" s="219"/>
      <c r="B281" s="219"/>
      <c r="C281" s="210" t="s">
        <v>417</v>
      </c>
      <c r="D281" s="209">
        <f t="shared" si="5"/>
        <v>270</v>
      </c>
      <c r="E281" s="221">
        <v>1</v>
      </c>
      <c r="F281" s="221">
        <v>0</v>
      </c>
      <c r="G281" s="221">
        <v>1</v>
      </c>
      <c r="H281" s="222">
        <v>0</v>
      </c>
      <c r="I281" s="222">
        <v>0</v>
      </c>
      <c r="J281" s="221">
        <v>0</v>
      </c>
      <c r="K281" s="221">
        <v>0</v>
      </c>
      <c r="L281" s="221">
        <v>0</v>
      </c>
      <c r="M281" s="221">
        <v>0</v>
      </c>
      <c r="N281" s="222">
        <v>1</v>
      </c>
      <c r="O281" s="222">
        <v>0</v>
      </c>
      <c r="P281" s="222">
        <v>1</v>
      </c>
      <c r="Q281" s="221">
        <v>0</v>
      </c>
      <c r="R281" s="221">
        <v>0</v>
      </c>
      <c r="S281" s="221">
        <v>0</v>
      </c>
      <c r="T281" s="66"/>
      <c r="U281" s="66"/>
    </row>
    <row r="282" spans="1:21" ht="36.950000000000003" customHeight="1">
      <c r="A282" s="219"/>
      <c r="B282" s="219"/>
      <c r="C282" s="210" t="s">
        <v>516</v>
      </c>
      <c r="D282" s="209">
        <f t="shared" si="5"/>
        <v>271</v>
      </c>
      <c r="E282" s="221">
        <v>5</v>
      </c>
      <c r="F282" s="221">
        <v>4</v>
      </c>
      <c r="G282" s="221">
        <v>1</v>
      </c>
      <c r="H282" s="222">
        <v>0</v>
      </c>
      <c r="I282" s="222">
        <v>0</v>
      </c>
      <c r="J282" s="221">
        <v>0</v>
      </c>
      <c r="K282" s="221">
        <v>0</v>
      </c>
      <c r="L282" s="221">
        <v>0</v>
      </c>
      <c r="M282" s="221">
        <v>0</v>
      </c>
      <c r="N282" s="222">
        <v>5</v>
      </c>
      <c r="O282" s="222">
        <v>4</v>
      </c>
      <c r="P282" s="222">
        <v>1</v>
      </c>
      <c r="Q282" s="221">
        <v>0</v>
      </c>
      <c r="R282" s="221">
        <v>0</v>
      </c>
      <c r="S282" s="221">
        <v>0</v>
      </c>
      <c r="T282" s="66"/>
      <c r="U282" s="66"/>
    </row>
    <row r="283" spans="1:21" ht="36.950000000000003" customHeight="1">
      <c r="A283" s="219"/>
      <c r="B283" s="219"/>
      <c r="C283" s="210" t="s">
        <v>521</v>
      </c>
      <c r="D283" s="209">
        <f t="shared" si="5"/>
        <v>272</v>
      </c>
      <c r="E283" s="221">
        <v>4</v>
      </c>
      <c r="F283" s="221">
        <v>2</v>
      </c>
      <c r="G283" s="221">
        <v>2</v>
      </c>
      <c r="H283" s="222">
        <v>0</v>
      </c>
      <c r="I283" s="222">
        <v>0</v>
      </c>
      <c r="J283" s="221">
        <v>0</v>
      </c>
      <c r="K283" s="221">
        <v>0</v>
      </c>
      <c r="L283" s="221">
        <v>0</v>
      </c>
      <c r="M283" s="221">
        <v>0</v>
      </c>
      <c r="N283" s="222">
        <v>4</v>
      </c>
      <c r="O283" s="222">
        <v>2</v>
      </c>
      <c r="P283" s="222">
        <v>2</v>
      </c>
      <c r="Q283" s="221">
        <v>0</v>
      </c>
      <c r="R283" s="221">
        <v>0</v>
      </c>
      <c r="S283" s="221">
        <v>0</v>
      </c>
      <c r="T283" s="66"/>
      <c r="U283" s="66"/>
    </row>
    <row r="284" spans="1:21" ht="36.950000000000003" customHeight="1">
      <c r="A284" s="219"/>
      <c r="B284" s="219"/>
      <c r="C284" s="210" t="s">
        <v>515</v>
      </c>
      <c r="D284" s="209">
        <f t="shared" si="5"/>
        <v>273</v>
      </c>
      <c r="E284" s="221">
        <v>17</v>
      </c>
      <c r="F284" s="221">
        <v>13</v>
      </c>
      <c r="G284" s="221">
        <v>4</v>
      </c>
      <c r="H284" s="222">
        <v>0</v>
      </c>
      <c r="I284" s="222">
        <v>0</v>
      </c>
      <c r="J284" s="221">
        <v>0</v>
      </c>
      <c r="K284" s="221">
        <v>0</v>
      </c>
      <c r="L284" s="221">
        <v>0</v>
      </c>
      <c r="M284" s="221">
        <v>0</v>
      </c>
      <c r="N284" s="222">
        <v>16</v>
      </c>
      <c r="O284" s="222">
        <v>12</v>
      </c>
      <c r="P284" s="222">
        <v>4</v>
      </c>
      <c r="Q284" s="221">
        <v>1</v>
      </c>
      <c r="R284" s="221">
        <v>1</v>
      </c>
      <c r="S284" s="221">
        <v>0</v>
      </c>
      <c r="T284" s="66"/>
      <c r="U284" s="66"/>
    </row>
    <row r="285" spans="1:21" ht="36.950000000000003" customHeight="1">
      <c r="A285" s="219"/>
      <c r="B285" s="219"/>
      <c r="C285" s="210" t="s">
        <v>417</v>
      </c>
      <c r="D285" s="209">
        <f t="shared" si="5"/>
        <v>274</v>
      </c>
      <c r="E285" s="221">
        <v>9</v>
      </c>
      <c r="F285" s="221">
        <v>8</v>
      </c>
      <c r="G285" s="221">
        <v>1</v>
      </c>
      <c r="H285" s="222">
        <v>0</v>
      </c>
      <c r="I285" s="222">
        <v>0</v>
      </c>
      <c r="J285" s="221">
        <v>0</v>
      </c>
      <c r="K285" s="221">
        <v>9</v>
      </c>
      <c r="L285" s="221">
        <v>8</v>
      </c>
      <c r="M285" s="221">
        <v>1</v>
      </c>
      <c r="N285" s="222">
        <v>0</v>
      </c>
      <c r="O285" s="222">
        <v>0</v>
      </c>
      <c r="P285" s="222">
        <v>0</v>
      </c>
      <c r="Q285" s="221">
        <v>0</v>
      </c>
      <c r="R285" s="221">
        <v>0</v>
      </c>
      <c r="S285" s="221">
        <v>0</v>
      </c>
      <c r="T285" s="66"/>
      <c r="U285" s="66"/>
    </row>
    <row r="286" spans="1:21" ht="36.950000000000003" customHeight="1">
      <c r="A286" s="219"/>
      <c r="B286" s="219"/>
      <c r="C286" s="210" t="s">
        <v>517</v>
      </c>
      <c r="D286" s="209">
        <f t="shared" si="5"/>
        <v>275</v>
      </c>
      <c r="E286" s="221">
        <v>8</v>
      </c>
      <c r="F286" s="221">
        <v>3</v>
      </c>
      <c r="G286" s="221">
        <v>5</v>
      </c>
      <c r="H286" s="222">
        <v>0</v>
      </c>
      <c r="I286" s="222">
        <v>0</v>
      </c>
      <c r="J286" s="221">
        <v>0</v>
      </c>
      <c r="K286" s="221">
        <v>0</v>
      </c>
      <c r="L286" s="221">
        <v>0</v>
      </c>
      <c r="M286" s="221">
        <v>0</v>
      </c>
      <c r="N286" s="222">
        <v>8</v>
      </c>
      <c r="O286" s="222">
        <v>3</v>
      </c>
      <c r="P286" s="222">
        <v>5</v>
      </c>
      <c r="Q286" s="221">
        <v>0</v>
      </c>
      <c r="R286" s="221">
        <v>0</v>
      </c>
      <c r="S286" s="221">
        <v>0</v>
      </c>
      <c r="T286" s="66"/>
      <c r="U286" s="66"/>
    </row>
    <row r="287" spans="1:21" ht="36.950000000000003" customHeight="1">
      <c r="A287" s="219"/>
      <c r="B287" s="219"/>
      <c r="C287" s="210" t="s">
        <v>524</v>
      </c>
      <c r="D287" s="209">
        <f t="shared" si="5"/>
        <v>276</v>
      </c>
      <c r="E287" s="221">
        <v>15</v>
      </c>
      <c r="F287" s="221">
        <v>13</v>
      </c>
      <c r="G287" s="221">
        <v>2</v>
      </c>
      <c r="H287" s="222">
        <v>0</v>
      </c>
      <c r="I287" s="222">
        <v>0</v>
      </c>
      <c r="J287" s="221">
        <v>0</v>
      </c>
      <c r="K287" s="221">
        <v>0</v>
      </c>
      <c r="L287" s="221">
        <v>0</v>
      </c>
      <c r="M287" s="221">
        <v>0</v>
      </c>
      <c r="N287" s="222">
        <v>15</v>
      </c>
      <c r="O287" s="222">
        <v>13</v>
      </c>
      <c r="P287" s="222">
        <v>2</v>
      </c>
      <c r="Q287" s="221">
        <v>0</v>
      </c>
      <c r="R287" s="221">
        <v>0</v>
      </c>
      <c r="S287" s="221">
        <v>0</v>
      </c>
      <c r="T287" s="66"/>
      <c r="U287" s="66"/>
    </row>
    <row r="288" spans="1:21" ht="36.950000000000003" customHeight="1">
      <c r="A288" s="219"/>
      <c r="B288" s="219" t="s">
        <v>525</v>
      </c>
      <c r="C288" s="210" t="s">
        <v>535</v>
      </c>
      <c r="D288" s="209">
        <f t="shared" si="5"/>
        <v>277</v>
      </c>
      <c r="E288" s="221">
        <v>25</v>
      </c>
      <c r="F288" s="221">
        <v>21</v>
      </c>
      <c r="G288" s="221">
        <v>4</v>
      </c>
      <c r="H288" s="222">
        <v>0</v>
      </c>
      <c r="I288" s="222">
        <v>0</v>
      </c>
      <c r="J288" s="221">
        <v>0</v>
      </c>
      <c r="K288" s="221">
        <v>25</v>
      </c>
      <c r="L288" s="221">
        <v>21</v>
      </c>
      <c r="M288" s="221">
        <v>4</v>
      </c>
      <c r="N288" s="222">
        <v>0</v>
      </c>
      <c r="O288" s="222">
        <v>0</v>
      </c>
      <c r="P288" s="222">
        <v>0</v>
      </c>
      <c r="Q288" s="221">
        <v>0</v>
      </c>
      <c r="R288" s="221">
        <v>0</v>
      </c>
      <c r="S288" s="221">
        <v>0</v>
      </c>
      <c r="T288" s="66"/>
      <c r="U288" s="66"/>
    </row>
    <row r="289" spans="1:21" ht="36.950000000000003" customHeight="1">
      <c r="A289" s="219"/>
      <c r="B289" s="219"/>
      <c r="C289" s="210" t="s">
        <v>528</v>
      </c>
      <c r="D289" s="209">
        <f t="shared" si="5"/>
        <v>278</v>
      </c>
      <c r="E289" s="221">
        <v>3</v>
      </c>
      <c r="F289" s="221">
        <v>3</v>
      </c>
      <c r="G289" s="221">
        <v>0</v>
      </c>
      <c r="H289" s="222">
        <v>0</v>
      </c>
      <c r="I289" s="222">
        <v>0</v>
      </c>
      <c r="J289" s="221">
        <v>0</v>
      </c>
      <c r="K289" s="221">
        <v>0</v>
      </c>
      <c r="L289" s="221">
        <v>0</v>
      </c>
      <c r="M289" s="221">
        <v>0</v>
      </c>
      <c r="N289" s="222">
        <v>3</v>
      </c>
      <c r="O289" s="222">
        <v>3</v>
      </c>
      <c r="P289" s="222">
        <v>0</v>
      </c>
      <c r="Q289" s="221">
        <v>0</v>
      </c>
      <c r="R289" s="221">
        <v>0</v>
      </c>
      <c r="S289" s="221">
        <v>0</v>
      </c>
      <c r="T289" s="66"/>
      <c r="U289" s="66"/>
    </row>
    <row r="290" spans="1:21" ht="36.950000000000003" customHeight="1">
      <c r="A290" s="219"/>
      <c r="B290" s="219"/>
      <c r="C290" s="210" t="s">
        <v>526</v>
      </c>
      <c r="D290" s="209">
        <f t="shared" si="5"/>
        <v>279</v>
      </c>
      <c r="E290" s="221">
        <v>25</v>
      </c>
      <c r="F290" s="221">
        <v>14</v>
      </c>
      <c r="G290" s="221">
        <v>11</v>
      </c>
      <c r="H290" s="222">
        <v>0</v>
      </c>
      <c r="I290" s="222">
        <v>0</v>
      </c>
      <c r="J290" s="221">
        <v>0</v>
      </c>
      <c r="K290" s="221">
        <v>25</v>
      </c>
      <c r="L290" s="221">
        <v>14</v>
      </c>
      <c r="M290" s="221">
        <v>11</v>
      </c>
      <c r="N290" s="222">
        <v>0</v>
      </c>
      <c r="O290" s="222">
        <v>0</v>
      </c>
      <c r="P290" s="222">
        <v>0</v>
      </c>
      <c r="Q290" s="221">
        <v>0</v>
      </c>
      <c r="R290" s="221">
        <v>0</v>
      </c>
      <c r="S290" s="221">
        <v>0</v>
      </c>
      <c r="T290" s="66"/>
      <c r="U290" s="66"/>
    </row>
    <row r="291" spans="1:21" ht="36.950000000000003" customHeight="1">
      <c r="A291" s="219"/>
      <c r="B291" s="219"/>
      <c r="C291" s="210" t="s">
        <v>531</v>
      </c>
      <c r="D291" s="209">
        <f t="shared" si="5"/>
        <v>280</v>
      </c>
      <c r="E291" s="221">
        <v>1</v>
      </c>
      <c r="F291" s="221">
        <v>0</v>
      </c>
      <c r="G291" s="221">
        <v>1</v>
      </c>
      <c r="H291" s="222">
        <v>0</v>
      </c>
      <c r="I291" s="222">
        <v>0</v>
      </c>
      <c r="J291" s="221">
        <v>0</v>
      </c>
      <c r="K291" s="221">
        <v>0</v>
      </c>
      <c r="L291" s="221">
        <v>0</v>
      </c>
      <c r="M291" s="221">
        <v>0</v>
      </c>
      <c r="N291" s="222">
        <v>1</v>
      </c>
      <c r="O291" s="222">
        <v>0</v>
      </c>
      <c r="P291" s="222">
        <v>1</v>
      </c>
      <c r="Q291" s="221">
        <v>0</v>
      </c>
      <c r="R291" s="221">
        <v>0</v>
      </c>
      <c r="S291" s="221">
        <v>0</v>
      </c>
      <c r="T291" s="66"/>
      <c r="U291" s="66"/>
    </row>
    <row r="292" spans="1:21" ht="36.950000000000003" customHeight="1">
      <c r="A292" s="219"/>
      <c r="B292" s="219"/>
      <c r="C292" s="210" t="s">
        <v>530</v>
      </c>
      <c r="D292" s="209">
        <f t="shared" si="5"/>
        <v>281</v>
      </c>
      <c r="E292" s="221">
        <v>1</v>
      </c>
      <c r="F292" s="221">
        <v>0</v>
      </c>
      <c r="G292" s="221">
        <v>1</v>
      </c>
      <c r="H292" s="222">
        <v>0</v>
      </c>
      <c r="I292" s="222">
        <v>0</v>
      </c>
      <c r="J292" s="221">
        <v>0</v>
      </c>
      <c r="K292" s="221">
        <v>0</v>
      </c>
      <c r="L292" s="221">
        <v>0</v>
      </c>
      <c r="M292" s="221">
        <v>0</v>
      </c>
      <c r="N292" s="222">
        <v>1</v>
      </c>
      <c r="O292" s="222">
        <v>0</v>
      </c>
      <c r="P292" s="222">
        <v>1</v>
      </c>
      <c r="Q292" s="221">
        <v>0</v>
      </c>
      <c r="R292" s="221">
        <v>0</v>
      </c>
      <c r="S292" s="221">
        <v>0</v>
      </c>
      <c r="T292" s="66"/>
      <c r="U292" s="66"/>
    </row>
    <row r="293" spans="1:21" ht="36.950000000000003" customHeight="1">
      <c r="A293" s="219"/>
      <c r="B293" s="219"/>
      <c r="C293" s="210" t="s">
        <v>527</v>
      </c>
      <c r="D293" s="209">
        <f t="shared" si="5"/>
        <v>282</v>
      </c>
      <c r="E293" s="221">
        <v>7</v>
      </c>
      <c r="F293" s="221">
        <v>1</v>
      </c>
      <c r="G293" s="221">
        <v>6</v>
      </c>
      <c r="H293" s="222">
        <v>0</v>
      </c>
      <c r="I293" s="222">
        <v>0</v>
      </c>
      <c r="J293" s="221">
        <v>0</v>
      </c>
      <c r="K293" s="221">
        <v>0</v>
      </c>
      <c r="L293" s="221">
        <v>0</v>
      </c>
      <c r="M293" s="221">
        <v>0</v>
      </c>
      <c r="N293" s="222">
        <v>7</v>
      </c>
      <c r="O293" s="222">
        <v>1</v>
      </c>
      <c r="P293" s="222">
        <v>6</v>
      </c>
      <c r="Q293" s="221">
        <v>0</v>
      </c>
      <c r="R293" s="221">
        <v>0</v>
      </c>
      <c r="S293" s="221">
        <v>0</v>
      </c>
      <c r="T293" s="66"/>
      <c r="U293" s="66"/>
    </row>
    <row r="294" spans="1:21" ht="36.950000000000003" customHeight="1">
      <c r="A294" s="219"/>
      <c r="B294" s="219"/>
      <c r="C294" s="210" t="s">
        <v>529</v>
      </c>
      <c r="D294" s="209">
        <f t="shared" si="5"/>
        <v>283</v>
      </c>
      <c r="E294" s="221">
        <v>1</v>
      </c>
      <c r="F294" s="221">
        <v>1</v>
      </c>
      <c r="G294" s="221">
        <v>0</v>
      </c>
      <c r="H294" s="222">
        <v>0</v>
      </c>
      <c r="I294" s="222">
        <v>0</v>
      </c>
      <c r="J294" s="221">
        <v>0</v>
      </c>
      <c r="K294" s="221">
        <v>0</v>
      </c>
      <c r="L294" s="221">
        <v>0</v>
      </c>
      <c r="M294" s="221">
        <v>0</v>
      </c>
      <c r="N294" s="222">
        <v>1</v>
      </c>
      <c r="O294" s="222">
        <v>1</v>
      </c>
      <c r="P294" s="222">
        <v>0</v>
      </c>
      <c r="Q294" s="221">
        <v>0</v>
      </c>
      <c r="R294" s="221">
        <v>0</v>
      </c>
      <c r="S294" s="221">
        <v>0</v>
      </c>
      <c r="T294" s="66"/>
      <c r="U294" s="66"/>
    </row>
    <row r="295" spans="1:21" ht="36.950000000000003" customHeight="1">
      <c r="A295" s="219"/>
      <c r="B295" s="219"/>
      <c r="C295" s="210" t="s">
        <v>532</v>
      </c>
      <c r="D295" s="209">
        <f t="shared" si="5"/>
        <v>284</v>
      </c>
      <c r="E295" s="221">
        <v>49</v>
      </c>
      <c r="F295" s="221">
        <v>27</v>
      </c>
      <c r="G295" s="221">
        <v>22</v>
      </c>
      <c r="H295" s="222">
        <v>0</v>
      </c>
      <c r="I295" s="222">
        <v>0</v>
      </c>
      <c r="J295" s="221">
        <v>0</v>
      </c>
      <c r="K295" s="221">
        <v>49</v>
      </c>
      <c r="L295" s="221">
        <v>27</v>
      </c>
      <c r="M295" s="221">
        <v>22</v>
      </c>
      <c r="N295" s="222">
        <v>0</v>
      </c>
      <c r="O295" s="222">
        <v>0</v>
      </c>
      <c r="P295" s="222">
        <v>0</v>
      </c>
      <c r="Q295" s="221">
        <v>0</v>
      </c>
      <c r="R295" s="221">
        <v>0</v>
      </c>
      <c r="S295" s="221">
        <v>0</v>
      </c>
      <c r="T295" s="66"/>
      <c r="U295" s="66"/>
    </row>
    <row r="296" spans="1:21" ht="36.950000000000003" customHeight="1">
      <c r="A296" s="219"/>
      <c r="B296" s="219"/>
      <c r="C296" s="210" t="s">
        <v>351</v>
      </c>
      <c r="D296" s="209">
        <f t="shared" si="5"/>
        <v>285</v>
      </c>
      <c r="E296" s="221">
        <v>6</v>
      </c>
      <c r="F296" s="221">
        <v>0</v>
      </c>
      <c r="G296" s="221">
        <v>6</v>
      </c>
      <c r="H296" s="222">
        <v>0</v>
      </c>
      <c r="I296" s="222">
        <v>0</v>
      </c>
      <c r="J296" s="221">
        <v>0</v>
      </c>
      <c r="K296" s="221">
        <v>0</v>
      </c>
      <c r="L296" s="221">
        <v>0</v>
      </c>
      <c r="M296" s="221">
        <v>0</v>
      </c>
      <c r="N296" s="222">
        <v>6</v>
      </c>
      <c r="O296" s="222">
        <v>0</v>
      </c>
      <c r="P296" s="222">
        <v>6</v>
      </c>
      <c r="Q296" s="221">
        <v>0</v>
      </c>
      <c r="R296" s="221">
        <v>0</v>
      </c>
      <c r="S296" s="221">
        <v>0</v>
      </c>
      <c r="T296" s="66"/>
      <c r="U296" s="66"/>
    </row>
    <row r="297" spans="1:21" ht="36.950000000000003" customHeight="1">
      <c r="A297" s="219"/>
      <c r="B297" s="219"/>
      <c r="C297" s="210" t="s">
        <v>534</v>
      </c>
      <c r="D297" s="209">
        <f t="shared" si="5"/>
        <v>286</v>
      </c>
      <c r="E297" s="221">
        <v>1</v>
      </c>
      <c r="F297" s="221">
        <v>1</v>
      </c>
      <c r="G297" s="221">
        <v>0</v>
      </c>
      <c r="H297" s="222">
        <v>0</v>
      </c>
      <c r="I297" s="222">
        <v>0</v>
      </c>
      <c r="J297" s="221">
        <v>0</v>
      </c>
      <c r="K297" s="221">
        <v>0</v>
      </c>
      <c r="L297" s="221">
        <v>0</v>
      </c>
      <c r="M297" s="221">
        <v>0</v>
      </c>
      <c r="N297" s="222">
        <v>1</v>
      </c>
      <c r="O297" s="222">
        <v>1</v>
      </c>
      <c r="P297" s="222">
        <v>0</v>
      </c>
      <c r="Q297" s="221">
        <v>0</v>
      </c>
      <c r="R297" s="221">
        <v>0</v>
      </c>
      <c r="S297" s="221">
        <v>0</v>
      </c>
      <c r="T297" s="66"/>
      <c r="U297" s="66"/>
    </row>
    <row r="298" spans="1:21" ht="36.950000000000003" customHeight="1">
      <c r="A298" s="219"/>
      <c r="B298" s="219"/>
      <c r="C298" s="210" t="s">
        <v>533</v>
      </c>
      <c r="D298" s="209">
        <f t="shared" si="5"/>
        <v>287</v>
      </c>
      <c r="E298" s="221">
        <v>5</v>
      </c>
      <c r="F298" s="221">
        <v>0</v>
      </c>
      <c r="G298" s="221">
        <v>5</v>
      </c>
      <c r="H298" s="222">
        <v>0</v>
      </c>
      <c r="I298" s="222">
        <v>0</v>
      </c>
      <c r="J298" s="221">
        <v>0</v>
      </c>
      <c r="K298" s="221">
        <v>0</v>
      </c>
      <c r="L298" s="221">
        <v>0</v>
      </c>
      <c r="M298" s="221">
        <v>0</v>
      </c>
      <c r="N298" s="222">
        <v>3</v>
      </c>
      <c r="O298" s="222">
        <v>0</v>
      </c>
      <c r="P298" s="222">
        <v>3</v>
      </c>
      <c r="Q298" s="221">
        <v>2</v>
      </c>
      <c r="R298" s="221">
        <v>0</v>
      </c>
      <c r="S298" s="221">
        <v>2</v>
      </c>
      <c r="T298" s="66"/>
      <c r="U298" s="66"/>
    </row>
    <row r="299" spans="1:21" ht="36.950000000000003" customHeight="1">
      <c r="A299" s="219" t="s">
        <v>536</v>
      </c>
      <c r="B299" s="219" t="s">
        <v>537</v>
      </c>
      <c r="C299" s="210" t="s">
        <v>549</v>
      </c>
      <c r="D299" s="209">
        <f t="shared" si="5"/>
        <v>288</v>
      </c>
      <c r="E299" s="221">
        <v>3</v>
      </c>
      <c r="F299" s="221">
        <v>3</v>
      </c>
      <c r="G299" s="221">
        <v>0</v>
      </c>
      <c r="H299" s="222">
        <v>0</v>
      </c>
      <c r="I299" s="222">
        <v>0</v>
      </c>
      <c r="J299" s="221">
        <v>0</v>
      </c>
      <c r="K299" s="221">
        <v>3</v>
      </c>
      <c r="L299" s="221">
        <v>3</v>
      </c>
      <c r="M299" s="221">
        <v>0</v>
      </c>
      <c r="N299" s="222">
        <v>0</v>
      </c>
      <c r="O299" s="222">
        <v>0</v>
      </c>
      <c r="P299" s="222">
        <v>0</v>
      </c>
      <c r="Q299" s="221">
        <v>0</v>
      </c>
      <c r="R299" s="221">
        <v>0</v>
      </c>
      <c r="S299" s="221">
        <v>0</v>
      </c>
      <c r="T299" s="66"/>
      <c r="U299" s="66"/>
    </row>
    <row r="300" spans="1:21" ht="36.950000000000003" customHeight="1">
      <c r="A300" s="219"/>
      <c r="B300" s="219"/>
      <c r="C300" s="210" t="s">
        <v>543</v>
      </c>
      <c r="D300" s="209">
        <f t="shared" si="5"/>
        <v>289</v>
      </c>
      <c r="E300" s="221">
        <v>1</v>
      </c>
      <c r="F300" s="221">
        <v>1</v>
      </c>
      <c r="G300" s="221">
        <v>0</v>
      </c>
      <c r="H300" s="222">
        <v>0</v>
      </c>
      <c r="I300" s="222">
        <v>0</v>
      </c>
      <c r="J300" s="221">
        <v>0</v>
      </c>
      <c r="K300" s="221">
        <v>1</v>
      </c>
      <c r="L300" s="221">
        <v>1</v>
      </c>
      <c r="M300" s="221">
        <v>0</v>
      </c>
      <c r="N300" s="222">
        <v>0</v>
      </c>
      <c r="O300" s="222">
        <v>0</v>
      </c>
      <c r="P300" s="222">
        <v>0</v>
      </c>
      <c r="Q300" s="221">
        <v>0</v>
      </c>
      <c r="R300" s="221">
        <v>0</v>
      </c>
      <c r="S300" s="221">
        <v>0</v>
      </c>
      <c r="T300" s="66"/>
      <c r="U300" s="66"/>
    </row>
    <row r="301" spans="1:21" ht="36.950000000000003" customHeight="1">
      <c r="A301" s="219"/>
      <c r="B301" s="219"/>
      <c r="C301" s="210" t="s">
        <v>538</v>
      </c>
      <c r="D301" s="209">
        <f t="shared" si="5"/>
        <v>290</v>
      </c>
      <c r="E301" s="221">
        <v>7</v>
      </c>
      <c r="F301" s="221">
        <v>4</v>
      </c>
      <c r="G301" s="221">
        <v>3</v>
      </c>
      <c r="H301" s="222">
        <v>0</v>
      </c>
      <c r="I301" s="222">
        <v>0</v>
      </c>
      <c r="J301" s="221">
        <v>0</v>
      </c>
      <c r="K301" s="221">
        <v>0</v>
      </c>
      <c r="L301" s="221">
        <v>0</v>
      </c>
      <c r="M301" s="221">
        <v>0</v>
      </c>
      <c r="N301" s="222">
        <v>6</v>
      </c>
      <c r="O301" s="222">
        <v>3</v>
      </c>
      <c r="P301" s="222">
        <v>3</v>
      </c>
      <c r="Q301" s="221">
        <v>1</v>
      </c>
      <c r="R301" s="221">
        <v>1</v>
      </c>
      <c r="S301" s="221">
        <v>0</v>
      </c>
      <c r="T301" s="66"/>
      <c r="U301" s="66"/>
    </row>
    <row r="302" spans="1:21" ht="36.950000000000003" customHeight="1">
      <c r="A302" s="219"/>
      <c r="B302" s="219"/>
      <c r="C302" s="210" t="s">
        <v>541</v>
      </c>
      <c r="D302" s="209">
        <f t="shared" si="5"/>
        <v>291</v>
      </c>
      <c r="E302" s="221">
        <v>3</v>
      </c>
      <c r="F302" s="221">
        <v>1</v>
      </c>
      <c r="G302" s="221">
        <v>2</v>
      </c>
      <c r="H302" s="222">
        <v>0</v>
      </c>
      <c r="I302" s="222">
        <v>0</v>
      </c>
      <c r="J302" s="221">
        <v>0</v>
      </c>
      <c r="K302" s="221">
        <v>3</v>
      </c>
      <c r="L302" s="221">
        <v>1</v>
      </c>
      <c r="M302" s="221">
        <v>2</v>
      </c>
      <c r="N302" s="222">
        <v>0</v>
      </c>
      <c r="O302" s="222">
        <v>0</v>
      </c>
      <c r="P302" s="222">
        <v>0</v>
      </c>
      <c r="Q302" s="221">
        <v>0</v>
      </c>
      <c r="R302" s="221">
        <v>0</v>
      </c>
      <c r="S302" s="221">
        <v>0</v>
      </c>
      <c r="T302" s="66"/>
      <c r="U302" s="66"/>
    </row>
    <row r="303" spans="1:21" ht="36.950000000000003" customHeight="1">
      <c r="A303" s="219"/>
      <c r="B303" s="219"/>
      <c r="C303" s="210" t="s">
        <v>547</v>
      </c>
      <c r="D303" s="209">
        <f t="shared" si="5"/>
        <v>292</v>
      </c>
      <c r="E303" s="221">
        <v>6</v>
      </c>
      <c r="F303" s="221">
        <v>3</v>
      </c>
      <c r="G303" s="221">
        <v>3</v>
      </c>
      <c r="H303" s="222">
        <v>0</v>
      </c>
      <c r="I303" s="222">
        <v>0</v>
      </c>
      <c r="J303" s="221">
        <v>0</v>
      </c>
      <c r="K303" s="221">
        <v>0</v>
      </c>
      <c r="L303" s="221">
        <v>0</v>
      </c>
      <c r="M303" s="221">
        <v>0</v>
      </c>
      <c r="N303" s="222">
        <v>5</v>
      </c>
      <c r="O303" s="222">
        <v>3</v>
      </c>
      <c r="P303" s="222">
        <v>2</v>
      </c>
      <c r="Q303" s="221">
        <v>1</v>
      </c>
      <c r="R303" s="221">
        <v>0</v>
      </c>
      <c r="S303" s="221">
        <v>1</v>
      </c>
      <c r="T303" s="66"/>
      <c r="U303" s="66"/>
    </row>
    <row r="304" spans="1:21" ht="36.950000000000003" customHeight="1">
      <c r="A304" s="219"/>
      <c r="B304" s="219"/>
      <c r="C304" s="210" t="s">
        <v>544</v>
      </c>
      <c r="D304" s="209">
        <f t="shared" si="5"/>
        <v>293</v>
      </c>
      <c r="E304" s="221">
        <v>4</v>
      </c>
      <c r="F304" s="221">
        <v>1</v>
      </c>
      <c r="G304" s="221">
        <v>3</v>
      </c>
      <c r="H304" s="222">
        <v>0</v>
      </c>
      <c r="I304" s="222">
        <v>0</v>
      </c>
      <c r="J304" s="221">
        <v>0</v>
      </c>
      <c r="K304" s="221">
        <v>0</v>
      </c>
      <c r="L304" s="221">
        <v>0</v>
      </c>
      <c r="M304" s="221">
        <v>0</v>
      </c>
      <c r="N304" s="222">
        <v>3</v>
      </c>
      <c r="O304" s="222">
        <v>1</v>
      </c>
      <c r="P304" s="222">
        <v>2</v>
      </c>
      <c r="Q304" s="221">
        <v>1</v>
      </c>
      <c r="R304" s="221">
        <v>0</v>
      </c>
      <c r="S304" s="221">
        <v>1</v>
      </c>
      <c r="T304" s="66"/>
      <c r="U304" s="66"/>
    </row>
    <row r="305" spans="1:21" ht="36.950000000000003" customHeight="1">
      <c r="A305" s="219"/>
      <c r="B305" s="219"/>
      <c r="C305" s="210" t="s">
        <v>540</v>
      </c>
      <c r="D305" s="209">
        <f t="shared" si="5"/>
        <v>294</v>
      </c>
      <c r="E305" s="221">
        <v>1</v>
      </c>
      <c r="F305" s="221">
        <v>0</v>
      </c>
      <c r="G305" s="221">
        <v>1</v>
      </c>
      <c r="H305" s="222">
        <v>0</v>
      </c>
      <c r="I305" s="222">
        <v>0</v>
      </c>
      <c r="J305" s="221">
        <v>0</v>
      </c>
      <c r="K305" s="221">
        <v>0</v>
      </c>
      <c r="L305" s="221">
        <v>0</v>
      </c>
      <c r="M305" s="221">
        <v>0</v>
      </c>
      <c r="N305" s="222">
        <v>0</v>
      </c>
      <c r="O305" s="222">
        <v>0</v>
      </c>
      <c r="P305" s="222">
        <v>0</v>
      </c>
      <c r="Q305" s="221">
        <v>1</v>
      </c>
      <c r="R305" s="221">
        <v>0</v>
      </c>
      <c r="S305" s="221">
        <v>1</v>
      </c>
      <c r="T305" s="66"/>
      <c r="U305" s="66"/>
    </row>
    <row r="306" spans="1:21" ht="36.950000000000003" customHeight="1">
      <c r="A306" s="219"/>
      <c r="B306" s="219"/>
      <c r="C306" s="210" t="s">
        <v>538</v>
      </c>
      <c r="D306" s="209">
        <f t="shared" si="5"/>
        <v>295</v>
      </c>
      <c r="E306" s="221">
        <v>14</v>
      </c>
      <c r="F306" s="221">
        <v>10</v>
      </c>
      <c r="G306" s="221">
        <v>4</v>
      </c>
      <c r="H306" s="222">
        <v>0</v>
      </c>
      <c r="I306" s="222">
        <v>0</v>
      </c>
      <c r="J306" s="221">
        <v>0</v>
      </c>
      <c r="K306" s="221">
        <v>14</v>
      </c>
      <c r="L306" s="221">
        <v>10</v>
      </c>
      <c r="M306" s="221">
        <v>4</v>
      </c>
      <c r="N306" s="222">
        <v>0</v>
      </c>
      <c r="O306" s="222">
        <v>0</v>
      </c>
      <c r="P306" s="222">
        <v>0</v>
      </c>
      <c r="Q306" s="221">
        <v>0</v>
      </c>
      <c r="R306" s="221">
        <v>0</v>
      </c>
      <c r="S306" s="221">
        <v>0</v>
      </c>
      <c r="T306" s="66"/>
      <c r="U306" s="66"/>
    </row>
    <row r="307" spans="1:21" ht="36.950000000000003" customHeight="1">
      <c r="A307" s="219"/>
      <c r="B307" s="219"/>
      <c r="C307" s="210" t="s">
        <v>546</v>
      </c>
      <c r="D307" s="209">
        <f t="shared" si="5"/>
        <v>296</v>
      </c>
      <c r="E307" s="221">
        <v>13</v>
      </c>
      <c r="F307" s="221">
        <v>10</v>
      </c>
      <c r="G307" s="221">
        <v>3</v>
      </c>
      <c r="H307" s="222">
        <v>0</v>
      </c>
      <c r="I307" s="222">
        <v>0</v>
      </c>
      <c r="J307" s="221">
        <v>0</v>
      </c>
      <c r="K307" s="221">
        <v>13</v>
      </c>
      <c r="L307" s="221">
        <v>10</v>
      </c>
      <c r="M307" s="221">
        <v>3</v>
      </c>
      <c r="N307" s="222">
        <v>0</v>
      </c>
      <c r="O307" s="222">
        <v>0</v>
      </c>
      <c r="P307" s="222">
        <v>0</v>
      </c>
      <c r="Q307" s="221">
        <v>0</v>
      </c>
      <c r="R307" s="221">
        <v>0</v>
      </c>
      <c r="S307" s="221">
        <v>0</v>
      </c>
      <c r="T307" s="66"/>
      <c r="U307" s="66"/>
    </row>
    <row r="308" spans="1:21" ht="36.950000000000003" customHeight="1">
      <c r="A308" s="219"/>
      <c r="B308" s="219"/>
      <c r="C308" s="210" t="s">
        <v>548</v>
      </c>
      <c r="D308" s="209">
        <f t="shared" si="5"/>
        <v>297</v>
      </c>
      <c r="E308" s="221">
        <v>3</v>
      </c>
      <c r="F308" s="221">
        <v>3</v>
      </c>
      <c r="G308" s="221">
        <v>0</v>
      </c>
      <c r="H308" s="222">
        <v>0</v>
      </c>
      <c r="I308" s="222">
        <v>0</v>
      </c>
      <c r="J308" s="221">
        <v>0</v>
      </c>
      <c r="K308" s="221">
        <v>3</v>
      </c>
      <c r="L308" s="221">
        <v>3</v>
      </c>
      <c r="M308" s="221">
        <v>0</v>
      </c>
      <c r="N308" s="222">
        <v>0</v>
      </c>
      <c r="O308" s="222">
        <v>0</v>
      </c>
      <c r="P308" s="222">
        <v>0</v>
      </c>
      <c r="Q308" s="221">
        <v>0</v>
      </c>
      <c r="R308" s="221">
        <v>0</v>
      </c>
      <c r="S308" s="221">
        <v>0</v>
      </c>
      <c r="T308" s="66"/>
      <c r="U308" s="66"/>
    </row>
    <row r="309" spans="1:21" ht="36.950000000000003" customHeight="1">
      <c r="A309" s="219"/>
      <c r="B309" s="219"/>
      <c r="C309" s="210" t="s">
        <v>541</v>
      </c>
      <c r="D309" s="209">
        <f t="shared" si="5"/>
        <v>298</v>
      </c>
      <c r="E309" s="221">
        <v>6</v>
      </c>
      <c r="F309" s="221">
        <v>0</v>
      </c>
      <c r="G309" s="221">
        <v>6</v>
      </c>
      <c r="H309" s="222">
        <v>0</v>
      </c>
      <c r="I309" s="222">
        <v>0</v>
      </c>
      <c r="J309" s="221">
        <v>0</v>
      </c>
      <c r="K309" s="221">
        <v>0</v>
      </c>
      <c r="L309" s="221">
        <v>0</v>
      </c>
      <c r="M309" s="221">
        <v>0</v>
      </c>
      <c r="N309" s="222">
        <v>6</v>
      </c>
      <c r="O309" s="222">
        <v>0</v>
      </c>
      <c r="P309" s="222">
        <v>6</v>
      </c>
      <c r="Q309" s="221">
        <v>0</v>
      </c>
      <c r="R309" s="221">
        <v>0</v>
      </c>
      <c r="S309" s="221">
        <v>0</v>
      </c>
      <c r="T309" s="66"/>
      <c r="U309" s="66"/>
    </row>
    <row r="310" spans="1:21" ht="36.950000000000003" customHeight="1">
      <c r="A310" s="219"/>
      <c r="B310" s="219"/>
      <c r="C310" s="210" t="s">
        <v>542</v>
      </c>
      <c r="D310" s="209">
        <f t="shared" si="5"/>
        <v>299</v>
      </c>
      <c r="E310" s="221">
        <v>1</v>
      </c>
      <c r="F310" s="221">
        <v>0</v>
      </c>
      <c r="G310" s="221">
        <v>1</v>
      </c>
      <c r="H310" s="222">
        <v>0</v>
      </c>
      <c r="I310" s="222">
        <v>0</v>
      </c>
      <c r="J310" s="221">
        <v>0</v>
      </c>
      <c r="K310" s="221">
        <v>0</v>
      </c>
      <c r="L310" s="221">
        <v>0</v>
      </c>
      <c r="M310" s="221">
        <v>0</v>
      </c>
      <c r="N310" s="222">
        <v>1</v>
      </c>
      <c r="O310" s="222">
        <v>0</v>
      </c>
      <c r="P310" s="222">
        <v>1</v>
      </c>
      <c r="Q310" s="221">
        <v>0</v>
      </c>
      <c r="R310" s="221">
        <v>0</v>
      </c>
      <c r="S310" s="221">
        <v>0</v>
      </c>
      <c r="T310" s="66"/>
      <c r="U310" s="66"/>
    </row>
    <row r="311" spans="1:21" ht="36.950000000000003" customHeight="1">
      <c r="A311" s="219"/>
      <c r="B311" s="219" t="s">
        <v>550</v>
      </c>
      <c r="C311" s="210" t="s">
        <v>551</v>
      </c>
      <c r="D311" s="209">
        <f t="shared" si="5"/>
        <v>300</v>
      </c>
      <c r="E311" s="221">
        <v>6</v>
      </c>
      <c r="F311" s="221">
        <v>3</v>
      </c>
      <c r="G311" s="221">
        <v>3</v>
      </c>
      <c r="H311" s="222">
        <v>0</v>
      </c>
      <c r="I311" s="222">
        <v>0</v>
      </c>
      <c r="J311" s="221">
        <v>0</v>
      </c>
      <c r="K311" s="221">
        <v>0</v>
      </c>
      <c r="L311" s="221">
        <v>0</v>
      </c>
      <c r="M311" s="221">
        <v>0</v>
      </c>
      <c r="N311" s="222">
        <v>6</v>
      </c>
      <c r="O311" s="222">
        <v>3</v>
      </c>
      <c r="P311" s="222">
        <v>3</v>
      </c>
      <c r="Q311" s="221">
        <v>0</v>
      </c>
      <c r="R311" s="221">
        <v>0</v>
      </c>
      <c r="S311" s="221">
        <v>0</v>
      </c>
      <c r="T311" s="66"/>
      <c r="U311" s="66"/>
    </row>
    <row r="312" spans="1:21" ht="36.950000000000003" customHeight="1">
      <c r="A312" s="219"/>
      <c r="B312" s="219"/>
      <c r="C312" s="210" t="s">
        <v>550</v>
      </c>
      <c r="D312" s="209">
        <f t="shared" si="5"/>
        <v>301</v>
      </c>
      <c r="E312" s="221">
        <v>2</v>
      </c>
      <c r="F312" s="221">
        <v>1</v>
      </c>
      <c r="G312" s="221">
        <v>1</v>
      </c>
      <c r="H312" s="222">
        <v>0</v>
      </c>
      <c r="I312" s="222">
        <v>0</v>
      </c>
      <c r="J312" s="221">
        <v>0</v>
      </c>
      <c r="K312" s="221">
        <v>0</v>
      </c>
      <c r="L312" s="221">
        <v>0</v>
      </c>
      <c r="M312" s="221">
        <v>0</v>
      </c>
      <c r="N312" s="222">
        <v>2</v>
      </c>
      <c r="O312" s="222">
        <v>1</v>
      </c>
      <c r="P312" s="222">
        <v>1</v>
      </c>
      <c r="Q312" s="221">
        <v>0</v>
      </c>
      <c r="R312" s="221">
        <v>0</v>
      </c>
      <c r="S312" s="221">
        <v>0</v>
      </c>
      <c r="T312" s="66"/>
      <c r="U312" s="66"/>
    </row>
    <row r="313" spans="1:21" ht="36.950000000000003" customHeight="1">
      <c r="A313" s="219"/>
      <c r="B313" s="219" t="s">
        <v>552</v>
      </c>
      <c r="C313" s="210" t="s">
        <v>554</v>
      </c>
      <c r="D313" s="209">
        <f t="shared" si="5"/>
        <v>302</v>
      </c>
      <c r="E313" s="221">
        <v>3</v>
      </c>
      <c r="F313" s="221">
        <v>2</v>
      </c>
      <c r="G313" s="221">
        <v>1</v>
      </c>
      <c r="H313" s="222">
        <v>0</v>
      </c>
      <c r="I313" s="222">
        <v>0</v>
      </c>
      <c r="J313" s="221">
        <v>0</v>
      </c>
      <c r="K313" s="221">
        <v>3</v>
      </c>
      <c r="L313" s="221">
        <v>2</v>
      </c>
      <c r="M313" s="221">
        <v>1</v>
      </c>
      <c r="N313" s="222">
        <v>0</v>
      </c>
      <c r="O313" s="222">
        <v>0</v>
      </c>
      <c r="P313" s="222">
        <v>0</v>
      </c>
      <c r="Q313" s="221">
        <v>0</v>
      </c>
      <c r="R313" s="221">
        <v>0</v>
      </c>
      <c r="S313" s="221">
        <v>0</v>
      </c>
      <c r="T313" s="66"/>
      <c r="U313" s="66"/>
    </row>
    <row r="314" spans="1:21" ht="36.950000000000003" customHeight="1">
      <c r="A314" s="219"/>
      <c r="B314" s="219"/>
      <c r="C314" s="210" t="s">
        <v>553</v>
      </c>
      <c r="D314" s="209">
        <f t="shared" si="5"/>
        <v>303</v>
      </c>
      <c r="E314" s="221">
        <v>10</v>
      </c>
      <c r="F314" s="221">
        <v>6</v>
      </c>
      <c r="G314" s="221">
        <v>4</v>
      </c>
      <c r="H314" s="222">
        <v>0</v>
      </c>
      <c r="I314" s="222">
        <v>0</v>
      </c>
      <c r="J314" s="221">
        <v>0</v>
      </c>
      <c r="K314" s="221">
        <v>0</v>
      </c>
      <c r="L314" s="221">
        <v>0</v>
      </c>
      <c r="M314" s="221">
        <v>0</v>
      </c>
      <c r="N314" s="222">
        <v>10</v>
      </c>
      <c r="O314" s="222">
        <v>6</v>
      </c>
      <c r="P314" s="222">
        <v>4</v>
      </c>
      <c r="Q314" s="221">
        <v>0</v>
      </c>
      <c r="R314" s="221">
        <v>0</v>
      </c>
      <c r="S314" s="221">
        <v>0</v>
      </c>
      <c r="T314" s="66"/>
      <c r="U314" s="66"/>
    </row>
    <row r="315" spans="1:21" ht="36.950000000000003" customHeight="1">
      <c r="A315" s="219"/>
      <c r="B315" s="219"/>
      <c r="C315" s="210" t="s">
        <v>552</v>
      </c>
      <c r="D315" s="209">
        <f t="shared" si="5"/>
        <v>304</v>
      </c>
      <c r="E315" s="221">
        <v>5</v>
      </c>
      <c r="F315" s="221">
        <v>4</v>
      </c>
      <c r="G315" s="221">
        <v>1</v>
      </c>
      <c r="H315" s="222">
        <v>0</v>
      </c>
      <c r="I315" s="222">
        <v>0</v>
      </c>
      <c r="J315" s="221">
        <v>0</v>
      </c>
      <c r="K315" s="221">
        <v>5</v>
      </c>
      <c r="L315" s="221">
        <v>4</v>
      </c>
      <c r="M315" s="221">
        <v>1</v>
      </c>
      <c r="N315" s="222">
        <v>0</v>
      </c>
      <c r="O315" s="222">
        <v>0</v>
      </c>
      <c r="P315" s="222">
        <v>0</v>
      </c>
      <c r="Q315" s="221">
        <v>0</v>
      </c>
      <c r="R315" s="221">
        <v>0</v>
      </c>
      <c r="S315" s="221">
        <v>0</v>
      </c>
      <c r="T315" s="66"/>
      <c r="U315" s="66"/>
    </row>
    <row r="316" spans="1:21" ht="36.950000000000003" customHeight="1">
      <c r="A316" s="219"/>
      <c r="B316" s="219" t="s">
        <v>556</v>
      </c>
      <c r="C316" s="210" t="s">
        <v>556</v>
      </c>
      <c r="D316" s="209">
        <f t="shared" si="5"/>
        <v>305</v>
      </c>
      <c r="E316" s="221">
        <v>85</v>
      </c>
      <c r="F316" s="221">
        <v>54</v>
      </c>
      <c r="G316" s="221">
        <v>31</v>
      </c>
      <c r="H316" s="222">
        <v>0</v>
      </c>
      <c r="I316" s="222">
        <v>0</v>
      </c>
      <c r="J316" s="221">
        <v>0</v>
      </c>
      <c r="K316" s="221">
        <v>85</v>
      </c>
      <c r="L316" s="221">
        <v>54</v>
      </c>
      <c r="M316" s="221">
        <v>31</v>
      </c>
      <c r="N316" s="222">
        <v>0</v>
      </c>
      <c r="O316" s="222">
        <v>0</v>
      </c>
      <c r="P316" s="222">
        <v>0</v>
      </c>
      <c r="Q316" s="221">
        <v>0</v>
      </c>
      <c r="R316" s="221">
        <v>0</v>
      </c>
      <c r="S316" s="221">
        <v>0</v>
      </c>
      <c r="T316" s="66"/>
      <c r="U316" s="66"/>
    </row>
    <row r="317" spans="1:21" ht="36.950000000000003" customHeight="1">
      <c r="A317" s="219"/>
      <c r="B317" s="219"/>
      <c r="C317" s="210" t="s">
        <v>557</v>
      </c>
      <c r="D317" s="209">
        <f t="shared" si="5"/>
        <v>306</v>
      </c>
      <c r="E317" s="221">
        <v>2</v>
      </c>
      <c r="F317" s="221">
        <v>2</v>
      </c>
      <c r="G317" s="221">
        <v>0</v>
      </c>
      <c r="H317" s="222">
        <v>0</v>
      </c>
      <c r="I317" s="222">
        <v>0</v>
      </c>
      <c r="J317" s="221">
        <v>0</v>
      </c>
      <c r="K317" s="221">
        <v>0</v>
      </c>
      <c r="L317" s="221">
        <v>0</v>
      </c>
      <c r="M317" s="221">
        <v>0</v>
      </c>
      <c r="N317" s="222">
        <v>1</v>
      </c>
      <c r="O317" s="222">
        <v>1</v>
      </c>
      <c r="P317" s="222">
        <v>0</v>
      </c>
      <c r="Q317" s="221">
        <v>1</v>
      </c>
      <c r="R317" s="221">
        <v>1</v>
      </c>
      <c r="S317" s="221">
        <v>0</v>
      </c>
      <c r="T317" s="66"/>
      <c r="U317" s="66"/>
    </row>
    <row r="318" spans="1:21" ht="36.950000000000003" customHeight="1">
      <c r="A318" s="219"/>
      <c r="B318" s="219"/>
      <c r="C318" s="210" t="s">
        <v>560</v>
      </c>
      <c r="D318" s="209">
        <f t="shared" si="5"/>
        <v>307</v>
      </c>
      <c r="E318" s="221">
        <v>14</v>
      </c>
      <c r="F318" s="221">
        <v>7</v>
      </c>
      <c r="G318" s="221">
        <v>7</v>
      </c>
      <c r="H318" s="222">
        <v>0</v>
      </c>
      <c r="I318" s="222">
        <v>0</v>
      </c>
      <c r="J318" s="221">
        <v>0</v>
      </c>
      <c r="K318" s="221">
        <v>0</v>
      </c>
      <c r="L318" s="221">
        <v>0</v>
      </c>
      <c r="M318" s="221">
        <v>0</v>
      </c>
      <c r="N318" s="222">
        <v>13</v>
      </c>
      <c r="O318" s="222">
        <v>6</v>
      </c>
      <c r="P318" s="222">
        <v>7</v>
      </c>
      <c r="Q318" s="221">
        <v>1</v>
      </c>
      <c r="R318" s="221">
        <v>1</v>
      </c>
      <c r="S318" s="221">
        <v>0</v>
      </c>
      <c r="T318" s="66"/>
      <c r="U318" s="66"/>
    </row>
    <row r="319" spans="1:21" ht="36.950000000000003" customHeight="1">
      <c r="A319" s="219"/>
      <c r="B319" s="219"/>
      <c r="C319" s="210" t="s">
        <v>561</v>
      </c>
      <c r="D319" s="209">
        <f t="shared" si="5"/>
        <v>308</v>
      </c>
      <c r="E319" s="221">
        <v>1</v>
      </c>
      <c r="F319" s="221">
        <v>0</v>
      </c>
      <c r="G319" s="221">
        <v>1</v>
      </c>
      <c r="H319" s="222">
        <v>0</v>
      </c>
      <c r="I319" s="222">
        <v>0</v>
      </c>
      <c r="J319" s="221">
        <v>0</v>
      </c>
      <c r="K319" s="221">
        <v>0</v>
      </c>
      <c r="L319" s="221">
        <v>0</v>
      </c>
      <c r="M319" s="221">
        <v>0</v>
      </c>
      <c r="N319" s="222">
        <v>0</v>
      </c>
      <c r="O319" s="222">
        <v>0</v>
      </c>
      <c r="P319" s="222">
        <v>0</v>
      </c>
      <c r="Q319" s="221">
        <v>1</v>
      </c>
      <c r="R319" s="221">
        <v>0</v>
      </c>
      <c r="S319" s="221">
        <v>1</v>
      </c>
      <c r="T319" s="66"/>
      <c r="U319" s="66"/>
    </row>
    <row r="320" spans="1:21" ht="36.950000000000003" customHeight="1">
      <c r="A320" s="219"/>
      <c r="B320" s="219"/>
      <c r="C320" s="210" t="s">
        <v>559</v>
      </c>
      <c r="D320" s="209">
        <f t="shared" si="5"/>
        <v>309</v>
      </c>
      <c r="E320" s="221">
        <v>2</v>
      </c>
      <c r="F320" s="221">
        <v>0</v>
      </c>
      <c r="G320" s="221">
        <v>2</v>
      </c>
      <c r="H320" s="222">
        <v>0</v>
      </c>
      <c r="I320" s="222">
        <v>0</v>
      </c>
      <c r="J320" s="221">
        <v>0</v>
      </c>
      <c r="K320" s="221">
        <v>0</v>
      </c>
      <c r="L320" s="221">
        <v>0</v>
      </c>
      <c r="M320" s="221">
        <v>0</v>
      </c>
      <c r="N320" s="222">
        <v>1</v>
      </c>
      <c r="O320" s="222">
        <v>0</v>
      </c>
      <c r="P320" s="222">
        <v>1</v>
      </c>
      <c r="Q320" s="221">
        <v>1</v>
      </c>
      <c r="R320" s="221">
        <v>0</v>
      </c>
      <c r="S320" s="221">
        <v>1</v>
      </c>
      <c r="T320" s="66"/>
      <c r="U320" s="66"/>
    </row>
    <row r="321" spans="1:21" ht="26.1" customHeight="1">
      <c r="A321" s="219" t="s">
        <v>563</v>
      </c>
      <c r="B321" s="219" t="s">
        <v>564</v>
      </c>
      <c r="C321" s="210" t="s">
        <v>564</v>
      </c>
      <c r="D321" s="209">
        <f t="shared" si="5"/>
        <v>310</v>
      </c>
      <c r="E321" s="221">
        <v>485</v>
      </c>
      <c r="F321" s="221">
        <v>76</v>
      </c>
      <c r="G321" s="221">
        <v>409</v>
      </c>
      <c r="H321" s="222">
        <v>0</v>
      </c>
      <c r="I321" s="222">
        <v>0</v>
      </c>
      <c r="J321" s="221">
        <v>0</v>
      </c>
      <c r="K321" s="221">
        <v>485</v>
      </c>
      <c r="L321" s="221">
        <v>76</v>
      </c>
      <c r="M321" s="221">
        <v>409</v>
      </c>
      <c r="N321" s="222">
        <v>0</v>
      </c>
      <c r="O321" s="222">
        <v>0</v>
      </c>
      <c r="P321" s="222">
        <v>0</v>
      </c>
      <c r="Q321" s="221">
        <v>0</v>
      </c>
      <c r="R321" s="221">
        <v>0</v>
      </c>
      <c r="S321" s="221">
        <v>0</v>
      </c>
      <c r="T321" s="66"/>
      <c r="U321" s="66"/>
    </row>
    <row r="322" spans="1:21" ht="26.1" customHeight="1">
      <c r="A322" s="219"/>
      <c r="B322" s="219"/>
      <c r="C322" s="210" t="s">
        <v>567</v>
      </c>
      <c r="D322" s="209">
        <f t="shared" si="5"/>
        <v>311</v>
      </c>
      <c r="E322" s="221">
        <v>2</v>
      </c>
      <c r="F322" s="221">
        <v>0</v>
      </c>
      <c r="G322" s="221">
        <v>2</v>
      </c>
      <c r="H322" s="222">
        <v>0</v>
      </c>
      <c r="I322" s="222">
        <v>0</v>
      </c>
      <c r="J322" s="221">
        <v>0</v>
      </c>
      <c r="K322" s="221">
        <v>0</v>
      </c>
      <c r="L322" s="221">
        <v>0</v>
      </c>
      <c r="M322" s="221">
        <v>0</v>
      </c>
      <c r="N322" s="222">
        <v>2</v>
      </c>
      <c r="O322" s="222">
        <v>0</v>
      </c>
      <c r="P322" s="222">
        <v>2</v>
      </c>
      <c r="Q322" s="221">
        <v>0</v>
      </c>
      <c r="R322" s="221">
        <v>0</v>
      </c>
      <c r="S322" s="221">
        <v>0</v>
      </c>
      <c r="T322" s="66"/>
      <c r="U322" s="66"/>
    </row>
    <row r="323" spans="1:21" ht="26.1" customHeight="1">
      <c r="A323" s="219"/>
      <c r="B323" s="219"/>
      <c r="C323" s="210" t="s">
        <v>566</v>
      </c>
      <c r="D323" s="209">
        <f t="shared" si="5"/>
        <v>312</v>
      </c>
      <c r="E323" s="221">
        <v>3</v>
      </c>
      <c r="F323" s="221">
        <v>2</v>
      </c>
      <c r="G323" s="221">
        <v>1</v>
      </c>
      <c r="H323" s="222">
        <v>0</v>
      </c>
      <c r="I323" s="222">
        <v>0</v>
      </c>
      <c r="J323" s="221">
        <v>0</v>
      </c>
      <c r="K323" s="221">
        <v>0</v>
      </c>
      <c r="L323" s="221">
        <v>0</v>
      </c>
      <c r="M323" s="221">
        <v>0</v>
      </c>
      <c r="N323" s="222">
        <v>3</v>
      </c>
      <c r="O323" s="222">
        <v>2</v>
      </c>
      <c r="P323" s="222">
        <v>1</v>
      </c>
      <c r="Q323" s="221">
        <v>0</v>
      </c>
      <c r="R323" s="221">
        <v>0</v>
      </c>
      <c r="S323" s="221">
        <v>0</v>
      </c>
      <c r="T323" s="66"/>
      <c r="U323" s="66"/>
    </row>
    <row r="324" spans="1:21" ht="26.1" customHeight="1">
      <c r="A324" s="219"/>
      <c r="B324" s="219"/>
      <c r="C324" s="210" t="s">
        <v>565</v>
      </c>
      <c r="D324" s="209">
        <f t="shared" si="5"/>
        <v>313</v>
      </c>
      <c r="E324" s="221">
        <v>53</v>
      </c>
      <c r="F324" s="221">
        <v>22</v>
      </c>
      <c r="G324" s="221">
        <v>31</v>
      </c>
      <c r="H324" s="222">
        <v>53</v>
      </c>
      <c r="I324" s="222">
        <v>22</v>
      </c>
      <c r="J324" s="221">
        <v>31</v>
      </c>
      <c r="K324" s="221">
        <v>0</v>
      </c>
      <c r="L324" s="221">
        <v>0</v>
      </c>
      <c r="M324" s="221">
        <v>0</v>
      </c>
      <c r="N324" s="222">
        <v>0</v>
      </c>
      <c r="O324" s="222">
        <v>0</v>
      </c>
      <c r="P324" s="222">
        <v>0</v>
      </c>
      <c r="Q324" s="221">
        <v>0</v>
      </c>
      <c r="R324" s="221">
        <v>0</v>
      </c>
      <c r="S324" s="221">
        <v>0</v>
      </c>
      <c r="T324" s="66"/>
      <c r="U324" s="66"/>
    </row>
    <row r="325" spans="1:21" ht="26.1" customHeight="1">
      <c r="A325" s="219"/>
      <c r="B325" s="219"/>
      <c r="C325" s="210" t="s">
        <v>568</v>
      </c>
      <c r="D325" s="209">
        <f t="shared" si="5"/>
        <v>314</v>
      </c>
      <c r="E325" s="221">
        <v>23</v>
      </c>
      <c r="F325" s="221">
        <v>3</v>
      </c>
      <c r="G325" s="221">
        <v>20</v>
      </c>
      <c r="H325" s="222">
        <v>23</v>
      </c>
      <c r="I325" s="222">
        <v>3</v>
      </c>
      <c r="J325" s="221">
        <v>20</v>
      </c>
      <c r="K325" s="221">
        <v>0</v>
      </c>
      <c r="L325" s="221">
        <v>0</v>
      </c>
      <c r="M325" s="221">
        <v>0</v>
      </c>
      <c r="N325" s="222">
        <v>0</v>
      </c>
      <c r="O325" s="222">
        <v>0</v>
      </c>
      <c r="P325" s="222">
        <v>0</v>
      </c>
      <c r="Q325" s="221">
        <v>0</v>
      </c>
      <c r="R325" s="221">
        <v>0</v>
      </c>
      <c r="S325" s="221">
        <v>0</v>
      </c>
      <c r="T325" s="66"/>
      <c r="U325" s="66"/>
    </row>
    <row r="326" spans="1:21" ht="26.1" customHeight="1">
      <c r="A326" s="219"/>
      <c r="B326" s="219"/>
      <c r="C326" s="210" t="s">
        <v>564</v>
      </c>
      <c r="D326" s="209">
        <f t="shared" si="5"/>
        <v>315</v>
      </c>
      <c r="E326" s="221">
        <v>32</v>
      </c>
      <c r="F326" s="221">
        <v>2</v>
      </c>
      <c r="G326" s="221">
        <v>30</v>
      </c>
      <c r="H326" s="222">
        <v>0</v>
      </c>
      <c r="I326" s="222">
        <v>0</v>
      </c>
      <c r="J326" s="221">
        <v>0</v>
      </c>
      <c r="K326" s="221">
        <v>0</v>
      </c>
      <c r="L326" s="221">
        <v>0</v>
      </c>
      <c r="M326" s="221">
        <v>0</v>
      </c>
      <c r="N326" s="222">
        <v>32</v>
      </c>
      <c r="O326" s="222">
        <v>2</v>
      </c>
      <c r="P326" s="222">
        <v>30</v>
      </c>
      <c r="Q326" s="221">
        <v>0</v>
      </c>
      <c r="R326" s="221">
        <v>0</v>
      </c>
      <c r="S326" s="221">
        <v>0</v>
      </c>
      <c r="T326" s="66"/>
      <c r="U326" s="66"/>
    </row>
    <row r="327" spans="1:21" ht="26.1" customHeight="1">
      <c r="A327" s="219"/>
      <c r="B327" s="219" t="s">
        <v>569</v>
      </c>
      <c r="C327" s="210" t="s">
        <v>573</v>
      </c>
      <c r="D327" s="209">
        <f t="shared" si="5"/>
        <v>316</v>
      </c>
      <c r="E327" s="221">
        <v>1</v>
      </c>
      <c r="F327" s="221">
        <v>0</v>
      </c>
      <c r="G327" s="221">
        <v>1</v>
      </c>
      <c r="H327" s="222">
        <v>0</v>
      </c>
      <c r="I327" s="222">
        <v>0</v>
      </c>
      <c r="J327" s="221">
        <v>0</v>
      </c>
      <c r="K327" s="221">
        <v>0</v>
      </c>
      <c r="L327" s="221">
        <v>0</v>
      </c>
      <c r="M327" s="221">
        <v>0</v>
      </c>
      <c r="N327" s="222">
        <v>1</v>
      </c>
      <c r="O327" s="222">
        <v>0</v>
      </c>
      <c r="P327" s="222">
        <v>1</v>
      </c>
      <c r="Q327" s="221">
        <v>0</v>
      </c>
      <c r="R327" s="221">
        <v>0</v>
      </c>
      <c r="S327" s="221">
        <v>0</v>
      </c>
      <c r="T327" s="66"/>
      <c r="U327" s="66"/>
    </row>
    <row r="328" spans="1:21" ht="26.1" customHeight="1">
      <c r="A328" s="219"/>
      <c r="B328" s="219"/>
      <c r="C328" s="210" t="s">
        <v>585</v>
      </c>
      <c r="D328" s="209">
        <f t="shared" si="5"/>
        <v>317</v>
      </c>
      <c r="E328" s="221">
        <v>4</v>
      </c>
      <c r="F328" s="221">
        <v>1</v>
      </c>
      <c r="G328" s="221">
        <v>3</v>
      </c>
      <c r="H328" s="222">
        <v>0</v>
      </c>
      <c r="I328" s="222">
        <v>0</v>
      </c>
      <c r="J328" s="221">
        <v>0</v>
      </c>
      <c r="K328" s="221">
        <v>0</v>
      </c>
      <c r="L328" s="221">
        <v>0</v>
      </c>
      <c r="M328" s="221">
        <v>0</v>
      </c>
      <c r="N328" s="222">
        <v>4</v>
      </c>
      <c r="O328" s="222">
        <v>1</v>
      </c>
      <c r="P328" s="222">
        <v>3</v>
      </c>
      <c r="Q328" s="221">
        <v>0</v>
      </c>
      <c r="R328" s="221">
        <v>0</v>
      </c>
      <c r="S328" s="221">
        <v>0</v>
      </c>
      <c r="T328" s="66"/>
      <c r="U328" s="66"/>
    </row>
    <row r="329" spans="1:21" ht="26.1" customHeight="1">
      <c r="A329" s="219"/>
      <c r="B329" s="219"/>
      <c r="C329" s="210" t="s">
        <v>706</v>
      </c>
      <c r="D329" s="209">
        <f t="shared" si="5"/>
        <v>318</v>
      </c>
      <c r="E329" s="221">
        <v>1</v>
      </c>
      <c r="F329" s="221">
        <v>0</v>
      </c>
      <c r="G329" s="221">
        <v>1</v>
      </c>
      <c r="H329" s="222">
        <v>0</v>
      </c>
      <c r="I329" s="222">
        <v>0</v>
      </c>
      <c r="J329" s="221">
        <v>0</v>
      </c>
      <c r="K329" s="221">
        <v>0</v>
      </c>
      <c r="L329" s="221">
        <v>0</v>
      </c>
      <c r="M329" s="221">
        <v>0</v>
      </c>
      <c r="N329" s="222">
        <v>1</v>
      </c>
      <c r="O329" s="222">
        <v>0</v>
      </c>
      <c r="P329" s="222">
        <v>1</v>
      </c>
      <c r="Q329" s="221">
        <v>0</v>
      </c>
      <c r="R329" s="221">
        <v>0</v>
      </c>
      <c r="S329" s="221">
        <v>0</v>
      </c>
      <c r="T329" s="66"/>
      <c r="U329" s="66"/>
    </row>
    <row r="330" spans="1:21" ht="26.1" customHeight="1">
      <c r="A330" s="219"/>
      <c r="B330" s="219"/>
      <c r="C330" s="210" t="s">
        <v>588</v>
      </c>
      <c r="D330" s="209">
        <f t="shared" si="5"/>
        <v>319</v>
      </c>
      <c r="E330" s="221">
        <v>5</v>
      </c>
      <c r="F330" s="221">
        <v>2</v>
      </c>
      <c r="G330" s="221">
        <v>3</v>
      </c>
      <c r="H330" s="222">
        <v>0</v>
      </c>
      <c r="I330" s="222">
        <v>0</v>
      </c>
      <c r="J330" s="221">
        <v>0</v>
      </c>
      <c r="K330" s="221">
        <v>0</v>
      </c>
      <c r="L330" s="221">
        <v>0</v>
      </c>
      <c r="M330" s="221">
        <v>0</v>
      </c>
      <c r="N330" s="222">
        <v>5</v>
      </c>
      <c r="O330" s="222">
        <v>2</v>
      </c>
      <c r="P330" s="222">
        <v>3</v>
      </c>
      <c r="Q330" s="221">
        <v>0</v>
      </c>
      <c r="R330" s="221">
        <v>0</v>
      </c>
      <c r="S330" s="221">
        <v>0</v>
      </c>
      <c r="T330" s="66"/>
      <c r="U330" s="66"/>
    </row>
    <row r="331" spans="1:21" ht="36" customHeight="1">
      <c r="A331" s="219"/>
      <c r="B331" s="219"/>
      <c r="C331" s="210" t="s">
        <v>595</v>
      </c>
      <c r="D331" s="209">
        <f t="shared" si="5"/>
        <v>320</v>
      </c>
      <c r="E331" s="221">
        <v>21</v>
      </c>
      <c r="F331" s="221">
        <v>17</v>
      </c>
      <c r="G331" s="221">
        <v>4</v>
      </c>
      <c r="H331" s="222">
        <v>21</v>
      </c>
      <c r="I331" s="222">
        <v>17</v>
      </c>
      <c r="J331" s="221">
        <v>4</v>
      </c>
      <c r="K331" s="221">
        <v>0</v>
      </c>
      <c r="L331" s="221">
        <v>0</v>
      </c>
      <c r="M331" s="221">
        <v>0</v>
      </c>
      <c r="N331" s="222">
        <v>0</v>
      </c>
      <c r="O331" s="222">
        <v>0</v>
      </c>
      <c r="P331" s="222">
        <v>0</v>
      </c>
      <c r="Q331" s="221">
        <v>0</v>
      </c>
      <c r="R331" s="221">
        <v>0</v>
      </c>
      <c r="S331" s="221">
        <v>0</v>
      </c>
      <c r="T331" s="66"/>
      <c r="U331" s="66"/>
    </row>
    <row r="332" spans="1:21" ht="26.1" customHeight="1">
      <c r="A332" s="219"/>
      <c r="B332" s="219"/>
      <c r="C332" s="210" t="s">
        <v>593</v>
      </c>
      <c r="D332" s="209">
        <f t="shared" si="5"/>
        <v>321</v>
      </c>
      <c r="E332" s="221">
        <v>58</v>
      </c>
      <c r="F332" s="221">
        <v>12</v>
      </c>
      <c r="G332" s="221">
        <v>46</v>
      </c>
      <c r="H332" s="222">
        <v>0</v>
      </c>
      <c r="I332" s="222">
        <v>0</v>
      </c>
      <c r="J332" s="221">
        <v>0</v>
      </c>
      <c r="K332" s="221">
        <v>58</v>
      </c>
      <c r="L332" s="221">
        <v>12</v>
      </c>
      <c r="M332" s="221">
        <v>46</v>
      </c>
      <c r="N332" s="222">
        <v>0</v>
      </c>
      <c r="O332" s="222">
        <v>0</v>
      </c>
      <c r="P332" s="222">
        <v>0</v>
      </c>
      <c r="Q332" s="221">
        <v>0</v>
      </c>
      <c r="R332" s="221">
        <v>0</v>
      </c>
      <c r="S332" s="221">
        <v>0</v>
      </c>
      <c r="T332" s="66"/>
      <c r="U332" s="66"/>
    </row>
    <row r="333" spans="1:21" ht="26.1" customHeight="1">
      <c r="A333" s="219"/>
      <c r="B333" s="219"/>
      <c r="C333" s="210" t="s">
        <v>577</v>
      </c>
      <c r="D333" s="209">
        <f t="shared" si="5"/>
        <v>322</v>
      </c>
      <c r="E333" s="221">
        <v>2</v>
      </c>
      <c r="F333" s="221">
        <v>0</v>
      </c>
      <c r="G333" s="221">
        <v>2</v>
      </c>
      <c r="H333" s="222">
        <v>0</v>
      </c>
      <c r="I333" s="222">
        <v>0</v>
      </c>
      <c r="J333" s="221">
        <v>0</v>
      </c>
      <c r="K333" s="221">
        <v>0</v>
      </c>
      <c r="L333" s="221">
        <v>0</v>
      </c>
      <c r="M333" s="221">
        <v>0</v>
      </c>
      <c r="N333" s="222">
        <v>2</v>
      </c>
      <c r="O333" s="222">
        <v>0</v>
      </c>
      <c r="P333" s="222">
        <v>2</v>
      </c>
      <c r="Q333" s="221">
        <v>0</v>
      </c>
      <c r="R333" s="221">
        <v>0</v>
      </c>
      <c r="S333" s="221">
        <v>0</v>
      </c>
      <c r="T333" s="66"/>
      <c r="U333" s="66"/>
    </row>
    <row r="334" spans="1:21" ht="26.1" customHeight="1">
      <c r="A334" s="219"/>
      <c r="B334" s="219"/>
      <c r="C334" s="210" t="s">
        <v>580</v>
      </c>
      <c r="D334" s="209">
        <f t="shared" ref="D334:D397" si="6">1+D333</f>
        <v>323</v>
      </c>
      <c r="E334" s="221">
        <v>2</v>
      </c>
      <c r="F334" s="221">
        <v>0</v>
      </c>
      <c r="G334" s="221">
        <v>2</v>
      </c>
      <c r="H334" s="222">
        <v>0</v>
      </c>
      <c r="I334" s="222">
        <v>0</v>
      </c>
      <c r="J334" s="221">
        <v>0</v>
      </c>
      <c r="K334" s="221">
        <v>0</v>
      </c>
      <c r="L334" s="221">
        <v>0</v>
      </c>
      <c r="M334" s="221">
        <v>0</v>
      </c>
      <c r="N334" s="222">
        <v>2</v>
      </c>
      <c r="O334" s="222">
        <v>0</v>
      </c>
      <c r="P334" s="222">
        <v>2</v>
      </c>
      <c r="Q334" s="221">
        <v>0</v>
      </c>
      <c r="R334" s="221">
        <v>0</v>
      </c>
      <c r="S334" s="221">
        <v>0</v>
      </c>
      <c r="T334" s="66"/>
      <c r="U334" s="66"/>
    </row>
    <row r="335" spans="1:21" ht="26.1" customHeight="1">
      <c r="A335" s="219"/>
      <c r="B335" s="219"/>
      <c r="C335" s="210" t="s">
        <v>576</v>
      </c>
      <c r="D335" s="209">
        <f t="shared" si="6"/>
        <v>324</v>
      </c>
      <c r="E335" s="221">
        <v>176</v>
      </c>
      <c r="F335" s="221">
        <v>40</v>
      </c>
      <c r="G335" s="221">
        <v>136</v>
      </c>
      <c r="H335" s="222">
        <v>0</v>
      </c>
      <c r="I335" s="222">
        <v>0</v>
      </c>
      <c r="J335" s="221">
        <v>0</v>
      </c>
      <c r="K335" s="221">
        <v>0</v>
      </c>
      <c r="L335" s="221">
        <v>0</v>
      </c>
      <c r="M335" s="221">
        <v>0</v>
      </c>
      <c r="N335" s="222">
        <v>176</v>
      </c>
      <c r="O335" s="222">
        <v>40</v>
      </c>
      <c r="P335" s="222">
        <v>136</v>
      </c>
      <c r="Q335" s="221">
        <v>0</v>
      </c>
      <c r="R335" s="221">
        <v>0</v>
      </c>
      <c r="S335" s="221">
        <v>0</v>
      </c>
      <c r="T335" s="66"/>
      <c r="U335" s="66"/>
    </row>
    <row r="336" spans="1:21" ht="26.1" customHeight="1">
      <c r="A336" s="219"/>
      <c r="B336" s="219"/>
      <c r="C336" s="210" t="s">
        <v>569</v>
      </c>
      <c r="D336" s="209">
        <f t="shared" si="6"/>
        <v>325</v>
      </c>
      <c r="E336" s="221">
        <v>1252</v>
      </c>
      <c r="F336" s="221">
        <v>248</v>
      </c>
      <c r="G336" s="221">
        <v>1004</v>
      </c>
      <c r="H336" s="222">
        <v>0</v>
      </c>
      <c r="I336" s="222">
        <v>0</v>
      </c>
      <c r="J336" s="221">
        <v>0</v>
      </c>
      <c r="K336" s="221">
        <v>1252</v>
      </c>
      <c r="L336" s="221">
        <v>248</v>
      </c>
      <c r="M336" s="221">
        <v>1004</v>
      </c>
      <c r="N336" s="222">
        <v>0</v>
      </c>
      <c r="O336" s="222">
        <v>0</v>
      </c>
      <c r="P336" s="222">
        <v>0</v>
      </c>
      <c r="Q336" s="221">
        <v>0</v>
      </c>
      <c r="R336" s="221">
        <v>0</v>
      </c>
      <c r="S336" s="221">
        <v>0</v>
      </c>
      <c r="T336" s="66"/>
      <c r="U336" s="66"/>
    </row>
    <row r="337" spans="1:21" ht="26.1" customHeight="1">
      <c r="A337" s="219"/>
      <c r="B337" s="219"/>
      <c r="C337" s="210" t="s">
        <v>587</v>
      </c>
      <c r="D337" s="209">
        <f t="shared" si="6"/>
        <v>326</v>
      </c>
      <c r="E337" s="221">
        <v>1</v>
      </c>
      <c r="F337" s="221">
        <v>1</v>
      </c>
      <c r="G337" s="221">
        <v>0</v>
      </c>
      <c r="H337" s="222">
        <v>0</v>
      </c>
      <c r="I337" s="222">
        <v>0</v>
      </c>
      <c r="J337" s="221">
        <v>0</v>
      </c>
      <c r="K337" s="221">
        <v>0</v>
      </c>
      <c r="L337" s="221">
        <v>0</v>
      </c>
      <c r="M337" s="221">
        <v>0</v>
      </c>
      <c r="N337" s="222">
        <v>1</v>
      </c>
      <c r="O337" s="222">
        <v>1</v>
      </c>
      <c r="P337" s="222">
        <v>0</v>
      </c>
      <c r="Q337" s="221">
        <v>0</v>
      </c>
      <c r="R337" s="221">
        <v>0</v>
      </c>
      <c r="S337" s="221">
        <v>0</v>
      </c>
      <c r="T337" s="66"/>
      <c r="U337" s="66"/>
    </row>
    <row r="338" spans="1:21" ht="26.1" customHeight="1">
      <c r="A338" s="219"/>
      <c r="B338" s="219"/>
      <c r="C338" s="210" t="s">
        <v>583</v>
      </c>
      <c r="D338" s="209">
        <f t="shared" si="6"/>
        <v>327</v>
      </c>
      <c r="E338" s="221">
        <v>1</v>
      </c>
      <c r="F338" s="221">
        <v>1</v>
      </c>
      <c r="G338" s="221">
        <v>0</v>
      </c>
      <c r="H338" s="222">
        <v>0</v>
      </c>
      <c r="I338" s="222">
        <v>0</v>
      </c>
      <c r="J338" s="221">
        <v>0</v>
      </c>
      <c r="K338" s="221">
        <v>0</v>
      </c>
      <c r="L338" s="221">
        <v>0</v>
      </c>
      <c r="M338" s="221">
        <v>0</v>
      </c>
      <c r="N338" s="222">
        <v>1</v>
      </c>
      <c r="O338" s="222">
        <v>1</v>
      </c>
      <c r="P338" s="222">
        <v>0</v>
      </c>
      <c r="Q338" s="221">
        <v>0</v>
      </c>
      <c r="R338" s="221">
        <v>0</v>
      </c>
      <c r="S338" s="221">
        <v>0</v>
      </c>
      <c r="T338" s="66"/>
      <c r="U338" s="66"/>
    </row>
    <row r="339" spans="1:21" ht="26.1" customHeight="1">
      <c r="A339" s="219"/>
      <c r="B339" s="219"/>
      <c r="C339" s="210" t="s">
        <v>574</v>
      </c>
      <c r="D339" s="209">
        <f t="shared" si="6"/>
        <v>328</v>
      </c>
      <c r="E339" s="221">
        <v>1</v>
      </c>
      <c r="F339" s="221">
        <v>0</v>
      </c>
      <c r="G339" s="221">
        <v>1</v>
      </c>
      <c r="H339" s="222">
        <v>0</v>
      </c>
      <c r="I339" s="222">
        <v>0</v>
      </c>
      <c r="J339" s="221">
        <v>0</v>
      </c>
      <c r="K339" s="221">
        <v>0</v>
      </c>
      <c r="L339" s="221">
        <v>0</v>
      </c>
      <c r="M339" s="221">
        <v>0</v>
      </c>
      <c r="N339" s="222">
        <v>1</v>
      </c>
      <c r="O339" s="222">
        <v>0</v>
      </c>
      <c r="P339" s="222">
        <v>1</v>
      </c>
      <c r="Q339" s="221">
        <v>0</v>
      </c>
      <c r="R339" s="221">
        <v>0</v>
      </c>
      <c r="S339" s="221">
        <v>0</v>
      </c>
      <c r="T339" s="66"/>
      <c r="U339" s="66"/>
    </row>
    <row r="340" spans="1:21" ht="26.1" customHeight="1">
      <c r="A340" s="219"/>
      <c r="B340" s="219"/>
      <c r="C340" s="210" t="s">
        <v>582</v>
      </c>
      <c r="D340" s="209">
        <f t="shared" si="6"/>
        <v>329</v>
      </c>
      <c r="E340" s="221">
        <v>2</v>
      </c>
      <c r="F340" s="221">
        <v>2</v>
      </c>
      <c r="G340" s="221">
        <v>0</v>
      </c>
      <c r="H340" s="222">
        <v>0</v>
      </c>
      <c r="I340" s="222">
        <v>0</v>
      </c>
      <c r="J340" s="221">
        <v>0</v>
      </c>
      <c r="K340" s="221">
        <v>0</v>
      </c>
      <c r="L340" s="221">
        <v>0</v>
      </c>
      <c r="M340" s="221">
        <v>0</v>
      </c>
      <c r="N340" s="222">
        <v>2</v>
      </c>
      <c r="O340" s="222">
        <v>2</v>
      </c>
      <c r="P340" s="222">
        <v>0</v>
      </c>
      <c r="Q340" s="221">
        <v>0</v>
      </c>
      <c r="R340" s="221">
        <v>0</v>
      </c>
      <c r="S340" s="221">
        <v>0</v>
      </c>
      <c r="T340" s="66"/>
      <c r="U340" s="66"/>
    </row>
    <row r="341" spans="1:21" ht="26.1" customHeight="1">
      <c r="A341" s="219"/>
      <c r="B341" s="219"/>
      <c r="C341" s="210" t="s">
        <v>572</v>
      </c>
      <c r="D341" s="209">
        <f t="shared" si="6"/>
        <v>330</v>
      </c>
      <c r="E341" s="221">
        <v>3</v>
      </c>
      <c r="F341" s="221">
        <v>1</v>
      </c>
      <c r="G341" s="221">
        <v>2</v>
      </c>
      <c r="H341" s="222">
        <v>0</v>
      </c>
      <c r="I341" s="222">
        <v>0</v>
      </c>
      <c r="J341" s="221">
        <v>0</v>
      </c>
      <c r="K341" s="221">
        <v>0</v>
      </c>
      <c r="L341" s="221">
        <v>0</v>
      </c>
      <c r="M341" s="221">
        <v>0</v>
      </c>
      <c r="N341" s="222">
        <v>3</v>
      </c>
      <c r="O341" s="222">
        <v>1</v>
      </c>
      <c r="P341" s="222">
        <v>2</v>
      </c>
      <c r="Q341" s="221">
        <v>0</v>
      </c>
      <c r="R341" s="221">
        <v>0</v>
      </c>
      <c r="S341" s="221">
        <v>0</v>
      </c>
      <c r="T341" s="66"/>
      <c r="U341" s="66"/>
    </row>
    <row r="342" spans="1:21" ht="26.1" customHeight="1">
      <c r="A342" s="219"/>
      <c r="B342" s="219"/>
      <c r="C342" s="210" t="s">
        <v>578</v>
      </c>
      <c r="D342" s="209">
        <f t="shared" si="6"/>
        <v>331</v>
      </c>
      <c r="E342" s="221">
        <v>3</v>
      </c>
      <c r="F342" s="221">
        <v>0</v>
      </c>
      <c r="G342" s="221">
        <v>3</v>
      </c>
      <c r="H342" s="222">
        <v>0</v>
      </c>
      <c r="I342" s="222">
        <v>0</v>
      </c>
      <c r="J342" s="221">
        <v>0</v>
      </c>
      <c r="K342" s="221">
        <v>0</v>
      </c>
      <c r="L342" s="221">
        <v>0</v>
      </c>
      <c r="M342" s="221">
        <v>0</v>
      </c>
      <c r="N342" s="222">
        <v>3</v>
      </c>
      <c r="O342" s="222">
        <v>0</v>
      </c>
      <c r="P342" s="222">
        <v>3</v>
      </c>
      <c r="Q342" s="221">
        <v>0</v>
      </c>
      <c r="R342" s="221">
        <v>0</v>
      </c>
      <c r="S342" s="221">
        <v>0</v>
      </c>
      <c r="T342" s="66"/>
      <c r="U342" s="66"/>
    </row>
    <row r="343" spans="1:21" ht="26.1" customHeight="1">
      <c r="A343" s="219"/>
      <c r="B343" s="219"/>
      <c r="C343" s="210" t="s">
        <v>570</v>
      </c>
      <c r="D343" s="209">
        <f t="shared" si="6"/>
        <v>332</v>
      </c>
      <c r="E343" s="221">
        <v>1</v>
      </c>
      <c r="F343" s="221">
        <v>1</v>
      </c>
      <c r="G343" s="221">
        <v>0</v>
      </c>
      <c r="H343" s="222">
        <v>0</v>
      </c>
      <c r="I343" s="222">
        <v>0</v>
      </c>
      <c r="J343" s="221">
        <v>0</v>
      </c>
      <c r="K343" s="221">
        <v>0</v>
      </c>
      <c r="L343" s="221">
        <v>0</v>
      </c>
      <c r="M343" s="221">
        <v>0</v>
      </c>
      <c r="N343" s="222">
        <v>1</v>
      </c>
      <c r="O343" s="222">
        <v>1</v>
      </c>
      <c r="P343" s="222">
        <v>0</v>
      </c>
      <c r="Q343" s="221">
        <v>0</v>
      </c>
      <c r="R343" s="221">
        <v>0</v>
      </c>
      <c r="S343" s="221">
        <v>0</v>
      </c>
      <c r="T343" s="66"/>
      <c r="U343" s="66"/>
    </row>
    <row r="344" spans="1:21" ht="26.1" customHeight="1">
      <c r="A344" s="219"/>
      <c r="B344" s="219"/>
      <c r="C344" s="210" t="s">
        <v>592</v>
      </c>
      <c r="D344" s="209">
        <f t="shared" si="6"/>
        <v>333</v>
      </c>
      <c r="E344" s="221">
        <v>1</v>
      </c>
      <c r="F344" s="221">
        <v>1</v>
      </c>
      <c r="G344" s="221">
        <v>0</v>
      </c>
      <c r="H344" s="222">
        <v>0</v>
      </c>
      <c r="I344" s="222">
        <v>0</v>
      </c>
      <c r="J344" s="221">
        <v>0</v>
      </c>
      <c r="K344" s="221">
        <v>0</v>
      </c>
      <c r="L344" s="221">
        <v>0</v>
      </c>
      <c r="M344" s="221">
        <v>0</v>
      </c>
      <c r="N344" s="222">
        <v>1</v>
      </c>
      <c r="O344" s="222">
        <v>1</v>
      </c>
      <c r="P344" s="222">
        <v>0</v>
      </c>
      <c r="Q344" s="221">
        <v>0</v>
      </c>
      <c r="R344" s="221">
        <v>0</v>
      </c>
      <c r="S344" s="221">
        <v>0</v>
      </c>
      <c r="T344" s="66"/>
      <c r="U344" s="66"/>
    </row>
    <row r="345" spans="1:21" ht="26.1" customHeight="1">
      <c r="A345" s="219"/>
      <c r="B345" s="219"/>
      <c r="C345" s="210" t="s">
        <v>589</v>
      </c>
      <c r="D345" s="209">
        <f t="shared" si="6"/>
        <v>334</v>
      </c>
      <c r="E345" s="221">
        <v>1</v>
      </c>
      <c r="F345" s="221">
        <v>0</v>
      </c>
      <c r="G345" s="221">
        <v>1</v>
      </c>
      <c r="H345" s="222">
        <v>0</v>
      </c>
      <c r="I345" s="222">
        <v>0</v>
      </c>
      <c r="J345" s="221">
        <v>0</v>
      </c>
      <c r="K345" s="221">
        <v>0</v>
      </c>
      <c r="L345" s="221">
        <v>0</v>
      </c>
      <c r="M345" s="221">
        <v>0</v>
      </c>
      <c r="N345" s="222">
        <v>1</v>
      </c>
      <c r="O345" s="222">
        <v>0</v>
      </c>
      <c r="P345" s="222">
        <v>1</v>
      </c>
      <c r="Q345" s="221">
        <v>0</v>
      </c>
      <c r="R345" s="221">
        <v>0</v>
      </c>
      <c r="S345" s="221">
        <v>0</v>
      </c>
      <c r="T345" s="66"/>
      <c r="U345" s="66"/>
    </row>
    <row r="346" spans="1:21" ht="26.1" customHeight="1">
      <c r="A346" s="219"/>
      <c r="B346" s="219"/>
      <c r="C346" s="210" t="s">
        <v>579</v>
      </c>
      <c r="D346" s="209">
        <f t="shared" si="6"/>
        <v>335</v>
      </c>
      <c r="E346" s="221">
        <v>7</v>
      </c>
      <c r="F346" s="221">
        <v>2</v>
      </c>
      <c r="G346" s="221">
        <v>5</v>
      </c>
      <c r="H346" s="222">
        <v>0</v>
      </c>
      <c r="I346" s="222">
        <v>0</v>
      </c>
      <c r="J346" s="221">
        <v>0</v>
      </c>
      <c r="K346" s="221">
        <v>0</v>
      </c>
      <c r="L346" s="221">
        <v>0</v>
      </c>
      <c r="M346" s="221">
        <v>0</v>
      </c>
      <c r="N346" s="222">
        <v>7</v>
      </c>
      <c r="O346" s="222">
        <v>2</v>
      </c>
      <c r="P346" s="222">
        <v>5</v>
      </c>
      <c r="Q346" s="221">
        <v>0</v>
      </c>
      <c r="R346" s="221">
        <v>0</v>
      </c>
      <c r="S346" s="221">
        <v>0</v>
      </c>
      <c r="T346" s="66"/>
      <c r="U346" s="66"/>
    </row>
    <row r="347" spans="1:21" ht="26.1" customHeight="1">
      <c r="A347" s="219"/>
      <c r="B347" s="219"/>
      <c r="C347" s="210" t="s">
        <v>591</v>
      </c>
      <c r="D347" s="209">
        <f t="shared" si="6"/>
        <v>336</v>
      </c>
      <c r="E347" s="221">
        <v>2</v>
      </c>
      <c r="F347" s="221">
        <v>1</v>
      </c>
      <c r="G347" s="221">
        <v>1</v>
      </c>
      <c r="H347" s="222">
        <v>0</v>
      </c>
      <c r="I347" s="222">
        <v>0</v>
      </c>
      <c r="J347" s="221">
        <v>0</v>
      </c>
      <c r="K347" s="221">
        <v>0</v>
      </c>
      <c r="L347" s="221">
        <v>0</v>
      </c>
      <c r="M347" s="221">
        <v>0</v>
      </c>
      <c r="N347" s="222">
        <v>2</v>
      </c>
      <c r="O347" s="222">
        <v>1</v>
      </c>
      <c r="P347" s="222">
        <v>1</v>
      </c>
      <c r="Q347" s="221">
        <v>0</v>
      </c>
      <c r="R347" s="221">
        <v>0</v>
      </c>
      <c r="S347" s="221">
        <v>0</v>
      </c>
      <c r="T347" s="66"/>
      <c r="U347" s="66"/>
    </row>
    <row r="348" spans="1:21" ht="26.1" customHeight="1">
      <c r="A348" s="219"/>
      <c r="B348" s="219"/>
      <c r="C348" s="210" t="s">
        <v>594</v>
      </c>
      <c r="D348" s="209">
        <f t="shared" si="6"/>
        <v>337</v>
      </c>
      <c r="E348" s="221">
        <v>77</v>
      </c>
      <c r="F348" s="221">
        <v>36</v>
      </c>
      <c r="G348" s="221">
        <v>41</v>
      </c>
      <c r="H348" s="222">
        <v>77</v>
      </c>
      <c r="I348" s="222">
        <v>36</v>
      </c>
      <c r="J348" s="221">
        <v>41</v>
      </c>
      <c r="K348" s="221">
        <v>0</v>
      </c>
      <c r="L348" s="221">
        <v>0</v>
      </c>
      <c r="M348" s="221">
        <v>0</v>
      </c>
      <c r="N348" s="222">
        <v>0</v>
      </c>
      <c r="O348" s="222">
        <v>0</v>
      </c>
      <c r="P348" s="222">
        <v>0</v>
      </c>
      <c r="Q348" s="221">
        <v>0</v>
      </c>
      <c r="R348" s="221">
        <v>0</v>
      </c>
      <c r="S348" s="221">
        <v>0</v>
      </c>
      <c r="T348" s="66"/>
      <c r="U348" s="66"/>
    </row>
    <row r="349" spans="1:21" ht="26.1" customHeight="1">
      <c r="A349" s="219"/>
      <c r="B349" s="219" t="s">
        <v>596</v>
      </c>
      <c r="C349" s="210" t="s">
        <v>597</v>
      </c>
      <c r="D349" s="209">
        <f t="shared" si="6"/>
        <v>338</v>
      </c>
      <c r="E349" s="221">
        <v>548</v>
      </c>
      <c r="F349" s="221">
        <v>49</v>
      </c>
      <c r="G349" s="221">
        <v>499</v>
      </c>
      <c r="H349" s="222">
        <v>548</v>
      </c>
      <c r="I349" s="222">
        <v>49</v>
      </c>
      <c r="J349" s="221">
        <v>499</v>
      </c>
      <c r="K349" s="221">
        <v>0</v>
      </c>
      <c r="L349" s="221">
        <v>0</v>
      </c>
      <c r="M349" s="221">
        <v>0</v>
      </c>
      <c r="N349" s="222">
        <v>0</v>
      </c>
      <c r="O349" s="222">
        <v>0</v>
      </c>
      <c r="P349" s="222">
        <v>0</v>
      </c>
      <c r="Q349" s="221">
        <v>0</v>
      </c>
      <c r="R349" s="221">
        <v>0</v>
      </c>
      <c r="S349" s="221">
        <v>0</v>
      </c>
      <c r="T349" s="66"/>
      <c r="U349" s="66"/>
    </row>
    <row r="350" spans="1:21" ht="26.1" customHeight="1">
      <c r="A350" s="219"/>
      <c r="B350" s="219"/>
      <c r="C350" s="210" t="s">
        <v>598</v>
      </c>
      <c r="D350" s="209">
        <f t="shared" si="6"/>
        <v>339</v>
      </c>
      <c r="E350" s="221">
        <v>601</v>
      </c>
      <c r="F350" s="221">
        <v>35</v>
      </c>
      <c r="G350" s="221">
        <v>566</v>
      </c>
      <c r="H350" s="222">
        <v>0</v>
      </c>
      <c r="I350" s="222">
        <v>0</v>
      </c>
      <c r="J350" s="221">
        <v>0</v>
      </c>
      <c r="K350" s="221">
        <v>601</v>
      </c>
      <c r="L350" s="221">
        <v>35</v>
      </c>
      <c r="M350" s="221">
        <v>566</v>
      </c>
      <c r="N350" s="222">
        <v>0</v>
      </c>
      <c r="O350" s="222">
        <v>0</v>
      </c>
      <c r="P350" s="222">
        <v>0</v>
      </c>
      <c r="Q350" s="221">
        <v>0</v>
      </c>
      <c r="R350" s="221">
        <v>0</v>
      </c>
      <c r="S350" s="221">
        <v>0</v>
      </c>
      <c r="T350" s="66"/>
      <c r="U350" s="66"/>
    </row>
    <row r="351" spans="1:21" ht="26.1" customHeight="1">
      <c r="A351" s="219"/>
      <c r="B351" s="219"/>
      <c r="C351" s="210" t="s">
        <v>600</v>
      </c>
      <c r="D351" s="209">
        <f t="shared" si="6"/>
        <v>340</v>
      </c>
      <c r="E351" s="221">
        <v>80</v>
      </c>
      <c r="F351" s="221">
        <v>5</v>
      </c>
      <c r="G351" s="221">
        <v>75</v>
      </c>
      <c r="H351" s="222">
        <v>0</v>
      </c>
      <c r="I351" s="222">
        <v>0</v>
      </c>
      <c r="J351" s="221">
        <v>0</v>
      </c>
      <c r="K351" s="221">
        <v>80</v>
      </c>
      <c r="L351" s="221">
        <v>5</v>
      </c>
      <c r="M351" s="221">
        <v>75</v>
      </c>
      <c r="N351" s="222">
        <v>0</v>
      </c>
      <c r="O351" s="222">
        <v>0</v>
      </c>
      <c r="P351" s="222">
        <v>0</v>
      </c>
      <c r="Q351" s="221">
        <v>0</v>
      </c>
      <c r="R351" s="221">
        <v>0</v>
      </c>
      <c r="S351" s="221">
        <v>0</v>
      </c>
      <c r="T351" s="66"/>
      <c r="U351" s="66"/>
    </row>
    <row r="352" spans="1:21" ht="26.1" customHeight="1">
      <c r="A352" s="219"/>
      <c r="B352" s="219"/>
      <c r="C352" s="210" t="s">
        <v>598</v>
      </c>
      <c r="D352" s="209">
        <f t="shared" si="6"/>
        <v>341</v>
      </c>
      <c r="E352" s="221">
        <v>20</v>
      </c>
      <c r="F352" s="221">
        <v>0</v>
      </c>
      <c r="G352" s="221">
        <v>20</v>
      </c>
      <c r="H352" s="222">
        <v>0</v>
      </c>
      <c r="I352" s="222">
        <v>0</v>
      </c>
      <c r="J352" s="221">
        <v>0</v>
      </c>
      <c r="K352" s="221">
        <v>0</v>
      </c>
      <c r="L352" s="221">
        <v>0</v>
      </c>
      <c r="M352" s="221">
        <v>0</v>
      </c>
      <c r="N352" s="222">
        <v>20</v>
      </c>
      <c r="O352" s="222">
        <v>0</v>
      </c>
      <c r="P352" s="222">
        <v>20</v>
      </c>
      <c r="Q352" s="221">
        <v>0</v>
      </c>
      <c r="R352" s="221">
        <v>0</v>
      </c>
      <c r="S352" s="221">
        <v>0</v>
      </c>
      <c r="T352" s="66"/>
      <c r="U352" s="66"/>
    </row>
    <row r="353" spans="1:21" ht="26.1" customHeight="1">
      <c r="A353" s="219"/>
      <c r="B353" s="219"/>
      <c r="C353" s="210" t="s">
        <v>599</v>
      </c>
      <c r="D353" s="209">
        <f t="shared" si="6"/>
        <v>342</v>
      </c>
      <c r="E353" s="221">
        <v>32</v>
      </c>
      <c r="F353" s="221">
        <v>8</v>
      </c>
      <c r="G353" s="221">
        <v>24</v>
      </c>
      <c r="H353" s="222">
        <v>32</v>
      </c>
      <c r="I353" s="222">
        <v>8</v>
      </c>
      <c r="J353" s="221">
        <v>24</v>
      </c>
      <c r="K353" s="221">
        <v>0</v>
      </c>
      <c r="L353" s="221">
        <v>0</v>
      </c>
      <c r="M353" s="221">
        <v>0</v>
      </c>
      <c r="N353" s="222">
        <v>0</v>
      </c>
      <c r="O353" s="222">
        <v>0</v>
      </c>
      <c r="P353" s="222">
        <v>0</v>
      </c>
      <c r="Q353" s="221">
        <v>0</v>
      </c>
      <c r="R353" s="221">
        <v>0</v>
      </c>
      <c r="S353" s="221">
        <v>0</v>
      </c>
      <c r="T353" s="66"/>
      <c r="U353" s="66"/>
    </row>
    <row r="354" spans="1:21" ht="26.1" customHeight="1">
      <c r="A354" s="219"/>
      <c r="B354" s="219" t="s">
        <v>601</v>
      </c>
      <c r="C354" s="210" t="s">
        <v>603</v>
      </c>
      <c r="D354" s="209">
        <f t="shared" si="6"/>
        <v>343</v>
      </c>
      <c r="E354" s="221">
        <v>94</v>
      </c>
      <c r="F354" s="221">
        <v>22</v>
      </c>
      <c r="G354" s="221">
        <v>72</v>
      </c>
      <c r="H354" s="222">
        <v>94</v>
      </c>
      <c r="I354" s="222">
        <v>22</v>
      </c>
      <c r="J354" s="221">
        <v>72</v>
      </c>
      <c r="K354" s="221">
        <v>0</v>
      </c>
      <c r="L354" s="221">
        <v>0</v>
      </c>
      <c r="M354" s="221">
        <v>0</v>
      </c>
      <c r="N354" s="222">
        <v>0</v>
      </c>
      <c r="O354" s="222">
        <v>0</v>
      </c>
      <c r="P354" s="222">
        <v>0</v>
      </c>
      <c r="Q354" s="221">
        <v>0</v>
      </c>
      <c r="R354" s="221">
        <v>0</v>
      </c>
      <c r="S354" s="221">
        <v>0</v>
      </c>
      <c r="T354" s="66"/>
      <c r="U354" s="66"/>
    </row>
    <row r="355" spans="1:21" ht="26.1" customHeight="1">
      <c r="A355" s="219"/>
      <c r="B355" s="219"/>
      <c r="C355" s="210" t="s">
        <v>602</v>
      </c>
      <c r="D355" s="209">
        <f t="shared" si="6"/>
        <v>344</v>
      </c>
      <c r="E355" s="221">
        <v>6</v>
      </c>
      <c r="F355" s="221">
        <v>0</v>
      </c>
      <c r="G355" s="221">
        <v>6</v>
      </c>
      <c r="H355" s="222">
        <v>0</v>
      </c>
      <c r="I355" s="222">
        <v>0</v>
      </c>
      <c r="J355" s="221">
        <v>0</v>
      </c>
      <c r="K355" s="221">
        <v>0</v>
      </c>
      <c r="L355" s="221">
        <v>0</v>
      </c>
      <c r="M355" s="221">
        <v>0</v>
      </c>
      <c r="N355" s="222">
        <v>6</v>
      </c>
      <c r="O355" s="222">
        <v>0</v>
      </c>
      <c r="P355" s="222">
        <v>6</v>
      </c>
      <c r="Q355" s="221">
        <v>0</v>
      </c>
      <c r="R355" s="221">
        <v>0</v>
      </c>
      <c r="S355" s="221">
        <v>0</v>
      </c>
      <c r="T355" s="66"/>
      <c r="U355" s="66"/>
    </row>
    <row r="356" spans="1:21" ht="26.1" customHeight="1">
      <c r="A356" s="219"/>
      <c r="B356" s="219"/>
      <c r="C356" s="210" t="s">
        <v>604</v>
      </c>
      <c r="D356" s="209">
        <f t="shared" si="6"/>
        <v>345</v>
      </c>
      <c r="E356" s="221">
        <v>3</v>
      </c>
      <c r="F356" s="221">
        <v>0</v>
      </c>
      <c r="G356" s="221">
        <v>3</v>
      </c>
      <c r="H356" s="222">
        <v>0</v>
      </c>
      <c r="I356" s="222">
        <v>0</v>
      </c>
      <c r="J356" s="221">
        <v>0</v>
      </c>
      <c r="K356" s="221">
        <v>0</v>
      </c>
      <c r="L356" s="221">
        <v>0</v>
      </c>
      <c r="M356" s="221">
        <v>0</v>
      </c>
      <c r="N356" s="222">
        <v>3</v>
      </c>
      <c r="O356" s="222">
        <v>0</v>
      </c>
      <c r="P356" s="222">
        <v>3</v>
      </c>
      <c r="Q356" s="221">
        <v>0</v>
      </c>
      <c r="R356" s="221">
        <v>0</v>
      </c>
      <c r="S356" s="221">
        <v>0</v>
      </c>
      <c r="T356" s="66"/>
      <c r="U356" s="66"/>
    </row>
    <row r="357" spans="1:21" ht="26.1" customHeight="1">
      <c r="A357" s="219"/>
      <c r="B357" s="219"/>
      <c r="C357" s="210" t="s">
        <v>602</v>
      </c>
      <c r="D357" s="209">
        <f t="shared" si="6"/>
        <v>346</v>
      </c>
      <c r="E357" s="221">
        <v>41</v>
      </c>
      <c r="F357" s="221">
        <v>11</v>
      </c>
      <c r="G357" s="221">
        <v>30</v>
      </c>
      <c r="H357" s="222">
        <v>0</v>
      </c>
      <c r="I357" s="222">
        <v>0</v>
      </c>
      <c r="J357" s="221">
        <v>0</v>
      </c>
      <c r="K357" s="221">
        <v>41</v>
      </c>
      <c r="L357" s="221">
        <v>11</v>
      </c>
      <c r="M357" s="221">
        <v>30</v>
      </c>
      <c r="N357" s="222">
        <v>0</v>
      </c>
      <c r="O357" s="222">
        <v>0</v>
      </c>
      <c r="P357" s="222">
        <v>0</v>
      </c>
      <c r="Q357" s="221">
        <v>0</v>
      </c>
      <c r="R357" s="221">
        <v>0</v>
      </c>
      <c r="S357" s="221">
        <v>0</v>
      </c>
      <c r="T357" s="66"/>
      <c r="U357" s="66"/>
    </row>
    <row r="358" spans="1:21" ht="26.1" customHeight="1">
      <c r="A358" s="219"/>
      <c r="B358" s="219" t="s">
        <v>605</v>
      </c>
      <c r="C358" s="210" t="s">
        <v>606</v>
      </c>
      <c r="D358" s="209">
        <f t="shared" si="6"/>
        <v>347</v>
      </c>
      <c r="E358" s="221">
        <v>30</v>
      </c>
      <c r="F358" s="221">
        <v>10</v>
      </c>
      <c r="G358" s="221">
        <v>20</v>
      </c>
      <c r="H358" s="222">
        <v>0</v>
      </c>
      <c r="I358" s="222">
        <v>0</v>
      </c>
      <c r="J358" s="221">
        <v>0</v>
      </c>
      <c r="K358" s="221">
        <v>30</v>
      </c>
      <c r="L358" s="221">
        <v>10</v>
      </c>
      <c r="M358" s="221">
        <v>20</v>
      </c>
      <c r="N358" s="222">
        <v>0</v>
      </c>
      <c r="O358" s="222">
        <v>0</v>
      </c>
      <c r="P358" s="222">
        <v>0</v>
      </c>
      <c r="Q358" s="221">
        <v>0</v>
      </c>
      <c r="R358" s="221">
        <v>0</v>
      </c>
      <c r="S358" s="221">
        <v>0</v>
      </c>
      <c r="T358" s="66"/>
      <c r="U358" s="66"/>
    </row>
    <row r="359" spans="1:21" ht="26.1" customHeight="1">
      <c r="A359" s="219"/>
      <c r="B359" s="219"/>
      <c r="C359" s="210" t="s">
        <v>608</v>
      </c>
      <c r="D359" s="209">
        <f t="shared" si="6"/>
        <v>348</v>
      </c>
      <c r="E359" s="221">
        <v>6</v>
      </c>
      <c r="F359" s="221">
        <v>0</v>
      </c>
      <c r="G359" s="221">
        <v>6</v>
      </c>
      <c r="H359" s="222">
        <v>0</v>
      </c>
      <c r="I359" s="222">
        <v>0</v>
      </c>
      <c r="J359" s="221">
        <v>0</v>
      </c>
      <c r="K359" s="221">
        <v>6</v>
      </c>
      <c r="L359" s="221">
        <v>0</v>
      </c>
      <c r="M359" s="221">
        <v>6</v>
      </c>
      <c r="N359" s="222">
        <v>0</v>
      </c>
      <c r="O359" s="222">
        <v>0</v>
      </c>
      <c r="P359" s="222">
        <v>0</v>
      </c>
      <c r="Q359" s="221">
        <v>0</v>
      </c>
      <c r="R359" s="221">
        <v>0</v>
      </c>
      <c r="S359" s="221">
        <v>0</v>
      </c>
      <c r="T359" s="66"/>
      <c r="U359" s="66"/>
    </row>
    <row r="360" spans="1:21" ht="26.1" customHeight="1">
      <c r="A360" s="219"/>
      <c r="B360" s="219"/>
      <c r="C360" s="210" t="s">
        <v>607</v>
      </c>
      <c r="D360" s="209">
        <f t="shared" si="6"/>
        <v>349</v>
      </c>
      <c r="E360" s="221">
        <v>2</v>
      </c>
      <c r="F360" s="221">
        <v>0</v>
      </c>
      <c r="G360" s="221">
        <v>2</v>
      </c>
      <c r="H360" s="222">
        <v>0</v>
      </c>
      <c r="I360" s="222">
        <v>0</v>
      </c>
      <c r="J360" s="221">
        <v>0</v>
      </c>
      <c r="K360" s="221">
        <v>0</v>
      </c>
      <c r="L360" s="221">
        <v>0</v>
      </c>
      <c r="M360" s="221">
        <v>0</v>
      </c>
      <c r="N360" s="222">
        <v>2</v>
      </c>
      <c r="O360" s="222">
        <v>0</v>
      </c>
      <c r="P360" s="222">
        <v>2</v>
      </c>
      <c r="Q360" s="221">
        <v>0</v>
      </c>
      <c r="R360" s="221">
        <v>0</v>
      </c>
      <c r="S360" s="221">
        <v>0</v>
      </c>
      <c r="T360" s="66"/>
      <c r="U360" s="66"/>
    </row>
    <row r="361" spans="1:21" ht="26.1" customHeight="1">
      <c r="A361" s="219"/>
      <c r="B361" s="219" t="s">
        <v>609</v>
      </c>
      <c r="C361" s="210" t="s">
        <v>609</v>
      </c>
      <c r="D361" s="209">
        <f t="shared" si="6"/>
        <v>350</v>
      </c>
      <c r="E361" s="221">
        <v>723</v>
      </c>
      <c r="F361" s="221">
        <v>74</v>
      </c>
      <c r="G361" s="221">
        <v>649</v>
      </c>
      <c r="H361" s="222">
        <v>0</v>
      </c>
      <c r="I361" s="222">
        <v>0</v>
      </c>
      <c r="J361" s="221">
        <v>0</v>
      </c>
      <c r="K361" s="221">
        <v>723</v>
      </c>
      <c r="L361" s="221">
        <v>74</v>
      </c>
      <c r="M361" s="221">
        <v>649</v>
      </c>
      <c r="N361" s="222">
        <v>0</v>
      </c>
      <c r="O361" s="222">
        <v>0</v>
      </c>
      <c r="P361" s="222">
        <v>0</v>
      </c>
      <c r="Q361" s="221">
        <v>0</v>
      </c>
      <c r="R361" s="221">
        <v>0</v>
      </c>
      <c r="S361" s="221">
        <v>0</v>
      </c>
      <c r="T361" s="66"/>
      <c r="U361" s="66"/>
    </row>
    <row r="362" spans="1:21" ht="26.1" customHeight="1">
      <c r="A362" s="219"/>
      <c r="B362" s="219"/>
      <c r="C362" s="210" t="s">
        <v>610</v>
      </c>
      <c r="D362" s="209">
        <f t="shared" si="6"/>
        <v>351</v>
      </c>
      <c r="E362" s="221">
        <v>188</v>
      </c>
      <c r="F362" s="221">
        <v>23</v>
      </c>
      <c r="G362" s="221">
        <v>165</v>
      </c>
      <c r="H362" s="222">
        <v>188</v>
      </c>
      <c r="I362" s="222">
        <v>23</v>
      </c>
      <c r="J362" s="221">
        <v>165</v>
      </c>
      <c r="K362" s="221">
        <v>0</v>
      </c>
      <c r="L362" s="221">
        <v>0</v>
      </c>
      <c r="M362" s="221">
        <v>0</v>
      </c>
      <c r="N362" s="222">
        <v>0</v>
      </c>
      <c r="O362" s="222">
        <v>0</v>
      </c>
      <c r="P362" s="222">
        <v>0</v>
      </c>
      <c r="Q362" s="221">
        <v>0</v>
      </c>
      <c r="R362" s="221">
        <v>0</v>
      </c>
      <c r="S362" s="221">
        <v>0</v>
      </c>
      <c r="T362" s="66"/>
      <c r="U362" s="66"/>
    </row>
    <row r="363" spans="1:21" ht="26.1" customHeight="1">
      <c r="A363" s="219"/>
      <c r="B363" s="219"/>
      <c r="C363" s="210" t="s">
        <v>609</v>
      </c>
      <c r="D363" s="209">
        <f t="shared" si="6"/>
        <v>352</v>
      </c>
      <c r="E363" s="221">
        <v>53</v>
      </c>
      <c r="F363" s="221">
        <v>7</v>
      </c>
      <c r="G363" s="221">
        <v>46</v>
      </c>
      <c r="H363" s="222">
        <v>0</v>
      </c>
      <c r="I363" s="222">
        <v>0</v>
      </c>
      <c r="J363" s="221">
        <v>0</v>
      </c>
      <c r="K363" s="221">
        <v>0</v>
      </c>
      <c r="L363" s="221">
        <v>0</v>
      </c>
      <c r="M363" s="221">
        <v>0</v>
      </c>
      <c r="N363" s="222">
        <v>53</v>
      </c>
      <c r="O363" s="222">
        <v>7</v>
      </c>
      <c r="P363" s="222">
        <v>46</v>
      </c>
      <c r="Q363" s="221">
        <v>0</v>
      </c>
      <c r="R363" s="221">
        <v>0</v>
      </c>
      <c r="S363" s="221">
        <v>0</v>
      </c>
      <c r="T363" s="66"/>
      <c r="U363" s="66"/>
    </row>
    <row r="364" spans="1:21" ht="26.1" customHeight="1">
      <c r="A364" s="219"/>
      <c r="B364" s="219" t="s">
        <v>611</v>
      </c>
      <c r="C364" s="210" t="s">
        <v>611</v>
      </c>
      <c r="D364" s="209">
        <f t="shared" si="6"/>
        <v>353</v>
      </c>
      <c r="E364" s="221">
        <v>307</v>
      </c>
      <c r="F364" s="221">
        <v>84</v>
      </c>
      <c r="G364" s="221">
        <v>223</v>
      </c>
      <c r="H364" s="222">
        <v>0</v>
      </c>
      <c r="I364" s="222">
        <v>0</v>
      </c>
      <c r="J364" s="221">
        <v>0</v>
      </c>
      <c r="K364" s="221">
        <v>307</v>
      </c>
      <c r="L364" s="221">
        <v>84</v>
      </c>
      <c r="M364" s="221">
        <v>223</v>
      </c>
      <c r="N364" s="222">
        <v>0</v>
      </c>
      <c r="O364" s="222">
        <v>0</v>
      </c>
      <c r="P364" s="222">
        <v>0</v>
      </c>
      <c r="Q364" s="221">
        <v>0</v>
      </c>
      <c r="R364" s="221">
        <v>0</v>
      </c>
      <c r="S364" s="221">
        <v>0</v>
      </c>
      <c r="T364" s="66"/>
      <c r="U364" s="66"/>
    </row>
    <row r="365" spans="1:21" ht="26.1" customHeight="1">
      <c r="A365" s="219"/>
      <c r="B365" s="219"/>
      <c r="C365" s="210" t="s">
        <v>614</v>
      </c>
      <c r="D365" s="209">
        <f t="shared" si="6"/>
        <v>354</v>
      </c>
      <c r="E365" s="221">
        <v>13</v>
      </c>
      <c r="F365" s="221">
        <v>4</v>
      </c>
      <c r="G365" s="221">
        <v>9</v>
      </c>
      <c r="H365" s="222">
        <v>0</v>
      </c>
      <c r="I365" s="222">
        <v>0</v>
      </c>
      <c r="J365" s="221">
        <v>0</v>
      </c>
      <c r="K365" s="221">
        <v>13</v>
      </c>
      <c r="L365" s="221">
        <v>4</v>
      </c>
      <c r="M365" s="221">
        <v>9</v>
      </c>
      <c r="N365" s="222">
        <v>0</v>
      </c>
      <c r="O365" s="222">
        <v>0</v>
      </c>
      <c r="P365" s="222">
        <v>0</v>
      </c>
      <c r="Q365" s="221">
        <v>0</v>
      </c>
      <c r="R365" s="221">
        <v>0</v>
      </c>
      <c r="S365" s="221">
        <v>0</v>
      </c>
      <c r="T365" s="66"/>
      <c r="U365" s="66"/>
    </row>
    <row r="366" spans="1:21" ht="26.1" customHeight="1">
      <c r="A366" s="219"/>
      <c r="B366" s="219"/>
      <c r="C366" s="210" t="s">
        <v>612</v>
      </c>
      <c r="D366" s="209">
        <f t="shared" si="6"/>
        <v>355</v>
      </c>
      <c r="E366" s="221">
        <v>24</v>
      </c>
      <c r="F366" s="221">
        <v>10</v>
      </c>
      <c r="G366" s="221">
        <v>14</v>
      </c>
      <c r="H366" s="222">
        <v>24</v>
      </c>
      <c r="I366" s="222">
        <v>10</v>
      </c>
      <c r="J366" s="221">
        <v>14</v>
      </c>
      <c r="K366" s="221">
        <v>0</v>
      </c>
      <c r="L366" s="221">
        <v>0</v>
      </c>
      <c r="M366" s="221">
        <v>0</v>
      </c>
      <c r="N366" s="222">
        <v>0</v>
      </c>
      <c r="O366" s="222">
        <v>0</v>
      </c>
      <c r="P366" s="222">
        <v>0</v>
      </c>
      <c r="Q366" s="221">
        <v>0</v>
      </c>
      <c r="R366" s="221">
        <v>0</v>
      </c>
      <c r="S366" s="221">
        <v>0</v>
      </c>
      <c r="T366" s="66"/>
      <c r="U366" s="66"/>
    </row>
    <row r="367" spans="1:21" ht="26.1" customHeight="1">
      <c r="A367" s="219"/>
      <c r="B367" s="219"/>
      <c r="C367" s="210" t="s">
        <v>613</v>
      </c>
      <c r="D367" s="209">
        <f t="shared" si="6"/>
        <v>356</v>
      </c>
      <c r="E367" s="221">
        <v>1</v>
      </c>
      <c r="F367" s="221">
        <v>0</v>
      </c>
      <c r="G367" s="221">
        <v>1</v>
      </c>
      <c r="H367" s="222">
        <v>0</v>
      </c>
      <c r="I367" s="222">
        <v>0</v>
      </c>
      <c r="J367" s="221">
        <v>0</v>
      </c>
      <c r="K367" s="221">
        <v>0</v>
      </c>
      <c r="L367" s="221">
        <v>0</v>
      </c>
      <c r="M367" s="221">
        <v>0</v>
      </c>
      <c r="N367" s="222">
        <v>1</v>
      </c>
      <c r="O367" s="222">
        <v>0</v>
      </c>
      <c r="P367" s="222">
        <v>1</v>
      </c>
      <c r="Q367" s="221">
        <v>0</v>
      </c>
      <c r="R367" s="221">
        <v>0</v>
      </c>
      <c r="S367" s="221">
        <v>0</v>
      </c>
      <c r="T367" s="66"/>
      <c r="U367" s="66"/>
    </row>
    <row r="368" spans="1:21" ht="26.1" customHeight="1">
      <c r="A368" s="219"/>
      <c r="B368" s="219"/>
      <c r="C368" s="210" t="s">
        <v>611</v>
      </c>
      <c r="D368" s="209">
        <f t="shared" si="6"/>
        <v>357</v>
      </c>
      <c r="E368" s="221">
        <v>28</v>
      </c>
      <c r="F368" s="221">
        <v>4</v>
      </c>
      <c r="G368" s="221">
        <v>24</v>
      </c>
      <c r="H368" s="222">
        <v>0</v>
      </c>
      <c r="I368" s="222">
        <v>0</v>
      </c>
      <c r="J368" s="221">
        <v>0</v>
      </c>
      <c r="K368" s="221">
        <v>0</v>
      </c>
      <c r="L368" s="221">
        <v>0</v>
      </c>
      <c r="M368" s="221">
        <v>0</v>
      </c>
      <c r="N368" s="222">
        <v>28</v>
      </c>
      <c r="O368" s="222">
        <v>4</v>
      </c>
      <c r="P368" s="222">
        <v>24</v>
      </c>
      <c r="Q368" s="221">
        <v>0</v>
      </c>
      <c r="R368" s="221">
        <v>0</v>
      </c>
      <c r="S368" s="221">
        <v>0</v>
      </c>
      <c r="T368" s="66"/>
      <c r="U368" s="66"/>
    </row>
    <row r="369" spans="1:21" ht="26.1" customHeight="1">
      <c r="A369" s="219"/>
      <c r="B369" s="219"/>
      <c r="C369" s="210" t="s">
        <v>613</v>
      </c>
      <c r="D369" s="209">
        <f t="shared" si="6"/>
        <v>358</v>
      </c>
      <c r="E369" s="221">
        <v>42</v>
      </c>
      <c r="F369" s="221">
        <v>16</v>
      </c>
      <c r="G369" s="221">
        <v>26</v>
      </c>
      <c r="H369" s="222">
        <v>0</v>
      </c>
      <c r="I369" s="222">
        <v>0</v>
      </c>
      <c r="J369" s="221">
        <v>0</v>
      </c>
      <c r="K369" s="221">
        <v>42</v>
      </c>
      <c r="L369" s="221">
        <v>16</v>
      </c>
      <c r="M369" s="221">
        <v>26</v>
      </c>
      <c r="N369" s="222">
        <v>0</v>
      </c>
      <c r="O369" s="222">
        <v>0</v>
      </c>
      <c r="P369" s="222">
        <v>0</v>
      </c>
      <c r="Q369" s="221">
        <v>0</v>
      </c>
      <c r="R369" s="221">
        <v>0</v>
      </c>
      <c r="S369" s="221">
        <v>0</v>
      </c>
      <c r="T369" s="66"/>
      <c r="U369" s="66"/>
    </row>
    <row r="370" spans="1:21" ht="26.1" customHeight="1">
      <c r="A370" s="219"/>
      <c r="B370" s="219" t="s">
        <v>615</v>
      </c>
      <c r="C370" s="210" t="s">
        <v>617</v>
      </c>
      <c r="D370" s="209">
        <f t="shared" si="6"/>
        <v>359</v>
      </c>
      <c r="E370" s="221">
        <v>3</v>
      </c>
      <c r="F370" s="221">
        <v>0</v>
      </c>
      <c r="G370" s="221">
        <v>3</v>
      </c>
      <c r="H370" s="222">
        <v>0</v>
      </c>
      <c r="I370" s="222">
        <v>0</v>
      </c>
      <c r="J370" s="221">
        <v>0</v>
      </c>
      <c r="K370" s="221">
        <v>0</v>
      </c>
      <c r="L370" s="221">
        <v>0</v>
      </c>
      <c r="M370" s="221">
        <v>0</v>
      </c>
      <c r="N370" s="222">
        <v>3</v>
      </c>
      <c r="O370" s="222">
        <v>0</v>
      </c>
      <c r="P370" s="222">
        <v>3</v>
      </c>
      <c r="Q370" s="221">
        <v>0</v>
      </c>
      <c r="R370" s="221">
        <v>0</v>
      </c>
      <c r="S370" s="221">
        <v>0</v>
      </c>
      <c r="T370" s="66"/>
      <c r="U370" s="66"/>
    </row>
    <row r="371" spans="1:21" ht="26.1" customHeight="1">
      <c r="A371" s="219"/>
      <c r="B371" s="219"/>
      <c r="C371" s="210" t="s">
        <v>616</v>
      </c>
      <c r="D371" s="209">
        <f t="shared" si="6"/>
        <v>360</v>
      </c>
      <c r="E371" s="221">
        <v>245</v>
      </c>
      <c r="F371" s="221">
        <v>64</v>
      </c>
      <c r="G371" s="221">
        <v>181</v>
      </c>
      <c r="H371" s="222">
        <v>0</v>
      </c>
      <c r="I371" s="222">
        <v>0</v>
      </c>
      <c r="J371" s="221">
        <v>0</v>
      </c>
      <c r="K371" s="221">
        <v>245</v>
      </c>
      <c r="L371" s="221">
        <v>64</v>
      </c>
      <c r="M371" s="221">
        <v>181</v>
      </c>
      <c r="N371" s="222">
        <v>0</v>
      </c>
      <c r="O371" s="222">
        <v>0</v>
      </c>
      <c r="P371" s="222">
        <v>0</v>
      </c>
      <c r="Q371" s="221">
        <v>0</v>
      </c>
      <c r="R371" s="221">
        <v>0</v>
      </c>
      <c r="S371" s="221">
        <v>0</v>
      </c>
      <c r="T371" s="66"/>
      <c r="U371" s="66"/>
    </row>
    <row r="372" spans="1:21" ht="26.1" customHeight="1">
      <c r="A372" s="219"/>
      <c r="B372" s="219"/>
      <c r="C372" s="210" t="s">
        <v>618</v>
      </c>
      <c r="D372" s="209">
        <f t="shared" si="6"/>
        <v>361</v>
      </c>
      <c r="E372" s="221">
        <v>111</v>
      </c>
      <c r="F372" s="221">
        <v>19</v>
      </c>
      <c r="G372" s="221">
        <v>92</v>
      </c>
      <c r="H372" s="222">
        <v>0</v>
      </c>
      <c r="I372" s="222">
        <v>0</v>
      </c>
      <c r="J372" s="221">
        <v>0</v>
      </c>
      <c r="K372" s="221">
        <v>0</v>
      </c>
      <c r="L372" s="221">
        <v>0</v>
      </c>
      <c r="M372" s="221">
        <v>0</v>
      </c>
      <c r="N372" s="222">
        <v>111</v>
      </c>
      <c r="O372" s="222">
        <v>19</v>
      </c>
      <c r="P372" s="222">
        <v>92</v>
      </c>
      <c r="Q372" s="221">
        <v>0</v>
      </c>
      <c r="R372" s="221">
        <v>0</v>
      </c>
      <c r="S372" s="221">
        <v>0</v>
      </c>
      <c r="T372" s="66"/>
      <c r="U372" s="66"/>
    </row>
    <row r="373" spans="1:21" ht="26.1" customHeight="1">
      <c r="A373" s="219"/>
      <c r="B373" s="219"/>
      <c r="C373" s="210" t="s">
        <v>619</v>
      </c>
      <c r="D373" s="209">
        <f t="shared" si="6"/>
        <v>362</v>
      </c>
      <c r="E373" s="221">
        <v>4</v>
      </c>
      <c r="F373" s="221">
        <v>1</v>
      </c>
      <c r="G373" s="221">
        <v>3</v>
      </c>
      <c r="H373" s="222">
        <v>0</v>
      </c>
      <c r="I373" s="222">
        <v>0</v>
      </c>
      <c r="J373" s="221">
        <v>0</v>
      </c>
      <c r="K373" s="221">
        <v>0</v>
      </c>
      <c r="L373" s="221">
        <v>0</v>
      </c>
      <c r="M373" s="221">
        <v>0</v>
      </c>
      <c r="N373" s="222">
        <v>4</v>
      </c>
      <c r="O373" s="222">
        <v>1</v>
      </c>
      <c r="P373" s="222">
        <v>3</v>
      </c>
      <c r="Q373" s="221">
        <v>0</v>
      </c>
      <c r="R373" s="221">
        <v>0</v>
      </c>
      <c r="S373" s="221">
        <v>0</v>
      </c>
      <c r="T373" s="66"/>
      <c r="U373" s="66"/>
    </row>
    <row r="374" spans="1:21" ht="26.1" customHeight="1">
      <c r="A374" s="219"/>
      <c r="B374" s="219"/>
      <c r="C374" s="210" t="s">
        <v>616</v>
      </c>
      <c r="D374" s="209">
        <f t="shared" si="6"/>
        <v>363</v>
      </c>
      <c r="E374" s="221">
        <v>8</v>
      </c>
      <c r="F374" s="221">
        <v>2</v>
      </c>
      <c r="G374" s="221">
        <v>6</v>
      </c>
      <c r="H374" s="222">
        <v>0</v>
      </c>
      <c r="I374" s="222">
        <v>0</v>
      </c>
      <c r="J374" s="221">
        <v>0</v>
      </c>
      <c r="K374" s="221">
        <v>0</v>
      </c>
      <c r="L374" s="221">
        <v>0</v>
      </c>
      <c r="M374" s="221">
        <v>0</v>
      </c>
      <c r="N374" s="222">
        <v>8</v>
      </c>
      <c r="O374" s="222">
        <v>2</v>
      </c>
      <c r="P374" s="222">
        <v>6</v>
      </c>
      <c r="Q374" s="221">
        <v>0</v>
      </c>
      <c r="R374" s="221">
        <v>0</v>
      </c>
      <c r="S374" s="221">
        <v>0</v>
      </c>
      <c r="T374" s="66"/>
      <c r="U374" s="66"/>
    </row>
    <row r="375" spans="1:21" ht="26.1" customHeight="1">
      <c r="A375" s="219"/>
      <c r="B375" s="219"/>
      <c r="C375" s="210" t="s">
        <v>620</v>
      </c>
      <c r="D375" s="209">
        <f t="shared" si="6"/>
        <v>364</v>
      </c>
      <c r="E375" s="221">
        <v>1</v>
      </c>
      <c r="F375" s="221">
        <v>0</v>
      </c>
      <c r="G375" s="221">
        <v>1</v>
      </c>
      <c r="H375" s="222">
        <v>0</v>
      </c>
      <c r="I375" s="222">
        <v>0</v>
      </c>
      <c r="J375" s="221">
        <v>0</v>
      </c>
      <c r="K375" s="221">
        <v>0</v>
      </c>
      <c r="L375" s="221">
        <v>0</v>
      </c>
      <c r="M375" s="221">
        <v>0</v>
      </c>
      <c r="N375" s="222">
        <v>1</v>
      </c>
      <c r="O375" s="222">
        <v>0</v>
      </c>
      <c r="P375" s="222">
        <v>1</v>
      </c>
      <c r="Q375" s="221">
        <v>0</v>
      </c>
      <c r="R375" s="221">
        <v>0</v>
      </c>
      <c r="S375" s="221">
        <v>0</v>
      </c>
      <c r="T375" s="66"/>
      <c r="U375" s="66"/>
    </row>
    <row r="376" spans="1:21" ht="26.1" customHeight="1">
      <c r="A376" s="219"/>
      <c r="B376" s="210" t="s">
        <v>621</v>
      </c>
      <c r="C376" s="210" t="s">
        <v>622</v>
      </c>
      <c r="D376" s="209">
        <f t="shared" si="6"/>
        <v>365</v>
      </c>
      <c r="E376" s="221">
        <v>300</v>
      </c>
      <c r="F376" s="221">
        <v>30</v>
      </c>
      <c r="G376" s="221">
        <v>270</v>
      </c>
      <c r="H376" s="221">
        <v>0</v>
      </c>
      <c r="I376" s="221">
        <v>0</v>
      </c>
      <c r="J376" s="221">
        <v>0</v>
      </c>
      <c r="K376" s="221">
        <v>283</v>
      </c>
      <c r="L376" s="221">
        <v>27</v>
      </c>
      <c r="M376" s="221">
        <v>256</v>
      </c>
      <c r="N376" s="221">
        <v>13</v>
      </c>
      <c r="O376" s="221">
        <v>3</v>
      </c>
      <c r="P376" s="221">
        <v>10</v>
      </c>
      <c r="Q376" s="221">
        <v>4</v>
      </c>
      <c r="R376" s="221">
        <v>0</v>
      </c>
      <c r="S376" s="221">
        <v>4</v>
      </c>
      <c r="T376" s="66"/>
      <c r="U376" s="66"/>
    </row>
    <row r="377" spans="1:21" ht="20.100000000000001" customHeight="1">
      <c r="A377" s="219" t="s">
        <v>623</v>
      </c>
      <c r="B377" s="219" t="s">
        <v>624</v>
      </c>
      <c r="C377" s="210" t="s">
        <v>625</v>
      </c>
      <c r="D377" s="209">
        <f t="shared" si="6"/>
        <v>366</v>
      </c>
      <c r="E377" s="221">
        <v>62</v>
      </c>
      <c r="F377" s="221">
        <v>33</v>
      </c>
      <c r="G377" s="221">
        <v>29</v>
      </c>
      <c r="H377" s="222">
        <v>0</v>
      </c>
      <c r="I377" s="222">
        <v>0</v>
      </c>
      <c r="J377" s="221">
        <v>0</v>
      </c>
      <c r="K377" s="221">
        <v>62</v>
      </c>
      <c r="L377" s="221">
        <v>33</v>
      </c>
      <c r="M377" s="221">
        <v>29</v>
      </c>
      <c r="N377" s="222">
        <v>0</v>
      </c>
      <c r="O377" s="222">
        <v>0</v>
      </c>
      <c r="P377" s="222">
        <v>0</v>
      </c>
      <c r="Q377" s="221">
        <v>0</v>
      </c>
      <c r="R377" s="221">
        <v>0</v>
      </c>
      <c r="S377" s="221">
        <v>0</v>
      </c>
      <c r="T377" s="66"/>
      <c r="U377" s="66"/>
    </row>
    <row r="378" spans="1:21" ht="20.100000000000001" customHeight="1">
      <c r="A378" s="219"/>
      <c r="B378" s="219"/>
      <c r="C378" s="210" t="s">
        <v>627</v>
      </c>
      <c r="D378" s="209">
        <f t="shared" si="6"/>
        <v>367</v>
      </c>
      <c r="E378" s="221">
        <v>1</v>
      </c>
      <c r="F378" s="221">
        <v>0</v>
      </c>
      <c r="G378" s="221">
        <v>1</v>
      </c>
      <c r="H378" s="222">
        <v>0</v>
      </c>
      <c r="I378" s="222">
        <v>0</v>
      </c>
      <c r="J378" s="221">
        <v>0</v>
      </c>
      <c r="K378" s="221">
        <v>1</v>
      </c>
      <c r="L378" s="221">
        <v>0</v>
      </c>
      <c r="M378" s="221">
        <v>1</v>
      </c>
      <c r="N378" s="222">
        <v>0</v>
      </c>
      <c r="O378" s="222">
        <v>0</v>
      </c>
      <c r="P378" s="222">
        <v>0</v>
      </c>
      <c r="Q378" s="221">
        <v>0</v>
      </c>
      <c r="R378" s="221">
        <v>0</v>
      </c>
      <c r="S378" s="221">
        <v>0</v>
      </c>
      <c r="T378" s="66"/>
      <c r="U378" s="66"/>
    </row>
    <row r="379" spans="1:21" ht="20.100000000000001" customHeight="1">
      <c r="A379" s="219"/>
      <c r="B379" s="219"/>
      <c r="C379" s="210" t="s">
        <v>626</v>
      </c>
      <c r="D379" s="209">
        <f t="shared" si="6"/>
        <v>368</v>
      </c>
      <c r="E379" s="221">
        <v>5</v>
      </c>
      <c r="F379" s="221">
        <v>2</v>
      </c>
      <c r="G379" s="221">
        <v>3</v>
      </c>
      <c r="H379" s="222">
        <v>0</v>
      </c>
      <c r="I379" s="222">
        <v>0</v>
      </c>
      <c r="J379" s="221">
        <v>0</v>
      </c>
      <c r="K379" s="221">
        <v>0</v>
      </c>
      <c r="L379" s="221">
        <v>0</v>
      </c>
      <c r="M379" s="221">
        <v>0</v>
      </c>
      <c r="N379" s="222">
        <v>5</v>
      </c>
      <c r="O379" s="222">
        <v>2</v>
      </c>
      <c r="P379" s="222">
        <v>3</v>
      </c>
      <c r="Q379" s="221">
        <v>0</v>
      </c>
      <c r="R379" s="221">
        <v>0</v>
      </c>
      <c r="S379" s="221">
        <v>0</v>
      </c>
      <c r="T379" s="66"/>
      <c r="U379" s="66"/>
    </row>
    <row r="380" spans="1:21" ht="20.100000000000001" customHeight="1">
      <c r="A380" s="219"/>
      <c r="B380" s="219"/>
      <c r="C380" s="210" t="s">
        <v>628</v>
      </c>
      <c r="D380" s="209">
        <f t="shared" si="6"/>
        <v>369</v>
      </c>
      <c r="E380" s="221">
        <v>173</v>
      </c>
      <c r="F380" s="221">
        <v>131</v>
      </c>
      <c r="G380" s="221">
        <v>42</v>
      </c>
      <c r="H380" s="222">
        <v>0</v>
      </c>
      <c r="I380" s="222">
        <v>0</v>
      </c>
      <c r="J380" s="221">
        <v>0</v>
      </c>
      <c r="K380" s="221">
        <v>173</v>
      </c>
      <c r="L380" s="221">
        <v>131</v>
      </c>
      <c r="M380" s="221">
        <v>42</v>
      </c>
      <c r="N380" s="222">
        <v>0</v>
      </c>
      <c r="O380" s="222">
        <v>0</v>
      </c>
      <c r="P380" s="222">
        <v>0</v>
      </c>
      <c r="Q380" s="221">
        <v>0</v>
      </c>
      <c r="R380" s="221">
        <v>0</v>
      </c>
      <c r="S380" s="221">
        <v>0</v>
      </c>
      <c r="T380" s="66"/>
      <c r="U380" s="66"/>
    </row>
    <row r="381" spans="1:21" ht="20.100000000000001" customHeight="1">
      <c r="A381" s="219"/>
      <c r="B381" s="219"/>
      <c r="C381" s="210" t="s">
        <v>626</v>
      </c>
      <c r="D381" s="209">
        <f t="shared" si="6"/>
        <v>370</v>
      </c>
      <c r="E381" s="221">
        <v>61</v>
      </c>
      <c r="F381" s="221">
        <v>48</v>
      </c>
      <c r="G381" s="221">
        <v>13</v>
      </c>
      <c r="H381" s="222">
        <v>0</v>
      </c>
      <c r="I381" s="222">
        <v>0</v>
      </c>
      <c r="J381" s="221">
        <v>0</v>
      </c>
      <c r="K381" s="221">
        <v>61</v>
      </c>
      <c r="L381" s="221">
        <v>48</v>
      </c>
      <c r="M381" s="221">
        <v>13</v>
      </c>
      <c r="N381" s="222">
        <v>0</v>
      </c>
      <c r="O381" s="222">
        <v>0</v>
      </c>
      <c r="P381" s="222">
        <v>0</v>
      </c>
      <c r="Q381" s="221">
        <v>0</v>
      </c>
      <c r="R381" s="221">
        <v>0</v>
      </c>
      <c r="S381" s="221">
        <v>0</v>
      </c>
      <c r="T381" s="66"/>
      <c r="U381" s="66"/>
    </row>
    <row r="382" spans="1:21" ht="20.100000000000001" customHeight="1">
      <c r="A382" s="219"/>
      <c r="B382" s="219"/>
      <c r="C382" s="210" t="s">
        <v>629</v>
      </c>
      <c r="D382" s="209">
        <f t="shared" si="6"/>
        <v>371</v>
      </c>
      <c r="E382" s="221">
        <v>26</v>
      </c>
      <c r="F382" s="221">
        <v>8</v>
      </c>
      <c r="G382" s="221">
        <v>18</v>
      </c>
      <c r="H382" s="222">
        <v>0</v>
      </c>
      <c r="I382" s="222">
        <v>0</v>
      </c>
      <c r="J382" s="221">
        <v>0</v>
      </c>
      <c r="K382" s="221">
        <v>26</v>
      </c>
      <c r="L382" s="221">
        <v>8</v>
      </c>
      <c r="M382" s="221">
        <v>18</v>
      </c>
      <c r="N382" s="222">
        <v>0</v>
      </c>
      <c r="O382" s="222">
        <v>0</v>
      </c>
      <c r="P382" s="222">
        <v>0</v>
      </c>
      <c r="Q382" s="221">
        <v>0</v>
      </c>
      <c r="R382" s="221">
        <v>0</v>
      </c>
      <c r="S382" s="221">
        <v>0</v>
      </c>
      <c r="T382" s="66"/>
      <c r="U382" s="66"/>
    </row>
    <row r="383" spans="1:21" ht="20.100000000000001" customHeight="1">
      <c r="A383" s="219"/>
      <c r="B383" s="219" t="s">
        <v>632</v>
      </c>
      <c r="C383" s="210" t="s">
        <v>631</v>
      </c>
      <c r="D383" s="209">
        <f t="shared" si="6"/>
        <v>372</v>
      </c>
      <c r="E383" s="221">
        <v>28</v>
      </c>
      <c r="F383" s="221">
        <v>11</v>
      </c>
      <c r="G383" s="221">
        <v>17</v>
      </c>
      <c r="H383" s="222">
        <v>0</v>
      </c>
      <c r="I383" s="222">
        <v>0</v>
      </c>
      <c r="J383" s="221">
        <v>0</v>
      </c>
      <c r="K383" s="221">
        <v>0</v>
      </c>
      <c r="L383" s="221">
        <v>0</v>
      </c>
      <c r="M383" s="221">
        <v>0</v>
      </c>
      <c r="N383" s="222">
        <v>28</v>
      </c>
      <c r="O383" s="222">
        <v>11</v>
      </c>
      <c r="P383" s="222">
        <v>17</v>
      </c>
      <c r="Q383" s="221">
        <v>0</v>
      </c>
      <c r="R383" s="221">
        <v>0</v>
      </c>
      <c r="S383" s="221">
        <v>0</v>
      </c>
      <c r="T383" s="66"/>
      <c r="U383" s="66"/>
    </row>
    <row r="384" spans="1:21" ht="20.100000000000001" customHeight="1">
      <c r="A384" s="219"/>
      <c r="B384" s="219"/>
      <c r="C384" s="210" t="s">
        <v>631</v>
      </c>
      <c r="D384" s="209">
        <f t="shared" si="6"/>
        <v>373</v>
      </c>
      <c r="E384" s="221">
        <v>13</v>
      </c>
      <c r="F384" s="221">
        <v>1</v>
      </c>
      <c r="G384" s="221">
        <v>12</v>
      </c>
      <c r="H384" s="222">
        <v>0</v>
      </c>
      <c r="I384" s="222">
        <v>0</v>
      </c>
      <c r="J384" s="221">
        <v>0</v>
      </c>
      <c r="K384" s="221">
        <v>13</v>
      </c>
      <c r="L384" s="221">
        <v>1</v>
      </c>
      <c r="M384" s="221">
        <v>12</v>
      </c>
      <c r="N384" s="222">
        <v>0</v>
      </c>
      <c r="O384" s="222">
        <v>0</v>
      </c>
      <c r="P384" s="222">
        <v>0</v>
      </c>
      <c r="Q384" s="221">
        <v>0</v>
      </c>
      <c r="R384" s="221">
        <v>0</v>
      </c>
      <c r="S384" s="221">
        <v>0</v>
      </c>
      <c r="T384" s="66"/>
      <c r="U384" s="66"/>
    </row>
    <row r="385" spans="1:21" ht="20.100000000000001" customHeight="1">
      <c r="A385" s="219"/>
      <c r="B385" s="219"/>
      <c r="C385" s="210" t="s">
        <v>633</v>
      </c>
      <c r="D385" s="209">
        <f t="shared" si="6"/>
        <v>374</v>
      </c>
      <c r="E385" s="221">
        <v>23</v>
      </c>
      <c r="F385" s="221">
        <v>23</v>
      </c>
      <c r="G385" s="221">
        <v>0</v>
      </c>
      <c r="H385" s="222">
        <v>0</v>
      </c>
      <c r="I385" s="222">
        <v>0</v>
      </c>
      <c r="J385" s="221">
        <v>0</v>
      </c>
      <c r="K385" s="221">
        <v>23</v>
      </c>
      <c r="L385" s="221">
        <v>23</v>
      </c>
      <c r="M385" s="221">
        <v>0</v>
      </c>
      <c r="N385" s="222">
        <v>0</v>
      </c>
      <c r="O385" s="222">
        <v>0</v>
      </c>
      <c r="P385" s="222">
        <v>0</v>
      </c>
      <c r="Q385" s="221">
        <v>0</v>
      </c>
      <c r="R385" s="221">
        <v>0</v>
      </c>
      <c r="S385" s="221">
        <v>0</v>
      </c>
      <c r="T385" s="66"/>
      <c r="U385" s="66"/>
    </row>
    <row r="386" spans="1:21" ht="20.100000000000001" customHeight="1">
      <c r="A386" s="219"/>
      <c r="B386" s="219"/>
      <c r="C386" s="210" t="s">
        <v>655</v>
      </c>
      <c r="D386" s="209">
        <f t="shared" si="6"/>
        <v>375</v>
      </c>
      <c r="E386" s="221">
        <v>7</v>
      </c>
      <c r="F386" s="221">
        <v>7</v>
      </c>
      <c r="G386" s="221">
        <v>0</v>
      </c>
      <c r="H386" s="222">
        <v>0</v>
      </c>
      <c r="I386" s="222">
        <v>0</v>
      </c>
      <c r="J386" s="221">
        <v>0</v>
      </c>
      <c r="K386" s="221">
        <v>7</v>
      </c>
      <c r="L386" s="221">
        <v>7</v>
      </c>
      <c r="M386" s="221">
        <v>0</v>
      </c>
      <c r="N386" s="222">
        <v>0</v>
      </c>
      <c r="O386" s="222">
        <v>0</v>
      </c>
      <c r="P386" s="222">
        <v>0</v>
      </c>
      <c r="Q386" s="221">
        <v>0</v>
      </c>
      <c r="R386" s="221">
        <v>0</v>
      </c>
      <c r="S386" s="221">
        <v>0</v>
      </c>
      <c r="T386" s="66"/>
      <c r="U386" s="66"/>
    </row>
    <row r="387" spans="1:21" ht="20.100000000000001" customHeight="1">
      <c r="A387" s="219"/>
      <c r="B387" s="219"/>
      <c r="C387" s="210" t="s">
        <v>650</v>
      </c>
      <c r="D387" s="209">
        <f t="shared" si="6"/>
        <v>376</v>
      </c>
      <c r="E387" s="221">
        <v>3</v>
      </c>
      <c r="F387" s="221">
        <v>3</v>
      </c>
      <c r="G387" s="221">
        <v>0</v>
      </c>
      <c r="H387" s="222">
        <v>0</v>
      </c>
      <c r="I387" s="222">
        <v>0</v>
      </c>
      <c r="J387" s="221">
        <v>0</v>
      </c>
      <c r="K387" s="221">
        <v>3</v>
      </c>
      <c r="L387" s="221">
        <v>3</v>
      </c>
      <c r="M387" s="221">
        <v>0</v>
      </c>
      <c r="N387" s="222">
        <v>0</v>
      </c>
      <c r="O387" s="222">
        <v>0</v>
      </c>
      <c r="P387" s="222">
        <v>0</v>
      </c>
      <c r="Q387" s="221">
        <v>0</v>
      </c>
      <c r="R387" s="221">
        <v>0</v>
      </c>
      <c r="S387" s="221">
        <v>0</v>
      </c>
      <c r="T387" s="66"/>
      <c r="U387" s="66"/>
    </row>
    <row r="388" spans="1:21" ht="20.100000000000001" customHeight="1">
      <c r="A388" s="219"/>
      <c r="B388" s="219"/>
      <c r="C388" s="210" t="s">
        <v>648</v>
      </c>
      <c r="D388" s="209">
        <f t="shared" si="6"/>
        <v>377</v>
      </c>
      <c r="E388" s="221">
        <v>7</v>
      </c>
      <c r="F388" s="221">
        <v>7</v>
      </c>
      <c r="G388" s="221">
        <v>0</v>
      </c>
      <c r="H388" s="222">
        <v>0</v>
      </c>
      <c r="I388" s="222">
        <v>0</v>
      </c>
      <c r="J388" s="221">
        <v>0</v>
      </c>
      <c r="K388" s="221">
        <v>7</v>
      </c>
      <c r="L388" s="221">
        <v>7</v>
      </c>
      <c r="M388" s="221">
        <v>0</v>
      </c>
      <c r="N388" s="222">
        <v>0</v>
      </c>
      <c r="O388" s="222">
        <v>0</v>
      </c>
      <c r="P388" s="222">
        <v>0</v>
      </c>
      <c r="Q388" s="221">
        <v>0</v>
      </c>
      <c r="R388" s="221">
        <v>0</v>
      </c>
      <c r="S388" s="221">
        <v>0</v>
      </c>
      <c r="T388" s="66"/>
      <c r="U388" s="66"/>
    </row>
    <row r="389" spans="1:21" ht="20.100000000000001" customHeight="1">
      <c r="A389" s="219"/>
      <c r="B389" s="219"/>
      <c r="C389" s="210" t="s">
        <v>651</v>
      </c>
      <c r="D389" s="209">
        <f t="shared" si="6"/>
        <v>378</v>
      </c>
      <c r="E389" s="221">
        <v>8</v>
      </c>
      <c r="F389" s="221">
        <v>6</v>
      </c>
      <c r="G389" s="221">
        <v>2</v>
      </c>
      <c r="H389" s="222">
        <v>0</v>
      </c>
      <c r="I389" s="222">
        <v>0</v>
      </c>
      <c r="J389" s="221">
        <v>0</v>
      </c>
      <c r="K389" s="221">
        <v>8</v>
      </c>
      <c r="L389" s="221">
        <v>6</v>
      </c>
      <c r="M389" s="221">
        <v>2</v>
      </c>
      <c r="N389" s="222">
        <v>0</v>
      </c>
      <c r="O389" s="222">
        <v>0</v>
      </c>
      <c r="P389" s="222">
        <v>0</v>
      </c>
      <c r="Q389" s="221">
        <v>0</v>
      </c>
      <c r="R389" s="221">
        <v>0</v>
      </c>
      <c r="S389" s="221">
        <v>0</v>
      </c>
      <c r="T389" s="66"/>
      <c r="U389" s="66"/>
    </row>
    <row r="390" spans="1:21" ht="20.100000000000001" customHeight="1">
      <c r="A390" s="219"/>
      <c r="B390" s="219"/>
      <c r="C390" s="210" t="s">
        <v>638</v>
      </c>
      <c r="D390" s="209">
        <f t="shared" si="6"/>
        <v>379</v>
      </c>
      <c r="E390" s="221">
        <v>1</v>
      </c>
      <c r="F390" s="221">
        <v>1</v>
      </c>
      <c r="G390" s="221">
        <v>0</v>
      </c>
      <c r="H390" s="222">
        <v>0</v>
      </c>
      <c r="I390" s="222">
        <v>0</v>
      </c>
      <c r="J390" s="221">
        <v>0</v>
      </c>
      <c r="K390" s="221">
        <v>0</v>
      </c>
      <c r="L390" s="221">
        <v>0</v>
      </c>
      <c r="M390" s="221">
        <v>0</v>
      </c>
      <c r="N390" s="222">
        <v>0</v>
      </c>
      <c r="O390" s="222">
        <v>0</v>
      </c>
      <c r="P390" s="222">
        <v>0</v>
      </c>
      <c r="Q390" s="221">
        <v>1</v>
      </c>
      <c r="R390" s="221">
        <v>1</v>
      </c>
      <c r="S390" s="221">
        <v>0</v>
      </c>
      <c r="T390" s="66"/>
      <c r="U390" s="66"/>
    </row>
    <row r="391" spans="1:21" ht="20.100000000000001" customHeight="1">
      <c r="A391" s="219"/>
      <c r="B391" s="219"/>
      <c r="C391" s="210" t="s">
        <v>649</v>
      </c>
      <c r="D391" s="209">
        <f t="shared" si="6"/>
        <v>380</v>
      </c>
      <c r="E391" s="221">
        <v>7</v>
      </c>
      <c r="F391" s="221">
        <v>7</v>
      </c>
      <c r="G391" s="221">
        <v>0</v>
      </c>
      <c r="H391" s="222">
        <v>0</v>
      </c>
      <c r="I391" s="222">
        <v>0</v>
      </c>
      <c r="J391" s="221">
        <v>0</v>
      </c>
      <c r="K391" s="221">
        <v>7</v>
      </c>
      <c r="L391" s="221">
        <v>7</v>
      </c>
      <c r="M391" s="221">
        <v>0</v>
      </c>
      <c r="N391" s="222">
        <v>0</v>
      </c>
      <c r="O391" s="222">
        <v>0</v>
      </c>
      <c r="P391" s="222">
        <v>0</v>
      </c>
      <c r="Q391" s="221">
        <v>0</v>
      </c>
      <c r="R391" s="221">
        <v>0</v>
      </c>
      <c r="S391" s="221">
        <v>0</v>
      </c>
      <c r="T391" s="66"/>
      <c r="U391" s="66"/>
    </row>
    <row r="392" spans="1:21" ht="20.100000000000001" customHeight="1">
      <c r="A392" s="219"/>
      <c r="B392" s="219"/>
      <c r="C392" s="210" t="s">
        <v>652</v>
      </c>
      <c r="D392" s="209">
        <f t="shared" si="6"/>
        <v>381</v>
      </c>
      <c r="E392" s="221">
        <v>1</v>
      </c>
      <c r="F392" s="221">
        <v>1</v>
      </c>
      <c r="G392" s="221">
        <v>0</v>
      </c>
      <c r="H392" s="222">
        <v>0</v>
      </c>
      <c r="I392" s="222">
        <v>0</v>
      </c>
      <c r="J392" s="221">
        <v>0</v>
      </c>
      <c r="K392" s="221">
        <v>1</v>
      </c>
      <c r="L392" s="221">
        <v>1</v>
      </c>
      <c r="M392" s="221">
        <v>0</v>
      </c>
      <c r="N392" s="222">
        <v>0</v>
      </c>
      <c r="O392" s="222">
        <v>0</v>
      </c>
      <c r="P392" s="222">
        <v>0</v>
      </c>
      <c r="Q392" s="221">
        <v>0</v>
      </c>
      <c r="R392" s="221">
        <v>0</v>
      </c>
      <c r="S392" s="221">
        <v>0</v>
      </c>
      <c r="T392" s="66"/>
      <c r="U392" s="66"/>
    </row>
    <row r="393" spans="1:21" ht="20.100000000000001" customHeight="1">
      <c r="A393" s="219"/>
      <c r="B393" s="219"/>
      <c r="C393" s="210" t="s">
        <v>653</v>
      </c>
      <c r="D393" s="209">
        <f t="shared" si="6"/>
        <v>382</v>
      </c>
      <c r="E393" s="221">
        <v>4</v>
      </c>
      <c r="F393" s="221">
        <v>4</v>
      </c>
      <c r="G393" s="221">
        <v>0</v>
      </c>
      <c r="H393" s="222">
        <v>0</v>
      </c>
      <c r="I393" s="222">
        <v>0</v>
      </c>
      <c r="J393" s="221">
        <v>0</v>
      </c>
      <c r="K393" s="221">
        <v>4</v>
      </c>
      <c r="L393" s="221">
        <v>4</v>
      </c>
      <c r="M393" s="221">
        <v>0</v>
      </c>
      <c r="N393" s="222">
        <v>0</v>
      </c>
      <c r="O393" s="222">
        <v>0</v>
      </c>
      <c r="P393" s="222">
        <v>0</v>
      </c>
      <c r="Q393" s="221">
        <v>0</v>
      </c>
      <c r="R393" s="221">
        <v>0</v>
      </c>
      <c r="S393" s="221">
        <v>0</v>
      </c>
      <c r="T393" s="66"/>
      <c r="U393" s="66"/>
    </row>
    <row r="394" spans="1:21" ht="20.100000000000001" customHeight="1">
      <c r="A394" s="219"/>
      <c r="B394" s="219"/>
      <c r="C394" s="210" t="s">
        <v>707</v>
      </c>
      <c r="D394" s="209">
        <f t="shared" si="6"/>
        <v>383</v>
      </c>
      <c r="E394" s="221">
        <v>6</v>
      </c>
      <c r="F394" s="221">
        <v>6</v>
      </c>
      <c r="G394" s="221">
        <v>0</v>
      </c>
      <c r="H394" s="222">
        <v>0</v>
      </c>
      <c r="I394" s="222">
        <v>0</v>
      </c>
      <c r="J394" s="221">
        <v>0</v>
      </c>
      <c r="K394" s="221">
        <v>6</v>
      </c>
      <c r="L394" s="221">
        <v>6</v>
      </c>
      <c r="M394" s="221">
        <v>0</v>
      </c>
      <c r="N394" s="222">
        <v>0</v>
      </c>
      <c r="O394" s="222">
        <v>0</v>
      </c>
      <c r="P394" s="222">
        <v>0</v>
      </c>
      <c r="Q394" s="221">
        <v>0</v>
      </c>
      <c r="R394" s="221">
        <v>0</v>
      </c>
      <c r="S394" s="221">
        <v>0</v>
      </c>
      <c r="T394" s="66"/>
      <c r="U394" s="66"/>
    </row>
    <row r="395" spans="1:21" ht="20.100000000000001" customHeight="1">
      <c r="A395" s="219"/>
      <c r="B395" s="219"/>
      <c r="C395" s="210" t="s">
        <v>667</v>
      </c>
      <c r="D395" s="209">
        <f t="shared" si="6"/>
        <v>384</v>
      </c>
      <c r="E395" s="221">
        <v>55</v>
      </c>
      <c r="F395" s="221">
        <v>55</v>
      </c>
      <c r="G395" s="221">
        <v>0</v>
      </c>
      <c r="H395" s="222">
        <v>0</v>
      </c>
      <c r="I395" s="222">
        <v>0</v>
      </c>
      <c r="J395" s="221">
        <v>0</v>
      </c>
      <c r="K395" s="221">
        <v>55</v>
      </c>
      <c r="L395" s="221">
        <v>55</v>
      </c>
      <c r="M395" s="221">
        <v>0</v>
      </c>
      <c r="N395" s="222">
        <v>0</v>
      </c>
      <c r="O395" s="222">
        <v>0</v>
      </c>
      <c r="P395" s="222">
        <v>0</v>
      </c>
      <c r="Q395" s="221">
        <v>0</v>
      </c>
      <c r="R395" s="221">
        <v>0</v>
      </c>
      <c r="S395" s="221">
        <v>0</v>
      </c>
      <c r="T395" s="66"/>
      <c r="U395" s="66"/>
    </row>
    <row r="396" spans="1:21" ht="20.100000000000001" customHeight="1">
      <c r="A396" s="219"/>
      <c r="B396" s="219"/>
      <c r="C396" s="210" t="s">
        <v>657</v>
      </c>
      <c r="D396" s="209">
        <f t="shared" si="6"/>
        <v>385</v>
      </c>
      <c r="E396" s="221">
        <v>267</v>
      </c>
      <c r="F396" s="221">
        <v>254</v>
      </c>
      <c r="G396" s="221">
        <v>13</v>
      </c>
      <c r="H396" s="222">
        <v>0</v>
      </c>
      <c r="I396" s="222">
        <v>0</v>
      </c>
      <c r="J396" s="221">
        <v>0</v>
      </c>
      <c r="K396" s="221">
        <v>267</v>
      </c>
      <c r="L396" s="221">
        <v>254</v>
      </c>
      <c r="M396" s="221">
        <v>13</v>
      </c>
      <c r="N396" s="222">
        <v>0</v>
      </c>
      <c r="O396" s="222">
        <v>0</v>
      </c>
      <c r="P396" s="222">
        <v>0</v>
      </c>
      <c r="Q396" s="221">
        <v>0</v>
      </c>
      <c r="R396" s="221">
        <v>0</v>
      </c>
      <c r="S396" s="221">
        <v>0</v>
      </c>
      <c r="T396" s="66"/>
      <c r="U396" s="66"/>
    </row>
    <row r="397" spans="1:21" ht="20.100000000000001" customHeight="1">
      <c r="A397" s="219"/>
      <c r="B397" s="219"/>
      <c r="C397" s="210" t="s">
        <v>665</v>
      </c>
      <c r="D397" s="209">
        <f t="shared" si="6"/>
        <v>386</v>
      </c>
      <c r="E397" s="221">
        <v>10</v>
      </c>
      <c r="F397" s="221">
        <v>10</v>
      </c>
      <c r="G397" s="221">
        <v>0</v>
      </c>
      <c r="H397" s="222">
        <v>0</v>
      </c>
      <c r="I397" s="222">
        <v>0</v>
      </c>
      <c r="J397" s="221">
        <v>0</v>
      </c>
      <c r="K397" s="221">
        <v>10</v>
      </c>
      <c r="L397" s="221">
        <v>10</v>
      </c>
      <c r="M397" s="221">
        <v>0</v>
      </c>
      <c r="N397" s="222">
        <v>0</v>
      </c>
      <c r="O397" s="222">
        <v>0</v>
      </c>
      <c r="P397" s="222">
        <v>0</v>
      </c>
      <c r="Q397" s="221">
        <v>0</v>
      </c>
      <c r="R397" s="221">
        <v>0</v>
      </c>
      <c r="S397" s="221">
        <v>0</v>
      </c>
      <c r="T397" s="66"/>
      <c r="U397" s="66"/>
    </row>
    <row r="398" spans="1:21" ht="20.100000000000001" customHeight="1">
      <c r="A398" s="219"/>
      <c r="B398" s="219"/>
      <c r="C398" s="210" t="s">
        <v>660</v>
      </c>
      <c r="D398" s="209">
        <f t="shared" ref="D398:D416" si="7">1+D397</f>
        <v>387</v>
      </c>
      <c r="E398" s="221">
        <v>29</v>
      </c>
      <c r="F398" s="221">
        <v>27</v>
      </c>
      <c r="G398" s="221">
        <v>2</v>
      </c>
      <c r="H398" s="222">
        <v>0</v>
      </c>
      <c r="I398" s="222">
        <v>0</v>
      </c>
      <c r="J398" s="221">
        <v>0</v>
      </c>
      <c r="K398" s="221">
        <v>0</v>
      </c>
      <c r="L398" s="221">
        <v>0</v>
      </c>
      <c r="M398" s="221">
        <v>0</v>
      </c>
      <c r="N398" s="222">
        <v>29</v>
      </c>
      <c r="O398" s="222">
        <v>27</v>
      </c>
      <c r="P398" s="222">
        <v>2</v>
      </c>
      <c r="Q398" s="221">
        <v>0</v>
      </c>
      <c r="R398" s="221">
        <v>0</v>
      </c>
      <c r="S398" s="221">
        <v>0</v>
      </c>
      <c r="T398" s="66"/>
      <c r="U398" s="66"/>
    </row>
    <row r="399" spans="1:21" ht="20.100000000000001" customHeight="1">
      <c r="A399" s="219"/>
      <c r="B399" s="219"/>
      <c r="C399" s="210" t="s">
        <v>668</v>
      </c>
      <c r="D399" s="209">
        <f t="shared" si="7"/>
        <v>388</v>
      </c>
      <c r="E399" s="221">
        <v>17</v>
      </c>
      <c r="F399" s="221">
        <v>16</v>
      </c>
      <c r="G399" s="221">
        <v>1</v>
      </c>
      <c r="H399" s="222">
        <v>0</v>
      </c>
      <c r="I399" s="222">
        <v>0</v>
      </c>
      <c r="J399" s="221">
        <v>0</v>
      </c>
      <c r="K399" s="221">
        <v>0</v>
      </c>
      <c r="L399" s="221">
        <v>0</v>
      </c>
      <c r="M399" s="221">
        <v>0</v>
      </c>
      <c r="N399" s="222">
        <v>16</v>
      </c>
      <c r="O399" s="222">
        <v>15</v>
      </c>
      <c r="P399" s="222">
        <v>1</v>
      </c>
      <c r="Q399" s="221">
        <v>1</v>
      </c>
      <c r="R399" s="221">
        <v>1</v>
      </c>
      <c r="S399" s="221">
        <v>0</v>
      </c>
      <c r="T399" s="66"/>
      <c r="U399" s="66"/>
    </row>
    <row r="400" spans="1:21" ht="20.100000000000001" customHeight="1">
      <c r="A400" s="219"/>
      <c r="B400" s="219"/>
      <c r="C400" s="210" t="s">
        <v>662</v>
      </c>
      <c r="D400" s="209">
        <f t="shared" si="7"/>
        <v>389</v>
      </c>
      <c r="E400" s="221">
        <v>25</v>
      </c>
      <c r="F400" s="221">
        <v>16</v>
      </c>
      <c r="G400" s="221">
        <v>9</v>
      </c>
      <c r="H400" s="222">
        <v>0</v>
      </c>
      <c r="I400" s="222">
        <v>0</v>
      </c>
      <c r="J400" s="221">
        <v>0</v>
      </c>
      <c r="K400" s="221">
        <v>25</v>
      </c>
      <c r="L400" s="221">
        <v>16</v>
      </c>
      <c r="M400" s="221">
        <v>9</v>
      </c>
      <c r="N400" s="222">
        <v>0</v>
      </c>
      <c r="O400" s="222">
        <v>0</v>
      </c>
      <c r="P400" s="222">
        <v>0</v>
      </c>
      <c r="Q400" s="221">
        <v>0</v>
      </c>
      <c r="R400" s="221">
        <v>0</v>
      </c>
      <c r="S400" s="221">
        <v>0</v>
      </c>
      <c r="T400" s="66"/>
      <c r="U400" s="66"/>
    </row>
    <row r="401" spans="1:21" ht="20.100000000000001" customHeight="1">
      <c r="A401" s="219"/>
      <c r="B401" s="219"/>
      <c r="C401" s="210" t="s">
        <v>664</v>
      </c>
      <c r="D401" s="209">
        <f t="shared" si="7"/>
        <v>390</v>
      </c>
      <c r="E401" s="221">
        <v>52</v>
      </c>
      <c r="F401" s="221">
        <v>52</v>
      </c>
      <c r="G401" s="221">
        <v>0</v>
      </c>
      <c r="H401" s="222">
        <v>0</v>
      </c>
      <c r="I401" s="222">
        <v>0</v>
      </c>
      <c r="J401" s="221">
        <v>0</v>
      </c>
      <c r="K401" s="221">
        <v>52</v>
      </c>
      <c r="L401" s="221">
        <v>52</v>
      </c>
      <c r="M401" s="221">
        <v>0</v>
      </c>
      <c r="N401" s="222">
        <v>0</v>
      </c>
      <c r="O401" s="222">
        <v>0</v>
      </c>
      <c r="P401" s="222">
        <v>0</v>
      </c>
      <c r="Q401" s="221">
        <v>0</v>
      </c>
      <c r="R401" s="221">
        <v>0</v>
      </c>
      <c r="S401" s="221">
        <v>0</v>
      </c>
      <c r="T401" s="66"/>
      <c r="U401" s="66"/>
    </row>
    <row r="402" spans="1:21" ht="20.100000000000001" customHeight="1">
      <c r="A402" s="219"/>
      <c r="B402" s="219"/>
      <c r="C402" s="210" t="s">
        <v>659</v>
      </c>
      <c r="D402" s="209">
        <f t="shared" si="7"/>
        <v>391</v>
      </c>
      <c r="E402" s="221">
        <v>9</v>
      </c>
      <c r="F402" s="221">
        <v>8</v>
      </c>
      <c r="G402" s="221">
        <v>1</v>
      </c>
      <c r="H402" s="222">
        <v>0</v>
      </c>
      <c r="I402" s="222">
        <v>0</v>
      </c>
      <c r="J402" s="221">
        <v>0</v>
      </c>
      <c r="K402" s="221">
        <v>0</v>
      </c>
      <c r="L402" s="221">
        <v>0</v>
      </c>
      <c r="M402" s="221">
        <v>0</v>
      </c>
      <c r="N402" s="222">
        <v>9</v>
      </c>
      <c r="O402" s="222">
        <v>8</v>
      </c>
      <c r="P402" s="222">
        <v>1</v>
      </c>
      <c r="Q402" s="221">
        <v>0</v>
      </c>
      <c r="R402" s="221">
        <v>0</v>
      </c>
      <c r="S402" s="221">
        <v>0</v>
      </c>
      <c r="T402" s="66"/>
      <c r="U402" s="66"/>
    </row>
    <row r="403" spans="1:21" ht="20.100000000000001" customHeight="1">
      <c r="A403" s="219"/>
      <c r="B403" s="219"/>
      <c r="C403" s="210" t="s">
        <v>666</v>
      </c>
      <c r="D403" s="209">
        <f t="shared" si="7"/>
        <v>392</v>
      </c>
      <c r="E403" s="221">
        <v>7</v>
      </c>
      <c r="F403" s="221">
        <v>5</v>
      </c>
      <c r="G403" s="221">
        <v>2</v>
      </c>
      <c r="H403" s="222">
        <v>0</v>
      </c>
      <c r="I403" s="222">
        <v>0</v>
      </c>
      <c r="J403" s="221">
        <v>0</v>
      </c>
      <c r="K403" s="221">
        <v>0</v>
      </c>
      <c r="L403" s="221">
        <v>0</v>
      </c>
      <c r="M403" s="221">
        <v>0</v>
      </c>
      <c r="N403" s="222">
        <v>7</v>
      </c>
      <c r="O403" s="222">
        <v>5</v>
      </c>
      <c r="P403" s="222">
        <v>2</v>
      </c>
      <c r="Q403" s="221">
        <v>0</v>
      </c>
      <c r="R403" s="221">
        <v>0</v>
      </c>
      <c r="S403" s="221">
        <v>0</v>
      </c>
      <c r="T403" s="66"/>
      <c r="U403" s="66"/>
    </row>
    <row r="404" spans="1:21" ht="20.100000000000001" customHeight="1">
      <c r="A404" s="219"/>
      <c r="B404" s="219"/>
      <c r="C404" s="210" t="s">
        <v>658</v>
      </c>
      <c r="D404" s="209">
        <f t="shared" si="7"/>
        <v>393</v>
      </c>
      <c r="E404" s="221">
        <v>35</v>
      </c>
      <c r="F404" s="221">
        <v>28</v>
      </c>
      <c r="G404" s="221">
        <v>7</v>
      </c>
      <c r="H404" s="222">
        <v>0</v>
      </c>
      <c r="I404" s="222">
        <v>0</v>
      </c>
      <c r="J404" s="221">
        <v>0</v>
      </c>
      <c r="K404" s="221">
        <v>0</v>
      </c>
      <c r="L404" s="221">
        <v>0</v>
      </c>
      <c r="M404" s="221">
        <v>0</v>
      </c>
      <c r="N404" s="222">
        <v>35</v>
      </c>
      <c r="O404" s="222">
        <v>28</v>
      </c>
      <c r="P404" s="222">
        <v>7</v>
      </c>
      <c r="Q404" s="221">
        <v>0</v>
      </c>
      <c r="R404" s="221">
        <v>0</v>
      </c>
      <c r="S404" s="221">
        <v>0</v>
      </c>
      <c r="T404" s="66"/>
      <c r="U404" s="66"/>
    </row>
    <row r="405" spans="1:21" ht="20.100000000000001" customHeight="1">
      <c r="A405" s="219"/>
      <c r="B405" s="219"/>
      <c r="C405" s="210" t="s">
        <v>670</v>
      </c>
      <c r="D405" s="209">
        <f t="shared" si="7"/>
        <v>394</v>
      </c>
      <c r="E405" s="221">
        <v>17</v>
      </c>
      <c r="F405" s="221">
        <v>17</v>
      </c>
      <c r="G405" s="221">
        <v>0</v>
      </c>
      <c r="H405" s="222">
        <v>0</v>
      </c>
      <c r="I405" s="222">
        <v>0</v>
      </c>
      <c r="J405" s="221">
        <v>0</v>
      </c>
      <c r="K405" s="221">
        <v>17</v>
      </c>
      <c r="L405" s="221">
        <v>17</v>
      </c>
      <c r="M405" s="221">
        <v>0</v>
      </c>
      <c r="N405" s="222">
        <v>0</v>
      </c>
      <c r="O405" s="222">
        <v>0</v>
      </c>
      <c r="P405" s="222">
        <v>0</v>
      </c>
      <c r="Q405" s="221">
        <v>0</v>
      </c>
      <c r="R405" s="221">
        <v>0</v>
      </c>
      <c r="S405" s="221">
        <v>0</v>
      </c>
      <c r="T405" s="66"/>
      <c r="U405" s="66"/>
    </row>
    <row r="406" spans="1:21" ht="27" customHeight="1">
      <c r="A406" s="219"/>
      <c r="B406" s="219"/>
      <c r="C406" s="210" t="s">
        <v>673</v>
      </c>
      <c r="D406" s="209">
        <f t="shared" si="7"/>
        <v>395</v>
      </c>
      <c r="E406" s="221">
        <v>3</v>
      </c>
      <c r="F406" s="221">
        <v>3</v>
      </c>
      <c r="G406" s="221">
        <v>0</v>
      </c>
      <c r="H406" s="222">
        <v>0</v>
      </c>
      <c r="I406" s="222">
        <v>0</v>
      </c>
      <c r="J406" s="221">
        <v>0</v>
      </c>
      <c r="K406" s="221">
        <v>0</v>
      </c>
      <c r="L406" s="221">
        <v>0</v>
      </c>
      <c r="M406" s="221">
        <v>0</v>
      </c>
      <c r="N406" s="222">
        <v>3</v>
      </c>
      <c r="O406" s="222">
        <v>3</v>
      </c>
      <c r="P406" s="222">
        <v>0</v>
      </c>
      <c r="Q406" s="221">
        <v>0</v>
      </c>
      <c r="R406" s="221">
        <v>0</v>
      </c>
      <c r="S406" s="221">
        <v>0</v>
      </c>
      <c r="T406" s="66"/>
      <c r="U406" s="66"/>
    </row>
    <row r="407" spans="1:21" ht="27" customHeight="1">
      <c r="A407" s="219"/>
      <c r="B407" s="219"/>
      <c r="C407" s="210" t="s">
        <v>675</v>
      </c>
      <c r="D407" s="209">
        <f t="shared" si="7"/>
        <v>396</v>
      </c>
      <c r="E407" s="221">
        <v>52</v>
      </c>
      <c r="F407" s="221">
        <v>50</v>
      </c>
      <c r="G407" s="221">
        <v>2</v>
      </c>
      <c r="H407" s="222">
        <v>0</v>
      </c>
      <c r="I407" s="222">
        <v>0</v>
      </c>
      <c r="J407" s="221">
        <v>0</v>
      </c>
      <c r="K407" s="221">
        <v>52</v>
      </c>
      <c r="L407" s="221">
        <v>50</v>
      </c>
      <c r="M407" s="221">
        <v>2</v>
      </c>
      <c r="N407" s="222">
        <v>0</v>
      </c>
      <c r="O407" s="222">
        <v>0</v>
      </c>
      <c r="P407" s="222">
        <v>0</v>
      </c>
      <c r="Q407" s="221">
        <v>0</v>
      </c>
      <c r="R407" s="221">
        <v>0</v>
      </c>
      <c r="S407" s="221">
        <v>0</v>
      </c>
      <c r="T407" s="66"/>
      <c r="U407" s="66"/>
    </row>
    <row r="408" spans="1:21" ht="27" customHeight="1">
      <c r="A408" s="219"/>
      <c r="B408" s="219"/>
      <c r="C408" s="210" t="s">
        <v>671</v>
      </c>
      <c r="D408" s="209">
        <f t="shared" si="7"/>
        <v>397</v>
      </c>
      <c r="E408" s="221">
        <v>252</v>
      </c>
      <c r="F408" s="221">
        <v>135</v>
      </c>
      <c r="G408" s="221">
        <v>117</v>
      </c>
      <c r="H408" s="222">
        <v>0</v>
      </c>
      <c r="I408" s="222">
        <v>0</v>
      </c>
      <c r="J408" s="221">
        <v>0</v>
      </c>
      <c r="K408" s="221">
        <v>252</v>
      </c>
      <c r="L408" s="221">
        <v>135</v>
      </c>
      <c r="M408" s="221">
        <v>117</v>
      </c>
      <c r="N408" s="222">
        <v>0</v>
      </c>
      <c r="O408" s="222">
        <v>0</v>
      </c>
      <c r="P408" s="222">
        <v>0</v>
      </c>
      <c r="Q408" s="221">
        <v>0</v>
      </c>
      <c r="R408" s="221">
        <v>0</v>
      </c>
      <c r="S408" s="221">
        <v>0</v>
      </c>
      <c r="T408" s="66"/>
      <c r="U408" s="66"/>
    </row>
    <row r="409" spans="1:21" ht="27" customHeight="1">
      <c r="A409" s="219"/>
      <c r="B409" s="219"/>
      <c r="C409" s="210" t="s">
        <v>676</v>
      </c>
      <c r="D409" s="209">
        <f t="shared" si="7"/>
        <v>398</v>
      </c>
      <c r="E409" s="221">
        <v>18</v>
      </c>
      <c r="F409" s="221">
        <v>17</v>
      </c>
      <c r="G409" s="221">
        <v>1</v>
      </c>
      <c r="H409" s="222">
        <v>0</v>
      </c>
      <c r="I409" s="222">
        <v>0</v>
      </c>
      <c r="J409" s="221">
        <v>0</v>
      </c>
      <c r="K409" s="221">
        <v>0</v>
      </c>
      <c r="L409" s="221">
        <v>0</v>
      </c>
      <c r="M409" s="221">
        <v>0</v>
      </c>
      <c r="N409" s="222">
        <v>17</v>
      </c>
      <c r="O409" s="222">
        <v>16</v>
      </c>
      <c r="P409" s="222">
        <v>1</v>
      </c>
      <c r="Q409" s="221">
        <v>1</v>
      </c>
      <c r="R409" s="221">
        <v>1</v>
      </c>
      <c r="S409" s="221">
        <v>0</v>
      </c>
      <c r="T409" s="66"/>
      <c r="U409" s="66"/>
    </row>
    <row r="410" spans="1:21" ht="20.100000000000001" customHeight="1">
      <c r="A410" s="219"/>
      <c r="B410" s="219" t="s">
        <v>677</v>
      </c>
      <c r="C410" s="210" t="s">
        <v>682</v>
      </c>
      <c r="D410" s="209">
        <f t="shared" si="7"/>
        <v>399</v>
      </c>
      <c r="E410" s="221">
        <v>15</v>
      </c>
      <c r="F410" s="221">
        <v>12</v>
      </c>
      <c r="G410" s="221">
        <v>3</v>
      </c>
      <c r="H410" s="222">
        <v>0</v>
      </c>
      <c r="I410" s="222">
        <v>0</v>
      </c>
      <c r="J410" s="221">
        <v>0</v>
      </c>
      <c r="K410" s="221">
        <v>15</v>
      </c>
      <c r="L410" s="221">
        <v>12</v>
      </c>
      <c r="M410" s="221">
        <v>3</v>
      </c>
      <c r="N410" s="222">
        <v>0</v>
      </c>
      <c r="O410" s="222">
        <v>0</v>
      </c>
      <c r="P410" s="222">
        <v>0</v>
      </c>
      <c r="Q410" s="221">
        <v>0</v>
      </c>
      <c r="R410" s="221">
        <v>0</v>
      </c>
      <c r="S410" s="221">
        <v>0</v>
      </c>
      <c r="T410" s="66"/>
      <c r="U410" s="66"/>
    </row>
    <row r="411" spans="1:21" ht="20.100000000000001" customHeight="1">
      <c r="A411" s="219"/>
      <c r="B411" s="219"/>
      <c r="C411" s="210" t="s">
        <v>678</v>
      </c>
      <c r="D411" s="209">
        <f t="shared" si="7"/>
        <v>400</v>
      </c>
      <c r="E411" s="221">
        <v>44</v>
      </c>
      <c r="F411" s="221">
        <v>42</v>
      </c>
      <c r="G411" s="221">
        <v>2</v>
      </c>
      <c r="H411" s="222">
        <v>0</v>
      </c>
      <c r="I411" s="222">
        <v>0</v>
      </c>
      <c r="J411" s="221">
        <v>0</v>
      </c>
      <c r="K411" s="221">
        <v>44</v>
      </c>
      <c r="L411" s="221">
        <v>42</v>
      </c>
      <c r="M411" s="221">
        <v>2</v>
      </c>
      <c r="N411" s="222">
        <v>0</v>
      </c>
      <c r="O411" s="222">
        <v>0</v>
      </c>
      <c r="P411" s="222">
        <v>0</v>
      </c>
      <c r="Q411" s="221">
        <v>0</v>
      </c>
      <c r="R411" s="221">
        <v>0</v>
      </c>
      <c r="S411" s="221">
        <v>0</v>
      </c>
      <c r="T411" s="66"/>
      <c r="U411" s="66"/>
    </row>
    <row r="412" spans="1:21" ht="27" customHeight="1">
      <c r="A412" s="219"/>
      <c r="B412" s="219"/>
      <c r="C412" s="210" t="s">
        <v>681</v>
      </c>
      <c r="D412" s="209">
        <f t="shared" si="7"/>
        <v>401</v>
      </c>
      <c r="E412" s="221">
        <v>16</v>
      </c>
      <c r="F412" s="221">
        <v>12</v>
      </c>
      <c r="G412" s="221">
        <v>4</v>
      </c>
      <c r="H412" s="222">
        <v>0</v>
      </c>
      <c r="I412" s="222">
        <v>0</v>
      </c>
      <c r="J412" s="221">
        <v>0</v>
      </c>
      <c r="K412" s="221">
        <v>16</v>
      </c>
      <c r="L412" s="221">
        <v>12</v>
      </c>
      <c r="M412" s="221">
        <v>4</v>
      </c>
      <c r="N412" s="222">
        <v>0</v>
      </c>
      <c r="O412" s="222">
        <v>0</v>
      </c>
      <c r="P412" s="222">
        <v>0</v>
      </c>
      <c r="Q412" s="221">
        <v>0</v>
      </c>
      <c r="R412" s="221">
        <v>0</v>
      </c>
      <c r="S412" s="221">
        <v>0</v>
      </c>
      <c r="T412" s="66"/>
      <c r="U412" s="66"/>
    </row>
    <row r="413" spans="1:21" ht="20.100000000000001" customHeight="1">
      <c r="A413" s="219"/>
      <c r="B413" s="219"/>
      <c r="C413" s="210" t="s">
        <v>680</v>
      </c>
      <c r="D413" s="209">
        <f t="shared" si="7"/>
        <v>402</v>
      </c>
      <c r="E413" s="221">
        <v>106</v>
      </c>
      <c r="F413" s="221">
        <v>22</v>
      </c>
      <c r="G413" s="221">
        <v>84</v>
      </c>
      <c r="H413" s="222">
        <v>0</v>
      </c>
      <c r="I413" s="222">
        <v>0</v>
      </c>
      <c r="J413" s="221">
        <v>0</v>
      </c>
      <c r="K413" s="221">
        <v>106</v>
      </c>
      <c r="L413" s="221">
        <v>22</v>
      </c>
      <c r="M413" s="221">
        <v>84</v>
      </c>
      <c r="N413" s="222">
        <v>0</v>
      </c>
      <c r="O413" s="222">
        <v>0</v>
      </c>
      <c r="P413" s="222">
        <v>0</v>
      </c>
      <c r="Q413" s="221">
        <v>0</v>
      </c>
      <c r="R413" s="221">
        <v>0</v>
      </c>
      <c r="S413" s="221">
        <v>0</v>
      </c>
      <c r="T413" s="66"/>
      <c r="U413" s="66"/>
    </row>
    <row r="414" spans="1:21" ht="20.100000000000001" customHeight="1">
      <c r="A414" s="219"/>
      <c r="B414" s="219"/>
      <c r="C414" s="210" t="s">
        <v>679</v>
      </c>
      <c r="D414" s="209">
        <f t="shared" si="7"/>
        <v>403</v>
      </c>
      <c r="E414" s="221">
        <v>14</v>
      </c>
      <c r="F414" s="221">
        <v>11</v>
      </c>
      <c r="G414" s="221">
        <v>3</v>
      </c>
      <c r="H414" s="222">
        <v>0</v>
      </c>
      <c r="I414" s="222">
        <v>0</v>
      </c>
      <c r="J414" s="221">
        <v>0</v>
      </c>
      <c r="K414" s="221">
        <v>14</v>
      </c>
      <c r="L414" s="221">
        <v>11</v>
      </c>
      <c r="M414" s="221">
        <v>3</v>
      </c>
      <c r="N414" s="222">
        <v>0</v>
      </c>
      <c r="O414" s="222">
        <v>0</v>
      </c>
      <c r="P414" s="222">
        <v>0</v>
      </c>
      <c r="Q414" s="221">
        <v>0</v>
      </c>
      <c r="R414" s="221">
        <v>0</v>
      </c>
      <c r="S414" s="221">
        <v>0</v>
      </c>
      <c r="T414" s="66"/>
      <c r="U414" s="66"/>
    </row>
    <row r="415" spans="1:21" ht="20.100000000000001" customHeight="1">
      <c r="A415" s="219"/>
      <c r="B415" s="219"/>
      <c r="C415" s="210" t="s">
        <v>683</v>
      </c>
      <c r="D415" s="209">
        <f t="shared" si="7"/>
        <v>404</v>
      </c>
      <c r="E415" s="221">
        <v>9</v>
      </c>
      <c r="F415" s="221">
        <v>9</v>
      </c>
      <c r="G415" s="221">
        <v>0</v>
      </c>
      <c r="H415" s="222">
        <v>0</v>
      </c>
      <c r="I415" s="222">
        <v>0</v>
      </c>
      <c r="J415" s="221">
        <v>0</v>
      </c>
      <c r="K415" s="221">
        <v>9</v>
      </c>
      <c r="L415" s="221">
        <v>9</v>
      </c>
      <c r="M415" s="221">
        <v>0</v>
      </c>
      <c r="N415" s="222">
        <v>0</v>
      </c>
      <c r="O415" s="222">
        <v>0</v>
      </c>
      <c r="P415" s="222">
        <v>0</v>
      </c>
      <c r="Q415" s="221">
        <v>0</v>
      </c>
      <c r="R415" s="221">
        <v>0</v>
      </c>
      <c r="S415" s="221">
        <v>0</v>
      </c>
      <c r="T415" s="66"/>
      <c r="U415" s="66"/>
    </row>
    <row r="416" spans="1:21" ht="20.100000000000001" customHeight="1">
      <c r="A416" s="209" t="s">
        <v>684</v>
      </c>
      <c r="B416" s="223" t="s">
        <v>684</v>
      </c>
      <c r="C416" s="223" t="s">
        <v>684</v>
      </c>
      <c r="D416" s="209">
        <f t="shared" si="7"/>
        <v>405</v>
      </c>
      <c r="E416" s="221">
        <v>3104</v>
      </c>
      <c r="F416" s="221">
        <v>1075</v>
      </c>
      <c r="G416" s="221">
        <v>2029</v>
      </c>
      <c r="H416" s="222">
        <v>0</v>
      </c>
      <c r="I416" s="222">
        <v>0</v>
      </c>
      <c r="J416" s="221">
        <v>0</v>
      </c>
      <c r="K416" s="221">
        <v>3104</v>
      </c>
      <c r="L416" s="221">
        <v>1075</v>
      </c>
      <c r="M416" s="221">
        <v>2029</v>
      </c>
      <c r="N416" s="222">
        <v>0</v>
      </c>
      <c r="O416" s="222">
        <v>0</v>
      </c>
      <c r="P416" s="222">
        <v>0</v>
      </c>
      <c r="Q416" s="221">
        <v>0</v>
      </c>
      <c r="R416" s="221">
        <v>0</v>
      </c>
      <c r="S416" s="221">
        <v>0</v>
      </c>
      <c r="T416" s="66"/>
      <c r="U416" s="66"/>
    </row>
    <row r="417" spans="1:21" ht="69.9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</row>
    <row r="418" spans="1:21" ht="0.95" customHeight="1">
      <c r="A418" s="66"/>
      <c r="B418" s="66"/>
      <c r="C418" s="246"/>
      <c r="D418" s="246"/>
      <c r="E418" s="246"/>
      <c r="F418" s="246"/>
      <c r="G418" s="246"/>
      <c r="H418" s="24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</row>
    <row r="419" spans="1:21" ht="9.9499999999999993" customHeight="1">
      <c r="A419" s="66"/>
      <c r="B419" s="247"/>
      <c r="C419" s="246"/>
      <c r="D419" s="246"/>
      <c r="E419" s="246"/>
      <c r="F419" s="246"/>
      <c r="G419" s="246"/>
      <c r="H419" s="246"/>
      <c r="I419" s="246"/>
      <c r="J419" s="246"/>
      <c r="K419" s="246"/>
      <c r="L419" s="246"/>
      <c r="M419" s="246"/>
      <c r="N419" s="246"/>
      <c r="O419" s="66"/>
      <c r="P419" s="66"/>
      <c r="Q419" s="66"/>
      <c r="R419" s="66"/>
      <c r="S419" s="66"/>
      <c r="T419" s="66"/>
      <c r="U419" s="66"/>
    </row>
    <row r="420" spans="1:21" ht="0.95" customHeight="1">
      <c r="A420" s="66"/>
      <c r="B420" s="66"/>
      <c r="C420" s="246"/>
      <c r="D420" s="246"/>
      <c r="E420" s="246"/>
      <c r="F420" s="246"/>
      <c r="G420" s="246"/>
      <c r="H420" s="246"/>
      <c r="I420" s="246"/>
      <c r="J420" s="246"/>
      <c r="K420" s="246"/>
      <c r="L420" s="246"/>
      <c r="M420" s="246"/>
      <c r="N420" s="246"/>
      <c r="O420" s="66"/>
      <c r="P420" s="66"/>
      <c r="Q420" s="66"/>
      <c r="R420" s="66"/>
      <c r="S420" s="66"/>
      <c r="T420" s="66"/>
      <c r="U420" s="66"/>
    </row>
    <row r="421" spans="1:21" ht="0.95" customHeight="1">
      <c r="A421" s="66"/>
      <c r="B421" s="66"/>
      <c r="C421" s="246"/>
      <c r="D421" s="246"/>
      <c r="E421" s="246"/>
      <c r="F421" s="246"/>
      <c r="G421" s="246"/>
      <c r="H421" s="246"/>
      <c r="I421" s="246"/>
      <c r="J421" s="246"/>
      <c r="K421" s="246"/>
      <c r="L421" s="246"/>
      <c r="M421" s="246"/>
      <c r="N421" s="246"/>
      <c r="O421" s="66"/>
      <c r="P421" s="66"/>
      <c r="Q421" s="66"/>
      <c r="R421" s="66"/>
      <c r="S421" s="66"/>
      <c r="T421" s="66"/>
      <c r="U421" s="66"/>
    </row>
    <row r="422" spans="1:21" ht="0.95" customHeight="1">
      <c r="A422" s="66"/>
      <c r="B422" s="66"/>
      <c r="C422" s="247"/>
      <c r="D422" s="247"/>
      <c r="E422" s="247"/>
      <c r="F422" s="247"/>
      <c r="G422" s="247"/>
      <c r="H422" s="247"/>
      <c r="I422" s="246"/>
      <c r="J422" s="246"/>
      <c r="K422" s="246"/>
      <c r="L422" s="246"/>
      <c r="M422" s="246"/>
      <c r="N422" s="246"/>
      <c r="O422" s="66"/>
      <c r="P422" s="66"/>
      <c r="Q422" s="66"/>
      <c r="R422" s="66"/>
      <c r="S422" s="66"/>
      <c r="T422" s="66"/>
      <c r="U422" s="66"/>
    </row>
    <row r="423" spans="1:21" ht="0.95" customHeight="1">
      <c r="A423" s="66"/>
      <c r="B423" s="66"/>
      <c r="C423" s="247"/>
      <c r="D423" s="247"/>
      <c r="E423" s="247"/>
      <c r="F423" s="247"/>
      <c r="G423" s="247"/>
      <c r="H423" s="247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</row>
    <row r="424" spans="1:21" ht="9.9499999999999993" customHeight="1">
      <c r="A424" s="66"/>
      <c r="B424" s="66"/>
      <c r="C424" s="247"/>
      <c r="D424" s="247"/>
      <c r="E424" s="247"/>
      <c r="F424" s="247"/>
      <c r="G424" s="247"/>
      <c r="H424" s="247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</row>
    <row r="425" spans="1:21" ht="0.95" customHeight="1">
      <c r="A425" s="66"/>
      <c r="B425" s="66"/>
      <c r="C425" s="247"/>
      <c r="D425" s="66"/>
      <c r="E425" s="66"/>
      <c r="F425" s="66"/>
      <c r="G425" s="66"/>
      <c r="H425" s="66"/>
      <c r="I425" s="246"/>
      <c r="J425" s="246"/>
      <c r="K425" s="246"/>
      <c r="L425" s="246"/>
      <c r="M425" s="246"/>
      <c r="N425" s="246"/>
      <c r="O425" s="66"/>
      <c r="P425" s="66"/>
      <c r="Q425" s="66"/>
      <c r="R425" s="66"/>
      <c r="S425" s="66"/>
      <c r="T425" s="66"/>
      <c r="U425" s="66"/>
    </row>
    <row r="426" spans="1:21" ht="9.9499999999999993" customHeight="1">
      <c r="A426" s="66"/>
      <c r="B426" s="247"/>
      <c r="C426" s="246"/>
      <c r="D426" s="246"/>
      <c r="E426" s="246"/>
      <c r="F426" s="246"/>
      <c r="G426" s="246"/>
      <c r="H426" s="246"/>
      <c r="I426" s="246"/>
      <c r="J426" s="246"/>
      <c r="K426" s="246"/>
      <c r="L426" s="246"/>
      <c r="M426" s="246"/>
      <c r="N426" s="246"/>
      <c r="O426" s="66"/>
      <c r="P426" s="66"/>
      <c r="Q426" s="66"/>
      <c r="R426" s="66"/>
      <c r="S426" s="66"/>
      <c r="T426" s="66"/>
      <c r="U426" s="66"/>
    </row>
    <row r="427" spans="1:21" ht="2.1" customHeight="1">
      <c r="A427" s="66"/>
      <c r="B427" s="66"/>
      <c r="C427" s="246"/>
      <c r="D427" s="246"/>
      <c r="E427" s="246"/>
      <c r="F427" s="246"/>
      <c r="G427" s="246"/>
      <c r="H427" s="246"/>
      <c r="I427" s="246"/>
      <c r="J427" s="246"/>
      <c r="K427" s="246"/>
      <c r="L427" s="246"/>
      <c r="M427" s="246"/>
      <c r="N427" s="246"/>
      <c r="O427" s="66"/>
      <c r="P427" s="66"/>
      <c r="Q427" s="66"/>
      <c r="R427" s="66"/>
      <c r="S427" s="66"/>
      <c r="T427" s="66"/>
      <c r="U427" s="66"/>
    </row>
    <row r="428" spans="1:21" ht="0.95" customHeight="1">
      <c r="A428" s="66"/>
      <c r="B428" s="66"/>
      <c r="C428" s="246"/>
      <c r="D428" s="246"/>
      <c r="E428" s="246"/>
      <c r="F428" s="246"/>
      <c r="G428" s="246"/>
      <c r="H428" s="24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</row>
    <row r="429" spans="1:21" ht="2.1" customHeight="1">
      <c r="A429" s="66"/>
      <c r="B429" s="66"/>
      <c r="C429" s="247"/>
      <c r="D429" s="247"/>
      <c r="E429" s="247"/>
      <c r="F429" s="247"/>
      <c r="G429" s="247"/>
      <c r="H429" s="247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</row>
    <row r="430" spans="1:21" ht="9.9499999999999993" customHeight="1">
      <c r="A430" s="66"/>
      <c r="B430" s="66"/>
      <c r="C430" s="247"/>
      <c r="D430" s="247"/>
      <c r="E430" s="247"/>
      <c r="F430" s="247"/>
      <c r="G430" s="247"/>
      <c r="H430" s="247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</row>
    <row r="431" spans="1:21" ht="0.95" customHeight="1">
      <c r="A431" s="66"/>
      <c r="B431" s="66"/>
      <c r="C431" s="247"/>
      <c r="D431" s="247"/>
      <c r="E431" s="247"/>
      <c r="F431" s="247"/>
      <c r="G431" s="247"/>
      <c r="H431" s="247"/>
      <c r="I431" s="246"/>
      <c r="J431" s="246"/>
      <c r="K431" s="246"/>
      <c r="L431" s="246"/>
      <c r="M431" s="246"/>
      <c r="N431" s="246"/>
      <c r="O431" s="66"/>
      <c r="P431" s="66"/>
      <c r="Q431" s="66"/>
      <c r="R431" s="66"/>
      <c r="S431" s="66"/>
      <c r="T431" s="66"/>
      <c r="U431" s="66"/>
    </row>
    <row r="432" spans="1:21" ht="9.9499999999999993" customHeight="1">
      <c r="A432" s="66"/>
      <c r="B432" s="247"/>
      <c r="C432" s="246"/>
      <c r="D432" s="246"/>
      <c r="E432" s="246"/>
      <c r="F432" s="246"/>
      <c r="G432" s="246"/>
      <c r="H432" s="246"/>
      <c r="I432" s="246"/>
      <c r="J432" s="246"/>
      <c r="K432" s="246"/>
      <c r="L432" s="246"/>
      <c r="M432" s="246"/>
      <c r="N432" s="246"/>
      <c r="O432" s="66"/>
      <c r="P432" s="66"/>
      <c r="Q432" s="66"/>
      <c r="R432" s="66"/>
      <c r="S432" s="66"/>
      <c r="T432" s="66"/>
      <c r="U432" s="66"/>
    </row>
    <row r="433" spans="1:21" ht="2.1" customHeight="1">
      <c r="A433" s="66"/>
      <c r="B433" s="66"/>
      <c r="C433" s="246"/>
      <c r="D433" s="246"/>
      <c r="E433" s="246"/>
      <c r="F433" s="246"/>
      <c r="G433" s="246"/>
      <c r="H433" s="246"/>
      <c r="I433" s="246"/>
      <c r="J433" s="246"/>
      <c r="K433" s="246"/>
      <c r="L433" s="246"/>
      <c r="M433" s="246"/>
      <c r="N433" s="246"/>
      <c r="O433" s="66"/>
      <c r="P433" s="66"/>
      <c r="Q433" s="66"/>
      <c r="R433" s="66"/>
      <c r="S433" s="66"/>
      <c r="T433" s="66"/>
      <c r="U433" s="66"/>
    </row>
    <row r="434" spans="1:21" ht="0.95" customHeight="1">
      <c r="A434" s="66"/>
      <c r="B434" s="66"/>
      <c r="C434" s="246"/>
      <c r="D434" s="246"/>
      <c r="E434" s="246"/>
      <c r="F434" s="246"/>
      <c r="G434" s="246"/>
      <c r="H434" s="24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</row>
    <row r="435" spans="1:21" ht="12" customHeight="1">
      <c r="A435" s="66"/>
      <c r="B435" s="66"/>
      <c r="C435" s="247"/>
      <c r="D435" s="247"/>
      <c r="E435" s="247"/>
      <c r="F435" s="247"/>
      <c r="G435" s="247"/>
      <c r="H435" s="247"/>
      <c r="I435" s="247"/>
      <c r="J435" s="247"/>
      <c r="K435" s="247"/>
      <c r="L435" s="247"/>
      <c r="M435" s="247"/>
      <c r="N435" s="247"/>
      <c r="O435" s="66"/>
      <c r="P435" s="66"/>
      <c r="Q435" s="66"/>
      <c r="R435" s="66"/>
      <c r="S435" s="66"/>
      <c r="T435" s="66"/>
      <c r="U435" s="66"/>
    </row>
    <row r="436" spans="1:21" ht="23.1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</row>
    <row r="437" spans="1:21" ht="14.1" customHeight="1">
      <c r="A437" s="247"/>
      <c r="B437" s="247"/>
      <c r="C437" s="247"/>
      <c r="D437" s="247"/>
      <c r="E437" s="247"/>
      <c r="F437" s="247"/>
      <c r="G437" s="247"/>
      <c r="H437" s="247"/>
      <c r="I437" s="247"/>
      <c r="J437" s="247"/>
      <c r="K437" s="247"/>
      <c r="L437" s="247"/>
      <c r="M437" s="247"/>
      <c r="N437" s="247"/>
      <c r="O437" s="247"/>
      <c r="P437" s="247"/>
      <c r="Q437" s="247"/>
      <c r="R437" s="247"/>
      <c r="S437" s="247"/>
      <c r="T437" s="247"/>
      <c r="U437" s="66"/>
    </row>
    <row r="438" spans="1:21" ht="54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</row>
    <row r="439" spans="1:21" ht="30" customHeight="1">
      <c r="A439" s="246" t="s">
        <v>189</v>
      </c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</row>
    <row r="440" spans="1:21" ht="29.1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</row>
  </sheetData>
  <mergeCells count="88">
    <mergeCell ref="A377:A415"/>
    <mergeCell ref="B377:B382"/>
    <mergeCell ref="B383:B409"/>
    <mergeCell ref="B410:B415"/>
    <mergeCell ref="A321:A376"/>
    <mergeCell ref="B321:B326"/>
    <mergeCell ref="B327:B348"/>
    <mergeCell ref="B349:B353"/>
    <mergeCell ref="B354:B357"/>
    <mergeCell ref="B358:B360"/>
    <mergeCell ref="B361:B363"/>
    <mergeCell ref="B364:B369"/>
    <mergeCell ref="B370:B375"/>
    <mergeCell ref="B277:B287"/>
    <mergeCell ref="B288:B298"/>
    <mergeCell ref="A299:A320"/>
    <mergeCell ref="B299:B310"/>
    <mergeCell ref="B311:B312"/>
    <mergeCell ref="B313:B315"/>
    <mergeCell ref="B316:B320"/>
    <mergeCell ref="B232:B237"/>
    <mergeCell ref="B238:B245"/>
    <mergeCell ref="B246:B249"/>
    <mergeCell ref="B250:B255"/>
    <mergeCell ref="B256:B267"/>
    <mergeCell ref="B268:B276"/>
    <mergeCell ref="A162:A186"/>
    <mergeCell ref="B162:B168"/>
    <mergeCell ref="B169:B176"/>
    <mergeCell ref="B177:B186"/>
    <mergeCell ref="A187:A298"/>
    <mergeCell ref="B187:B189"/>
    <mergeCell ref="B190:B196"/>
    <mergeCell ref="B197:B216"/>
    <mergeCell ref="B217:B220"/>
    <mergeCell ref="B221:B231"/>
    <mergeCell ref="A131:A161"/>
    <mergeCell ref="B131:B133"/>
    <mergeCell ref="B134:B137"/>
    <mergeCell ref="B138:B140"/>
    <mergeCell ref="B141:B152"/>
    <mergeCell ref="B153:B157"/>
    <mergeCell ref="B158:B161"/>
    <mergeCell ref="A102:A130"/>
    <mergeCell ref="B102:B103"/>
    <mergeCell ref="B104:B108"/>
    <mergeCell ref="B109:B120"/>
    <mergeCell ref="B121:B124"/>
    <mergeCell ref="B125:B128"/>
    <mergeCell ref="B129:B130"/>
    <mergeCell ref="A83:A101"/>
    <mergeCell ref="B83:B86"/>
    <mergeCell ref="B87:B89"/>
    <mergeCell ref="B91:B96"/>
    <mergeCell ref="B98:B99"/>
    <mergeCell ref="B100:B101"/>
    <mergeCell ref="A36:A82"/>
    <mergeCell ref="B36:B38"/>
    <mergeCell ref="B39:B44"/>
    <mergeCell ref="B45:B48"/>
    <mergeCell ref="B49:B60"/>
    <mergeCell ref="B61:B63"/>
    <mergeCell ref="B65:B71"/>
    <mergeCell ref="B72:B74"/>
    <mergeCell ref="B75:B82"/>
    <mergeCell ref="N9:N10"/>
    <mergeCell ref="O9:P9"/>
    <mergeCell ref="Q9:Q10"/>
    <mergeCell ref="R9:S9"/>
    <mergeCell ref="A13:A35"/>
    <mergeCell ref="B13:B15"/>
    <mergeCell ref="B16:B35"/>
    <mergeCell ref="F9:F10"/>
    <mergeCell ref="G9:G10"/>
    <mergeCell ref="H9:H10"/>
    <mergeCell ref="I9:J9"/>
    <mergeCell ref="K9:K10"/>
    <mergeCell ref="L9:M9"/>
    <mergeCell ref="A1:B2"/>
    <mergeCell ref="Q1:R1"/>
    <mergeCell ref="A4:R4"/>
    <mergeCell ref="M5:R7"/>
    <mergeCell ref="A8:A10"/>
    <mergeCell ref="B8:B10"/>
    <mergeCell ref="C8:C10"/>
    <mergeCell ref="D8:D10"/>
    <mergeCell ref="E8:E10"/>
    <mergeCell ref="F8:S8"/>
  </mergeCells>
  <pageMargins left="0.26" right="0" top="0.38" bottom="0.44" header="0" footer="0"/>
  <pageSetup scale="57" orientation="portrait" r:id="rId1"/>
  <headerFooter alignWithMargins="0"/>
  <rowBreaks count="2" manualBreakCount="2">
    <brk id="49" max="18" man="1"/>
    <brk id="367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C306-8B4F-4ABC-B8FC-F2BE1BCD566B}">
  <dimension ref="A1:AF62"/>
  <sheetViews>
    <sheetView view="pageBreakPreview" topLeftCell="A28" zoomScaleNormal="100" zoomScaleSheetLayoutView="100" workbookViewId="0">
      <selection activeCell="AA61" sqref="AA61"/>
    </sheetView>
  </sheetViews>
  <sheetFormatPr defaultRowHeight="12.75"/>
  <cols>
    <col min="1" max="1" width="3.42578125" style="249" customWidth="1"/>
    <col min="2" max="2" width="11.7109375" style="249" customWidth="1"/>
    <col min="3" max="3" width="2.5703125" style="249" customWidth="1"/>
    <col min="4" max="4" width="9.85546875" style="249" customWidth="1"/>
    <col min="5" max="5" width="8.85546875" style="249" customWidth="1"/>
    <col min="6" max="6" width="4.140625" style="249" customWidth="1"/>
    <col min="7" max="7" width="7.140625" style="249" customWidth="1"/>
    <col min="8" max="13" width="5" style="249" customWidth="1"/>
    <col min="14" max="14" width="0.140625" style="249" customWidth="1"/>
    <col min="15" max="15" width="4.85546875" style="249" customWidth="1"/>
    <col min="16" max="17" width="5" style="249" customWidth="1"/>
    <col min="18" max="19" width="2.5703125" style="249" customWidth="1"/>
    <col min="20" max="20" width="5" style="249" customWidth="1"/>
    <col min="21" max="22" width="7.5703125" style="249" customWidth="1"/>
    <col min="23" max="23" width="7" style="249" customWidth="1"/>
    <col min="24" max="24" width="0.5703125" style="249" customWidth="1"/>
    <col min="25" max="25" width="10.7109375" style="249" customWidth="1"/>
    <col min="26" max="27" width="9.28515625" style="249" customWidth="1"/>
    <col min="28" max="28" width="6.85546875" style="249" customWidth="1"/>
    <col min="29" max="29" width="0" style="249" hidden="1" customWidth="1"/>
    <col min="30" max="256" width="9.140625" style="249"/>
    <col min="257" max="257" width="3.42578125" style="249" customWidth="1"/>
    <col min="258" max="258" width="11.7109375" style="249" customWidth="1"/>
    <col min="259" max="259" width="2.5703125" style="249" customWidth="1"/>
    <col min="260" max="260" width="9.85546875" style="249" customWidth="1"/>
    <col min="261" max="261" width="8.85546875" style="249" customWidth="1"/>
    <col min="262" max="262" width="4.140625" style="249" customWidth="1"/>
    <col min="263" max="263" width="7.140625" style="249" customWidth="1"/>
    <col min="264" max="269" width="5" style="249" customWidth="1"/>
    <col min="270" max="270" width="0.140625" style="249" customWidth="1"/>
    <col min="271" max="271" width="4.85546875" style="249" customWidth="1"/>
    <col min="272" max="273" width="5" style="249" customWidth="1"/>
    <col min="274" max="275" width="2.5703125" style="249" customWidth="1"/>
    <col min="276" max="276" width="5" style="249" customWidth="1"/>
    <col min="277" max="278" width="7.5703125" style="249" customWidth="1"/>
    <col min="279" max="279" width="7" style="249" customWidth="1"/>
    <col min="280" max="280" width="0.5703125" style="249" customWidth="1"/>
    <col min="281" max="281" width="10.7109375" style="249" customWidth="1"/>
    <col min="282" max="283" width="9.28515625" style="249" customWidth="1"/>
    <col min="284" max="284" width="6.85546875" style="249" customWidth="1"/>
    <col min="285" max="285" width="0" style="249" hidden="1" customWidth="1"/>
    <col min="286" max="512" width="9.140625" style="249"/>
    <col min="513" max="513" width="3.42578125" style="249" customWidth="1"/>
    <col min="514" max="514" width="11.7109375" style="249" customWidth="1"/>
    <col min="515" max="515" width="2.5703125" style="249" customWidth="1"/>
    <col min="516" max="516" width="9.85546875" style="249" customWidth="1"/>
    <col min="517" max="517" width="8.85546875" style="249" customWidth="1"/>
    <col min="518" max="518" width="4.140625" style="249" customWidth="1"/>
    <col min="519" max="519" width="7.140625" style="249" customWidth="1"/>
    <col min="520" max="525" width="5" style="249" customWidth="1"/>
    <col min="526" max="526" width="0.140625" style="249" customWidth="1"/>
    <col min="527" max="527" width="4.85546875" style="249" customWidth="1"/>
    <col min="528" max="529" width="5" style="249" customWidth="1"/>
    <col min="530" max="531" width="2.5703125" style="249" customWidth="1"/>
    <col min="532" max="532" width="5" style="249" customWidth="1"/>
    <col min="533" max="534" width="7.5703125" style="249" customWidth="1"/>
    <col min="535" max="535" width="7" style="249" customWidth="1"/>
    <col min="536" max="536" width="0.5703125" style="249" customWidth="1"/>
    <col min="537" max="537" width="10.7109375" style="249" customWidth="1"/>
    <col min="538" max="539" width="9.28515625" style="249" customWidth="1"/>
    <col min="540" max="540" width="6.85546875" style="249" customWidth="1"/>
    <col min="541" max="541" width="0" style="249" hidden="1" customWidth="1"/>
    <col min="542" max="768" width="9.140625" style="249"/>
    <col min="769" max="769" width="3.42578125" style="249" customWidth="1"/>
    <col min="770" max="770" width="11.7109375" style="249" customWidth="1"/>
    <col min="771" max="771" width="2.5703125" style="249" customWidth="1"/>
    <col min="772" max="772" width="9.85546875" style="249" customWidth="1"/>
    <col min="773" max="773" width="8.85546875" style="249" customWidth="1"/>
    <col min="774" max="774" width="4.140625" style="249" customWidth="1"/>
    <col min="775" max="775" width="7.140625" style="249" customWidth="1"/>
    <col min="776" max="781" width="5" style="249" customWidth="1"/>
    <col min="782" max="782" width="0.140625" style="249" customWidth="1"/>
    <col min="783" max="783" width="4.85546875" style="249" customWidth="1"/>
    <col min="784" max="785" width="5" style="249" customWidth="1"/>
    <col min="786" max="787" width="2.5703125" style="249" customWidth="1"/>
    <col min="788" max="788" width="5" style="249" customWidth="1"/>
    <col min="789" max="790" width="7.5703125" style="249" customWidth="1"/>
    <col min="791" max="791" width="7" style="249" customWidth="1"/>
    <col min="792" max="792" width="0.5703125" style="249" customWidth="1"/>
    <col min="793" max="793" width="10.7109375" style="249" customWidth="1"/>
    <col min="794" max="795" width="9.28515625" style="249" customWidth="1"/>
    <col min="796" max="796" width="6.85546875" style="249" customWidth="1"/>
    <col min="797" max="797" width="0" style="249" hidden="1" customWidth="1"/>
    <col min="798" max="1024" width="9.140625" style="249"/>
    <col min="1025" max="1025" width="3.42578125" style="249" customWidth="1"/>
    <col min="1026" max="1026" width="11.7109375" style="249" customWidth="1"/>
    <col min="1027" max="1027" width="2.5703125" style="249" customWidth="1"/>
    <col min="1028" max="1028" width="9.85546875" style="249" customWidth="1"/>
    <col min="1029" max="1029" width="8.85546875" style="249" customWidth="1"/>
    <col min="1030" max="1030" width="4.140625" style="249" customWidth="1"/>
    <col min="1031" max="1031" width="7.140625" style="249" customWidth="1"/>
    <col min="1032" max="1037" width="5" style="249" customWidth="1"/>
    <col min="1038" max="1038" width="0.140625" style="249" customWidth="1"/>
    <col min="1039" max="1039" width="4.85546875" style="249" customWidth="1"/>
    <col min="1040" max="1041" width="5" style="249" customWidth="1"/>
    <col min="1042" max="1043" width="2.5703125" style="249" customWidth="1"/>
    <col min="1044" max="1044" width="5" style="249" customWidth="1"/>
    <col min="1045" max="1046" width="7.5703125" style="249" customWidth="1"/>
    <col min="1047" max="1047" width="7" style="249" customWidth="1"/>
    <col min="1048" max="1048" width="0.5703125" style="249" customWidth="1"/>
    <col min="1049" max="1049" width="10.7109375" style="249" customWidth="1"/>
    <col min="1050" max="1051" width="9.28515625" style="249" customWidth="1"/>
    <col min="1052" max="1052" width="6.85546875" style="249" customWidth="1"/>
    <col min="1053" max="1053" width="0" style="249" hidden="1" customWidth="1"/>
    <col min="1054" max="1280" width="9.140625" style="249"/>
    <col min="1281" max="1281" width="3.42578125" style="249" customWidth="1"/>
    <col min="1282" max="1282" width="11.7109375" style="249" customWidth="1"/>
    <col min="1283" max="1283" width="2.5703125" style="249" customWidth="1"/>
    <col min="1284" max="1284" width="9.85546875" style="249" customWidth="1"/>
    <col min="1285" max="1285" width="8.85546875" style="249" customWidth="1"/>
    <col min="1286" max="1286" width="4.140625" style="249" customWidth="1"/>
    <col min="1287" max="1287" width="7.140625" style="249" customWidth="1"/>
    <col min="1288" max="1293" width="5" style="249" customWidth="1"/>
    <col min="1294" max="1294" width="0.140625" style="249" customWidth="1"/>
    <col min="1295" max="1295" width="4.85546875" style="249" customWidth="1"/>
    <col min="1296" max="1297" width="5" style="249" customWidth="1"/>
    <col min="1298" max="1299" width="2.5703125" style="249" customWidth="1"/>
    <col min="1300" max="1300" width="5" style="249" customWidth="1"/>
    <col min="1301" max="1302" width="7.5703125" style="249" customWidth="1"/>
    <col min="1303" max="1303" width="7" style="249" customWidth="1"/>
    <col min="1304" max="1304" width="0.5703125" style="249" customWidth="1"/>
    <col min="1305" max="1305" width="10.7109375" style="249" customWidth="1"/>
    <col min="1306" max="1307" width="9.28515625" style="249" customWidth="1"/>
    <col min="1308" max="1308" width="6.85546875" style="249" customWidth="1"/>
    <col min="1309" max="1309" width="0" style="249" hidden="1" customWidth="1"/>
    <col min="1310" max="1536" width="9.140625" style="249"/>
    <col min="1537" max="1537" width="3.42578125" style="249" customWidth="1"/>
    <col min="1538" max="1538" width="11.7109375" style="249" customWidth="1"/>
    <col min="1539" max="1539" width="2.5703125" style="249" customWidth="1"/>
    <col min="1540" max="1540" width="9.85546875" style="249" customWidth="1"/>
    <col min="1541" max="1541" width="8.85546875" style="249" customWidth="1"/>
    <col min="1542" max="1542" width="4.140625" style="249" customWidth="1"/>
    <col min="1543" max="1543" width="7.140625" style="249" customWidth="1"/>
    <col min="1544" max="1549" width="5" style="249" customWidth="1"/>
    <col min="1550" max="1550" width="0.140625" style="249" customWidth="1"/>
    <col min="1551" max="1551" width="4.85546875" style="249" customWidth="1"/>
    <col min="1552" max="1553" width="5" style="249" customWidth="1"/>
    <col min="1554" max="1555" width="2.5703125" style="249" customWidth="1"/>
    <col min="1556" max="1556" width="5" style="249" customWidth="1"/>
    <col min="1557" max="1558" width="7.5703125" style="249" customWidth="1"/>
    <col min="1559" max="1559" width="7" style="249" customWidth="1"/>
    <col min="1560" max="1560" width="0.5703125" style="249" customWidth="1"/>
    <col min="1561" max="1561" width="10.7109375" style="249" customWidth="1"/>
    <col min="1562" max="1563" width="9.28515625" style="249" customWidth="1"/>
    <col min="1564" max="1564" width="6.85546875" style="249" customWidth="1"/>
    <col min="1565" max="1565" width="0" style="249" hidden="1" customWidth="1"/>
    <col min="1566" max="1792" width="9.140625" style="249"/>
    <col min="1793" max="1793" width="3.42578125" style="249" customWidth="1"/>
    <col min="1794" max="1794" width="11.7109375" style="249" customWidth="1"/>
    <col min="1795" max="1795" width="2.5703125" style="249" customWidth="1"/>
    <col min="1796" max="1796" width="9.85546875" style="249" customWidth="1"/>
    <col min="1797" max="1797" width="8.85546875" style="249" customWidth="1"/>
    <col min="1798" max="1798" width="4.140625" style="249" customWidth="1"/>
    <col min="1799" max="1799" width="7.140625" style="249" customWidth="1"/>
    <col min="1800" max="1805" width="5" style="249" customWidth="1"/>
    <col min="1806" max="1806" width="0.140625" style="249" customWidth="1"/>
    <col min="1807" max="1807" width="4.85546875" style="249" customWidth="1"/>
    <col min="1808" max="1809" width="5" style="249" customWidth="1"/>
    <col min="1810" max="1811" width="2.5703125" style="249" customWidth="1"/>
    <col min="1812" max="1812" width="5" style="249" customWidth="1"/>
    <col min="1813" max="1814" width="7.5703125" style="249" customWidth="1"/>
    <col min="1815" max="1815" width="7" style="249" customWidth="1"/>
    <col min="1816" max="1816" width="0.5703125" style="249" customWidth="1"/>
    <col min="1817" max="1817" width="10.7109375" style="249" customWidth="1"/>
    <col min="1818" max="1819" width="9.28515625" style="249" customWidth="1"/>
    <col min="1820" max="1820" width="6.85546875" style="249" customWidth="1"/>
    <col min="1821" max="1821" width="0" style="249" hidden="1" customWidth="1"/>
    <col min="1822" max="2048" width="9.140625" style="249"/>
    <col min="2049" max="2049" width="3.42578125" style="249" customWidth="1"/>
    <col min="2050" max="2050" width="11.7109375" style="249" customWidth="1"/>
    <col min="2051" max="2051" width="2.5703125" style="249" customWidth="1"/>
    <col min="2052" max="2052" width="9.85546875" style="249" customWidth="1"/>
    <col min="2053" max="2053" width="8.85546875" style="249" customWidth="1"/>
    <col min="2054" max="2054" width="4.140625" style="249" customWidth="1"/>
    <col min="2055" max="2055" width="7.140625" style="249" customWidth="1"/>
    <col min="2056" max="2061" width="5" style="249" customWidth="1"/>
    <col min="2062" max="2062" width="0.140625" style="249" customWidth="1"/>
    <col min="2063" max="2063" width="4.85546875" style="249" customWidth="1"/>
    <col min="2064" max="2065" width="5" style="249" customWidth="1"/>
    <col min="2066" max="2067" width="2.5703125" style="249" customWidth="1"/>
    <col min="2068" max="2068" width="5" style="249" customWidth="1"/>
    <col min="2069" max="2070" width="7.5703125" style="249" customWidth="1"/>
    <col min="2071" max="2071" width="7" style="249" customWidth="1"/>
    <col min="2072" max="2072" width="0.5703125" style="249" customWidth="1"/>
    <col min="2073" max="2073" width="10.7109375" style="249" customWidth="1"/>
    <col min="2074" max="2075" width="9.28515625" style="249" customWidth="1"/>
    <col min="2076" max="2076" width="6.85546875" style="249" customWidth="1"/>
    <col min="2077" max="2077" width="0" style="249" hidden="1" customWidth="1"/>
    <col min="2078" max="2304" width="9.140625" style="249"/>
    <col min="2305" max="2305" width="3.42578125" style="249" customWidth="1"/>
    <col min="2306" max="2306" width="11.7109375" style="249" customWidth="1"/>
    <col min="2307" max="2307" width="2.5703125" style="249" customWidth="1"/>
    <col min="2308" max="2308" width="9.85546875" style="249" customWidth="1"/>
    <col min="2309" max="2309" width="8.85546875" style="249" customWidth="1"/>
    <col min="2310" max="2310" width="4.140625" style="249" customWidth="1"/>
    <col min="2311" max="2311" width="7.140625" style="249" customWidth="1"/>
    <col min="2312" max="2317" width="5" style="249" customWidth="1"/>
    <col min="2318" max="2318" width="0.140625" style="249" customWidth="1"/>
    <col min="2319" max="2319" width="4.85546875" style="249" customWidth="1"/>
    <col min="2320" max="2321" width="5" style="249" customWidth="1"/>
    <col min="2322" max="2323" width="2.5703125" style="249" customWidth="1"/>
    <col min="2324" max="2324" width="5" style="249" customWidth="1"/>
    <col min="2325" max="2326" width="7.5703125" style="249" customWidth="1"/>
    <col min="2327" max="2327" width="7" style="249" customWidth="1"/>
    <col min="2328" max="2328" width="0.5703125" style="249" customWidth="1"/>
    <col min="2329" max="2329" width="10.7109375" style="249" customWidth="1"/>
    <col min="2330" max="2331" width="9.28515625" style="249" customWidth="1"/>
    <col min="2332" max="2332" width="6.85546875" style="249" customWidth="1"/>
    <col min="2333" max="2333" width="0" style="249" hidden="1" customWidth="1"/>
    <col min="2334" max="2560" width="9.140625" style="249"/>
    <col min="2561" max="2561" width="3.42578125" style="249" customWidth="1"/>
    <col min="2562" max="2562" width="11.7109375" style="249" customWidth="1"/>
    <col min="2563" max="2563" width="2.5703125" style="249" customWidth="1"/>
    <col min="2564" max="2564" width="9.85546875" style="249" customWidth="1"/>
    <col min="2565" max="2565" width="8.85546875" style="249" customWidth="1"/>
    <col min="2566" max="2566" width="4.140625" style="249" customWidth="1"/>
    <col min="2567" max="2567" width="7.140625" style="249" customWidth="1"/>
    <col min="2568" max="2573" width="5" style="249" customWidth="1"/>
    <col min="2574" max="2574" width="0.140625" style="249" customWidth="1"/>
    <col min="2575" max="2575" width="4.85546875" style="249" customWidth="1"/>
    <col min="2576" max="2577" width="5" style="249" customWidth="1"/>
    <col min="2578" max="2579" width="2.5703125" style="249" customWidth="1"/>
    <col min="2580" max="2580" width="5" style="249" customWidth="1"/>
    <col min="2581" max="2582" width="7.5703125" style="249" customWidth="1"/>
    <col min="2583" max="2583" width="7" style="249" customWidth="1"/>
    <col min="2584" max="2584" width="0.5703125" style="249" customWidth="1"/>
    <col min="2585" max="2585" width="10.7109375" style="249" customWidth="1"/>
    <col min="2586" max="2587" width="9.28515625" style="249" customWidth="1"/>
    <col min="2588" max="2588" width="6.85546875" style="249" customWidth="1"/>
    <col min="2589" max="2589" width="0" style="249" hidden="1" customWidth="1"/>
    <col min="2590" max="2816" width="9.140625" style="249"/>
    <col min="2817" max="2817" width="3.42578125" style="249" customWidth="1"/>
    <col min="2818" max="2818" width="11.7109375" style="249" customWidth="1"/>
    <col min="2819" max="2819" width="2.5703125" style="249" customWidth="1"/>
    <col min="2820" max="2820" width="9.85546875" style="249" customWidth="1"/>
    <col min="2821" max="2821" width="8.85546875" style="249" customWidth="1"/>
    <col min="2822" max="2822" width="4.140625" style="249" customWidth="1"/>
    <col min="2823" max="2823" width="7.140625" style="249" customWidth="1"/>
    <col min="2824" max="2829" width="5" style="249" customWidth="1"/>
    <col min="2830" max="2830" width="0.140625" style="249" customWidth="1"/>
    <col min="2831" max="2831" width="4.85546875" style="249" customWidth="1"/>
    <col min="2832" max="2833" width="5" style="249" customWidth="1"/>
    <col min="2834" max="2835" width="2.5703125" style="249" customWidth="1"/>
    <col min="2836" max="2836" width="5" style="249" customWidth="1"/>
    <col min="2837" max="2838" width="7.5703125" style="249" customWidth="1"/>
    <col min="2839" max="2839" width="7" style="249" customWidth="1"/>
    <col min="2840" max="2840" width="0.5703125" style="249" customWidth="1"/>
    <col min="2841" max="2841" width="10.7109375" style="249" customWidth="1"/>
    <col min="2842" max="2843" width="9.28515625" style="249" customWidth="1"/>
    <col min="2844" max="2844" width="6.85546875" style="249" customWidth="1"/>
    <col min="2845" max="2845" width="0" style="249" hidden="1" customWidth="1"/>
    <col min="2846" max="3072" width="9.140625" style="249"/>
    <col min="3073" max="3073" width="3.42578125" style="249" customWidth="1"/>
    <col min="3074" max="3074" width="11.7109375" style="249" customWidth="1"/>
    <col min="3075" max="3075" width="2.5703125" style="249" customWidth="1"/>
    <col min="3076" max="3076" width="9.85546875" style="249" customWidth="1"/>
    <col min="3077" max="3077" width="8.85546875" style="249" customWidth="1"/>
    <col min="3078" max="3078" width="4.140625" style="249" customWidth="1"/>
    <col min="3079" max="3079" width="7.140625" style="249" customWidth="1"/>
    <col min="3080" max="3085" width="5" style="249" customWidth="1"/>
    <col min="3086" max="3086" width="0.140625" style="249" customWidth="1"/>
    <col min="3087" max="3087" width="4.85546875" style="249" customWidth="1"/>
    <col min="3088" max="3089" width="5" style="249" customWidth="1"/>
    <col min="3090" max="3091" width="2.5703125" style="249" customWidth="1"/>
    <col min="3092" max="3092" width="5" style="249" customWidth="1"/>
    <col min="3093" max="3094" width="7.5703125" style="249" customWidth="1"/>
    <col min="3095" max="3095" width="7" style="249" customWidth="1"/>
    <col min="3096" max="3096" width="0.5703125" style="249" customWidth="1"/>
    <col min="3097" max="3097" width="10.7109375" style="249" customWidth="1"/>
    <col min="3098" max="3099" width="9.28515625" style="249" customWidth="1"/>
    <col min="3100" max="3100" width="6.85546875" style="249" customWidth="1"/>
    <col min="3101" max="3101" width="0" style="249" hidden="1" customWidth="1"/>
    <col min="3102" max="3328" width="9.140625" style="249"/>
    <col min="3329" max="3329" width="3.42578125" style="249" customWidth="1"/>
    <col min="3330" max="3330" width="11.7109375" style="249" customWidth="1"/>
    <col min="3331" max="3331" width="2.5703125" style="249" customWidth="1"/>
    <col min="3332" max="3332" width="9.85546875" style="249" customWidth="1"/>
    <col min="3333" max="3333" width="8.85546875" style="249" customWidth="1"/>
    <col min="3334" max="3334" width="4.140625" style="249" customWidth="1"/>
    <col min="3335" max="3335" width="7.140625" style="249" customWidth="1"/>
    <col min="3336" max="3341" width="5" style="249" customWidth="1"/>
    <col min="3342" max="3342" width="0.140625" style="249" customWidth="1"/>
    <col min="3343" max="3343" width="4.85546875" style="249" customWidth="1"/>
    <col min="3344" max="3345" width="5" style="249" customWidth="1"/>
    <col min="3346" max="3347" width="2.5703125" style="249" customWidth="1"/>
    <col min="3348" max="3348" width="5" style="249" customWidth="1"/>
    <col min="3349" max="3350" width="7.5703125" style="249" customWidth="1"/>
    <col min="3351" max="3351" width="7" style="249" customWidth="1"/>
    <col min="3352" max="3352" width="0.5703125" style="249" customWidth="1"/>
    <col min="3353" max="3353" width="10.7109375" style="249" customWidth="1"/>
    <col min="3354" max="3355" width="9.28515625" style="249" customWidth="1"/>
    <col min="3356" max="3356" width="6.85546875" style="249" customWidth="1"/>
    <col min="3357" max="3357" width="0" style="249" hidden="1" customWidth="1"/>
    <col min="3358" max="3584" width="9.140625" style="249"/>
    <col min="3585" max="3585" width="3.42578125" style="249" customWidth="1"/>
    <col min="3586" max="3586" width="11.7109375" style="249" customWidth="1"/>
    <col min="3587" max="3587" width="2.5703125" style="249" customWidth="1"/>
    <col min="3588" max="3588" width="9.85546875" style="249" customWidth="1"/>
    <col min="3589" max="3589" width="8.85546875" style="249" customWidth="1"/>
    <col min="3590" max="3590" width="4.140625" style="249" customWidth="1"/>
    <col min="3591" max="3591" width="7.140625" style="249" customWidth="1"/>
    <col min="3592" max="3597" width="5" style="249" customWidth="1"/>
    <col min="3598" max="3598" width="0.140625" style="249" customWidth="1"/>
    <col min="3599" max="3599" width="4.85546875" style="249" customWidth="1"/>
    <col min="3600" max="3601" width="5" style="249" customWidth="1"/>
    <col min="3602" max="3603" width="2.5703125" style="249" customWidth="1"/>
    <col min="3604" max="3604" width="5" style="249" customWidth="1"/>
    <col min="3605" max="3606" width="7.5703125" style="249" customWidth="1"/>
    <col min="3607" max="3607" width="7" style="249" customWidth="1"/>
    <col min="3608" max="3608" width="0.5703125" style="249" customWidth="1"/>
    <col min="3609" max="3609" width="10.7109375" style="249" customWidth="1"/>
    <col min="3610" max="3611" width="9.28515625" style="249" customWidth="1"/>
    <col min="3612" max="3612" width="6.85546875" style="249" customWidth="1"/>
    <col min="3613" max="3613" width="0" style="249" hidden="1" customWidth="1"/>
    <col min="3614" max="3840" width="9.140625" style="249"/>
    <col min="3841" max="3841" width="3.42578125" style="249" customWidth="1"/>
    <col min="3842" max="3842" width="11.7109375" style="249" customWidth="1"/>
    <col min="3843" max="3843" width="2.5703125" style="249" customWidth="1"/>
    <col min="3844" max="3844" width="9.85546875" style="249" customWidth="1"/>
    <col min="3845" max="3845" width="8.85546875" style="249" customWidth="1"/>
    <col min="3846" max="3846" width="4.140625" style="249" customWidth="1"/>
    <col min="3847" max="3847" width="7.140625" style="249" customWidth="1"/>
    <col min="3848" max="3853" width="5" style="249" customWidth="1"/>
    <col min="3854" max="3854" width="0.140625" style="249" customWidth="1"/>
    <col min="3855" max="3855" width="4.85546875" style="249" customWidth="1"/>
    <col min="3856" max="3857" width="5" style="249" customWidth="1"/>
    <col min="3858" max="3859" width="2.5703125" style="249" customWidth="1"/>
    <col min="3860" max="3860" width="5" style="249" customWidth="1"/>
    <col min="3861" max="3862" width="7.5703125" style="249" customWidth="1"/>
    <col min="3863" max="3863" width="7" style="249" customWidth="1"/>
    <col min="3864" max="3864" width="0.5703125" style="249" customWidth="1"/>
    <col min="3865" max="3865" width="10.7109375" style="249" customWidth="1"/>
    <col min="3866" max="3867" width="9.28515625" style="249" customWidth="1"/>
    <col min="3868" max="3868" width="6.85546875" style="249" customWidth="1"/>
    <col min="3869" max="3869" width="0" style="249" hidden="1" customWidth="1"/>
    <col min="3870" max="4096" width="9.140625" style="249"/>
    <col min="4097" max="4097" width="3.42578125" style="249" customWidth="1"/>
    <col min="4098" max="4098" width="11.7109375" style="249" customWidth="1"/>
    <col min="4099" max="4099" width="2.5703125" style="249" customWidth="1"/>
    <col min="4100" max="4100" width="9.85546875" style="249" customWidth="1"/>
    <col min="4101" max="4101" width="8.85546875" style="249" customWidth="1"/>
    <col min="4102" max="4102" width="4.140625" style="249" customWidth="1"/>
    <col min="4103" max="4103" width="7.140625" style="249" customWidth="1"/>
    <col min="4104" max="4109" width="5" style="249" customWidth="1"/>
    <col min="4110" max="4110" width="0.140625" style="249" customWidth="1"/>
    <col min="4111" max="4111" width="4.85546875" style="249" customWidth="1"/>
    <col min="4112" max="4113" width="5" style="249" customWidth="1"/>
    <col min="4114" max="4115" width="2.5703125" style="249" customWidth="1"/>
    <col min="4116" max="4116" width="5" style="249" customWidth="1"/>
    <col min="4117" max="4118" width="7.5703125" style="249" customWidth="1"/>
    <col min="4119" max="4119" width="7" style="249" customWidth="1"/>
    <col min="4120" max="4120" width="0.5703125" style="249" customWidth="1"/>
    <col min="4121" max="4121" width="10.7109375" style="249" customWidth="1"/>
    <col min="4122" max="4123" width="9.28515625" style="249" customWidth="1"/>
    <col min="4124" max="4124" width="6.85546875" style="249" customWidth="1"/>
    <col min="4125" max="4125" width="0" style="249" hidden="1" customWidth="1"/>
    <col min="4126" max="4352" width="9.140625" style="249"/>
    <col min="4353" max="4353" width="3.42578125" style="249" customWidth="1"/>
    <col min="4354" max="4354" width="11.7109375" style="249" customWidth="1"/>
    <col min="4355" max="4355" width="2.5703125" style="249" customWidth="1"/>
    <col min="4356" max="4356" width="9.85546875" style="249" customWidth="1"/>
    <col min="4357" max="4357" width="8.85546875" style="249" customWidth="1"/>
    <col min="4358" max="4358" width="4.140625" style="249" customWidth="1"/>
    <col min="4359" max="4359" width="7.140625" style="249" customWidth="1"/>
    <col min="4360" max="4365" width="5" style="249" customWidth="1"/>
    <col min="4366" max="4366" width="0.140625" style="249" customWidth="1"/>
    <col min="4367" max="4367" width="4.85546875" style="249" customWidth="1"/>
    <col min="4368" max="4369" width="5" style="249" customWidth="1"/>
    <col min="4370" max="4371" width="2.5703125" style="249" customWidth="1"/>
    <col min="4372" max="4372" width="5" style="249" customWidth="1"/>
    <col min="4373" max="4374" width="7.5703125" style="249" customWidth="1"/>
    <col min="4375" max="4375" width="7" style="249" customWidth="1"/>
    <col min="4376" max="4376" width="0.5703125" style="249" customWidth="1"/>
    <col min="4377" max="4377" width="10.7109375" style="249" customWidth="1"/>
    <col min="4378" max="4379" width="9.28515625" style="249" customWidth="1"/>
    <col min="4380" max="4380" width="6.85546875" style="249" customWidth="1"/>
    <col min="4381" max="4381" width="0" style="249" hidden="1" customWidth="1"/>
    <col min="4382" max="4608" width="9.140625" style="249"/>
    <col min="4609" max="4609" width="3.42578125" style="249" customWidth="1"/>
    <col min="4610" max="4610" width="11.7109375" style="249" customWidth="1"/>
    <col min="4611" max="4611" width="2.5703125" style="249" customWidth="1"/>
    <col min="4612" max="4612" width="9.85546875" style="249" customWidth="1"/>
    <col min="4613" max="4613" width="8.85546875" style="249" customWidth="1"/>
    <col min="4614" max="4614" width="4.140625" style="249" customWidth="1"/>
    <col min="4615" max="4615" width="7.140625" style="249" customWidth="1"/>
    <col min="4616" max="4621" width="5" style="249" customWidth="1"/>
    <col min="4622" max="4622" width="0.140625" style="249" customWidth="1"/>
    <col min="4623" max="4623" width="4.85546875" style="249" customWidth="1"/>
    <col min="4624" max="4625" width="5" style="249" customWidth="1"/>
    <col min="4626" max="4627" width="2.5703125" style="249" customWidth="1"/>
    <col min="4628" max="4628" width="5" style="249" customWidth="1"/>
    <col min="4629" max="4630" width="7.5703125" style="249" customWidth="1"/>
    <col min="4631" max="4631" width="7" style="249" customWidth="1"/>
    <col min="4632" max="4632" width="0.5703125" style="249" customWidth="1"/>
    <col min="4633" max="4633" width="10.7109375" style="249" customWidth="1"/>
    <col min="4634" max="4635" width="9.28515625" style="249" customWidth="1"/>
    <col min="4636" max="4636" width="6.85546875" style="249" customWidth="1"/>
    <col min="4637" max="4637" width="0" style="249" hidden="1" customWidth="1"/>
    <col min="4638" max="4864" width="9.140625" style="249"/>
    <col min="4865" max="4865" width="3.42578125" style="249" customWidth="1"/>
    <col min="4866" max="4866" width="11.7109375" style="249" customWidth="1"/>
    <col min="4867" max="4867" width="2.5703125" style="249" customWidth="1"/>
    <col min="4868" max="4868" width="9.85546875" style="249" customWidth="1"/>
    <col min="4869" max="4869" width="8.85546875" style="249" customWidth="1"/>
    <col min="4870" max="4870" width="4.140625" style="249" customWidth="1"/>
    <col min="4871" max="4871" width="7.140625" style="249" customWidth="1"/>
    <col min="4872" max="4877" width="5" style="249" customWidth="1"/>
    <col min="4878" max="4878" width="0.140625" style="249" customWidth="1"/>
    <col min="4879" max="4879" width="4.85546875" style="249" customWidth="1"/>
    <col min="4880" max="4881" width="5" style="249" customWidth="1"/>
    <col min="4882" max="4883" width="2.5703125" style="249" customWidth="1"/>
    <col min="4884" max="4884" width="5" style="249" customWidth="1"/>
    <col min="4885" max="4886" width="7.5703125" style="249" customWidth="1"/>
    <col min="4887" max="4887" width="7" style="249" customWidth="1"/>
    <col min="4888" max="4888" width="0.5703125" style="249" customWidth="1"/>
    <col min="4889" max="4889" width="10.7109375" style="249" customWidth="1"/>
    <col min="4890" max="4891" width="9.28515625" style="249" customWidth="1"/>
    <col min="4892" max="4892" width="6.85546875" style="249" customWidth="1"/>
    <col min="4893" max="4893" width="0" style="249" hidden="1" customWidth="1"/>
    <col min="4894" max="5120" width="9.140625" style="249"/>
    <col min="5121" max="5121" width="3.42578125" style="249" customWidth="1"/>
    <col min="5122" max="5122" width="11.7109375" style="249" customWidth="1"/>
    <col min="5123" max="5123" width="2.5703125" style="249" customWidth="1"/>
    <col min="5124" max="5124" width="9.85546875" style="249" customWidth="1"/>
    <col min="5125" max="5125" width="8.85546875" style="249" customWidth="1"/>
    <col min="5126" max="5126" width="4.140625" style="249" customWidth="1"/>
    <col min="5127" max="5127" width="7.140625" style="249" customWidth="1"/>
    <col min="5128" max="5133" width="5" style="249" customWidth="1"/>
    <col min="5134" max="5134" width="0.140625" style="249" customWidth="1"/>
    <col min="5135" max="5135" width="4.85546875" style="249" customWidth="1"/>
    <col min="5136" max="5137" width="5" style="249" customWidth="1"/>
    <col min="5138" max="5139" width="2.5703125" style="249" customWidth="1"/>
    <col min="5140" max="5140" width="5" style="249" customWidth="1"/>
    <col min="5141" max="5142" width="7.5703125" style="249" customWidth="1"/>
    <col min="5143" max="5143" width="7" style="249" customWidth="1"/>
    <col min="5144" max="5144" width="0.5703125" style="249" customWidth="1"/>
    <col min="5145" max="5145" width="10.7109375" style="249" customWidth="1"/>
    <col min="5146" max="5147" width="9.28515625" style="249" customWidth="1"/>
    <col min="5148" max="5148" width="6.85546875" style="249" customWidth="1"/>
    <col min="5149" max="5149" width="0" style="249" hidden="1" customWidth="1"/>
    <col min="5150" max="5376" width="9.140625" style="249"/>
    <col min="5377" max="5377" width="3.42578125" style="249" customWidth="1"/>
    <col min="5378" max="5378" width="11.7109375" style="249" customWidth="1"/>
    <col min="5379" max="5379" width="2.5703125" style="249" customWidth="1"/>
    <col min="5380" max="5380" width="9.85546875" style="249" customWidth="1"/>
    <col min="5381" max="5381" width="8.85546875" style="249" customWidth="1"/>
    <col min="5382" max="5382" width="4.140625" style="249" customWidth="1"/>
    <col min="5383" max="5383" width="7.140625" style="249" customWidth="1"/>
    <col min="5384" max="5389" width="5" style="249" customWidth="1"/>
    <col min="5390" max="5390" width="0.140625" style="249" customWidth="1"/>
    <col min="5391" max="5391" width="4.85546875" style="249" customWidth="1"/>
    <col min="5392" max="5393" width="5" style="249" customWidth="1"/>
    <col min="5394" max="5395" width="2.5703125" style="249" customWidth="1"/>
    <col min="5396" max="5396" width="5" style="249" customWidth="1"/>
    <col min="5397" max="5398" width="7.5703125" style="249" customWidth="1"/>
    <col min="5399" max="5399" width="7" style="249" customWidth="1"/>
    <col min="5400" max="5400" width="0.5703125" style="249" customWidth="1"/>
    <col min="5401" max="5401" width="10.7109375" style="249" customWidth="1"/>
    <col min="5402" max="5403" width="9.28515625" style="249" customWidth="1"/>
    <col min="5404" max="5404" width="6.85546875" style="249" customWidth="1"/>
    <col min="5405" max="5405" width="0" style="249" hidden="1" customWidth="1"/>
    <col min="5406" max="5632" width="9.140625" style="249"/>
    <col min="5633" max="5633" width="3.42578125" style="249" customWidth="1"/>
    <col min="5634" max="5634" width="11.7109375" style="249" customWidth="1"/>
    <col min="5635" max="5635" width="2.5703125" style="249" customWidth="1"/>
    <col min="5636" max="5636" width="9.85546875" style="249" customWidth="1"/>
    <col min="5637" max="5637" width="8.85546875" style="249" customWidth="1"/>
    <col min="5638" max="5638" width="4.140625" style="249" customWidth="1"/>
    <col min="5639" max="5639" width="7.140625" style="249" customWidth="1"/>
    <col min="5640" max="5645" width="5" style="249" customWidth="1"/>
    <col min="5646" max="5646" width="0.140625" style="249" customWidth="1"/>
    <col min="5647" max="5647" width="4.85546875" style="249" customWidth="1"/>
    <col min="5648" max="5649" width="5" style="249" customWidth="1"/>
    <col min="5650" max="5651" width="2.5703125" style="249" customWidth="1"/>
    <col min="5652" max="5652" width="5" style="249" customWidth="1"/>
    <col min="5653" max="5654" width="7.5703125" style="249" customWidth="1"/>
    <col min="5655" max="5655" width="7" style="249" customWidth="1"/>
    <col min="5656" max="5656" width="0.5703125" style="249" customWidth="1"/>
    <col min="5657" max="5657" width="10.7109375" style="249" customWidth="1"/>
    <col min="5658" max="5659" width="9.28515625" style="249" customWidth="1"/>
    <col min="5660" max="5660" width="6.85546875" style="249" customWidth="1"/>
    <col min="5661" max="5661" width="0" style="249" hidden="1" customWidth="1"/>
    <col min="5662" max="5888" width="9.140625" style="249"/>
    <col min="5889" max="5889" width="3.42578125" style="249" customWidth="1"/>
    <col min="5890" max="5890" width="11.7109375" style="249" customWidth="1"/>
    <col min="5891" max="5891" width="2.5703125" style="249" customWidth="1"/>
    <col min="5892" max="5892" width="9.85546875" style="249" customWidth="1"/>
    <col min="5893" max="5893" width="8.85546875" style="249" customWidth="1"/>
    <col min="5894" max="5894" width="4.140625" style="249" customWidth="1"/>
    <col min="5895" max="5895" width="7.140625" style="249" customWidth="1"/>
    <col min="5896" max="5901" width="5" style="249" customWidth="1"/>
    <col min="5902" max="5902" width="0.140625" style="249" customWidth="1"/>
    <col min="5903" max="5903" width="4.85546875" style="249" customWidth="1"/>
    <col min="5904" max="5905" width="5" style="249" customWidth="1"/>
    <col min="5906" max="5907" width="2.5703125" style="249" customWidth="1"/>
    <col min="5908" max="5908" width="5" style="249" customWidth="1"/>
    <col min="5909" max="5910" width="7.5703125" style="249" customWidth="1"/>
    <col min="5911" max="5911" width="7" style="249" customWidth="1"/>
    <col min="5912" max="5912" width="0.5703125" style="249" customWidth="1"/>
    <col min="5913" max="5913" width="10.7109375" style="249" customWidth="1"/>
    <col min="5914" max="5915" width="9.28515625" style="249" customWidth="1"/>
    <col min="5916" max="5916" width="6.85546875" style="249" customWidth="1"/>
    <col min="5917" max="5917" width="0" style="249" hidden="1" customWidth="1"/>
    <col min="5918" max="6144" width="9.140625" style="249"/>
    <col min="6145" max="6145" width="3.42578125" style="249" customWidth="1"/>
    <col min="6146" max="6146" width="11.7109375" style="249" customWidth="1"/>
    <col min="6147" max="6147" width="2.5703125" style="249" customWidth="1"/>
    <col min="6148" max="6148" width="9.85546875" style="249" customWidth="1"/>
    <col min="6149" max="6149" width="8.85546875" style="249" customWidth="1"/>
    <col min="6150" max="6150" width="4.140625" style="249" customWidth="1"/>
    <col min="6151" max="6151" width="7.140625" style="249" customWidth="1"/>
    <col min="6152" max="6157" width="5" style="249" customWidth="1"/>
    <col min="6158" max="6158" width="0.140625" style="249" customWidth="1"/>
    <col min="6159" max="6159" width="4.85546875" style="249" customWidth="1"/>
    <col min="6160" max="6161" width="5" style="249" customWidth="1"/>
    <col min="6162" max="6163" width="2.5703125" style="249" customWidth="1"/>
    <col min="6164" max="6164" width="5" style="249" customWidth="1"/>
    <col min="6165" max="6166" width="7.5703125" style="249" customWidth="1"/>
    <col min="6167" max="6167" width="7" style="249" customWidth="1"/>
    <col min="6168" max="6168" width="0.5703125" style="249" customWidth="1"/>
    <col min="6169" max="6169" width="10.7109375" style="249" customWidth="1"/>
    <col min="6170" max="6171" width="9.28515625" style="249" customWidth="1"/>
    <col min="6172" max="6172" width="6.85546875" style="249" customWidth="1"/>
    <col min="6173" max="6173" width="0" style="249" hidden="1" customWidth="1"/>
    <col min="6174" max="6400" width="9.140625" style="249"/>
    <col min="6401" max="6401" width="3.42578125" style="249" customWidth="1"/>
    <col min="6402" max="6402" width="11.7109375" style="249" customWidth="1"/>
    <col min="6403" max="6403" width="2.5703125" style="249" customWidth="1"/>
    <col min="6404" max="6404" width="9.85546875" style="249" customWidth="1"/>
    <col min="6405" max="6405" width="8.85546875" style="249" customWidth="1"/>
    <col min="6406" max="6406" width="4.140625" style="249" customWidth="1"/>
    <col min="6407" max="6407" width="7.140625" style="249" customWidth="1"/>
    <col min="6408" max="6413" width="5" style="249" customWidth="1"/>
    <col min="6414" max="6414" width="0.140625" style="249" customWidth="1"/>
    <col min="6415" max="6415" width="4.85546875" style="249" customWidth="1"/>
    <col min="6416" max="6417" width="5" style="249" customWidth="1"/>
    <col min="6418" max="6419" width="2.5703125" style="249" customWidth="1"/>
    <col min="6420" max="6420" width="5" style="249" customWidth="1"/>
    <col min="6421" max="6422" width="7.5703125" style="249" customWidth="1"/>
    <col min="6423" max="6423" width="7" style="249" customWidth="1"/>
    <col min="6424" max="6424" width="0.5703125" style="249" customWidth="1"/>
    <col min="6425" max="6425" width="10.7109375" style="249" customWidth="1"/>
    <col min="6426" max="6427" width="9.28515625" style="249" customWidth="1"/>
    <col min="6428" max="6428" width="6.85546875" style="249" customWidth="1"/>
    <col min="6429" max="6429" width="0" style="249" hidden="1" customWidth="1"/>
    <col min="6430" max="6656" width="9.140625" style="249"/>
    <col min="6657" max="6657" width="3.42578125" style="249" customWidth="1"/>
    <col min="6658" max="6658" width="11.7109375" style="249" customWidth="1"/>
    <col min="6659" max="6659" width="2.5703125" style="249" customWidth="1"/>
    <col min="6660" max="6660" width="9.85546875" style="249" customWidth="1"/>
    <col min="6661" max="6661" width="8.85546875" style="249" customWidth="1"/>
    <col min="6662" max="6662" width="4.140625" style="249" customWidth="1"/>
    <col min="6663" max="6663" width="7.140625" style="249" customWidth="1"/>
    <col min="6664" max="6669" width="5" style="249" customWidth="1"/>
    <col min="6670" max="6670" width="0.140625" style="249" customWidth="1"/>
    <col min="6671" max="6671" width="4.85546875" style="249" customWidth="1"/>
    <col min="6672" max="6673" width="5" style="249" customWidth="1"/>
    <col min="6674" max="6675" width="2.5703125" style="249" customWidth="1"/>
    <col min="6676" max="6676" width="5" style="249" customWidth="1"/>
    <col min="6677" max="6678" width="7.5703125" style="249" customWidth="1"/>
    <col min="6679" max="6679" width="7" style="249" customWidth="1"/>
    <col min="6680" max="6680" width="0.5703125" style="249" customWidth="1"/>
    <col min="6681" max="6681" width="10.7109375" style="249" customWidth="1"/>
    <col min="6682" max="6683" width="9.28515625" style="249" customWidth="1"/>
    <col min="6684" max="6684" width="6.85546875" style="249" customWidth="1"/>
    <col min="6685" max="6685" width="0" style="249" hidden="1" customWidth="1"/>
    <col min="6686" max="6912" width="9.140625" style="249"/>
    <col min="6913" max="6913" width="3.42578125" style="249" customWidth="1"/>
    <col min="6914" max="6914" width="11.7109375" style="249" customWidth="1"/>
    <col min="6915" max="6915" width="2.5703125" style="249" customWidth="1"/>
    <col min="6916" max="6916" width="9.85546875" style="249" customWidth="1"/>
    <col min="6917" max="6917" width="8.85546875" style="249" customWidth="1"/>
    <col min="6918" max="6918" width="4.140625" style="249" customWidth="1"/>
    <col min="6919" max="6919" width="7.140625" style="249" customWidth="1"/>
    <col min="6920" max="6925" width="5" style="249" customWidth="1"/>
    <col min="6926" max="6926" width="0.140625" style="249" customWidth="1"/>
    <col min="6927" max="6927" width="4.85546875" style="249" customWidth="1"/>
    <col min="6928" max="6929" width="5" style="249" customWidth="1"/>
    <col min="6930" max="6931" width="2.5703125" style="249" customWidth="1"/>
    <col min="6932" max="6932" width="5" style="249" customWidth="1"/>
    <col min="6933" max="6934" width="7.5703125" style="249" customWidth="1"/>
    <col min="6935" max="6935" width="7" style="249" customWidth="1"/>
    <col min="6936" max="6936" width="0.5703125" style="249" customWidth="1"/>
    <col min="6937" max="6937" width="10.7109375" style="249" customWidth="1"/>
    <col min="6938" max="6939" width="9.28515625" style="249" customWidth="1"/>
    <col min="6940" max="6940" width="6.85546875" style="249" customWidth="1"/>
    <col min="6941" max="6941" width="0" style="249" hidden="1" customWidth="1"/>
    <col min="6942" max="7168" width="9.140625" style="249"/>
    <col min="7169" max="7169" width="3.42578125" style="249" customWidth="1"/>
    <col min="7170" max="7170" width="11.7109375" style="249" customWidth="1"/>
    <col min="7171" max="7171" width="2.5703125" style="249" customWidth="1"/>
    <col min="7172" max="7172" width="9.85546875" style="249" customWidth="1"/>
    <col min="7173" max="7173" width="8.85546875" style="249" customWidth="1"/>
    <col min="7174" max="7174" width="4.140625" style="249" customWidth="1"/>
    <col min="7175" max="7175" width="7.140625" style="249" customWidth="1"/>
    <col min="7176" max="7181" width="5" style="249" customWidth="1"/>
    <col min="7182" max="7182" width="0.140625" style="249" customWidth="1"/>
    <col min="7183" max="7183" width="4.85546875" style="249" customWidth="1"/>
    <col min="7184" max="7185" width="5" style="249" customWidth="1"/>
    <col min="7186" max="7187" width="2.5703125" style="249" customWidth="1"/>
    <col min="7188" max="7188" width="5" style="249" customWidth="1"/>
    <col min="7189" max="7190" width="7.5703125" style="249" customWidth="1"/>
    <col min="7191" max="7191" width="7" style="249" customWidth="1"/>
    <col min="7192" max="7192" width="0.5703125" style="249" customWidth="1"/>
    <col min="7193" max="7193" width="10.7109375" style="249" customWidth="1"/>
    <col min="7194" max="7195" width="9.28515625" style="249" customWidth="1"/>
    <col min="7196" max="7196" width="6.85546875" style="249" customWidth="1"/>
    <col min="7197" max="7197" width="0" style="249" hidden="1" customWidth="1"/>
    <col min="7198" max="7424" width="9.140625" style="249"/>
    <col min="7425" max="7425" width="3.42578125" style="249" customWidth="1"/>
    <col min="7426" max="7426" width="11.7109375" style="249" customWidth="1"/>
    <col min="7427" max="7427" width="2.5703125" style="249" customWidth="1"/>
    <col min="7428" max="7428" width="9.85546875" style="249" customWidth="1"/>
    <col min="7429" max="7429" width="8.85546875" style="249" customWidth="1"/>
    <col min="7430" max="7430" width="4.140625" style="249" customWidth="1"/>
    <col min="7431" max="7431" width="7.140625" style="249" customWidth="1"/>
    <col min="7432" max="7437" width="5" style="249" customWidth="1"/>
    <col min="7438" max="7438" width="0.140625" style="249" customWidth="1"/>
    <col min="7439" max="7439" width="4.85546875" style="249" customWidth="1"/>
    <col min="7440" max="7441" width="5" style="249" customWidth="1"/>
    <col min="7442" max="7443" width="2.5703125" style="249" customWidth="1"/>
    <col min="7444" max="7444" width="5" style="249" customWidth="1"/>
    <col min="7445" max="7446" width="7.5703125" style="249" customWidth="1"/>
    <col min="7447" max="7447" width="7" style="249" customWidth="1"/>
    <col min="7448" max="7448" width="0.5703125" style="249" customWidth="1"/>
    <col min="7449" max="7449" width="10.7109375" style="249" customWidth="1"/>
    <col min="7450" max="7451" width="9.28515625" style="249" customWidth="1"/>
    <col min="7452" max="7452" width="6.85546875" style="249" customWidth="1"/>
    <col min="7453" max="7453" width="0" style="249" hidden="1" customWidth="1"/>
    <col min="7454" max="7680" width="9.140625" style="249"/>
    <col min="7681" max="7681" width="3.42578125" style="249" customWidth="1"/>
    <col min="7682" max="7682" width="11.7109375" style="249" customWidth="1"/>
    <col min="7683" max="7683" width="2.5703125" style="249" customWidth="1"/>
    <col min="7684" max="7684" width="9.85546875" style="249" customWidth="1"/>
    <col min="7685" max="7685" width="8.85546875" style="249" customWidth="1"/>
    <col min="7686" max="7686" width="4.140625" style="249" customWidth="1"/>
    <col min="7687" max="7687" width="7.140625" style="249" customWidth="1"/>
    <col min="7688" max="7693" width="5" style="249" customWidth="1"/>
    <col min="7694" max="7694" width="0.140625" style="249" customWidth="1"/>
    <col min="7695" max="7695" width="4.85546875" style="249" customWidth="1"/>
    <col min="7696" max="7697" width="5" style="249" customWidth="1"/>
    <col min="7698" max="7699" width="2.5703125" style="249" customWidth="1"/>
    <col min="7700" max="7700" width="5" style="249" customWidth="1"/>
    <col min="7701" max="7702" width="7.5703125" style="249" customWidth="1"/>
    <col min="7703" max="7703" width="7" style="249" customWidth="1"/>
    <col min="7704" max="7704" width="0.5703125" style="249" customWidth="1"/>
    <col min="7705" max="7705" width="10.7109375" style="249" customWidth="1"/>
    <col min="7706" max="7707" width="9.28515625" style="249" customWidth="1"/>
    <col min="7708" max="7708" width="6.85546875" style="249" customWidth="1"/>
    <col min="7709" max="7709" width="0" style="249" hidden="1" customWidth="1"/>
    <col min="7710" max="7936" width="9.140625" style="249"/>
    <col min="7937" max="7937" width="3.42578125" style="249" customWidth="1"/>
    <col min="7938" max="7938" width="11.7109375" style="249" customWidth="1"/>
    <col min="7939" max="7939" width="2.5703125" style="249" customWidth="1"/>
    <col min="7940" max="7940" width="9.85546875" style="249" customWidth="1"/>
    <col min="7941" max="7941" width="8.85546875" style="249" customWidth="1"/>
    <col min="7942" max="7942" width="4.140625" style="249" customWidth="1"/>
    <col min="7943" max="7943" width="7.140625" style="249" customWidth="1"/>
    <col min="7944" max="7949" width="5" style="249" customWidth="1"/>
    <col min="7950" max="7950" width="0.140625" style="249" customWidth="1"/>
    <col min="7951" max="7951" width="4.85546875" style="249" customWidth="1"/>
    <col min="7952" max="7953" width="5" style="249" customWidth="1"/>
    <col min="7954" max="7955" width="2.5703125" style="249" customWidth="1"/>
    <col min="7956" max="7956" width="5" style="249" customWidth="1"/>
    <col min="7957" max="7958" width="7.5703125" style="249" customWidth="1"/>
    <col min="7959" max="7959" width="7" style="249" customWidth="1"/>
    <col min="7960" max="7960" width="0.5703125" style="249" customWidth="1"/>
    <col min="7961" max="7961" width="10.7109375" style="249" customWidth="1"/>
    <col min="7962" max="7963" width="9.28515625" style="249" customWidth="1"/>
    <col min="7964" max="7964" width="6.85546875" style="249" customWidth="1"/>
    <col min="7965" max="7965" width="0" style="249" hidden="1" customWidth="1"/>
    <col min="7966" max="8192" width="9.140625" style="249"/>
    <col min="8193" max="8193" width="3.42578125" style="249" customWidth="1"/>
    <col min="8194" max="8194" width="11.7109375" style="249" customWidth="1"/>
    <col min="8195" max="8195" width="2.5703125" style="249" customWidth="1"/>
    <col min="8196" max="8196" width="9.85546875" style="249" customWidth="1"/>
    <col min="8197" max="8197" width="8.85546875" style="249" customWidth="1"/>
    <col min="8198" max="8198" width="4.140625" style="249" customWidth="1"/>
    <col min="8199" max="8199" width="7.140625" style="249" customWidth="1"/>
    <col min="8200" max="8205" width="5" style="249" customWidth="1"/>
    <col min="8206" max="8206" width="0.140625" style="249" customWidth="1"/>
    <col min="8207" max="8207" width="4.85546875" style="249" customWidth="1"/>
    <col min="8208" max="8209" width="5" style="249" customWidth="1"/>
    <col min="8210" max="8211" width="2.5703125" style="249" customWidth="1"/>
    <col min="8212" max="8212" width="5" style="249" customWidth="1"/>
    <col min="8213" max="8214" width="7.5703125" style="249" customWidth="1"/>
    <col min="8215" max="8215" width="7" style="249" customWidth="1"/>
    <col min="8216" max="8216" width="0.5703125" style="249" customWidth="1"/>
    <col min="8217" max="8217" width="10.7109375" style="249" customWidth="1"/>
    <col min="8218" max="8219" width="9.28515625" style="249" customWidth="1"/>
    <col min="8220" max="8220" width="6.85546875" style="249" customWidth="1"/>
    <col min="8221" max="8221" width="0" style="249" hidden="1" customWidth="1"/>
    <col min="8222" max="8448" width="9.140625" style="249"/>
    <col min="8449" max="8449" width="3.42578125" style="249" customWidth="1"/>
    <col min="8450" max="8450" width="11.7109375" style="249" customWidth="1"/>
    <col min="8451" max="8451" width="2.5703125" style="249" customWidth="1"/>
    <col min="8452" max="8452" width="9.85546875" style="249" customWidth="1"/>
    <col min="8453" max="8453" width="8.85546875" style="249" customWidth="1"/>
    <col min="8454" max="8454" width="4.140625" style="249" customWidth="1"/>
    <col min="8455" max="8455" width="7.140625" style="249" customWidth="1"/>
    <col min="8456" max="8461" width="5" style="249" customWidth="1"/>
    <col min="8462" max="8462" width="0.140625" style="249" customWidth="1"/>
    <col min="8463" max="8463" width="4.85546875" style="249" customWidth="1"/>
    <col min="8464" max="8465" width="5" style="249" customWidth="1"/>
    <col min="8466" max="8467" width="2.5703125" style="249" customWidth="1"/>
    <col min="8468" max="8468" width="5" style="249" customWidth="1"/>
    <col min="8469" max="8470" width="7.5703125" style="249" customWidth="1"/>
    <col min="8471" max="8471" width="7" style="249" customWidth="1"/>
    <col min="8472" max="8472" width="0.5703125" style="249" customWidth="1"/>
    <col min="8473" max="8473" width="10.7109375" style="249" customWidth="1"/>
    <col min="8474" max="8475" width="9.28515625" style="249" customWidth="1"/>
    <col min="8476" max="8476" width="6.85546875" style="249" customWidth="1"/>
    <col min="8477" max="8477" width="0" style="249" hidden="1" customWidth="1"/>
    <col min="8478" max="8704" width="9.140625" style="249"/>
    <col min="8705" max="8705" width="3.42578125" style="249" customWidth="1"/>
    <col min="8706" max="8706" width="11.7109375" style="249" customWidth="1"/>
    <col min="8707" max="8707" width="2.5703125" style="249" customWidth="1"/>
    <col min="8708" max="8708" width="9.85546875" style="249" customWidth="1"/>
    <col min="8709" max="8709" width="8.85546875" style="249" customWidth="1"/>
    <col min="8710" max="8710" width="4.140625" style="249" customWidth="1"/>
    <col min="8711" max="8711" width="7.140625" style="249" customWidth="1"/>
    <col min="8712" max="8717" width="5" style="249" customWidth="1"/>
    <col min="8718" max="8718" width="0.140625" style="249" customWidth="1"/>
    <col min="8719" max="8719" width="4.85546875" style="249" customWidth="1"/>
    <col min="8720" max="8721" width="5" style="249" customWidth="1"/>
    <col min="8722" max="8723" width="2.5703125" style="249" customWidth="1"/>
    <col min="8724" max="8724" width="5" style="249" customWidth="1"/>
    <col min="8725" max="8726" width="7.5703125" style="249" customWidth="1"/>
    <col min="8727" max="8727" width="7" style="249" customWidth="1"/>
    <col min="8728" max="8728" width="0.5703125" style="249" customWidth="1"/>
    <col min="8729" max="8729" width="10.7109375" style="249" customWidth="1"/>
    <col min="8730" max="8731" width="9.28515625" style="249" customWidth="1"/>
    <col min="8732" max="8732" width="6.85546875" style="249" customWidth="1"/>
    <col min="8733" max="8733" width="0" style="249" hidden="1" customWidth="1"/>
    <col min="8734" max="8960" width="9.140625" style="249"/>
    <col min="8961" max="8961" width="3.42578125" style="249" customWidth="1"/>
    <col min="8962" max="8962" width="11.7109375" style="249" customWidth="1"/>
    <col min="8963" max="8963" width="2.5703125" style="249" customWidth="1"/>
    <col min="8964" max="8964" width="9.85546875" style="249" customWidth="1"/>
    <col min="8965" max="8965" width="8.85546875" style="249" customWidth="1"/>
    <col min="8966" max="8966" width="4.140625" style="249" customWidth="1"/>
    <col min="8967" max="8967" width="7.140625" style="249" customWidth="1"/>
    <col min="8968" max="8973" width="5" style="249" customWidth="1"/>
    <col min="8974" max="8974" width="0.140625" style="249" customWidth="1"/>
    <col min="8975" max="8975" width="4.85546875" style="249" customWidth="1"/>
    <col min="8976" max="8977" width="5" style="249" customWidth="1"/>
    <col min="8978" max="8979" width="2.5703125" style="249" customWidth="1"/>
    <col min="8980" max="8980" width="5" style="249" customWidth="1"/>
    <col min="8981" max="8982" width="7.5703125" style="249" customWidth="1"/>
    <col min="8983" max="8983" width="7" style="249" customWidth="1"/>
    <col min="8984" max="8984" width="0.5703125" style="249" customWidth="1"/>
    <col min="8985" max="8985" width="10.7109375" style="249" customWidth="1"/>
    <col min="8986" max="8987" width="9.28515625" style="249" customWidth="1"/>
    <col min="8988" max="8988" width="6.85546875" style="249" customWidth="1"/>
    <col min="8989" max="8989" width="0" style="249" hidden="1" customWidth="1"/>
    <col min="8990" max="9216" width="9.140625" style="249"/>
    <col min="9217" max="9217" width="3.42578125" style="249" customWidth="1"/>
    <col min="9218" max="9218" width="11.7109375" style="249" customWidth="1"/>
    <col min="9219" max="9219" width="2.5703125" style="249" customWidth="1"/>
    <col min="9220" max="9220" width="9.85546875" style="249" customWidth="1"/>
    <col min="9221" max="9221" width="8.85546875" style="249" customWidth="1"/>
    <col min="9222" max="9222" width="4.140625" style="249" customWidth="1"/>
    <col min="9223" max="9223" width="7.140625" style="249" customWidth="1"/>
    <col min="9224" max="9229" width="5" style="249" customWidth="1"/>
    <col min="9230" max="9230" width="0.140625" style="249" customWidth="1"/>
    <col min="9231" max="9231" width="4.85546875" style="249" customWidth="1"/>
    <col min="9232" max="9233" width="5" style="249" customWidth="1"/>
    <col min="9234" max="9235" width="2.5703125" style="249" customWidth="1"/>
    <col min="9236" max="9236" width="5" style="249" customWidth="1"/>
    <col min="9237" max="9238" width="7.5703125" style="249" customWidth="1"/>
    <col min="9239" max="9239" width="7" style="249" customWidth="1"/>
    <col min="9240" max="9240" width="0.5703125" style="249" customWidth="1"/>
    <col min="9241" max="9241" width="10.7109375" style="249" customWidth="1"/>
    <col min="9242" max="9243" width="9.28515625" style="249" customWidth="1"/>
    <col min="9244" max="9244" width="6.85546875" style="249" customWidth="1"/>
    <col min="9245" max="9245" width="0" style="249" hidden="1" customWidth="1"/>
    <col min="9246" max="9472" width="9.140625" style="249"/>
    <col min="9473" max="9473" width="3.42578125" style="249" customWidth="1"/>
    <col min="9474" max="9474" width="11.7109375" style="249" customWidth="1"/>
    <col min="9475" max="9475" width="2.5703125" style="249" customWidth="1"/>
    <col min="9476" max="9476" width="9.85546875" style="249" customWidth="1"/>
    <col min="9477" max="9477" width="8.85546875" style="249" customWidth="1"/>
    <col min="9478" max="9478" width="4.140625" style="249" customWidth="1"/>
    <col min="9479" max="9479" width="7.140625" style="249" customWidth="1"/>
    <col min="9480" max="9485" width="5" style="249" customWidth="1"/>
    <col min="9486" max="9486" width="0.140625" style="249" customWidth="1"/>
    <col min="9487" max="9487" width="4.85546875" style="249" customWidth="1"/>
    <col min="9488" max="9489" width="5" style="249" customWidth="1"/>
    <col min="9490" max="9491" width="2.5703125" style="249" customWidth="1"/>
    <col min="9492" max="9492" width="5" style="249" customWidth="1"/>
    <col min="9493" max="9494" width="7.5703125" style="249" customWidth="1"/>
    <col min="9495" max="9495" width="7" style="249" customWidth="1"/>
    <col min="9496" max="9496" width="0.5703125" style="249" customWidth="1"/>
    <col min="9497" max="9497" width="10.7109375" style="249" customWidth="1"/>
    <col min="9498" max="9499" width="9.28515625" style="249" customWidth="1"/>
    <col min="9500" max="9500" width="6.85546875" style="249" customWidth="1"/>
    <col min="9501" max="9501" width="0" style="249" hidden="1" customWidth="1"/>
    <col min="9502" max="9728" width="9.140625" style="249"/>
    <col min="9729" max="9729" width="3.42578125" style="249" customWidth="1"/>
    <col min="9730" max="9730" width="11.7109375" style="249" customWidth="1"/>
    <col min="9731" max="9731" width="2.5703125" style="249" customWidth="1"/>
    <col min="9732" max="9732" width="9.85546875" style="249" customWidth="1"/>
    <col min="9733" max="9733" width="8.85546875" style="249" customWidth="1"/>
    <col min="9734" max="9734" width="4.140625" style="249" customWidth="1"/>
    <col min="9735" max="9735" width="7.140625" style="249" customWidth="1"/>
    <col min="9736" max="9741" width="5" style="249" customWidth="1"/>
    <col min="9742" max="9742" width="0.140625" style="249" customWidth="1"/>
    <col min="9743" max="9743" width="4.85546875" style="249" customWidth="1"/>
    <col min="9744" max="9745" width="5" style="249" customWidth="1"/>
    <col min="9746" max="9747" width="2.5703125" style="249" customWidth="1"/>
    <col min="9748" max="9748" width="5" style="249" customWidth="1"/>
    <col min="9749" max="9750" width="7.5703125" style="249" customWidth="1"/>
    <col min="9751" max="9751" width="7" style="249" customWidth="1"/>
    <col min="9752" max="9752" width="0.5703125" style="249" customWidth="1"/>
    <col min="9753" max="9753" width="10.7109375" style="249" customWidth="1"/>
    <col min="9754" max="9755" width="9.28515625" style="249" customWidth="1"/>
    <col min="9756" max="9756" width="6.85546875" style="249" customWidth="1"/>
    <col min="9757" max="9757" width="0" style="249" hidden="1" customWidth="1"/>
    <col min="9758" max="9984" width="9.140625" style="249"/>
    <col min="9985" max="9985" width="3.42578125" style="249" customWidth="1"/>
    <col min="9986" max="9986" width="11.7109375" style="249" customWidth="1"/>
    <col min="9987" max="9987" width="2.5703125" style="249" customWidth="1"/>
    <col min="9988" max="9988" width="9.85546875" style="249" customWidth="1"/>
    <col min="9989" max="9989" width="8.85546875" style="249" customWidth="1"/>
    <col min="9990" max="9990" width="4.140625" style="249" customWidth="1"/>
    <col min="9991" max="9991" width="7.140625" style="249" customWidth="1"/>
    <col min="9992" max="9997" width="5" style="249" customWidth="1"/>
    <col min="9998" max="9998" width="0.140625" style="249" customWidth="1"/>
    <col min="9999" max="9999" width="4.85546875" style="249" customWidth="1"/>
    <col min="10000" max="10001" width="5" style="249" customWidth="1"/>
    <col min="10002" max="10003" width="2.5703125" style="249" customWidth="1"/>
    <col min="10004" max="10004" width="5" style="249" customWidth="1"/>
    <col min="10005" max="10006" width="7.5703125" style="249" customWidth="1"/>
    <col min="10007" max="10007" width="7" style="249" customWidth="1"/>
    <col min="10008" max="10008" width="0.5703125" style="249" customWidth="1"/>
    <col min="10009" max="10009" width="10.7109375" style="249" customWidth="1"/>
    <col min="10010" max="10011" width="9.28515625" style="249" customWidth="1"/>
    <col min="10012" max="10012" width="6.85546875" style="249" customWidth="1"/>
    <col min="10013" max="10013" width="0" style="249" hidden="1" customWidth="1"/>
    <col min="10014" max="10240" width="9.140625" style="249"/>
    <col min="10241" max="10241" width="3.42578125" style="249" customWidth="1"/>
    <col min="10242" max="10242" width="11.7109375" style="249" customWidth="1"/>
    <col min="10243" max="10243" width="2.5703125" style="249" customWidth="1"/>
    <col min="10244" max="10244" width="9.85546875" style="249" customWidth="1"/>
    <col min="10245" max="10245" width="8.85546875" style="249" customWidth="1"/>
    <col min="10246" max="10246" width="4.140625" style="249" customWidth="1"/>
    <col min="10247" max="10247" width="7.140625" style="249" customWidth="1"/>
    <col min="10248" max="10253" width="5" style="249" customWidth="1"/>
    <col min="10254" max="10254" width="0.140625" style="249" customWidth="1"/>
    <col min="10255" max="10255" width="4.85546875" style="249" customWidth="1"/>
    <col min="10256" max="10257" width="5" style="249" customWidth="1"/>
    <col min="10258" max="10259" width="2.5703125" style="249" customWidth="1"/>
    <col min="10260" max="10260" width="5" style="249" customWidth="1"/>
    <col min="10261" max="10262" width="7.5703125" style="249" customWidth="1"/>
    <col min="10263" max="10263" width="7" style="249" customWidth="1"/>
    <col min="10264" max="10264" width="0.5703125" style="249" customWidth="1"/>
    <col min="10265" max="10265" width="10.7109375" style="249" customWidth="1"/>
    <col min="10266" max="10267" width="9.28515625" style="249" customWidth="1"/>
    <col min="10268" max="10268" width="6.85546875" style="249" customWidth="1"/>
    <col min="10269" max="10269" width="0" style="249" hidden="1" customWidth="1"/>
    <col min="10270" max="10496" width="9.140625" style="249"/>
    <col min="10497" max="10497" width="3.42578125" style="249" customWidth="1"/>
    <col min="10498" max="10498" width="11.7109375" style="249" customWidth="1"/>
    <col min="10499" max="10499" width="2.5703125" style="249" customWidth="1"/>
    <col min="10500" max="10500" width="9.85546875" style="249" customWidth="1"/>
    <col min="10501" max="10501" width="8.85546875" style="249" customWidth="1"/>
    <col min="10502" max="10502" width="4.140625" style="249" customWidth="1"/>
    <col min="10503" max="10503" width="7.140625" style="249" customWidth="1"/>
    <col min="10504" max="10509" width="5" style="249" customWidth="1"/>
    <col min="10510" max="10510" width="0.140625" style="249" customWidth="1"/>
    <col min="10511" max="10511" width="4.85546875" style="249" customWidth="1"/>
    <col min="10512" max="10513" width="5" style="249" customWidth="1"/>
    <col min="10514" max="10515" width="2.5703125" style="249" customWidth="1"/>
    <col min="10516" max="10516" width="5" style="249" customWidth="1"/>
    <col min="10517" max="10518" width="7.5703125" style="249" customWidth="1"/>
    <col min="10519" max="10519" width="7" style="249" customWidth="1"/>
    <col min="10520" max="10520" width="0.5703125" style="249" customWidth="1"/>
    <col min="10521" max="10521" width="10.7109375" style="249" customWidth="1"/>
    <col min="10522" max="10523" width="9.28515625" style="249" customWidth="1"/>
    <col min="10524" max="10524" width="6.85546875" style="249" customWidth="1"/>
    <col min="10525" max="10525" width="0" style="249" hidden="1" customWidth="1"/>
    <col min="10526" max="10752" width="9.140625" style="249"/>
    <col min="10753" max="10753" width="3.42578125" style="249" customWidth="1"/>
    <col min="10754" max="10754" width="11.7109375" style="249" customWidth="1"/>
    <col min="10755" max="10755" width="2.5703125" style="249" customWidth="1"/>
    <col min="10756" max="10756" width="9.85546875" style="249" customWidth="1"/>
    <col min="10757" max="10757" width="8.85546875" style="249" customWidth="1"/>
    <col min="10758" max="10758" width="4.140625" style="249" customWidth="1"/>
    <col min="10759" max="10759" width="7.140625" style="249" customWidth="1"/>
    <col min="10760" max="10765" width="5" style="249" customWidth="1"/>
    <col min="10766" max="10766" width="0.140625" style="249" customWidth="1"/>
    <col min="10767" max="10767" width="4.85546875" style="249" customWidth="1"/>
    <col min="10768" max="10769" width="5" style="249" customWidth="1"/>
    <col min="10770" max="10771" width="2.5703125" style="249" customWidth="1"/>
    <col min="10772" max="10772" width="5" style="249" customWidth="1"/>
    <col min="10773" max="10774" width="7.5703125" style="249" customWidth="1"/>
    <col min="10775" max="10775" width="7" style="249" customWidth="1"/>
    <col min="10776" max="10776" width="0.5703125" style="249" customWidth="1"/>
    <col min="10777" max="10777" width="10.7109375" style="249" customWidth="1"/>
    <col min="10778" max="10779" width="9.28515625" style="249" customWidth="1"/>
    <col min="10780" max="10780" width="6.85546875" style="249" customWidth="1"/>
    <col min="10781" max="10781" width="0" style="249" hidden="1" customWidth="1"/>
    <col min="10782" max="11008" width="9.140625" style="249"/>
    <col min="11009" max="11009" width="3.42578125" style="249" customWidth="1"/>
    <col min="11010" max="11010" width="11.7109375" style="249" customWidth="1"/>
    <col min="11011" max="11011" width="2.5703125" style="249" customWidth="1"/>
    <col min="11012" max="11012" width="9.85546875" style="249" customWidth="1"/>
    <col min="11013" max="11013" width="8.85546875" style="249" customWidth="1"/>
    <col min="11014" max="11014" width="4.140625" style="249" customWidth="1"/>
    <col min="11015" max="11015" width="7.140625" style="249" customWidth="1"/>
    <col min="11016" max="11021" width="5" style="249" customWidth="1"/>
    <col min="11022" max="11022" width="0.140625" style="249" customWidth="1"/>
    <col min="11023" max="11023" width="4.85546875" style="249" customWidth="1"/>
    <col min="11024" max="11025" width="5" style="249" customWidth="1"/>
    <col min="11026" max="11027" width="2.5703125" style="249" customWidth="1"/>
    <col min="11028" max="11028" width="5" style="249" customWidth="1"/>
    <col min="11029" max="11030" width="7.5703125" style="249" customWidth="1"/>
    <col min="11031" max="11031" width="7" style="249" customWidth="1"/>
    <col min="11032" max="11032" width="0.5703125" style="249" customWidth="1"/>
    <col min="11033" max="11033" width="10.7109375" style="249" customWidth="1"/>
    <col min="11034" max="11035" width="9.28515625" style="249" customWidth="1"/>
    <col min="11036" max="11036" width="6.85546875" style="249" customWidth="1"/>
    <col min="11037" max="11037" width="0" style="249" hidden="1" customWidth="1"/>
    <col min="11038" max="11264" width="9.140625" style="249"/>
    <col min="11265" max="11265" width="3.42578125" style="249" customWidth="1"/>
    <col min="11266" max="11266" width="11.7109375" style="249" customWidth="1"/>
    <col min="11267" max="11267" width="2.5703125" style="249" customWidth="1"/>
    <col min="11268" max="11268" width="9.85546875" style="249" customWidth="1"/>
    <col min="11269" max="11269" width="8.85546875" style="249" customWidth="1"/>
    <col min="11270" max="11270" width="4.140625" style="249" customWidth="1"/>
    <col min="11271" max="11271" width="7.140625" style="249" customWidth="1"/>
    <col min="11272" max="11277" width="5" style="249" customWidth="1"/>
    <col min="11278" max="11278" width="0.140625" style="249" customWidth="1"/>
    <col min="11279" max="11279" width="4.85546875" style="249" customWidth="1"/>
    <col min="11280" max="11281" width="5" style="249" customWidth="1"/>
    <col min="11282" max="11283" width="2.5703125" style="249" customWidth="1"/>
    <col min="11284" max="11284" width="5" style="249" customWidth="1"/>
    <col min="11285" max="11286" width="7.5703125" style="249" customWidth="1"/>
    <col min="11287" max="11287" width="7" style="249" customWidth="1"/>
    <col min="11288" max="11288" width="0.5703125" style="249" customWidth="1"/>
    <col min="11289" max="11289" width="10.7109375" style="249" customWidth="1"/>
    <col min="11290" max="11291" width="9.28515625" style="249" customWidth="1"/>
    <col min="11292" max="11292" width="6.85546875" style="249" customWidth="1"/>
    <col min="11293" max="11293" width="0" style="249" hidden="1" customWidth="1"/>
    <col min="11294" max="11520" width="9.140625" style="249"/>
    <col min="11521" max="11521" width="3.42578125" style="249" customWidth="1"/>
    <col min="11522" max="11522" width="11.7109375" style="249" customWidth="1"/>
    <col min="11523" max="11523" width="2.5703125" style="249" customWidth="1"/>
    <col min="11524" max="11524" width="9.85546875" style="249" customWidth="1"/>
    <col min="11525" max="11525" width="8.85546875" style="249" customWidth="1"/>
    <col min="11526" max="11526" width="4.140625" style="249" customWidth="1"/>
    <col min="11527" max="11527" width="7.140625" style="249" customWidth="1"/>
    <col min="11528" max="11533" width="5" style="249" customWidth="1"/>
    <col min="11534" max="11534" width="0.140625" style="249" customWidth="1"/>
    <col min="11535" max="11535" width="4.85546875" style="249" customWidth="1"/>
    <col min="11536" max="11537" width="5" style="249" customWidth="1"/>
    <col min="11538" max="11539" width="2.5703125" style="249" customWidth="1"/>
    <col min="11540" max="11540" width="5" style="249" customWidth="1"/>
    <col min="11541" max="11542" width="7.5703125" style="249" customWidth="1"/>
    <col min="11543" max="11543" width="7" style="249" customWidth="1"/>
    <col min="11544" max="11544" width="0.5703125" style="249" customWidth="1"/>
    <col min="11545" max="11545" width="10.7109375" style="249" customWidth="1"/>
    <col min="11546" max="11547" width="9.28515625" style="249" customWidth="1"/>
    <col min="11548" max="11548" width="6.85546875" style="249" customWidth="1"/>
    <col min="11549" max="11549" width="0" style="249" hidden="1" customWidth="1"/>
    <col min="11550" max="11776" width="9.140625" style="249"/>
    <col min="11777" max="11777" width="3.42578125" style="249" customWidth="1"/>
    <col min="11778" max="11778" width="11.7109375" style="249" customWidth="1"/>
    <col min="11779" max="11779" width="2.5703125" style="249" customWidth="1"/>
    <col min="11780" max="11780" width="9.85546875" style="249" customWidth="1"/>
    <col min="11781" max="11781" width="8.85546875" style="249" customWidth="1"/>
    <col min="11782" max="11782" width="4.140625" style="249" customWidth="1"/>
    <col min="11783" max="11783" width="7.140625" style="249" customWidth="1"/>
    <col min="11784" max="11789" width="5" style="249" customWidth="1"/>
    <col min="11790" max="11790" width="0.140625" style="249" customWidth="1"/>
    <col min="11791" max="11791" width="4.85546875" style="249" customWidth="1"/>
    <col min="11792" max="11793" width="5" style="249" customWidth="1"/>
    <col min="11794" max="11795" width="2.5703125" style="249" customWidth="1"/>
    <col min="11796" max="11796" width="5" style="249" customWidth="1"/>
    <col min="11797" max="11798" width="7.5703125" style="249" customWidth="1"/>
    <col min="11799" max="11799" width="7" style="249" customWidth="1"/>
    <col min="11800" max="11800" width="0.5703125" style="249" customWidth="1"/>
    <col min="11801" max="11801" width="10.7109375" style="249" customWidth="1"/>
    <col min="11802" max="11803" width="9.28515625" style="249" customWidth="1"/>
    <col min="11804" max="11804" width="6.85546875" style="249" customWidth="1"/>
    <col min="11805" max="11805" width="0" style="249" hidden="1" customWidth="1"/>
    <col min="11806" max="12032" width="9.140625" style="249"/>
    <col min="12033" max="12033" width="3.42578125" style="249" customWidth="1"/>
    <col min="12034" max="12034" width="11.7109375" style="249" customWidth="1"/>
    <col min="12035" max="12035" width="2.5703125" style="249" customWidth="1"/>
    <col min="12036" max="12036" width="9.85546875" style="249" customWidth="1"/>
    <col min="12037" max="12037" width="8.85546875" style="249" customWidth="1"/>
    <col min="12038" max="12038" width="4.140625" style="249" customWidth="1"/>
    <col min="12039" max="12039" width="7.140625" style="249" customWidth="1"/>
    <col min="12040" max="12045" width="5" style="249" customWidth="1"/>
    <col min="12046" max="12046" width="0.140625" style="249" customWidth="1"/>
    <col min="12047" max="12047" width="4.85546875" style="249" customWidth="1"/>
    <col min="12048" max="12049" width="5" style="249" customWidth="1"/>
    <col min="12050" max="12051" width="2.5703125" style="249" customWidth="1"/>
    <col min="12052" max="12052" width="5" style="249" customWidth="1"/>
    <col min="12053" max="12054" width="7.5703125" style="249" customWidth="1"/>
    <col min="12055" max="12055" width="7" style="249" customWidth="1"/>
    <col min="12056" max="12056" width="0.5703125" style="249" customWidth="1"/>
    <col min="12057" max="12057" width="10.7109375" style="249" customWidth="1"/>
    <col min="12058" max="12059" width="9.28515625" style="249" customWidth="1"/>
    <col min="12060" max="12060" width="6.85546875" style="249" customWidth="1"/>
    <col min="12061" max="12061" width="0" style="249" hidden="1" customWidth="1"/>
    <col min="12062" max="12288" width="9.140625" style="249"/>
    <col min="12289" max="12289" width="3.42578125" style="249" customWidth="1"/>
    <col min="12290" max="12290" width="11.7109375" style="249" customWidth="1"/>
    <col min="12291" max="12291" width="2.5703125" style="249" customWidth="1"/>
    <col min="12292" max="12292" width="9.85546875" style="249" customWidth="1"/>
    <col min="12293" max="12293" width="8.85546875" style="249" customWidth="1"/>
    <col min="12294" max="12294" width="4.140625" style="249" customWidth="1"/>
    <col min="12295" max="12295" width="7.140625" style="249" customWidth="1"/>
    <col min="12296" max="12301" width="5" style="249" customWidth="1"/>
    <col min="12302" max="12302" width="0.140625" style="249" customWidth="1"/>
    <col min="12303" max="12303" width="4.85546875" style="249" customWidth="1"/>
    <col min="12304" max="12305" width="5" style="249" customWidth="1"/>
    <col min="12306" max="12307" width="2.5703125" style="249" customWidth="1"/>
    <col min="12308" max="12308" width="5" style="249" customWidth="1"/>
    <col min="12309" max="12310" width="7.5703125" style="249" customWidth="1"/>
    <col min="12311" max="12311" width="7" style="249" customWidth="1"/>
    <col min="12312" max="12312" width="0.5703125" style="249" customWidth="1"/>
    <col min="12313" max="12313" width="10.7109375" style="249" customWidth="1"/>
    <col min="12314" max="12315" width="9.28515625" style="249" customWidth="1"/>
    <col min="12316" max="12316" width="6.85546875" style="249" customWidth="1"/>
    <col min="12317" max="12317" width="0" style="249" hidden="1" customWidth="1"/>
    <col min="12318" max="12544" width="9.140625" style="249"/>
    <col min="12545" max="12545" width="3.42578125" style="249" customWidth="1"/>
    <col min="12546" max="12546" width="11.7109375" style="249" customWidth="1"/>
    <col min="12547" max="12547" width="2.5703125" style="249" customWidth="1"/>
    <col min="12548" max="12548" width="9.85546875" style="249" customWidth="1"/>
    <col min="12549" max="12549" width="8.85546875" style="249" customWidth="1"/>
    <col min="12550" max="12550" width="4.140625" style="249" customWidth="1"/>
    <col min="12551" max="12551" width="7.140625" style="249" customWidth="1"/>
    <col min="12552" max="12557" width="5" style="249" customWidth="1"/>
    <col min="12558" max="12558" width="0.140625" style="249" customWidth="1"/>
    <col min="12559" max="12559" width="4.85546875" style="249" customWidth="1"/>
    <col min="12560" max="12561" width="5" style="249" customWidth="1"/>
    <col min="12562" max="12563" width="2.5703125" style="249" customWidth="1"/>
    <col min="12564" max="12564" width="5" style="249" customWidth="1"/>
    <col min="12565" max="12566" width="7.5703125" style="249" customWidth="1"/>
    <col min="12567" max="12567" width="7" style="249" customWidth="1"/>
    <col min="12568" max="12568" width="0.5703125" style="249" customWidth="1"/>
    <col min="12569" max="12569" width="10.7109375" style="249" customWidth="1"/>
    <col min="12570" max="12571" width="9.28515625" style="249" customWidth="1"/>
    <col min="12572" max="12572" width="6.85546875" style="249" customWidth="1"/>
    <col min="12573" max="12573" width="0" style="249" hidden="1" customWidth="1"/>
    <col min="12574" max="12800" width="9.140625" style="249"/>
    <col min="12801" max="12801" width="3.42578125" style="249" customWidth="1"/>
    <col min="12802" max="12802" width="11.7109375" style="249" customWidth="1"/>
    <col min="12803" max="12803" width="2.5703125" style="249" customWidth="1"/>
    <col min="12804" max="12804" width="9.85546875" style="249" customWidth="1"/>
    <col min="12805" max="12805" width="8.85546875" style="249" customWidth="1"/>
    <col min="12806" max="12806" width="4.140625" style="249" customWidth="1"/>
    <col min="12807" max="12807" width="7.140625" style="249" customWidth="1"/>
    <col min="12808" max="12813" width="5" style="249" customWidth="1"/>
    <col min="12814" max="12814" width="0.140625" style="249" customWidth="1"/>
    <col min="12815" max="12815" width="4.85546875" style="249" customWidth="1"/>
    <col min="12816" max="12817" width="5" style="249" customWidth="1"/>
    <col min="12818" max="12819" width="2.5703125" style="249" customWidth="1"/>
    <col min="12820" max="12820" width="5" style="249" customWidth="1"/>
    <col min="12821" max="12822" width="7.5703125" style="249" customWidth="1"/>
    <col min="12823" max="12823" width="7" style="249" customWidth="1"/>
    <col min="12824" max="12824" width="0.5703125" style="249" customWidth="1"/>
    <col min="12825" max="12825" width="10.7109375" style="249" customWidth="1"/>
    <col min="12826" max="12827" width="9.28515625" style="249" customWidth="1"/>
    <col min="12828" max="12828" width="6.85546875" style="249" customWidth="1"/>
    <col min="12829" max="12829" width="0" style="249" hidden="1" customWidth="1"/>
    <col min="12830" max="13056" width="9.140625" style="249"/>
    <col min="13057" max="13057" width="3.42578125" style="249" customWidth="1"/>
    <col min="13058" max="13058" width="11.7109375" style="249" customWidth="1"/>
    <col min="13059" max="13059" width="2.5703125" style="249" customWidth="1"/>
    <col min="13060" max="13060" width="9.85546875" style="249" customWidth="1"/>
    <col min="13061" max="13061" width="8.85546875" style="249" customWidth="1"/>
    <col min="13062" max="13062" width="4.140625" style="249" customWidth="1"/>
    <col min="13063" max="13063" width="7.140625" style="249" customWidth="1"/>
    <col min="13064" max="13069" width="5" style="249" customWidth="1"/>
    <col min="13070" max="13070" width="0.140625" style="249" customWidth="1"/>
    <col min="13071" max="13071" width="4.85546875" style="249" customWidth="1"/>
    <col min="13072" max="13073" width="5" style="249" customWidth="1"/>
    <col min="13074" max="13075" width="2.5703125" style="249" customWidth="1"/>
    <col min="13076" max="13076" width="5" style="249" customWidth="1"/>
    <col min="13077" max="13078" width="7.5703125" style="249" customWidth="1"/>
    <col min="13079" max="13079" width="7" style="249" customWidth="1"/>
    <col min="13080" max="13080" width="0.5703125" style="249" customWidth="1"/>
    <col min="13081" max="13081" width="10.7109375" style="249" customWidth="1"/>
    <col min="13082" max="13083" width="9.28515625" style="249" customWidth="1"/>
    <col min="13084" max="13084" width="6.85546875" style="249" customWidth="1"/>
    <col min="13085" max="13085" width="0" style="249" hidden="1" customWidth="1"/>
    <col min="13086" max="13312" width="9.140625" style="249"/>
    <col min="13313" max="13313" width="3.42578125" style="249" customWidth="1"/>
    <col min="13314" max="13314" width="11.7109375" style="249" customWidth="1"/>
    <col min="13315" max="13315" width="2.5703125" style="249" customWidth="1"/>
    <col min="13316" max="13316" width="9.85546875" style="249" customWidth="1"/>
    <col min="13317" max="13317" width="8.85546875" style="249" customWidth="1"/>
    <col min="13318" max="13318" width="4.140625" style="249" customWidth="1"/>
    <col min="13319" max="13319" width="7.140625" style="249" customWidth="1"/>
    <col min="13320" max="13325" width="5" style="249" customWidth="1"/>
    <col min="13326" max="13326" width="0.140625" style="249" customWidth="1"/>
    <col min="13327" max="13327" width="4.85546875" style="249" customWidth="1"/>
    <col min="13328" max="13329" width="5" style="249" customWidth="1"/>
    <col min="13330" max="13331" width="2.5703125" style="249" customWidth="1"/>
    <col min="13332" max="13332" width="5" style="249" customWidth="1"/>
    <col min="13333" max="13334" width="7.5703125" style="249" customWidth="1"/>
    <col min="13335" max="13335" width="7" style="249" customWidth="1"/>
    <col min="13336" max="13336" width="0.5703125" style="249" customWidth="1"/>
    <col min="13337" max="13337" width="10.7109375" style="249" customWidth="1"/>
    <col min="13338" max="13339" width="9.28515625" style="249" customWidth="1"/>
    <col min="13340" max="13340" width="6.85546875" style="249" customWidth="1"/>
    <col min="13341" max="13341" width="0" style="249" hidden="1" customWidth="1"/>
    <col min="13342" max="13568" width="9.140625" style="249"/>
    <col min="13569" max="13569" width="3.42578125" style="249" customWidth="1"/>
    <col min="13570" max="13570" width="11.7109375" style="249" customWidth="1"/>
    <col min="13571" max="13571" width="2.5703125" style="249" customWidth="1"/>
    <col min="13572" max="13572" width="9.85546875" style="249" customWidth="1"/>
    <col min="13573" max="13573" width="8.85546875" style="249" customWidth="1"/>
    <col min="13574" max="13574" width="4.140625" style="249" customWidth="1"/>
    <col min="13575" max="13575" width="7.140625" style="249" customWidth="1"/>
    <col min="13576" max="13581" width="5" style="249" customWidth="1"/>
    <col min="13582" max="13582" width="0.140625" style="249" customWidth="1"/>
    <col min="13583" max="13583" width="4.85546875" style="249" customWidth="1"/>
    <col min="13584" max="13585" width="5" style="249" customWidth="1"/>
    <col min="13586" max="13587" width="2.5703125" style="249" customWidth="1"/>
    <col min="13588" max="13588" width="5" style="249" customWidth="1"/>
    <col min="13589" max="13590" width="7.5703125" style="249" customWidth="1"/>
    <col min="13591" max="13591" width="7" style="249" customWidth="1"/>
    <col min="13592" max="13592" width="0.5703125" style="249" customWidth="1"/>
    <col min="13593" max="13593" width="10.7109375" style="249" customWidth="1"/>
    <col min="13594" max="13595" width="9.28515625" style="249" customWidth="1"/>
    <col min="13596" max="13596" width="6.85546875" style="249" customWidth="1"/>
    <col min="13597" max="13597" width="0" style="249" hidden="1" customWidth="1"/>
    <col min="13598" max="13824" width="9.140625" style="249"/>
    <col min="13825" max="13825" width="3.42578125" style="249" customWidth="1"/>
    <col min="13826" max="13826" width="11.7109375" style="249" customWidth="1"/>
    <col min="13827" max="13827" width="2.5703125" style="249" customWidth="1"/>
    <col min="13828" max="13828" width="9.85546875" style="249" customWidth="1"/>
    <col min="13829" max="13829" width="8.85546875" style="249" customWidth="1"/>
    <col min="13830" max="13830" width="4.140625" style="249" customWidth="1"/>
    <col min="13831" max="13831" width="7.140625" style="249" customWidth="1"/>
    <col min="13832" max="13837" width="5" style="249" customWidth="1"/>
    <col min="13838" max="13838" width="0.140625" style="249" customWidth="1"/>
    <col min="13839" max="13839" width="4.85546875" style="249" customWidth="1"/>
    <col min="13840" max="13841" width="5" style="249" customWidth="1"/>
    <col min="13842" max="13843" width="2.5703125" style="249" customWidth="1"/>
    <col min="13844" max="13844" width="5" style="249" customWidth="1"/>
    <col min="13845" max="13846" width="7.5703125" style="249" customWidth="1"/>
    <col min="13847" max="13847" width="7" style="249" customWidth="1"/>
    <col min="13848" max="13848" width="0.5703125" style="249" customWidth="1"/>
    <col min="13849" max="13849" width="10.7109375" style="249" customWidth="1"/>
    <col min="13850" max="13851" width="9.28515625" style="249" customWidth="1"/>
    <col min="13852" max="13852" width="6.85546875" style="249" customWidth="1"/>
    <col min="13853" max="13853" width="0" style="249" hidden="1" customWidth="1"/>
    <col min="13854" max="14080" width="9.140625" style="249"/>
    <col min="14081" max="14081" width="3.42578125" style="249" customWidth="1"/>
    <col min="14082" max="14082" width="11.7109375" style="249" customWidth="1"/>
    <col min="14083" max="14083" width="2.5703125" style="249" customWidth="1"/>
    <col min="14084" max="14084" width="9.85546875" style="249" customWidth="1"/>
    <col min="14085" max="14085" width="8.85546875" style="249" customWidth="1"/>
    <col min="14086" max="14086" width="4.140625" style="249" customWidth="1"/>
    <col min="14087" max="14087" width="7.140625" style="249" customWidth="1"/>
    <col min="14088" max="14093" width="5" style="249" customWidth="1"/>
    <col min="14094" max="14094" width="0.140625" style="249" customWidth="1"/>
    <col min="14095" max="14095" width="4.85546875" style="249" customWidth="1"/>
    <col min="14096" max="14097" width="5" style="249" customWidth="1"/>
    <col min="14098" max="14099" width="2.5703125" style="249" customWidth="1"/>
    <col min="14100" max="14100" width="5" style="249" customWidth="1"/>
    <col min="14101" max="14102" width="7.5703125" style="249" customWidth="1"/>
    <col min="14103" max="14103" width="7" style="249" customWidth="1"/>
    <col min="14104" max="14104" width="0.5703125" style="249" customWidth="1"/>
    <col min="14105" max="14105" width="10.7109375" style="249" customWidth="1"/>
    <col min="14106" max="14107" width="9.28515625" style="249" customWidth="1"/>
    <col min="14108" max="14108" width="6.85546875" style="249" customWidth="1"/>
    <col min="14109" max="14109" width="0" style="249" hidden="1" customWidth="1"/>
    <col min="14110" max="14336" width="9.140625" style="249"/>
    <col min="14337" max="14337" width="3.42578125" style="249" customWidth="1"/>
    <col min="14338" max="14338" width="11.7109375" style="249" customWidth="1"/>
    <col min="14339" max="14339" width="2.5703125" style="249" customWidth="1"/>
    <col min="14340" max="14340" width="9.85546875" style="249" customWidth="1"/>
    <col min="14341" max="14341" width="8.85546875" style="249" customWidth="1"/>
    <col min="14342" max="14342" width="4.140625" style="249" customWidth="1"/>
    <col min="14343" max="14343" width="7.140625" style="249" customWidth="1"/>
    <col min="14344" max="14349" width="5" style="249" customWidth="1"/>
    <col min="14350" max="14350" width="0.140625" style="249" customWidth="1"/>
    <col min="14351" max="14351" width="4.85546875" style="249" customWidth="1"/>
    <col min="14352" max="14353" width="5" style="249" customWidth="1"/>
    <col min="14354" max="14355" width="2.5703125" style="249" customWidth="1"/>
    <col min="14356" max="14356" width="5" style="249" customWidth="1"/>
    <col min="14357" max="14358" width="7.5703125" style="249" customWidth="1"/>
    <col min="14359" max="14359" width="7" style="249" customWidth="1"/>
    <col min="14360" max="14360" width="0.5703125" style="249" customWidth="1"/>
    <col min="14361" max="14361" width="10.7109375" style="249" customWidth="1"/>
    <col min="14362" max="14363" width="9.28515625" style="249" customWidth="1"/>
    <col min="14364" max="14364" width="6.85546875" style="249" customWidth="1"/>
    <col min="14365" max="14365" width="0" style="249" hidden="1" customWidth="1"/>
    <col min="14366" max="14592" width="9.140625" style="249"/>
    <col min="14593" max="14593" width="3.42578125" style="249" customWidth="1"/>
    <col min="14594" max="14594" width="11.7109375" style="249" customWidth="1"/>
    <col min="14595" max="14595" width="2.5703125" style="249" customWidth="1"/>
    <col min="14596" max="14596" width="9.85546875" style="249" customWidth="1"/>
    <col min="14597" max="14597" width="8.85546875" style="249" customWidth="1"/>
    <col min="14598" max="14598" width="4.140625" style="249" customWidth="1"/>
    <col min="14599" max="14599" width="7.140625" style="249" customWidth="1"/>
    <col min="14600" max="14605" width="5" style="249" customWidth="1"/>
    <col min="14606" max="14606" width="0.140625" style="249" customWidth="1"/>
    <col min="14607" max="14607" width="4.85546875" style="249" customWidth="1"/>
    <col min="14608" max="14609" width="5" style="249" customWidth="1"/>
    <col min="14610" max="14611" width="2.5703125" style="249" customWidth="1"/>
    <col min="14612" max="14612" width="5" style="249" customWidth="1"/>
    <col min="14613" max="14614" width="7.5703125" style="249" customWidth="1"/>
    <col min="14615" max="14615" width="7" style="249" customWidth="1"/>
    <col min="14616" max="14616" width="0.5703125" style="249" customWidth="1"/>
    <col min="14617" max="14617" width="10.7109375" style="249" customWidth="1"/>
    <col min="14618" max="14619" width="9.28515625" style="249" customWidth="1"/>
    <col min="14620" max="14620" width="6.85546875" style="249" customWidth="1"/>
    <col min="14621" max="14621" width="0" style="249" hidden="1" customWidth="1"/>
    <col min="14622" max="14848" width="9.140625" style="249"/>
    <col min="14849" max="14849" width="3.42578125" style="249" customWidth="1"/>
    <col min="14850" max="14850" width="11.7109375" style="249" customWidth="1"/>
    <col min="14851" max="14851" width="2.5703125" style="249" customWidth="1"/>
    <col min="14852" max="14852" width="9.85546875" style="249" customWidth="1"/>
    <col min="14853" max="14853" width="8.85546875" style="249" customWidth="1"/>
    <col min="14854" max="14854" width="4.140625" style="249" customWidth="1"/>
    <col min="14855" max="14855" width="7.140625" style="249" customWidth="1"/>
    <col min="14856" max="14861" width="5" style="249" customWidth="1"/>
    <col min="14862" max="14862" width="0.140625" style="249" customWidth="1"/>
    <col min="14863" max="14863" width="4.85546875" style="249" customWidth="1"/>
    <col min="14864" max="14865" width="5" style="249" customWidth="1"/>
    <col min="14866" max="14867" width="2.5703125" style="249" customWidth="1"/>
    <col min="14868" max="14868" width="5" style="249" customWidth="1"/>
    <col min="14869" max="14870" width="7.5703125" style="249" customWidth="1"/>
    <col min="14871" max="14871" width="7" style="249" customWidth="1"/>
    <col min="14872" max="14872" width="0.5703125" style="249" customWidth="1"/>
    <col min="14873" max="14873" width="10.7109375" style="249" customWidth="1"/>
    <col min="14874" max="14875" width="9.28515625" style="249" customWidth="1"/>
    <col min="14876" max="14876" width="6.85546875" style="249" customWidth="1"/>
    <col min="14877" max="14877" width="0" style="249" hidden="1" customWidth="1"/>
    <col min="14878" max="15104" width="9.140625" style="249"/>
    <col min="15105" max="15105" width="3.42578125" style="249" customWidth="1"/>
    <col min="15106" max="15106" width="11.7109375" style="249" customWidth="1"/>
    <col min="15107" max="15107" width="2.5703125" style="249" customWidth="1"/>
    <col min="15108" max="15108" width="9.85546875" style="249" customWidth="1"/>
    <col min="15109" max="15109" width="8.85546875" style="249" customWidth="1"/>
    <col min="15110" max="15110" width="4.140625" style="249" customWidth="1"/>
    <col min="15111" max="15111" width="7.140625" style="249" customWidth="1"/>
    <col min="15112" max="15117" width="5" style="249" customWidth="1"/>
    <col min="15118" max="15118" width="0.140625" style="249" customWidth="1"/>
    <col min="15119" max="15119" width="4.85546875" style="249" customWidth="1"/>
    <col min="15120" max="15121" width="5" style="249" customWidth="1"/>
    <col min="15122" max="15123" width="2.5703125" style="249" customWidth="1"/>
    <col min="15124" max="15124" width="5" style="249" customWidth="1"/>
    <col min="15125" max="15126" width="7.5703125" style="249" customWidth="1"/>
    <col min="15127" max="15127" width="7" style="249" customWidth="1"/>
    <col min="15128" max="15128" width="0.5703125" style="249" customWidth="1"/>
    <col min="15129" max="15129" width="10.7109375" style="249" customWidth="1"/>
    <col min="15130" max="15131" width="9.28515625" style="249" customWidth="1"/>
    <col min="15132" max="15132" width="6.85546875" style="249" customWidth="1"/>
    <col min="15133" max="15133" width="0" style="249" hidden="1" customWidth="1"/>
    <col min="15134" max="15360" width="9.140625" style="249"/>
    <col min="15361" max="15361" width="3.42578125" style="249" customWidth="1"/>
    <col min="15362" max="15362" width="11.7109375" style="249" customWidth="1"/>
    <col min="15363" max="15363" width="2.5703125" style="249" customWidth="1"/>
    <col min="15364" max="15364" width="9.85546875" style="249" customWidth="1"/>
    <col min="15365" max="15365" width="8.85546875" style="249" customWidth="1"/>
    <col min="15366" max="15366" width="4.140625" style="249" customWidth="1"/>
    <col min="15367" max="15367" width="7.140625" style="249" customWidth="1"/>
    <col min="15368" max="15373" width="5" style="249" customWidth="1"/>
    <col min="15374" max="15374" width="0.140625" style="249" customWidth="1"/>
    <col min="15375" max="15375" width="4.85546875" style="249" customWidth="1"/>
    <col min="15376" max="15377" width="5" style="249" customWidth="1"/>
    <col min="15378" max="15379" width="2.5703125" style="249" customWidth="1"/>
    <col min="15380" max="15380" width="5" style="249" customWidth="1"/>
    <col min="15381" max="15382" width="7.5703125" style="249" customWidth="1"/>
    <col min="15383" max="15383" width="7" style="249" customWidth="1"/>
    <col min="15384" max="15384" width="0.5703125" style="249" customWidth="1"/>
    <col min="15385" max="15385" width="10.7109375" style="249" customWidth="1"/>
    <col min="15386" max="15387" width="9.28515625" style="249" customWidth="1"/>
    <col min="15388" max="15388" width="6.85546875" style="249" customWidth="1"/>
    <col min="15389" max="15389" width="0" style="249" hidden="1" customWidth="1"/>
    <col min="15390" max="15616" width="9.140625" style="249"/>
    <col min="15617" max="15617" width="3.42578125" style="249" customWidth="1"/>
    <col min="15618" max="15618" width="11.7109375" style="249" customWidth="1"/>
    <col min="15619" max="15619" width="2.5703125" style="249" customWidth="1"/>
    <col min="15620" max="15620" width="9.85546875" style="249" customWidth="1"/>
    <col min="15621" max="15621" width="8.85546875" style="249" customWidth="1"/>
    <col min="15622" max="15622" width="4.140625" style="249" customWidth="1"/>
    <col min="15623" max="15623" width="7.140625" style="249" customWidth="1"/>
    <col min="15624" max="15629" width="5" style="249" customWidth="1"/>
    <col min="15630" max="15630" width="0.140625" style="249" customWidth="1"/>
    <col min="15631" max="15631" width="4.85546875" style="249" customWidth="1"/>
    <col min="15632" max="15633" width="5" style="249" customWidth="1"/>
    <col min="15634" max="15635" width="2.5703125" style="249" customWidth="1"/>
    <col min="15636" max="15636" width="5" style="249" customWidth="1"/>
    <col min="15637" max="15638" width="7.5703125" style="249" customWidth="1"/>
    <col min="15639" max="15639" width="7" style="249" customWidth="1"/>
    <col min="15640" max="15640" width="0.5703125" style="249" customWidth="1"/>
    <col min="15641" max="15641" width="10.7109375" style="249" customWidth="1"/>
    <col min="15642" max="15643" width="9.28515625" style="249" customWidth="1"/>
    <col min="15644" max="15644" width="6.85546875" style="249" customWidth="1"/>
    <col min="15645" max="15645" width="0" style="249" hidden="1" customWidth="1"/>
    <col min="15646" max="15872" width="9.140625" style="249"/>
    <col min="15873" max="15873" width="3.42578125" style="249" customWidth="1"/>
    <col min="15874" max="15874" width="11.7109375" style="249" customWidth="1"/>
    <col min="15875" max="15875" width="2.5703125" style="249" customWidth="1"/>
    <col min="15876" max="15876" width="9.85546875" style="249" customWidth="1"/>
    <col min="15877" max="15877" width="8.85546875" style="249" customWidth="1"/>
    <col min="15878" max="15878" width="4.140625" style="249" customWidth="1"/>
    <col min="15879" max="15879" width="7.140625" style="249" customWidth="1"/>
    <col min="15880" max="15885" width="5" style="249" customWidth="1"/>
    <col min="15886" max="15886" width="0.140625" style="249" customWidth="1"/>
    <col min="15887" max="15887" width="4.85546875" style="249" customWidth="1"/>
    <col min="15888" max="15889" width="5" style="249" customWidth="1"/>
    <col min="15890" max="15891" width="2.5703125" style="249" customWidth="1"/>
    <col min="15892" max="15892" width="5" style="249" customWidth="1"/>
    <col min="15893" max="15894" width="7.5703125" style="249" customWidth="1"/>
    <col min="15895" max="15895" width="7" style="249" customWidth="1"/>
    <col min="15896" max="15896" width="0.5703125" style="249" customWidth="1"/>
    <col min="15897" max="15897" width="10.7109375" style="249" customWidth="1"/>
    <col min="15898" max="15899" width="9.28515625" style="249" customWidth="1"/>
    <col min="15900" max="15900" width="6.85546875" style="249" customWidth="1"/>
    <col min="15901" max="15901" width="0" style="249" hidden="1" customWidth="1"/>
    <col min="15902" max="16128" width="9.140625" style="249"/>
    <col min="16129" max="16129" width="3.42578125" style="249" customWidth="1"/>
    <col min="16130" max="16130" width="11.7109375" style="249" customWidth="1"/>
    <col min="16131" max="16131" width="2.5703125" style="249" customWidth="1"/>
    <col min="16132" max="16132" width="9.85546875" style="249" customWidth="1"/>
    <col min="16133" max="16133" width="8.85546875" style="249" customWidth="1"/>
    <col min="16134" max="16134" width="4.140625" style="249" customWidth="1"/>
    <col min="16135" max="16135" width="7.140625" style="249" customWidth="1"/>
    <col min="16136" max="16141" width="5" style="249" customWidth="1"/>
    <col min="16142" max="16142" width="0.140625" style="249" customWidth="1"/>
    <col min="16143" max="16143" width="4.85546875" style="249" customWidth="1"/>
    <col min="16144" max="16145" width="5" style="249" customWidth="1"/>
    <col min="16146" max="16147" width="2.5703125" style="249" customWidth="1"/>
    <col min="16148" max="16148" width="5" style="249" customWidth="1"/>
    <col min="16149" max="16150" width="7.5703125" style="249" customWidth="1"/>
    <col min="16151" max="16151" width="7" style="249" customWidth="1"/>
    <col min="16152" max="16152" width="0.5703125" style="249" customWidth="1"/>
    <col min="16153" max="16153" width="10.7109375" style="249" customWidth="1"/>
    <col min="16154" max="16155" width="9.28515625" style="249" customWidth="1"/>
    <col min="16156" max="16156" width="6.85546875" style="249" customWidth="1"/>
    <col min="16157" max="16157" width="0" style="249" hidden="1" customWidth="1"/>
    <col min="16158" max="16384" width="9.140625" style="249"/>
  </cols>
  <sheetData>
    <row r="1" spans="1:32" ht="20.100000000000001" customHeight="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48" t="s">
        <v>708</v>
      </c>
      <c r="AB1" s="248"/>
    </row>
    <row r="2" spans="1:32" ht="21.75" customHeight="1">
      <c r="A2" s="227"/>
      <c r="B2" s="102"/>
      <c r="C2" s="102"/>
      <c r="D2" s="102"/>
      <c r="E2" s="102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U2" s="227"/>
      <c r="V2" s="227"/>
      <c r="W2" s="227"/>
      <c r="X2" s="227"/>
      <c r="Y2" s="227"/>
      <c r="Z2" s="227"/>
      <c r="AA2" s="227"/>
      <c r="AB2" s="227"/>
    </row>
    <row r="3" spans="1:32" ht="39" customHeight="1">
      <c r="A3" s="227"/>
      <c r="B3" s="227"/>
      <c r="C3" s="250" t="s">
        <v>709</v>
      </c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27"/>
    </row>
    <row r="4" spans="1:32" ht="0.95" hidden="1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</row>
    <row r="5" spans="1:32" ht="0.95" hidden="1" customHeight="1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</row>
    <row r="6" spans="1:32" ht="57.75" customHeight="1">
      <c r="A6" s="227"/>
      <c r="B6" s="227"/>
      <c r="C6" s="227"/>
      <c r="D6" s="227"/>
      <c r="E6" s="227"/>
      <c r="F6" s="227"/>
      <c r="G6" s="227"/>
      <c r="H6" s="227"/>
      <c r="T6" s="227"/>
      <c r="U6" s="227"/>
      <c r="V6" s="194" t="s">
        <v>124</v>
      </c>
      <c r="W6" s="194"/>
      <c r="X6" s="194"/>
      <c r="Y6" s="194"/>
      <c r="Z6" s="194"/>
      <c r="AA6" s="194"/>
      <c r="AB6" s="194"/>
      <c r="AC6" s="103"/>
      <c r="AD6" s="103"/>
      <c r="AE6" s="103"/>
      <c r="AF6" s="103"/>
    </row>
    <row r="7" spans="1:32" ht="16.5" customHeight="1">
      <c r="A7" s="227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</row>
    <row r="8" spans="1:32" ht="11.1" customHeight="1">
      <c r="A8" s="227"/>
      <c r="B8" s="251" t="s">
        <v>1</v>
      </c>
      <c r="C8" s="251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U8" s="227"/>
      <c r="V8" s="227"/>
      <c r="W8" s="227"/>
      <c r="X8" s="227"/>
      <c r="Y8" s="227"/>
      <c r="Z8" s="227"/>
      <c r="AA8" s="227"/>
      <c r="AB8" s="103" t="s">
        <v>2</v>
      </c>
    </row>
    <row r="9" spans="1:32" ht="20.100000000000001" customHeight="1">
      <c r="A9" s="227"/>
      <c r="B9" s="252" t="s">
        <v>710</v>
      </c>
      <c r="C9" s="252"/>
      <c r="D9" s="252" t="s">
        <v>711</v>
      </c>
      <c r="E9" s="252"/>
      <c r="F9" s="252" t="s">
        <v>4</v>
      </c>
      <c r="G9" s="253" t="s">
        <v>54</v>
      </c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2" t="s">
        <v>712</v>
      </c>
      <c r="V9" s="252"/>
      <c r="W9" s="252"/>
      <c r="X9" s="252"/>
      <c r="Y9" s="255" t="s">
        <v>713</v>
      </c>
      <c r="Z9" s="255"/>
      <c r="AA9" s="255"/>
      <c r="AB9" s="255"/>
    </row>
    <row r="10" spans="1:32" ht="0.95" customHeight="1">
      <c r="A10" s="227"/>
      <c r="B10" s="252"/>
      <c r="C10" s="252"/>
      <c r="D10" s="252"/>
      <c r="E10" s="252"/>
      <c r="F10" s="252"/>
      <c r="G10" s="253"/>
      <c r="H10" s="253" t="s">
        <v>56</v>
      </c>
      <c r="I10" s="253" t="s">
        <v>57</v>
      </c>
      <c r="J10" s="253" t="s">
        <v>58</v>
      </c>
      <c r="K10" s="254"/>
      <c r="L10" s="254"/>
      <c r="M10" s="253" t="s">
        <v>59</v>
      </c>
      <c r="N10" s="254"/>
      <c r="O10" s="254"/>
      <c r="P10" s="254"/>
      <c r="Q10" s="253" t="s">
        <v>60</v>
      </c>
      <c r="R10" s="254"/>
      <c r="S10" s="254"/>
      <c r="T10" s="254"/>
      <c r="U10" s="252"/>
      <c r="V10" s="252"/>
      <c r="W10" s="252"/>
      <c r="X10" s="252"/>
      <c r="Y10" s="255"/>
      <c r="Z10" s="255"/>
      <c r="AA10" s="255"/>
      <c r="AB10" s="255"/>
    </row>
    <row r="11" spans="1:32" ht="18.95" customHeight="1">
      <c r="A11" s="227"/>
      <c r="B11" s="252"/>
      <c r="C11" s="252"/>
      <c r="D11" s="252"/>
      <c r="E11" s="252"/>
      <c r="F11" s="252"/>
      <c r="G11" s="253"/>
      <c r="H11" s="253"/>
      <c r="I11" s="253"/>
      <c r="J11" s="253"/>
      <c r="K11" s="254"/>
      <c r="L11" s="254"/>
      <c r="M11" s="253"/>
      <c r="N11" s="254"/>
      <c r="O11" s="254"/>
      <c r="P11" s="254"/>
      <c r="Q11" s="253"/>
      <c r="R11" s="254"/>
      <c r="S11" s="254"/>
      <c r="T11" s="254"/>
      <c r="U11" s="253" t="s">
        <v>61</v>
      </c>
      <c r="V11" s="254"/>
      <c r="W11" s="254"/>
      <c r="X11" s="254"/>
      <c r="Y11" s="253" t="s">
        <v>714</v>
      </c>
      <c r="Z11" s="253" t="s">
        <v>715</v>
      </c>
      <c r="AA11" s="253" t="s">
        <v>112</v>
      </c>
      <c r="AB11" s="253" t="s">
        <v>716</v>
      </c>
      <c r="AC11" s="252"/>
    </row>
    <row r="12" spans="1:32" ht="140.25" customHeight="1">
      <c r="A12" s="227"/>
      <c r="B12" s="252"/>
      <c r="C12" s="252"/>
      <c r="D12" s="252"/>
      <c r="E12" s="252"/>
      <c r="F12" s="252"/>
      <c r="G12" s="253"/>
      <c r="H12" s="253"/>
      <c r="I12" s="253"/>
      <c r="J12" s="253"/>
      <c r="K12" s="256" t="s">
        <v>56</v>
      </c>
      <c r="L12" s="256" t="s">
        <v>57</v>
      </c>
      <c r="M12" s="253"/>
      <c r="N12" s="253" t="s">
        <v>56</v>
      </c>
      <c r="O12" s="253"/>
      <c r="P12" s="256" t="s">
        <v>57</v>
      </c>
      <c r="Q12" s="253"/>
      <c r="R12" s="253" t="s">
        <v>56</v>
      </c>
      <c r="S12" s="253"/>
      <c r="T12" s="256" t="s">
        <v>57</v>
      </c>
      <c r="U12" s="253"/>
      <c r="V12" s="256" t="s">
        <v>56</v>
      </c>
      <c r="W12" s="253" t="s">
        <v>57</v>
      </c>
      <c r="X12" s="253"/>
      <c r="Y12" s="253"/>
      <c r="Z12" s="253"/>
      <c r="AA12" s="253"/>
      <c r="AB12" s="253"/>
      <c r="AC12" s="252"/>
    </row>
    <row r="13" spans="1:32" ht="15" customHeight="1">
      <c r="A13" s="227"/>
      <c r="B13" s="257" t="s">
        <v>23</v>
      </c>
      <c r="C13" s="257"/>
      <c r="D13" s="257"/>
      <c r="E13" s="257"/>
      <c r="F13" s="258" t="s">
        <v>24</v>
      </c>
      <c r="G13" s="258" t="s">
        <v>70</v>
      </c>
      <c r="H13" s="258" t="s">
        <v>71</v>
      </c>
      <c r="I13" s="258" t="s">
        <v>72</v>
      </c>
      <c r="J13" s="258" t="s">
        <v>73</v>
      </c>
      <c r="K13" s="258" t="s">
        <v>74</v>
      </c>
      <c r="L13" s="258" t="s">
        <v>75</v>
      </c>
      <c r="M13" s="258" t="s">
        <v>76</v>
      </c>
      <c r="N13" s="257" t="s">
        <v>77</v>
      </c>
      <c r="O13" s="257"/>
      <c r="P13" s="258" t="s">
        <v>78</v>
      </c>
      <c r="Q13" s="258" t="s">
        <v>79</v>
      </c>
      <c r="R13" s="257" t="s">
        <v>80</v>
      </c>
      <c r="S13" s="257"/>
      <c r="T13" s="258" t="s">
        <v>81</v>
      </c>
      <c r="U13" s="258" t="s">
        <v>82</v>
      </c>
      <c r="V13" s="258" t="s">
        <v>83</v>
      </c>
      <c r="W13" s="257" t="s">
        <v>84</v>
      </c>
      <c r="X13" s="257"/>
      <c r="Y13" s="258" t="s">
        <v>85</v>
      </c>
      <c r="Z13" s="258" t="s">
        <v>86</v>
      </c>
      <c r="AA13" s="258" t="s">
        <v>126</v>
      </c>
      <c r="AB13" s="258" t="s">
        <v>87</v>
      </c>
      <c r="AC13" s="252"/>
    </row>
    <row r="14" spans="1:32" ht="20.100000000000001" customHeight="1">
      <c r="A14" s="227"/>
      <c r="B14" s="259" t="s">
        <v>40</v>
      </c>
      <c r="C14" s="259"/>
      <c r="D14" s="259" t="s">
        <v>40</v>
      </c>
      <c r="E14" s="259"/>
      <c r="F14" s="260">
        <v>1</v>
      </c>
      <c r="G14" s="261">
        <v>1547</v>
      </c>
      <c r="H14" s="261">
        <v>678</v>
      </c>
      <c r="I14" s="261">
        <v>869</v>
      </c>
      <c r="J14" s="261">
        <v>1</v>
      </c>
      <c r="K14" s="261">
        <v>0</v>
      </c>
      <c r="L14" s="261">
        <v>1</v>
      </c>
      <c r="M14" s="261">
        <v>478</v>
      </c>
      <c r="N14" s="262">
        <v>217</v>
      </c>
      <c r="O14" s="262"/>
      <c r="P14" s="261">
        <v>261</v>
      </c>
      <c r="Q14" s="261">
        <v>683</v>
      </c>
      <c r="R14" s="262">
        <v>297</v>
      </c>
      <c r="S14" s="262"/>
      <c r="T14" s="261">
        <v>386</v>
      </c>
      <c r="U14" s="261">
        <v>385</v>
      </c>
      <c r="V14" s="261">
        <v>164</v>
      </c>
      <c r="W14" s="262">
        <v>221</v>
      </c>
      <c r="X14" s="262"/>
      <c r="Y14" s="261">
        <v>3</v>
      </c>
      <c r="Z14" s="261">
        <v>0</v>
      </c>
      <c r="AA14" s="261">
        <v>36</v>
      </c>
      <c r="AB14" s="263">
        <v>1508</v>
      </c>
      <c r="AC14" s="252"/>
    </row>
    <row r="15" spans="1:32" ht="20.100000000000001" customHeight="1">
      <c r="A15" s="227"/>
      <c r="B15" s="264" t="s">
        <v>717</v>
      </c>
      <c r="C15" s="264"/>
      <c r="D15" s="264" t="s">
        <v>718</v>
      </c>
      <c r="E15" s="264"/>
      <c r="F15" s="265">
        <v>2</v>
      </c>
      <c r="G15" s="263">
        <v>1</v>
      </c>
      <c r="H15" s="263">
        <v>0</v>
      </c>
      <c r="I15" s="263">
        <v>1</v>
      </c>
      <c r="J15" s="263">
        <v>0</v>
      </c>
      <c r="K15" s="263">
        <v>0</v>
      </c>
      <c r="L15" s="263">
        <v>0</v>
      </c>
      <c r="M15" s="263">
        <v>1</v>
      </c>
      <c r="N15" s="266">
        <v>0</v>
      </c>
      <c r="O15" s="266"/>
      <c r="P15" s="263">
        <v>1</v>
      </c>
      <c r="Q15" s="263">
        <v>0</v>
      </c>
      <c r="R15" s="266">
        <v>0</v>
      </c>
      <c r="S15" s="266"/>
      <c r="T15" s="263">
        <v>0</v>
      </c>
      <c r="U15" s="263">
        <v>0</v>
      </c>
      <c r="V15" s="263">
        <v>0</v>
      </c>
      <c r="W15" s="266">
        <v>0</v>
      </c>
      <c r="X15" s="266"/>
      <c r="Y15" s="263">
        <v>0</v>
      </c>
      <c r="Z15" s="263">
        <v>0</v>
      </c>
      <c r="AA15" s="263">
        <v>0</v>
      </c>
      <c r="AB15" s="263">
        <v>1</v>
      </c>
      <c r="AC15" s="258"/>
    </row>
    <row r="16" spans="1:32" ht="20.100000000000001" customHeight="1">
      <c r="A16" s="227"/>
      <c r="B16" s="264" t="s">
        <v>717</v>
      </c>
      <c r="C16" s="264"/>
      <c r="D16" s="264" t="s">
        <v>719</v>
      </c>
      <c r="E16" s="264"/>
      <c r="F16" s="265">
        <v>3</v>
      </c>
      <c r="G16" s="263">
        <v>1</v>
      </c>
      <c r="H16" s="263">
        <v>1</v>
      </c>
      <c r="I16" s="263">
        <v>0</v>
      </c>
      <c r="J16" s="263">
        <v>0</v>
      </c>
      <c r="K16" s="263">
        <v>0</v>
      </c>
      <c r="L16" s="263">
        <v>0</v>
      </c>
      <c r="M16" s="263">
        <v>1</v>
      </c>
      <c r="N16" s="266">
        <v>1</v>
      </c>
      <c r="O16" s="266"/>
      <c r="P16" s="263">
        <v>0</v>
      </c>
      <c r="Q16" s="263">
        <v>0</v>
      </c>
      <c r="R16" s="266">
        <v>0</v>
      </c>
      <c r="S16" s="266"/>
      <c r="T16" s="263">
        <v>0</v>
      </c>
      <c r="U16" s="263">
        <v>0</v>
      </c>
      <c r="V16" s="263">
        <v>0</v>
      </c>
      <c r="W16" s="266">
        <v>0</v>
      </c>
      <c r="X16" s="266"/>
      <c r="Y16" s="263">
        <v>0</v>
      </c>
      <c r="Z16" s="263">
        <v>0</v>
      </c>
      <c r="AA16" s="263">
        <v>0</v>
      </c>
      <c r="AB16" s="263">
        <v>1</v>
      </c>
      <c r="AC16" s="267"/>
    </row>
    <row r="17" spans="1:31" ht="61.5" customHeight="1">
      <c r="A17" s="227"/>
      <c r="B17" s="264" t="s">
        <v>717</v>
      </c>
      <c r="C17" s="264"/>
      <c r="D17" s="264" t="s">
        <v>720</v>
      </c>
      <c r="E17" s="264"/>
      <c r="F17" s="265">
        <v>4</v>
      </c>
      <c r="G17" s="263">
        <v>5</v>
      </c>
      <c r="H17" s="263">
        <v>4</v>
      </c>
      <c r="I17" s="263">
        <v>1</v>
      </c>
      <c r="J17" s="263">
        <v>0</v>
      </c>
      <c r="K17" s="263">
        <v>0</v>
      </c>
      <c r="L17" s="263">
        <v>0</v>
      </c>
      <c r="M17" s="263">
        <v>3</v>
      </c>
      <c r="N17" s="266">
        <v>2</v>
      </c>
      <c r="O17" s="266"/>
      <c r="P17" s="263">
        <v>1</v>
      </c>
      <c r="Q17" s="263">
        <v>2</v>
      </c>
      <c r="R17" s="266">
        <v>2</v>
      </c>
      <c r="S17" s="266"/>
      <c r="T17" s="263">
        <v>0</v>
      </c>
      <c r="U17" s="263">
        <v>0</v>
      </c>
      <c r="V17" s="263">
        <v>0</v>
      </c>
      <c r="W17" s="266">
        <v>0</v>
      </c>
      <c r="X17" s="266"/>
      <c r="Y17" s="263">
        <v>0</v>
      </c>
      <c r="Z17" s="263">
        <v>0</v>
      </c>
      <c r="AA17" s="263">
        <v>0</v>
      </c>
      <c r="AB17" s="263">
        <v>5</v>
      </c>
      <c r="AC17" s="268"/>
    </row>
    <row r="18" spans="1:31" ht="20.100000000000001" customHeight="1">
      <c r="A18" s="227"/>
      <c r="B18" s="264" t="s">
        <v>717</v>
      </c>
      <c r="C18" s="264"/>
      <c r="D18" s="264" t="s">
        <v>721</v>
      </c>
      <c r="E18" s="264"/>
      <c r="F18" s="265">
        <v>5</v>
      </c>
      <c r="G18" s="263">
        <v>1</v>
      </c>
      <c r="H18" s="263">
        <v>1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6">
        <v>0</v>
      </c>
      <c r="O18" s="266"/>
      <c r="P18" s="263">
        <v>0</v>
      </c>
      <c r="Q18" s="263">
        <v>0</v>
      </c>
      <c r="R18" s="266">
        <v>0</v>
      </c>
      <c r="S18" s="266"/>
      <c r="T18" s="263">
        <v>0</v>
      </c>
      <c r="U18" s="263">
        <v>1</v>
      </c>
      <c r="V18" s="263">
        <v>1</v>
      </c>
      <c r="W18" s="266">
        <v>0</v>
      </c>
      <c r="X18" s="266"/>
      <c r="Y18" s="263">
        <v>0</v>
      </c>
      <c r="Z18" s="263">
        <v>0</v>
      </c>
      <c r="AA18" s="263">
        <v>0</v>
      </c>
      <c r="AB18" s="263">
        <v>1</v>
      </c>
      <c r="AC18" s="268"/>
    </row>
    <row r="19" spans="1:31" ht="20.100000000000001" customHeight="1">
      <c r="A19" s="227"/>
      <c r="B19" s="264" t="s">
        <v>717</v>
      </c>
      <c r="C19" s="264"/>
      <c r="D19" s="264" t="s">
        <v>722</v>
      </c>
      <c r="E19" s="264"/>
      <c r="F19" s="265">
        <v>6</v>
      </c>
      <c r="G19" s="263">
        <v>2</v>
      </c>
      <c r="H19" s="263">
        <v>2</v>
      </c>
      <c r="I19" s="263">
        <v>0</v>
      </c>
      <c r="J19" s="263">
        <v>0</v>
      </c>
      <c r="K19" s="263">
        <v>0</v>
      </c>
      <c r="L19" s="263">
        <v>0</v>
      </c>
      <c r="M19" s="263">
        <v>2</v>
      </c>
      <c r="N19" s="266">
        <v>2</v>
      </c>
      <c r="O19" s="266"/>
      <c r="P19" s="263">
        <v>0</v>
      </c>
      <c r="Q19" s="263">
        <v>0</v>
      </c>
      <c r="R19" s="266">
        <v>0</v>
      </c>
      <c r="S19" s="266"/>
      <c r="T19" s="263">
        <v>0</v>
      </c>
      <c r="U19" s="263">
        <v>0</v>
      </c>
      <c r="V19" s="263">
        <v>0</v>
      </c>
      <c r="W19" s="266">
        <v>0</v>
      </c>
      <c r="X19" s="266"/>
      <c r="Y19" s="263">
        <v>0</v>
      </c>
      <c r="Z19" s="263">
        <v>0</v>
      </c>
      <c r="AA19" s="263">
        <v>0</v>
      </c>
      <c r="AB19" s="263">
        <v>2</v>
      </c>
      <c r="AC19" s="268"/>
    </row>
    <row r="20" spans="1:31" ht="30.75" customHeight="1">
      <c r="A20" s="227"/>
      <c r="B20" s="264" t="s">
        <v>717</v>
      </c>
      <c r="C20" s="264"/>
      <c r="D20" s="264" t="s">
        <v>723</v>
      </c>
      <c r="E20" s="264"/>
      <c r="F20" s="265">
        <v>7</v>
      </c>
      <c r="G20" s="263">
        <v>80</v>
      </c>
      <c r="H20" s="263">
        <v>47</v>
      </c>
      <c r="I20" s="263">
        <v>33</v>
      </c>
      <c r="J20" s="263">
        <v>0</v>
      </c>
      <c r="K20" s="263">
        <v>0</v>
      </c>
      <c r="L20" s="263">
        <v>0</v>
      </c>
      <c r="M20" s="263">
        <v>41</v>
      </c>
      <c r="N20" s="266">
        <v>18</v>
      </c>
      <c r="O20" s="266"/>
      <c r="P20" s="263">
        <v>23</v>
      </c>
      <c r="Q20" s="263">
        <v>23</v>
      </c>
      <c r="R20" s="266">
        <v>18</v>
      </c>
      <c r="S20" s="266"/>
      <c r="T20" s="263">
        <v>5</v>
      </c>
      <c r="U20" s="263">
        <v>16</v>
      </c>
      <c r="V20" s="263">
        <v>11</v>
      </c>
      <c r="W20" s="266">
        <v>5</v>
      </c>
      <c r="X20" s="266"/>
      <c r="Y20" s="263">
        <v>0</v>
      </c>
      <c r="Z20" s="263">
        <v>0</v>
      </c>
      <c r="AA20" s="263">
        <v>19</v>
      </c>
      <c r="AB20" s="263">
        <v>61</v>
      </c>
      <c r="AC20" s="268"/>
    </row>
    <row r="21" spans="1:31" ht="20.100000000000001" customHeight="1">
      <c r="A21" s="227"/>
      <c r="B21" s="264" t="s">
        <v>717</v>
      </c>
      <c r="C21" s="264"/>
      <c r="D21" s="264" t="s">
        <v>724</v>
      </c>
      <c r="E21" s="264"/>
      <c r="F21" s="265">
        <v>8</v>
      </c>
      <c r="G21" s="263">
        <v>1</v>
      </c>
      <c r="H21" s="263">
        <v>1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266">
        <v>0</v>
      </c>
      <c r="O21" s="266"/>
      <c r="P21" s="263">
        <v>0</v>
      </c>
      <c r="Q21" s="263">
        <v>1</v>
      </c>
      <c r="R21" s="266">
        <v>1</v>
      </c>
      <c r="S21" s="266"/>
      <c r="T21" s="263">
        <v>0</v>
      </c>
      <c r="U21" s="263">
        <v>0</v>
      </c>
      <c r="V21" s="263">
        <v>0</v>
      </c>
      <c r="W21" s="266">
        <v>0</v>
      </c>
      <c r="X21" s="266"/>
      <c r="Y21" s="263">
        <v>0</v>
      </c>
      <c r="Z21" s="263">
        <v>0</v>
      </c>
      <c r="AA21" s="263">
        <v>0</v>
      </c>
      <c r="AB21" s="263">
        <v>1</v>
      </c>
      <c r="AC21" s="268"/>
    </row>
    <row r="22" spans="1:31" ht="20.100000000000001" customHeight="1">
      <c r="A22" s="227"/>
      <c r="B22" s="264" t="s">
        <v>717</v>
      </c>
      <c r="C22" s="264"/>
      <c r="D22" s="264" t="s">
        <v>725</v>
      </c>
      <c r="E22" s="264"/>
      <c r="F22" s="265">
        <v>9</v>
      </c>
      <c r="G22" s="263">
        <v>37</v>
      </c>
      <c r="H22" s="263">
        <v>10</v>
      </c>
      <c r="I22" s="263">
        <v>27</v>
      </c>
      <c r="J22" s="263">
        <v>0</v>
      </c>
      <c r="K22" s="263">
        <v>0</v>
      </c>
      <c r="L22" s="263">
        <v>0</v>
      </c>
      <c r="M22" s="263">
        <v>1</v>
      </c>
      <c r="N22" s="266">
        <v>1</v>
      </c>
      <c r="O22" s="266"/>
      <c r="P22" s="263">
        <v>0</v>
      </c>
      <c r="Q22" s="263">
        <v>2</v>
      </c>
      <c r="R22" s="266">
        <v>0</v>
      </c>
      <c r="S22" s="266"/>
      <c r="T22" s="263">
        <v>2</v>
      </c>
      <c r="U22" s="263">
        <v>34</v>
      </c>
      <c r="V22" s="263">
        <v>9</v>
      </c>
      <c r="W22" s="266">
        <v>25</v>
      </c>
      <c r="X22" s="266"/>
      <c r="Y22" s="263">
        <v>0</v>
      </c>
      <c r="Z22" s="263">
        <v>0</v>
      </c>
      <c r="AA22" s="263">
        <v>0</v>
      </c>
      <c r="AB22" s="263">
        <v>37</v>
      </c>
      <c r="AC22" s="268"/>
    </row>
    <row r="23" spans="1:31" ht="36" customHeight="1">
      <c r="A23" s="227"/>
      <c r="B23" s="264" t="s">
        <v>717</v>
      </c>
      <c r="C23" s="264"/>
      <c r="D23" s="264" t="s">
        <v>726</v>
      </c>
      <c r="E23" s="264"/>
      <c r="F23" s="265">
        <v>10</v>
      </c>
      <c r="G23" s="263">
        <v>14</v>
      </c>
      <c r="H23" s="263">
        <v>10</v>
      </c>
      <c r="I23" s="263">
        <v>4</v>
      </c>
      <c r="J23" s="263">
        <v>0</v>
      </c>
      <c r="K23" s="263">
        <v>0</v>
      </c>
      <c r="L23" s="263">
        <v>0</v>
      </c>
      <c r="M23" s="263">
        <v>14</v>
      </c>
      <c r="N23" s="266">
        <v>10</v>
      </c>
      <c r="O23" s="266"/>
      <c r="P23" s="263">
        <v>4</v>
      </c>
      <c r="Q23" s="263">
        <v>0</v>
      </c>
      <c r="R23" s="266">
        <v>0</v>
      </c>
      <c r="S23" s="266"/>
      <c r="T23" s="263">
        <v>0</v>
      </c>
      <c r="U23" s="263">
        <v>0</v>
      </c>
      <c r="V23" s="263">
        <v>0</v>
      </c>
      <c r="W23" s="266">
        <v>0</v>
      </c>
      <c r="X23" s="266"/>
      <c r="Y23" s="263">
        <v>0</v>
      </c>
      <c r="Z23" s="263">
        <v>0</v>
      </c>
      <c r="AA23" s="263">
        <v>0</v>
      </c>
      <c r="AB23" s="263">
        <v>14</v>
      </c>
      <c r="AC23" s="268"/>
    </row>
    <row r="24" spans="1:31" ht="20.100000000000001" customHeight="1">
      <c r="A24" s="227"/>
      <c r="B24" s="264" t="s">
        <v>717</v>
      </c>
      <c r="C24" s="264"/>
      <c r="D24" s="264" t="s">
        <v>727</v>
      </c>
      <c r="E24" s="264"/>
      <c r="F24" s="265">
        <v>11</v>
      </c>
      <c r="G24" s="263">
        <v>3</v>
      </c>
      <c r="H24" s="263">
        <v>3</v>
      </c>
      <c r="I24" s="263">
        <v>0</v>
      </c>
      <c r="J24" s="263">
        <v>0</v>
      </c>
      <c r="K24" s="263">
        <v>0</v>
      </c>
      <c r="L24" s="263">
        <v>0</v>
      </c>
      <c r="M24" s="263">
        <v>2</v>
      </c>
      <c r="N24" s="266">
        <v>2</v>
      </c>
      <c r="O24" s="266"/>
      <c r="P24" s="263">
        <v>0</v>
      </c>
      <c r="Q24" s="263">
        <v>1</v>
      </c>
      <c r="R24" s="266">
        <v>1</v>
      </c>
      <c r="S24" s="266"/>
      <c r="T24" s="263">
        <v>0</v>
      </c>
      <c r="U24" s="263">
        <v>0</v>
      </c>
      <c r="V24" s="263">
        <v>0</v>
      </c>
      <c r="W24" s="266">
        <v>0</v>
      </c>
      <c r="X24" s="266"/>
      <c r="Y24" s="263">
        <v>0</v>
      </c>
      <c r="Z24" s="263">
        <v>0</v>
      </c>
      <c r="AA24" s="263">
        <v>0</v>
      </c>
      <c r="AB24" s="263">
        <v>3</v>
      </c>
      <c r="AC24" s="268"/>
    </row>
    <row r="25" spans="1:31" ht="20.100000000000001" customHeight="1">
      <c r="A25" s="227"/>
      <c r="B25" s="264" t="s">
        <v>717</v>
      </c>
      <c r="C25" s="264"/>
      <c r="D25" s="264" t="s">
        <v>728</v>
      </c>
      <c r="E25" s="264"/>
      <c r="F25" s="265">
        <v>12</v>
      </c>
      <c r="G25" s="263">
        <v>4</v>
      </c>
      <c r="H25" s="263">
        <v>2</v>
      </c>
      <c r="I25" s="263">
        <v>2</v>
      </c>
      <c r="J25" s="263">
        <v>0</v>
      </c>
      <c r="K25" s="263">
        <v>0</v>
      </c>
      <c r="L25" s="263">
        <v>0</v>
      </c>
      <c r="M25" s="263">
        <v>0</v>
      </c>
      <c r="N25" s="266">
        <v>0</v>
      </c>
      <c r="O25" s="266"/>
      <c r="P25" s="263">
        <v>0</v>
      </c>
      <c r="Q25" s="263">
        <v>4</v>
      </c>
      <c r="R25" s="266">
        <v>2</v>
      </c>
      <c r="S25" s="266"/>
      <c r="T25" s="263">
        <v>2</v>
      </c>
      <c r="U25" s="263">
        <v>0</v>
      </c>
      <c r="V25" s="263">
        <v>0</v>
      </c>
      <c r="W25" s="266">
        <v>0</v>
      </c>
      <c r="X25" s="266"/>
      <c r="Y25" s="263">
        <v>0</v>
      </c>
      <c r="Z25" s="263">
        <v>0</v>
      </c>
      <c r="AA25" s="263">
        <v>0</v>
      </c>
      <c r="AB25" s="263">
        <v>4</v>
      </c>
      <c r="AC25" s="268"/>
    </row>
    <row r="26" spans="1:31" ht="20.100000000000001" customHeight="1">
      <c r="A26" s="227"/>
      <c r="B26" s="264" t="s">
        <v>717</v>
      </c>
      <c r="C26" s="264"/>
      <c r="D26" s="264" t="s">
        <v>729</v>
      </c>
      <c r="E26" s="264"/>
      <c r="F26" s="265">
        <v>13</v>
      </c>
      <c r="G26" s="263">
        <v>1182</v>
      </c>
      <c r="H26" s="263">
        <v>512</v>
      </c>
      <c r="I26" s="263">
        <v>670</v>
      </c>
      <c r="J26" s="263">
        <v>0</v>
      </c>
      <c r="K26" s="263">
        <v>0</v>
      </c>
      <c r="L26" s="263">
        <v>0</v>
      </c>
      <c r="M26" s="263">
        <v>222</v>
      </c>
      <c r="N26" s="266">
        <v>107</v>
      </c>
      <c r="O26" s="266"/>
      <c r="P26" s="263">
        <v>115</v>
      </c>
      <c r="Q26" s="263">
        <v>634</v>
      </c>
      <c r="R26" s="266">
        <v>267</v>
      </c>
      <c r="S26" s="266"/>
      <c r="T26" s="263">
        <v>367</v>
      </c>
      <c r="U26" s="263">
        <v>326</v>
      </c>
      <c r="V26" s="263">
        <v>138</v>
      </c>
      <c r="W26" s="266">
        <v>188</v>
      </c>
      <c r="X26" s="266"/>
      <c r="Y26" s="263">
        <v>0</v>
      </c>
      <c r="Z26" s="263">
        <v>0</v>
      </c>
      <c r="AA26" s="263">
        <v>1</v>
      </c>
      <c r="AB26" s="263">
        <v>1181</v>
      </c>
      <c r="AC26" s="268"/>
      <c r="AE26" s="249">
        <f>+G26*100/G14</f>
        <v>76.405946994182287</v>
      </c>
    </row>
    <row r="27" spans="1:31" ht="20.100000000000001" customHeight="1">
      <c r="A27" s="227"/>
      <c r="B27" s="264" t="s">
        <v>717</v>
      </c>
      <c r="C27" s="264"/>
      <c r="D27" s="264" t="s">
        <v>730</v>
      </c>
      <c r="E27" s="264"/>
      <c r="F27" s="265">
        <v>14</v>
      </c>
      <c r="G27" s="263">
        <v>2</v>
      </c>
      <c r="H27" s="263">
        <v>2</v>
      </c>
      <c r="I27" s="263">
        <v>0</v>
      </c>
      <c r="J27" s="263">
        <v>0</v>
      </c>
      <c r="K27" s="263">
        <v>0</v>
      </c>
      <c r="L27" s="263">
        <v>0</v>
      </c>
      <c r="M27" s="263">
        <v>0</v>
      </c>
      <c r="N27" s="266">
        <v>0</v>
      </c>
      <c r="O27" s="266"/>
      <c r="P27" s="263">
        <v>0</v>
      </c>
      <c r="Q27" s="263">
        <v>0</v>
      </c>
      <c r="R27" s="266">
        <v>0</v>
      </c>
      <c r="S27" s="266"/>
      <c r="T27" s="263">
        <v>0</v>
      </c>
      <c r="U27" s="263">
        <v>2</v>
      </c>
      <c r="V27" s="263">
        <v>2</v>
      </c>
      <c r="W27" s="266">
        <v>0</v>
      </c>
      <c r="X27" s="266"/>
      <c r="Y27" s="263">
        <v>0</v>
      </c>
      <c r="Z27" s="263">
        <v>0</v>
      </c>
      <c r="AA27" s="263">
        <v>0</v>
      </c>
      <c r="AB27" s="263">
        <v>2</v>
      </c>
      <c r="AC27" s="268"/>
    </row>
    <row r="28" spans="1:31" ht="20.100000000000001" customHeight="1">
      <c r="A28" s="227"/>
      <c r="B28" s="264" t="s">
        <v>717</v>
      </c>
      <c r="C28" s="264"/>
      <c r="D28" s="264" t="s">
        <v>731</v>
      </c>
      <c r="E28" s="264"/>
      <c r="F28" s="265">
        <v>15</v>
      </c>
      <c r="G28" s="263">
        <v>16</v>
      </c>
      <c r="H28" s="263">
        <v>6</v>
      </c>
      <c r="I28" s="263">
        <v>10</v>
      </c>
      <c r="J28" s="263">
        <v>0</v>
      </c>
      <c r="K28" s="263">
        <v>0</v>
      </c>
      <c r="L28" s="263">
        <v>0</v>
      </c>
      <c r="M28" s="263">
        <v>9</v>
      </c>
      <c r="N28" s="266">
        <v>4</v>
      </c>
      <c r="O28" s="266"/>
      <c r="P28" s="263">
        <v>5</v>
      </c>
      <c r="Q28" s="263">
        <v>5</v>
      </c>
      <c r="R28" s="266">
        <v>2</v>
      </c>
      <c r="S28" s="266"/>
      <c r="T28" s="263">
        <v>3</v>
      </c>
      <c r="U28" s="263">
        <v>2</v>
      </c>
      <c r="V28" s="263">
        <v>0</v>
      </c>
      <c r="W28" s="266">
        <v>2</v>
      </c>
      <c r="X28" s="266"/>
      <c r="Y28" s="263">
        <v>0</v>
      </c>
      <c r="Z28" s="263">
        <v>0</v>
      </c>
      <c r="AA28" s="263">
        <v>0</v>
      </c>
      <c r="AB28" s="263">
        <v>16</v>
      </c>
      <c r="AC28" s="268"/>
    </row>
    <row r="29" spans="1:31" ht="20.100000000000001" customHeight="1">
      <c r="A29" s="227"/>
      <c r="B29" s="264" t="s">
        <v>732</v>
      </c>
      <c r="C29" s="264"/>
      <c r="D29" s="264" t="s">
        <v>733</v>
      </c>
      <c r="E29" s="264"/>
      <c r="F29" s="265">
        <v>16</v>
      </c>
      <c r="G29" s="263">
        <v>1</v>
      </c>
      <c r="H29" s="263">
        <v>0</v>
      </c>
      <c r="I29" s="263">
        <v>1</v>
      </c>
      <c r="J29" s="263">
        <v>0</v>
      </c>
      <c r="K29" s="263">
        <v>0</v>
      </c>
      <c r="L29" s="263">
        <v>0</v>
      </c>
      <c r="M29" s="263">
        <v>1</v>
      </c>
      <c r="N29" s="266">
        <v>0</v>
      </c>
      <c r="O29" s="266"/>
      <c r="P29" s="263">
        <v>1</v>
      </c>
      <c r="Q29" s="263">
        <v>0</v>
      </c>
      <c r="R29" s="266">
        <v>0</v>
      </c>
      <c r="S29" s="266"/>
      <c r="T29" s="263">
        <v>0</v>
      </c>
      <c r="U29" s="263">
        <v>0</v>
      </c>
      <c r="V29" s="263">
        <v>0</v>
      </c>
      <c r="W29" s="266">
        <v>0</v>
      </c>
      <c r="X29" s="266"/>
      <c r="Y29" s="263">
        <v>0</v>
      </c>
      <c r="Z29" s="263">
        <v>0</v>
      </c>
      <c r="AA29" s="263">
        <v>0</v>
      </c>
      <c r="AB29" s="263">
        <v>1</v>
      </c>
      <c r="AC29" s="268"/>
    </row>
    <row r="30" spans="1:31" ht="20.100000000000001" customHeight="1">
      <c r="A30" s="227"/>
      <c r="B30" s="264" t="s">
        <v>732</v>
      </c>
      <c r="C30" s="264"/>
      <c r="D30" s="264" t="s">
        <v>734</v>
      </c>
      <c r="E30" s="264"/>
      <c r="F30" s="265">
        <v>17</v>
      </c>
      <c r="G30" s="263">
        <v>1</v>
      </c>
      <c r="H30" s="263">
        <v>0</v>
      </c>
      <c r="I30" s="263">
        <v>1</v>
      </c>
      <c r="J30" s="263">
        <v>0</v>
      </c>
      <c r="K30" s="263">
        <v>0</v>
      </c>
      <c r="L30" s="263">
        <v>0</v>
      </c>
      <c r="M30" s="263">
        <v>0</v>
      </c>
      <c r="N30" s="266">
        <v>0</v>
      </c>
      <c r="O30" s="266"/>
      <c r="P30" s="263">
        <v>0</v>
      </c>
      <c r="Q30" s="263">
        <v>0</v>
      </c>
      <c r="R30" s="266">
        <v>0</v>
      </c>
      <c r="S30" s="266"/>
      <c r="T30" s="263">
        <v>0</v>
      </c>
      <c r="U30" s="263">
        <v>1</v>
      </c>
      <c r="V30" s="263">
        <v>0</v>
      </c>
      <c r="W30" s="266">
        <v>1</v>
      </c>
      <c r="X30" s="266"/>
      <c r="Y30" s="263">
        <v>0</v>
      </c>
      <c r="Z30" s="263">
        <v>0</v>
      </c>
      <c r="AA30" s="263">
        <v>0</v>
      </c>
      <c r="AB30" s="263">
        <v>1</v>
      </c>
      <c r="AC30" s="268"/>
    </row>
    <row r="31" spans="1:31" ht="20.100000000000001" customHeight="1">
      <c r="A31" s="227"/>
      <c r="B31" s="264" t="s">
        <v>732</v>
      </c>
      <c r="C31" s="264"/>
      <c r="D31" s="264" t="s">
        <v>735</v>
      </c>
      <c r="E31" s="264"/>
      <c r="F31" s="265">
        <v>18</v>
      </c>
      <c r="G31" s="263">
        <v>1</v>
      </c>
      <c r="H31" s="263">
        <v>1</v>
      </c>
      <c r="I31" s="263">
        <v>0</v>
      </c>
      <c r="J31" s="263">
        <v>0</v>
      </c>
      <c r="K31" s="263">
        <v>0</v>
      </c>
      <c r="L31" s="263">
        <v>0</v>
      </c>
      <c r="M31" s="263">
        <v>1</v>
      </c>
      <c r="N31" s="266">
        <v>1</v>
      </c>
      <c r="O31" s="266"/>
      <c r="P31" s="263">
        <v>0</v>
      </c>
      <c r="Q31" s="263">
        <v>0</v>
      </c>
      <c r="R31" s="266">
        <v>0</v>
      </c>
      <c r="S31" s="266"/>
      <c r="T31" s="263">
        <v>0</v>
      </c>
      <c r="U31" s="263">
        <v>0</v>
      </c>
      <c r="V31" s="263">
        <v>0</v>
      </c>
      <c r="W31" s="266">
        <v>0</v>
      </c>
      <c r="X31" s="266"/>
      <c r="Y31" s="263">
        <v>0</v>
      </c>
      <c r="Z31" s="263">
        <v>0</v>
      </c>
      <c r="AA31" s="263">
        <v>0</v>
      </c>
      <c r="AB31" s="263">
        <v>1</v>
      </c>
      <c r="AC31" s="268"/>
    </row>
    <row r="32" spans="1:31" ht="20.100000000000001" customHeight="1">
      <c r="A32" s="227"/>
      <c r="B32" s="264" t="s">
        <v>736</v>
      </c>
      <c r="C32" s="264"/>
      <c r="D32" s="264" t="s">
        <v>737</v>
      </c>
      <c r="E32" s="264"/>
      <c r="F32" s="265">
        <v>19</v>
      </c>
      <c r="G32" s="263">
        <v>1</v>
      </c>
      <c r="H32" s="263">
        <v>1</v>
      </c>
      <c r="I32" s="263">
        <v>0</v>
      </c>
      <c r="J32" s="263">
        <v>0</v>
      </c>
      <c r="K32" s="263">
        <v>0</v>
      </c>
      <c r="L32" s="263">
        <v>0</v>
      </c>
      <c r="M32" s="263">
        <v>0</v>
      </c>
      <c r="N32" s="266">
        <v>0</v>
      </c>
      <c r="O32" s="266"/>
      <c r="P32" s="263">
        <v>0</v>
      </c>
      <c r="Q32" s="263">
        <v>1</v>
      </c>
      <c r="R32" s="266">
        <v>1</v>
      </c>
      <c r="S32" s="266"/>
      <c r="T32" s="263">
        <v>0</v>
      </c>
      <c r="U32" s="263">
        <v>0</v>
      </c>
      <c r="V32" s="263">
        <v>0</v>
      </c>
      <c r="W32" s="266">
        <v>0</v>
      </c>
      <c r="X32" s="266"/>
      <c r="Y32" s="263">
        <v>0</v>
      </c>
      <c r="Z32" s="263">
        <v>0</v>
      </c>
      <c r="AA32" s="263">
        <v>0</v>
      </c>
      <c r="AB32" s="263">
        <v>1</v>
      </c>
      <c r="AC32" s="268"/>
    </row>
    <row r="33" spans="1:29" ht="20.100000000000001" customHeight="1">
      <c r="A33" s="227"/>
      <c r="B33" s="264" t="s">
        <v>738</v>
      </c>
      <c r="C33" s="264"/>
      <c r="D33" s="264" t="s">
        <v>739</v>
      </c>
      <c r="E33" s="264"/>
      <c r="F33" s="265">
        <v>20</v>
      </c>
      <c r="G33" s="263">
        <v>1</v>
      </c>
      <c r="H33" s="263">
        <v>0</v>
      </c>
      <c r="I33" s="263">
        <v>1</v>
      </c>
      <c r="J33" s="263">
        <v>0</v>
      </c>
      <c r="K33" s="263">
        <v>0</v>
      </c>
      <c r="L33" s="263">
        <v>0</v>
      </c>
      <c r="M33" s="263">
        <v>1</v>
      </c>
      <c r="N33" s="266">
        <v>0</v>
      </c>
      <c r="O33" s="266"/>
      <c r="P33" s="263">
        <v>1</v>
      </c>
      <c r="Q33" s="263">
        <v>0</v>
      </c>
      <c r="R33" s="266">
        <v>0</v>
      </c>
      <c r="S33" s="266"/>
      <c r="T33" s="263">
        <v>0</v>
      </c>
      <c r="U33" s="263">
        <v>0</v>
      </c>
      <c r="V33" s="263">
        <v>0</v>
      </c>
      <c r="W33" s="266">
        <v>0</v>
      </c>
      <c r="X33" s="266"/>
      <c r="Y33" s="263">
        <v>0</v>
      </c>
      <c r="Z33" s="263">
        <v>0</v>
      </c>
      <c r="AA33" s="263">
        <v>0</v>
      </c>
      <c r="AB33" s="263">
        <v>1</v>
      </c>
      <c r="AC33" s="268"/>
    </row>
    <row r="34" spans="1:29" ht="20.100000000000001" customHeight="1">
      <c r="A34" s="227"/>
      <c r="B34" s="264" t="s">
        <v>738</v>
      </c>
      <c r="C34" s="264"/>
      <c r="D34" s="264" t="s">
        <v>740</v>
      </c>
      <c r="E34" s="264"/>
      <c r="F34" s="265">
        <v>21</v>
      </c>
      <c r="G34" s="263">
        <v>1</v>
      </c>
      <c r="H34" s="263">
        <v>1</v>
      </c>
      <c r="I34" s="263">
        <v>0</v>
      </c>
      <c r="J34" s="263">
        <v>0</v>
      </c>
      <c r="K34" s="263">
        <v>0</v>
      </c>
      <c r="L34" s="263">
        <v>0</v>
      </c>
      <c r="M34" s="263">
        <v>0</v>
      </c>
      <c r="N34" s="266">
        <v>0</v>
      </c>
      <c r="O34" s="266"/>
      <c r="P34" s="263">
        <v>0</v>
      </c>
      <c r="Q34" s="263">
        <v>0</v>
      </c>
      <c r="R34" s="266">
        <v>0</v>
      </c>
      <c r="S34" s="266"/>
      <c r="T34" s="263">
        <v>0</v>
      </c>
      <c r="U34" s="263">
        <v>1</v>
      </c>
      <c r="V34" s="263">
        <v>1</v>
      </c>
      <c r="W34" s="266">
        <v>0</v>
      </c>
      <c r="X34" s="266"/>
      <c r="Y34" s="263">
        <v>0</v>
      </c>
      <c r="Z34" s="263">
        <v>0</v>
      </c>
      <c r="AA34" s="263">
        <v>0</v>
      </c>
      <c r="AB34" s="263">
        <v>1</v>
      </c>
      <c r="AC34" s="268"/>
    </row>
    <row r="35" spans="1:29" ht="31.5" customHeight="1">
      <c r="A35" s="227"/>
      <c r="B35" s="264" t="s">
        <v>738</v>
      </c>
      <c r="C35" s="264"/>
      <c r="D35" s="264" t="s">
        <v>741</v>
      </c>
      <c r="E35" s="264"/>
      <c r="F35" s="265">
        <v>22</v>
      </c>
      <c r="G35" s="263">
        <v>183</v>
      </c>
      <c r="H35" s="263">
        <v>70</v>
      </c>
      <c r="I35" s="263">
        <v>113</v>
      </c>
      <c r="J35" s="263">
        <v>1</v>
      </c>
      <c r="K35" s="263">
        <v>0</v>
      </c>
      <c r="L35" s="263">
        <v>1</v>
      </c>
      <c r="M35" s="263">
        <v>172</v>
      </c>
      <c r="N35" s="266">
        <v>67</v>
      </c>
      <c r="O35" s="266"/>
      <c r="P35" s="263">
        <v>105</v>
      </c>
      <c r="Q35" s="263">
        <v>9</v>
      </c>
      <c r="R35" s="266">
        <v>2</v>
      </c>
      <c r="S35" s="266"/>
      <c r="T35" s="263">
        <v>7</v>
      </c>
      <c r="U35" s="263">
        <v>1</v>
      </c>
      <c r="V35" s="263">
        <v>1</v>
      </c>
      <c r="W35" s="266">
        <v>0</v>
      </c>
      <c r="X35" s="266"/>
      <c r="Y35" s="263">
        <v>3</v>
      </c>
      <c r="Z35" s="263">
        <v>0</v>
      </c>
      <c r="AA35" s="263">
        <v>15</v>
      </c>
      <c r="AB35" s="263">
        <v>165</v>
      </c>
      <c r="AC35" s="268"/>
    </row>
    <row r="36" spans="1:29" ht="20.100000000000001" customHeight="1">
      <c r="A36" s="227"/>
      <c r="B36" s="264" t="s">
        <v>738</v>
      </c>
      <c r="C36" s="264"/>
      <c r="D36" s="264" t="s">
        <v>742</v>
      </c>
      <c r="E36" s="264"/>
      <c r="F36" s="265">
        <v>23</v>
      </c>
      <c r="G36" s="263">
        <v>1</v>
      </c>
      <c r="H36" s="263">
        <v>0</v>
      </c>
      <c r="I36" s="263">
        <v>1</v>
      </c>
      <c r="J36" s="263">
        <v>0</v>
      </c>
      <c r="K36" s="263">
        <v>0</v>
      </c>
      <c r="L36" s="263">
        <v>0</v>
      </c>
      <c r="M36" s="263">
        <v>1</v>
      </c>
      <c r="N36" s="266">
        <v>0</v>
      </c>
      <c r="O36" s="266"/>
      <c r="P36" s="263">
        <v>1</v>
      </c>
      <c r="Q36" s="263">
        <v>0</v>
      </c>
      <c r="R36" s="266">
        <v>0</v>
      </c>
      <c r="S36" s="266"/>
      <c r="T36" s="263">
        <v>0</v>
      </c>
      <c r="U36" s="263">
        <v>0</v>
      </c>
      <c r="V36" s="263">
        <v>0</v>
      </c>
      <c r="W36" s="266">
        <v>0</v>
      </c>
      <c r="X36" s="266"/>
      <c r="Y36" s="263">
        <v>0</v>
      </c>
      <c r="Z36" s="263">
        <v>0</v>
      </c>
      <c r="AA36" s="263">
        <v>0</v>
      </c>
      <c r="AB36" s="263">
        <v>1</v>
      </c>
      <c r="AC36" s="268"/>
    </row>
    <row r="37" spans="1:29" ht="20.100000000000001" customHeight="1">
      <c r="A37" s="227"/>
      <c r="B37" s="264" t="s">
        <v>738</v>
      </c>
      <c r="C37" s="264"/>
      <c r="D37" s="264" t="s">
        <v>743</v>
      </c>
      <c r="E37" s="264"/>
      <c r="F37" s="265">
        <v>24</v>
      </c>
      <c r="G37" s="263">
        <v>2</v>
      </c>
      <c r="H37" s="263">
        <v>1</v>
      </c>
      <c r="I37" s="263">
        <v>1</v>
      </c>
      <c r="J37" s="263">
        <v>0</v>
      </c>
      <c r="K37" s="263">
        <v>0</v>
      </c>
      <c r="L37" s="263">
        <v>0</v>
      </c>
      <c r="M37" s="263">
        <v>2</v>
      </c>
      <c r="N37" s="266">
        <v>1</v>
      </c>
      <c r="O37" s="266"/>
      <c r="P37" s="263">
        <v>1</v>
      </c>
      <c r="Q37" s="263">
        <v>0</v>
      </c>
      <c r="R37" s="266">
        <v>0</v>
      </c>
      <c r="S37" s="266"/>
      <c r="T37" s="263">
        <v>0</v>
      </c>
      <c r="U37" s="263">
        <v>0</v>
      </c>
      <c r="V37" s="263">
        <v>0</v>
      </c>
      <c r="W37" s="266">
        <v>0</v>
      </c>
      <c r="X37" s="266"/>
      <c r="Y37" s="263">
        <v>0</v>
      </c>
      <c r="Z37" s="263">
        <v>0</v>
      </c>
      <c r="AA37" s="263">
        <v>0</v>
      </c>
      <c r="AB37" s="263">
        <v>2</v>
      </c>
      <c r="AC37" s="268"/>
    </row>
    <row r="38" spans="1:29" ht="20.100000000000001" customHeight="1">
      <c r="A38" s="227"/>
      <c r="B38" s="264" t="s">
        <v>738</v>
      </c>
      <c r="C38" s="264"/>
      <c r="D38" s="264" t="s">
        <v>744</v>
      </c>
      <c r="E38" s="264"/>
      <c r="F38" s="265">
        <v>25</v>
      </c>
      <c r="G38" s="263">
        <v>1</v>
      </c>
      <c r="H38" s="263">
        <v>1</v>
      </c>
      <c r="I38" s="263">
        <v>0</v>
      </c>
      <c r="J38" s="263">
        <v>0</v>
      </c>
      <c r="K38" s="263">
        <v>0</v>
      </c>
      <c r="L38" s="263">
        <v>0</v>
      </c>
      <c r="M38" s="263">
        <v>0</v>
      </c>
      <c r="N38" s="266">
        <v>0</v>
      </c>
      <c r="O38" s="266"/>
      <c r="P38" s="263">
        <v>0</v>
      </c>
      <c r="Q38" s="263">
        <v>1</v>
      </c>
      <c r="R38" s="266">
        <v>1</v>
      </c>
      <c r="S38" s="266"/>
      <c r="T38" s="263">
        <v>0</v>
      </c>
      <c r="U38" s="263">
        <v>0</v>
      </c>
      <c r="V38" s="263">
        <v>0</v>
      </c>
      <c r="W38" s="266">
        <v>0</v>
      </c>
      <c r="X38" s="266"/>
      <c r="Y38" s="263">
        <v>0</v>
      </c>
      <c r="Z38" s="263">
        <v>0</v>
      </c>
      <c r="AA38" s="263">
        <v>0</v>
      </c>
      <c r="AB38" s="263">
        <v>1</v>
      </c>
      <c r="AC38" s="268"/>
    </row>
    <row r="39" spans="1:29" ht="20.100000000000001" customHeight="1">
      <c r="A39" s="227"/>
      <c r="B39" s="264" t="s">
        <v>745</v>
      </c>
      <c r="C39" s="264"/>
      <c r="D39" s="264" t="s">
        <v>746</v>
      </c>
      <c r="E39" s="264"/>
      <c r="F39" s="265">
        <v>26</v>
      </c>
      <c r="G39" s="263">
        <v>1</v>
      </c>
      <c r="H39" s="263">
        <v>0</v>
      </c>
      <c r="I39" s="263">
        <v>1</v>
      </c>
      <c r="J39" s="263">
        <v>0</v>
      </c>
      <c r="K39" s="263">
        <v>0</v>
      </c>
      <c r="L39" s="263">
        <v>0</v>
      </c>
      <c r="M39" s="263">
        <v>1</v>
      </c>
      <c r="N39" s="266">
        <v>0</v>
      </c>
      <c r="O39" s="266"/>
      <c r="P39" s="263">
        <v>1</v>
      </c>
      <c r="Q39" s="263">
        <v>0</v>
      </c>
      <c r="R39" s="266">
        <v>0</v>
      </c>
      <c r="S39" s="266"/>
      <c r="T39" s="263">
        <v>0</v>
      </c>
      <c r="U39" s="263">
        <v>0</v>
      </c>
      <c r="V39" s="263">
        <v>0</v>
      </c>
      <c r="W39" s="266">
        <v>0</v>
      </c>
      <c r="X39" s="266"/>
      <c r="Y39" s="263">
        <v>0</v>
      </c>
      <c r="Z39" s="263">
        <v>0</v>
      </c>
      <c r="AA39" s="263">
        <v>0</v>
      </c>
      <c r="AB39" s="263">
        <v>1</v>
      </c>
      <c r="AC39" s="268"/>
    </row>
    <row r="40" spans="1:29" ht="20.100000000000001" customHeight="1">
      <c r="A40" s="227"/>
      <c r="B40" s="264" t="s">
        <v>747</v>
      </c>
      <c r="C40" s="264"/>
      <c r="D40" s="264" t="s">
        <v>748</v>
      </c>
      <c r="E40" s="264"/>
      <c r="F40" s="265">
        <v>27</v>
      </c>
      <c r="G40" s="263">
        <v>3</v>
      </c>
      <c r="H40" s="263">
        <v>2</v>
      </c>
      <c r="I40" s="263">
        <v>1</v>
      </c>
      <c r="J40" s="263">
        <v>0</v>
      </c>
      <c r="K40" s="263">
        <v>0</v>
      </c>
      <c r="L40" s="263">
        <v>0</v>
      </c>
      <c r="M40" s="263">
        <v>2</v>
      </c>
      <c r="N40" s="266">
        <v>1</v>
      </c>
      <c r="O40" s="266"/>
      <c r="P40" s="263">
        <v>1</v>
      </c>
      <c r="Q40" s="263">
        <v>0</v>
      </c>
      <c r="R40" s="266">
        <v>0</v>
      </c>
      <c r="S40" s="266"/>
      <c r="T40" s="263">
        <v>0</v>
      </c>
      <c r="U40" s="263">
        <v>1</v>
      </c>
      <c r="V40" s="263">
        <v>1</v>
      </c>
      <c r="W40" s="266">
        <v>0</v>
      </c>
      <c r="X40" s="266"/>
      <c r="Y40" s="263">
        <v>0</v>
      </c>
      <c r="Z40" s="263">
        <v>0</v>
      </c>
      <c r="AA40" s="263">
        <v>1</v>
      </c>
      <c r="AB40" s="263">
        <v>2</v>
      </c>
      <c r="AC40" s="268"/>
    </row>
    <row r="41" spans="1:29" ht="20.100000000000001" customHeight="1">
      <c r="A41" s="227"/>
      <c r="B41" s="264" t="s">
        <v>747</v>
      </c>
      <c r="C41" s="264"/>
      <c r="D41" s="264" t="s">
        <v>749</v>
      </c>
      <c r="E41" s="264"/>
      <c r="F41" s="265">
        <v>28</v>
      </c>
      <c r="G41" s="263">
        <v>1</v>
      </c>
      <c r="H41" s="263">
        <v>0</v>
      </c>
      <c r="I41" s="263">
        <v>1</v>
      </c>
      <c r="J41" s="263">
        <v>0</v>
      </c>
      <c r="K41" s="263">
        <v>0</v>
      </c>
      <c r="L41" s="263">
        <v>0</v>
      </c>
      <c r="M41" s="263">
        <v>1</v>
      </c>
      <c r="N41" s="266">
        <v>0</v>
      </c>
      <c r="O41" s="266"/>
      <c r="P41" s="263">
        <v>1</v>
      </c>
      <c r="Q41" s="263">
        <v>0</v>
      </c>
      <c r="R41" s="266">
        <v>0</v>
      </c>
      <c r="S41" s="266"/>
      <c r="T41" s="263">
        <v>0</v>
      </c>
      <c r="U41" s="263">
        <v>0</v>
      </c>
      <c r="V41" s="263">
        <v>0</v>
      </c>
      <c r="W41" s="266">
        <v>0</v>
      </c>
      <c r="X41" s="266"/>
      <c r="Y41" s="263">
        <v>0</v>
      </c>
      <c r="Z41" s="263">
        <v>0</v>
      </c>
      <c r="AA41" s="263">
        <v>0</v>
      </c>
      <c r="AB41" s="263">
        <v>1</v>
      </c>
      <c r="AC41" s="268"/>
    </row>
    <row r="42" spans="1:29" ht="60" customHeight="1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</row>
    <row r="43" spans="1:29" ht="15" customHeight="1">
      <c r="A43" s="227"/>
      <c r="B43" s="269"/>
      <c r="C43" s="269"/>
      <c r="D43" s="269"/>
      <c r="E43" s="269"/>
      <c r="F43" s="269"/>
      <c r="G43" s="269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27"/>
      <c r="U43" s="227"/>
      <c r="V43" s="227"/>
      <c r="W43" s="227"/>
      <c r="X43" s="227"/>
      <c r="Y43" s="227"/>
      <c r="Z43" s="227"/>
      <c r="AA43" s="227"/>
      <c r="AB43" s="227"/>
    </row>
    <row r="44" spans="1:29" ht="9" customHeight="1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</row>
    <row r="45" spans="1:29" ht="9.9499999999999993" customHeight="1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194"/>
      <c r="V45" s="194"/>
      <c r="W45" s="194"/>
      <c r="X45" s="227"/>
      <c r="Y45" s="194"/>
      <c r="Z45" s="194"/>
      <c r="AA45" s="194"/>
      <c r="AB45" s="194"/>
    </row>
    <row r="46" spans="1:29" ht="3" customHeight="1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194"/>
      <c r="V46" s="194"/>
      <c r="W46" s="194"/>
      <c r="X46" s="227"/>
      <c r="Y46" s="194"/>
      <c r="Z46" s="194"/>
      <c r="AA46" s="194"/>
      <c r="AB46" s="194"/>
    </row>
    <row r="47" spans="1:29" ht="0.95" customHeight="1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194"/>
      <c r="V47" s="194"/>
      <c r="W47" s="194"/>
      <c r="X47" s="227"/>
      <c r="Y47" s="194"/>
      <c r="Z47" s="194"/>
      <c r="AA47" s="194"/>
      <c r="AB47" s="194"/>
    </row>
    <row r="48" spans="1:29" ht="11.1" customHeight="1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194"/>
      <c r="V48" s="194"/>
      <c r="W48" s="194"/>
      <c r="X48" s="227"/>
      <c r="Y48" s="194"/>
      <c r="Z48" s="194"/>
      <c r="AA48" s="194"/>
      <c r="AB48" s="194"/>
    </row>
    <row r="49" spans="1:28" ht="0.95" customHeight="1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194"/>
      <c r="V49" s="194"/>
      <c r="W49" s="194"/>
      <c r="X49" s="227"/>
      <c r="Y49" s="194"/>
      <c r="Z49" s="194"/>
      <c r="AA49" s="194"/>
      <c r="AB49" s="194"/>
    </row>
    <row r="50" spans="1:28" ht="12" customHeight="1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194"/>
      <c r="V50" s="194"/>
      <c r="W50" s="194"/>
      <c r="X50" s="227"/>
      <c r="Y50" s="194"/>
      <c r="Z50" s="194"/>
      <c r="AA50" s="194"/>
      <c r="AB50" s="194"/>
    </row>
    <row r="51" spans="1:28" ht="5.0999999999999996" customHeight="1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194"/>
      <c r="V51" s="194"/>
      <c r="W51" s="194"/>
      <c r="X51" s="227"/>
      <c r="Y51" s="194"/>
      <c r="Z51" s="194"/>
      <c r="AA51" s="194"/>
      <c r="AB51" s="194"/>
    </row>
    <row r="52" spans="1:28" ht="0.95" customHeight="1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194"/>
      <c r="V52" s="194"/>
      <c r="W52" s="194"/>
      <c r="X52" s="227"/>
      <c r="Y52" s="194"/>
      <c r="Z52" s="194"/>
      <c r="AA52" s="194"/>
      <c r="AB52" s="194"/>
    </row>
    <row r="53" spans="1:28" ht="6" customHeight="1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194"/>
      <c r="V53" s="194"/>
      <c r="W53" s="194"/>
      <c r="X53" s="227"/>
      <c r="Y53" s="194"/>
      <c r="Z53" s="194"/>
      <c r="AA53" s="194"/>
      <c r="AB53" s="194"/>
    </row>
    <row r="54" spans="1:28" ht="5.0999999999999996" customHeight="1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194"/>
      <c r="V54" s="194"/>
      <c r="W54" s="194"/>
      <c r="X54" s="227"/>
      <c r="Y54" s="194"/>
      <c r="Z54" s="194"/>
      <c r="AA54" s="194"/>
      <c r="AB54" s="194"/>
    </row>
    <row r="55" spans="1:28" ht="8.1" customHeight="1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194"/>
      <c r="V55" s="194"/>
      <c r="W55" s="194"/>
      <c r="X55" s="227"/>
      <c r="Y55" s="194"/>
      <c r="Z55" s="194"/>
      <c r="AA55" s="194"/>
      <c r="AB55" s="194"/>
    </row>
    <row r="56" spans="1:28" ht="2.1" customHeight="1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194"/>
      <c r="V56" s="194"/>
      <c r="W56" s="194"/>
      <c r="X56" s="227"/>
      <c r="Y56" s="194"/>
      <c r="Z56" s="194"/>
      <c r="AA56" s="194"/>
      <c r="AB56" s="194"/>
    </row>
    <row r="57" spans="1:28" ht="9.9499999999999993" customHeight="1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194"/>
      <c r="V57" s="194"/>
      <c r="W57" s="194"/>
      <c r="X57" s="227"/>
      <c r="Y57" s="194"/>
      <c r="Z57" s="194"/>
      <c r="AA57" s="194"/>
      <c r="AB57" s="194"/>
    </row>
    <row r="58" spans="1:28" ht="21" customHeight="1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</row>
    <row r="59" spans="1:28" ht="14.1" customHeight="1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194"/>
      <c r="V59" s="194"/>
      <c r="W59" s="194"/>
      <c r="X59" s="194"/>
      <c r="Y59" s="194"/>
      <c r="Z59" s="194"/>
      <c r="AA59" s="194"/>
      <c r="AB59" s="194"/>
    </row>
    <row r="60" spans="1:28" ht="18.95" customHeight="1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  <c r="AA60" s="227"/>
      <c r="AB60" s="227"/>
    </row>
    <row r="61" spans="1:28" ht="20.100000000000001" customHeight="1">
      <c r="A61" s="227"/>
      <c r="B61" s="271"/>
      <c r="C61" s="271"/>
      <c r="D61" s="271"/>
      <c r="E61" s="271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</row>
    <row r="62" spans="1:28" ht="32.1" customHeight="1">
      <c r="A62" s="227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</row>
  </sheetData>
  <mergeCells count="197">
    <mergeCell ref="U56:W57"/>
    <mergeCell ref="Y56:Z57"/>
    <mergeCell ref="AA56:AB57"/>
    <mergeCell ref="U59:AB59"/>
    <mergeCell ref="B61:E61"/>
    <mergeCell ref="U51:W53"/>
    <mergeCell ref="Y51:Z53"/>
    <mergeCell ref="AA51:AB53"/>
    <mergeCell ref="U54:W55"/>
    <mergeCell ref="Y54:Z55"/>
    <mergeCell ref="AA54:AB55"/>
    <mergeCell ref="U47:W48"/>
    <mergeCell ref="Y47:Z48"/>
    <mergeCell ref="AA47:AB48"/>
    <mergeCell ref="U49:W50"/>
    <mergeCell ref="Y49:Z50"/>
    <mergeCell ref="AA49:AB50"/>
    <mergeCell ref="B43:E43"/>
    <mergeCell ref="F43:G43"/>
    <mergeCell ref="H43:S43"/>
    <mergeCell ref="U45:W46"/>
    <mergeCell ref="Y45:Z46"/>
    <mergeCell ref="AA45:AB46"/>
    <mergeCell ref="B40:C40"/>
    <mergeCell ref="D40:E40"/>
    <mergeCell ref="N40:O40"/>
    <mergeCell ref="R40:S40"/>
    <mergeCell ref="W40:X40"/>
    <mergeCell ref="B41:C41"/>
    <mergeCell ref="D41:E41"/>
    <mergeCell ref="N41:O41"/>
    <mergeCell ref="R41:S41"/>
    <mergeCell ref="W41:X41"/>
    <mergeCell ref="B38:C38"/>
    <mergeCell ref="D38:E38"/>
    <mergeCell ref="N38:O38"/>
    <mergeCell ref="R38:S38"/>
    <mergeCell ref="W38:X38"/>
    <mergeCell ref="B39:C39"/>
    <mergeCell ref="D39:E39"/>
    <mergeCell ref="N39:O39"/>
    <mergeCell ref="R39:S39"/>
    <mergeCell ref="W39:X39"/>
    <mergeCell ref="B36:C36"/>
    <mergeCell ref="D36:E36"/>
    <mergeCell ref="N36:O36"/>
    <mergeCell ref="R36:S36"/>
    <mergeCell ref="W36:X36"/>
    <mergeCell ref="B37:C37"/>
    <mergeCell ref="D37:E37"/>
    <mergeCell ref="N37:O37"/>
    <mergeCell ref="R37:S37"/>
    <mergeCell ref="W37:X37"/>
    <mergeCell ref="B34:C34"/>
    <mergeCell ref="D34:E34"/>
    <mergeCell ref="N34:O34"/>
    <mergeCell ref="R34:S34"/>
    <mergeCell ref="W34:X34"/>
    <mergeCell ref="B35:C35"/>
    <mergeCell ref="D35:E35"/>
    <mergeCell ref="N35:O35"/>
    <mergeCell ref="R35:S35"/>
    <mergeCell ref="W35:X35"/>
    <mergeCell ref="B32:C32"/>
    <mergeCell ref="D32:E32"/>
    <mergeCell ref="N32:O32"/>
    <mergeCell ref="R32:S32"/>
    <mergeCell ref="W32:X32"/>
    <mergeCell ref="B33:C33"/>
    <mergeCell ref="D33:E33"/>
    <mergeCell ref="N33:O33"/>
    <mergeCell ref="R33:S33"/>
    <mergeCell ref="W33:X33"/>
    <mergeCell ref="B30:C30"/>
    <mergeCell ref="D30:E30"/>
    <mergeCell ref="N30:O30"/>
    <mergeCell ref="R30:S30"/>
    <mergeCell ref="W30:X30"/>
    <mergeCell ref="B31:C31"/>
    <mergeCell ref="D31:E31"/>
    <mergeCell ref="N31:O31"/>
    <mergeCell ref="R31:S31"/>
    <mergeCell ref="W31:X31"/>
    <mergeCell ref="B28:C28"/>
    <mergeCell ref="D28:E28"/>
    <mergeCell ref="N28:O28"/>
    <mergeCell ref="R28:S28"/>
    <mergeCell ref="W28:X28"/>
    <mergeCell ref="B29:C29"/>
    <mergeCell ref="D29:E29"/>
    <mergeCell ref="N29:O29"/>
    <mergeCell ref="R29:S29"/>
    <mergeCell ref="W29:X29"/>
    <mergeCell ref="B26:C26"/>
    <mergeCell ref="D26:E26"/>
    <mergeCell ref="N26:O26"/>
    <mergeCell ref="R26:S26"/>
    <mergeCell ref="W26:X26"/>
    <mergeCell ref="B27:C27"/>
    <mergeCell ref="D27:E27"/>
    <mergeCell ref="N27:O27"/>
    <mergeCell ref="R27:S27"/>
    <mergeCell ref="W27:X27"/>
    <mergeCell ref="B24:C24"/>
    <mergeCell ref="D24:E24"/>
    <mergeCell ref="N24:O24"/>
    <mergeCell ref="R24:S24"/>
    <mergeCell ref="W24:X24"/>
    <mergeCell ref="B25:C25"/>
    <mergeCell ref="D25:E25"/>
    <mergeCell ref="N25:O25"/>
    <mergeCell ref="R25:S25"/>
    <mergeCell ref="W25:X25"/>
    <mergeCell ref="B22:C22"/>
    <mergeCell ref="D22:E22"/>
    <mergeCell ref="N22:O22"/>
    <mergeCell ref="R22:S22"/>
    <mergeCell ref="W22:X22"/>
    <mergeCell ref="B23:C23"/>
    <mergeCell ref="D23:E23"/>
    <mergeCell ref="N23:O23"/>
    <mergeCell ref="R23:S23"/>
    <mergeCell ref="W23:X23"/>
    <mergeCell ref="B20:C20"/>
    <mergeCell ref="D20:E20"/>
    <mergeCell ref="N20:O20"/>
    <mergeCell ref="R20:S20"/>
    <mergeCell ref="W20:X20"/>
    <mergeCell ref="B21:C21"/>
    <mergeCell ref="D21:E21"/>
    <mergeCell ref="N21:O21"/>
    <mergeCell ref="R21:S21"/>
    <mergeCell ref="W21:X21"/>
    <mergeCell ref="B18:C18"/>
    <mergeCell ref="D18:E18"/>
    <mergeCell ref="N18:O18"/>
    <mergeCell ref="R18:S18"/>
    <mergeCell ref="W18:X18"/>
    <mergeCell ref="B19:C19"/>
    <mergeCell ref="D19:E19"/>
    <mergeCell ref="N19:O19"/>
    <mergeCell ref="R19:S19"/>
    <mergeCell ref="W19:X19"/>
    <mergeCell ref="B16:C16"/>
    <mergeCell ref="D16:E16"/>
    <mergeCell ref="N16:O16"/>
    <mergeCell ref="R16:S16"/>
    <mergeCell ref="W16:X16"/>
    <mergeCell ref="B17:C17"/>
    <mergeCell ref="D17:E17"/>
    <mergeCell ref="N17:O17"/>
    <mergeCell ref="R17:S17"/>
    <mergeCell ref="W17:X17"/>
    <mergeCell ref="N14:O14"/>
    <mergeCell ref="R14:S14"/>
    <mergeCell ref="W14:X14"/>
    <mergeCell ref="B15:C15"/>
    <mergeCell ref="D15:E15"/>
    <mergeCell ref="N15:O15"/>
    <mergeCell ref="R15:S15"/>
    <mergeCell ref="W15:X15"/>
    <mergeCell ref="AC11:AC14"/>
    <mergeCell ref="N12:O12"/>
    <mergeCell ref="R12:S12"/>
    <mergeCell ref="W12:X12"/>
    <mergeCell ref="B13:E13"/>
    <mergeCell ref="N13:O13"/>
    <mergeCell ref="R13:S13"/>
    <mergeCell ref="W13:X13"/>
    <mergeCell ref="B14:C14"/>
    <mergeCell ref="D14:E14"/>
    <mergeCell ref="U11:U12"/>
    <mergeCell ref="V11:X11"/>
    <mergeCell ref="Y11:Y12"/>
    <mergeCell ref="Z11:Z12"/>
    <mergeCell ref="AA11:AA12"/>
    <mergeCell ref="AB11:AB12"/>
    <mergeCell ref="U9:X10"/>
    <mergeCell ref="Y9:AB10"/>
    <mergeCell ref="H10:H12"/>
    <mergeCell ref="I10:I12"/>
    <mergeCell ref="J10:J12"/>
    <mergeCell ref="K10:L11"/>
    <mergeCell ref="M10:M12"/>
    <mergeCell ref="N10:P11"/>
    <mergeCell ref="Q10:Q12"/>
    <mergeCell ref="R10:T11"/>
    <mergeCell ref="AA1:AB1"/>
    <mergeCell ref="B2:E2"/>
    <mergeCell ref="C3:AA3"/>
    <mergeCell ref="V6:AB6"/>
    <mergeCell ref="B8:C8"/>
    <mergeCell ref="B9:C12"/>
    <mergeCell ref="D9:E12"/>
    <mergeCell ref="F9:F12"/>
    <mergeCell ref="G9:G12"/>
    <mergeCell ref="H9:T9"/>
  </mergeCells>
  <pageMargins left="0.88" right="0" top="0.32" bottom="0" header="0" footer="0"/>
  <pageSetup scale="50" orientation="landscape" r:id="rId1"/>
  <headerFooter alignWithMargins="0"/>
  <rowBreaks count="1" manualBreakCount="1">
    <brk id="60" max="3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BBD6-020B-483B-81DE-0FFEA76A36B1}">
  <dimension ref="B1:AB60"/>
  <sheetViews>
    <sheetView view="pageBreakPreview" zoomScaleNormal="100" zoomScaleSheetLayoutView="100" workbookViewId="0">
      <selection activeCell="Z11" sqref="Z11"/>
    </sheetView>
  </sheetViews>
  <sheetFormatPr defaultRowHeight="15"/>
  <cols>
    <col min="1" max="1" width="1.7109375" customWidth="1"/>
    <col min="2" max="2" width="13.28515625" style="327" customWidth="1"/>
    <col min="3" max="3" width="12.140625" customWidth="1"/>
    <col min="4" max="4" width="3.5703125" customWidth="1"/>
    <col min="5" max="5" width="5.85546875" customWidth="1"/>
    <col min="6" max="6" width="8.42578125" customWidth="1"/>
    <col min="7" max="7" width="7.7109375" customWidth="1"/>
    <col min="8" max="8" width="7.140625" customWidth="1"/>
    <col min="9" max="9" width="5.7109375" customWidth="1"/>
    <col min="10" max="10" width="6.140625" customWidth="1"/>
    <col min="11" max="11" width="5.85546875" customWidth="1"/>
    <col min="12" max="12" width="7.42578125" customWidth="1"/>
    <col min="13" max="13" width="6.42578125" customWidth="1"/>
    <col min="14" max="14" width="5.5703125" customWidth="1"/>
    <col min="15" max="15" width="8.42578125" customWidth="1"/>
    <col min="16" max="17" width="5" customWidth="1"/>
    <col min="18" max="18" width="7.5703125" style="329" customWidth="1"/>
    <col min="19" max="19" width="6.7109375" style="329" customWidth="1"/>
    <col min="20" max="20" width="4.85546875" style="329" customWidth="1"/>
    <col min="21" max="21" width="8.42578125" style="329" customWidth="1"/>
    <col min="22" max="22" width="9.5703125" style="329" customWidth="1"/>
  </cols>
  <sheetData>
    <row r="1" spans="2:28" s="21" customFormat="1" ht="15.75" customHeight="1">
      <c r="B1" s="272"/>
      <c r="S1" s="273"/>
      <c r="T1" s="273"/>
      <c r="U1" s="274" t="s">
        <v>750</v>
      </c>
      <c r="V1" s="274"/>
      <c r="X1" s="275"/>
      <c r="Y1" s="275"/>
    </row>
    <row r="2" spans="2:28" s="21" customFormat="1" ht="15.75" customHeight="1">
      <c r="B2" s="276"/>
      <c r="R2" s="273"/>
      <c r="S2" s="273"/>
      <c r="T2" s="273"/>
      <c r="U2" s="273"/>
      <c r="V2" s="273"/>
      <c r="X2" s="275"/>
      <c r="Y2" s="275"/>
    </row>
    <row r="3" spans="2:28" s="21" customFormat="1" ht="15.75">
      <c r="B3" s="276"/>
      <c r="R3" s="273"/>
      <c r="S3" s="273"/>
      <c r="T3" s="273"/>
      <c r="U3" s="273"/>
      <c r="V3" s="273"/>
      <c r="W3" s="275"/>
      <c r="X3" s="275"/>
      <c r="Y3" s="275"/>
    </row>
    <row r="4" spans="2:28" s="21" customFormat="1" ht="36.75" customHeight="1">
      <c r="B4" s="277" t="s">
        <v>751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5"/>
      <c r="X4" s="275"/>
      <c r="Y4" s="275"/>
    </row>
    <row r="5" spans="2:28" s="21" customFormat="1" ht="22.5" customHeight="1">
      <c r="B5" s="272"/>
      <c r="R5" s="273"/>
      <c r="S5" s="273"/>
      <c r="T5" s="273"/>
      <c r="U5" s="273"/>
      <c r="V5" s="273"/>
    </row>
    <row r="6" spans="2:28" s="21" customFormat="1" ht="14.25">
      <c r="B6" s="272"/>
      <c r="R6" s="273"/>
      <c r="S6" s="273"/>
      <c r="T6" s="273"/>
      <c r="U6" s="273"/>
      <c r="V6" s="273"/>
    </row>
    <row r="7" spans="2:28" s="21" customFormat="1" ht="21.75" customHeight="1">
      <c r="B7" s="272"/>
      <c r="R7" s="273"/>
      <c r="S7" s="273"/>
      <c r="T7" s="273"/>
      <c r="U7" s="273"/>
      <c r="V7" s="273"/>
    </row>
    <row r="8" spans="2:28" s="21" customFormat="1" ht="18.75" customHeight="1">
      <c r="B8" s="278" t="s">
        <v>1</v>
      </c>
      <c r="C8" s="278"/>
      <c r="R8" s="273"/>
      <c r="S8" s="273"/>
      <c r="T8" s="273"/>
      <c r="U8" s="273"/>
      <c r="V8" s="279" t="s">
        <v>2</v>
      </c>
    </row>
    <row r="9" spans="2:28" s="21" customFormat="1" ht="33.75" customHeight="1">
      <c r="B9" s="280" t="s">
        <v>710</v>
      </c>
      <c r="C9" s="280" t="s">
        <v>711</v>
      </c>
      <c r="D9" s="280"/>
      <c r="E9" s="280" t="s">
        <v>4</v>
      </c>
      <c r="F9" s="281" t="s">
        <v>54</v>
      </c>
      <c r="G9" s="282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4"/>
      <c r="U9" s="285" t="s">
        <v>713</v>
      </c>
      <c r="V9" s="285"/>
      <c r="W9" s="286"/>
    </row>
    <row r="10" spans="2:28" s="21" customFormat="1" ht="17.25" customHeight="1">
      <c r="B10" s="280"/>
      <c r="C10" s="280"/>
      <c r="D10" s="280"/>
      <c r="E10" s="280"/>
      <c r="F10" s="281"/>
      <c r="G10" s="281" t="s">
        <v>56</v>
      </c>
      <c r="H10" s="281" t="s">
        <v>57</v>
      </c>
      <c r="I10" s="281" t="s">
        <v>58</v>
      </c>
      <c r="J10" s="285"/>
      <c r="K10" s="285"/>
      <c r="L10" s="281" t="s">
        <v>59</v>
      </c>
      <c r="M10" s="285"/>
      <c r="N10" s="285"/>
      <c r="O10" s="281" t="s">
        <v>60</v>
      </c>
      <c r="P10" s="285"/>
      <c r="Q10" s="285"/>
      <c r="R10" s="287" t="s">
        <v>61</v>
      </c>
      <c r="S10" s="285"/>
      <c r="T10" s="285"/>
      <c r="U10" s="288" t="s">
        <v>752</v>
      </c>
      <c r="V10" s="288" t="s">
        <v>753</v>
      </c>
    </row>
    <row r="11" spans="2:28" s="21" customFormat="1" ht="95.25" customHeight="1">
      <c r="B11" s="280"/>
      <c r="C11" s="280"/>
      <c r="D11" s="280"/>
      <c r="E11" s="280"/>
      <c r="F11" s="281"/>
      <c r="G11" s="281"/>
      <c r="H11" s="281"/>
      <c r="I11" s="281"/>
      <c r="J11" s="289" t="s">
        <v>56</v>
      </c>
      <c r="K11" s="289" t="s">
        <v>57</v>
      </c>
      <c r="L11" s="281"/>
      <c r="M11" s="289" t="s">
        <v>56</v>
      </c>
      <c r="N11" s="289" t="s">
        <v>57</v>
      </c>
      <c r="O11" s="281"/>
      <c r="P11" s="289" t="s">
        <v>56</v>
      </c>
      <c r="Q11" s="289" t="s">
        <v>57</v>
      </c>
      <c r="R11" s="287"/>
      <c r="S11" s="290" t="s">
        <v>56</v>
      </c>
      <c r="T11" s="290" t="s">
        <v>57</v>
      </c>
      <c r="U11" s="288"/>
      <c r="V11" s="288"/>
    </row>
    <row r="12" spans="2:28" s="21" customFormat="1" ht="17.25" customHeight="1">
      <c r="B12" s="291" t="s">
        <v>23</v>
      </c>
      <c r="C12" s="292"/>
      <c r="D12" s="293"/>
      <c r="E12" s="294" t="s">
        <v>24</v>
      </c>
      <c r="F12" s="295">
        <v>1</v>
      </c>
      <c r="G12" s="295">
        <v>2</v>
      </c>
      <c r="H12" s="295">
        <v>3</v>
      </c>
      <c r="I12" s="295">
        <v>4</v>
      </c>
      <c r="J12" s="295">
        <v>5</v>
      </c>
      <c r="K12" s="295">
        <v>6</v>
      </c>
      <c r="L12" s="295">
        <v>7</v>
      </c>
      <c r="M12" s="295">
        <v>8</v>
      </c>
      <c r="N12" s="295">
        <v>9</v>
      </c>
      <c r="O12" s="295">
        <v>10</v>
      </c>
      <c r="P12" s="295">
        <v>11</v>
      </c>
      <c r="Q12" s="295">
        <v>12</v>
      </c>
      <c r="R12" s="294">
        <v>13</v>
      </c>
      <c r="S12" s="294">
        <v>14</v>
      </c>
      <c r="T12" s="294">
        <v>15</v>
      </c>
      <c r="U12" s="294">
        <v>16</v>
      </c>
      <c r="V12" s="294">
        <v>17</v>
      </c>
      <c r="W12" s="296"/>
    </row>
    <row r="13" spans="2:28" s="21" customFormat="1" ht="18.75" customHeight="1">
      <c r="B13" s="297" t="s">
        <v>199</v>
      </c>
      <c r="C13" s="298"/>
      <c r="D13" s="299"/>
      <c r="E13" s="294">
        <v>1</v>
      </c>
      <c r="F13" s="300">
        <f>L13+O13+R13</f>
        <v>1144</v>
      </c>
      <c r="G13" s="300">
        <f>M13+P13+S13</f>
        <v>514</v>
      </c>
      <c r="H13" s="300">
        <f>N13+Q13+T13</f>
        <v>630</v>
      </c>
      <c r="I13" s="301"/>
      <c r="J13" s="302"/>
      <c r="K13" s="302"/>
      <c r="L13" s="300">
        <f t="shared" ref="L13:V13" si="0">L15+L24+L39+L42</f>
        <v>832</v>
      </c>
      <c r="M13" s="300">
        <f t="shared" si="0"/>
        <v>353</v>
      </c>
      <c r="N13" s="300">
        <f t="shared" si="0"/>
        <v>479</v>
      </c>
      <c r="O13" s="300">
        <f t="shared" si="0"/>
        <v>270</v>
      </c>
      <c r="P13" s="300">
        <f t="shared" si="0"/>
        <v>147</v>
      </c>
      <c r="Q13" s="300">
        <f t="shared" si="0"/>
        <v>123</v>
      </c>
      <c r="R13" s="300">
        <f t="shared" si="0"/>
        <v>42</v>
      </c>
      <c r="S13" s="300">
        <f t="shared" si="0"/>
        <v>14</v>
      </c>
      <c r="T13" s="300">
        <f t="shared" si="0"/>
        <v>28</v>
      </c>
      <c r="U13" s="300">
        <f t="shared" si="0"/>
        <v>980</v>
      </c>
      <c r="V13" s="300">
        <f t="shared" si="0"/>
        <v>164</v>
      </c>
      <c r="W13" s="303">
        <f t="shared" ref="W13:W20" si="1">+F13-G13-H13</f>
        <v>0</v>
      </c>
      <c r="X13" s="304">
        <f t="shared" ref="X13:X20" si="2">+F13-I13-L13-O13-R13</f>
        <v>0</v>
      </c>
      <c r="Y13" s="304">
        <f t="shared" ref="Y13:Y20" si="3">+F13-U13-V13</f>
        <v>0</v>
      </c>
      <c r="Z13" s="304">
        <f t="shared" ref="Z13:Z20" si="4">+L13-M13-N13</f>
        <v>0</v>
      </c>
      <c r="AA13" s="304">
        <f t="shared" ref="AA13:AA20" si="5">+O13-P13-Q13</f>
        <v>0</v>
      </c>
      <c r="AB13" s="304">
        <f t="shared" ref="AB13:AB20" si="6">+R13-S13-T13</f>
        <v>0</v>
      </c>
    </row>
    <row r="14" spans="2:28" s="21" customFormat="1" ht="18.75" customHeight="1">
      <c r="B14" s="305" t="s">
        <v>747</v>
      </c>
      <c r="C14" s="306" t="s">
        <v>754</v>
      </c>
      <c r="D14" s="307"/>
      <c r="E14" s="294">
        <f>1+E13</f>
        <v>2</v>
      </c>
      <c r="F14" s="308">
        <v>76</v>
      </c>
      <c r="G14" s="308">
        <v>33</v>
      </c>
      <c r="H14" s="308">
        <v>43</v>
      </c>
      <c r="I14" s="308"/>
      <c r="J14" s="308"/>
      <c r="K14" s="308"/>
      <c r="L14" s="308">
        <v>48</v>
      </c>
      <c r="M14" s="308">
        <v>24</v>
      </c>
      <c r="N14" s="308">
        <v>24</v>
      </c>
      <c r="O14" s="308">
        <v>28</v>
      </c>
      <c r="P14" s="308">
        <v>9</v>
      </c>
      <c r="Q14" s="308">
        <v>19</v>
      </c>
      <c r="R14" s="308"/>
      <c r="S14" s="308"/>
      <c r="T14" s="308"/>
      <c r="U14" s="308">
        <v>16</v>
      </c>
      <c r="V14" s="308">
        <v>60</v>
      </c>
      <c r="W14" s="303">
        <f t="shared" si="1"/>
        <v>0</v>
      </c>
      <c r="X14" s="304">
        <f t="shared" si="2"/>
        <v>0</v>
      </c>
      <c r="Y14" s="304">
        <f t="shared" si="3"/>
        <v>0</v>
      </c>
      <c r="Z14" s="304">
        <f t="shared" si="4"/>
        <v>0</v>
      </c>
      <c r="AA14" s="304">
        <f t="shared" si="5"/>
        <v>0</v>
      </c>
      <c r="AB14" s="304">
        <f t="shared" si="6"/>
        <v>0</v>
      </c>
    </row>
    <row r="15" spans="2:28" s="21" customFormat="1" ht="18.75" customHeight="1">
      <c r="B15" s="309"/>
      <c r="C15" s="310" t="s">
        <v>199</v>
      </c>
      <c r="D15" s="311"/>
      <c r="E15" s="294">
        <f t="shared" ref="E15:E42" si="7">+E14+1</f>
        <v>3</v>
      </c>
      <c r="F15" s="308">
        <f t="shared" ref="F15:H20" si="8">L15+O15+R15</f>
        <v>76</v>
      </c>
      <c r="G15" s="308">
        <f t="shared" si="8"/>
        <v>33</v>
      </c>
      <c r="H15" s="308">
        <f t="shared" si="8"/>
        <v>43</v>
      </c>
      <c r="I15" s="308"/>
      <c r="J15" s="308"/>
      <c r="K15" s="308"/>
      <c r="L15" s="308">
        <f t="shared" ref="L15:Q15" si="9">SUM(L14:L14)</f>
        <v>48</v>
      </c>
      <c r="M15" s="308">
        <f t="shared" si="9"/>
        <v>24</v>
      </c>
      <c r="N15" s="308">
        <f t="shared" si="9"/>
        <v>24</v>
      </c>
      <c r="O15" s="308">
        <f t="shared" si="9"/>
        <v>28</v>
      </c>
      <c r="P15" s="308">
        <f t="shared" si="9"/>
        <v>9</v>
      </c>
      <c r="Q15" s="308">
        <f t="shared" si="9"/>
        <v>19</v>
      </c>
      <c r="R15" s="308"/>
      <c r="S15" s="308"/>
      <c r="T15" s="308"/>
      <c r="U15" s="308">
        <f>SUM(U14:U14)</f>
        <v>16</v>
      </c>
      <c r="V15" s="308">
        <f>SUM(V14:V14)</f>
        <v>60</v>
      </c>
      <c r="W15" s="303">
        <f t="shared" si="1"/>
        <v>0</v>
      </c>
      <c r="X15" s="304">
        <f t="shared" si="2"/>
        <v>0</v>
      </c>
      <c r="Y15" s="304">
        <f t="shared" si="3"/>
        <v>0</v>
      </c>
      <c r="Z15" s="304">
        <f t="shared" si="4"/>
        <v>0</v>
      </c>
      <c r="AA15" s="304">
        <f t="shared" si="5"/>
        <v>0</v>
      </c>
      <c r="AB15" s="304">
        <f t="shared" si="6"/>
        <v>0</v>
      </c>
    </row>
    <row r="16" spans="2:28" s="21" customFormat="1" ht="18.75" customHeight="1">
      <c r="B16" s="305" t="s">
        <v>717</v>
      </c>
      <c r="C16" s="312" t="s">
        <v>755</v>
      </c>
      <c r="D16" s="313"/>
      <c r="E16" s="294">
        <f t="shared" si="7"/>
        <v>4</v>
      </c>
      <c r="F16" s="308">
        <f t="shared" si="8"/>
        <v>4</v>
      </c>
      <c r="G16" s="308">
        <f t="shared" si="8"/>
        <v>1</v>
      </c>
      <c r="H16" s="308">
        <f t="shared" si="8"/>
        <v>3</v>
      </c>
      <c r="I16" s="308"/>
      <c r="J16" s="308"/>
      <c r="K16" s="308"/>
      <c r="L16" s="308">
        <f>M16+N16</f>
        <v>4</v>
      </c>
      <c r="M16" s="308">
        <v>1</v>
      </c>
      <c r="N16" s="308">
        <v>3</v>
      </c>
      <c r="O16" s="308">
        <f>P16+Q16</f>
        <v>0</v>
      </c>
      <c r="P16" s="308"/>
      <c r="Q16" s="308"/>
      <c r="R16" s="308"/>
      <c r="S16" s="308"/>
      <c r="T16" s="308"/>
      <c r="U16" s="308">
        <v>4</v>
      </c>
      <c r="V16" s="308">
        <f>F16-U16</f>
        <v>0</v>
      </c>
      <c r="W16" s="303">
        <f t="shared" si="1"/>
        <v>0</v>
      </c>
      <c r="X16" s="304">
        <f t="shared" si="2"/>
        <v>0</v>
      </c>
      <c r="Y16" s="304">
        <f t="shared" si="3"/>
        <v>0</v>
      </c>
      <c r="Z16" s="304">
        <f t="shared" si="4"/>
        <v>0</v>
      </c>
      <c r="AA16" s="304">
        <f t="shared" si="5"/>
        <v>0</v>
      </c>
      <c r="AB16" s="304">
        <f t="shared" si="6"/>
        <v>0</v>
      </c>
    </row>
    <row r="17" spans="2:28" s="21" customFormat="1" ht="18.75" customHeight="1">
      <c r="B17" s="314"/>
      <c r="C17" s="312" t="s">
        <v>756</v>
      </c>
      <c r="D17" s="313"/>
      <c r="E17" s="294">
        <f t="shared" si="7"/>
        <v>5</v>
      </c>
      <c r="F17" s="308">
        <f t="shared" si="8"/>
        <v>1</v>
      </c>
      <c r="G17" s="308">
        <f t="shared" si="8"/>
        <v>0</v>
      </c>
      <c r="H17" s="308">
        <f t="shared" si="8"/>
        <v>1</v>
      </c>
      <c r="I17" s="308"/>
      <c r="J17" s="308"/>
      <c r="K17" s="308"/>
      <c r="L17" s="308"/>
      <c r="M17" s="308"/>
      <c r="N17" s="308"/>
      <c r="O17" s="308"/>
      <c r="P17" s="308"/>
      <c r="Q17" s="308"/>
      <c r="R17" s="308">
        <f>S17+T17</f>
        <v>1</v>
      </c>
      <c r="S17" s="308">
        <v>0</v>
      </c>
      <c r="T17" s="308">
        <v>1</v>
      </c>
      <c r="U17" s="308">
        <v>1</v>
      </c>
      <c r="V17" s="308">
        <f>F17-U17</f>
        <v>0</v>
      </c>
      <c r="W17" s="303">
        <f t="shared" si="1"/>
        <v>0</v>
      </c>
      <c r="X17" s="304">
        <f t="shared" si="2"/>
        <v>0</v>
      </c>
      <c r="Y17" s="304">
        <f t="shared" si="3"/>
        <v>0</v>
      </c>
      <c r="Z17" s="304">
        <f t="shared" si="4"/>
        <v>0</v>
      </c>
      <c r="AA17" s="304">
        <f t="shared" si="5"/>
        <v>0</v>
      </c>
      <c r="AB17" s="304">
        <f t="shared" si="6"/>
        <v>0</v>
      </c>
    </row>
    <row r="18" spans="2:28" s="21" customFormat="1" ht="18.75" customHeight="1">
      <c r="B18" s="314"/>
      <c r="C18" s="312" t="s">
        <v>757</v>
      </c>
      <c r="D18" s="313"/>
      <c r="E18" s="294">
        <f t="shared" si="7"/>
        <v>6</v>
      </c>
      <c r="F18" s="308">
        <f t="shared" si="8"/>
        <v>1</v>
      </c>
      <c r="G18" s="308">
        <f t="shared" si="8"/>
        <v>1</v>
      </c>
      <c r="H18" s="308">
        <f t="shared" si="8"/>
        <v>0</v>
      </c>
      <c r="I18" s="308"/>
      <c r="J18" s="308"/>
      <c r="K18" s="308"/>
      <c r="L18" s="308"/>
      <c r="M18" s="308"/>
      <c r="N18" s="308"/>
      <c r="O18" s="308"/>
      <c r="P18" s="308"/>
      <c r="Q18" s="308"/>
      <c r="R18" s="308">
        <f>S18+T18</f>
        <v>1</v>
      </c>
      <c r="S18" s="308">
        <v>1</v>
      </c>
      <c r="T18" s="308"/>
      <c r="U18" s="308">
        <v>1</v>
      </c>
      <c r="V18" s="308">
        <f>F18-U18</f>
        <v>0</v>
      </c>
      <c r="W18" s="303">
        <f t="shared" si="1"/>
        <v>0</v>
      </c>
      <c r="X18" s="304">
        <f t="shared" si="2"/>
        <v>0</v>
      </c>
      <c r="Y18" s="304">
        <f t="shared" si="3"/>
        <v>0</v>
      </c>
      <c r="Z18" s="304">
        <f t="shared" si="4"/>
        <v>0</v>
      </c>
      <c r="AA18" s="304">
        <f t="shared" si="5"/>
        <v>0</v>
      </c>
      <c r="AB18" s="304">
        <f t="shared" si="6"/>
        <v>0</v>
      </c>
    </row>
    <row r="19" spans="2:28" s="21" customFormat="1" ht="18.75" customHeight="1">
      <c r="B19" s="314"/>
      <c r="C19" s="312" t="s">
        <v>758</v>
      </c>
      <c r="D19" s="313"/>
      <c r="E19" s="294">
        <f t="shared" si="7"/>
        <v>7</v>
      </c>
      <c r="F19" s="308">
        <f t="shared" si="8"/>
        <v>1</v>
      </c>
      <c r="G19" s="308">
        <f t="shared" si="8"/>
        <v>1</v>
      </c>
      <c r="H19" s="308">
        <f t="shared" si="8"/>
        <v>0</v>
      </c>
      <c r="I19" s="308"/>
      <c r="J19" s="308"/>
      <c r="K19" s="308"/>
      <c r="L19" s="308">
        <f>M19+N19</f>
        <v>1</v>
      </c>
      <c r="M19" s="308">
        <v>1</v>
      </c>
      <c r="N19" s="308"/>
      <c r="O19" s="308">
        <f t="shared" ref="O19:O29" si="10">P19+Q19</f>
        <v>0</v>
      </c>
      <c r="P19" s="308"/>
      <c r="Q19" s="308"/>
      <c r="R19" s="308">
        <f t="shared" ref="R19:R29" si="11">S19+T19</f>
        <v>0</v>
      </c>
      <c r="S19" s="308"/>
      <c r="T19" s="308"/>
      <c r="U19" s="308">
        <v>1</v>
      </c>
      <c r="V19" s="308">
        <f>F19-U19</f>
        <v>0</v>
      </c>
      <c r="W19" s="303">
        <f t="shared" si="1"/>
        <v>0</v>
      </c>
      <c r="X19" s="304">
        <f t="shared" si="2"/>
        <v>0</v>
      </c>
      <c r="Y19" s="304">
        <f t="shared" si="3"/>
        <v>0</v>
      </c>
      <c r="Z19" s="304">
        <f t="shared" si="4"/>
        <v>0</v>
      </c>
      <c r="AA19" s="304">
        <f t="shared" si="5"/>
        <v>0</v>
      </c>
      <c r="AB19" s="304">
        <f t="shared" si="6"/>
        <v>0</v>
      </c>
    </row>
    <row r="20" spans="2:28" s="21" customFormat="1" ht="18.75" customHeight="1">
      <c r="B20" s="314"/>
      <c r="C20" s="312" t="s">
        <v>759</v>
      </c>
      <c r="D20" s="313"/>
      <c r="E20" s="294">
        <f t="shared" si="7"/>
        <v>8</v>
      </c>
      <c r="F20" s="308">
        <f t="shared" si="8"/>
        <v>3</v>
      </c>
      <c r="G20" s="308">
        <f t="shared" si="8"/>
        <v>0</v>
      </c>
      <c r="H20" s="308">
        <f t="shared" si="8"/>
        <v>3</v>
      </c>
      <c r="I20" s="308"/>
      <c r="J20" s="308"/>
      <c r="K20" s="308"/>
      <c r="L20" s="308">
        <f>M20+N20</f>
        <v>1</v>
      </c>
      <c r="M20" s="308"/>
      <c r="N20" s="308">
        <v>1</v>
      </c>
      <c r="O20" s="308">
        <f t="shared" si="10"/>
        <v>1</v>
      </c>
      <c r="P20" s="308"/>
      <c r="Q20" s="308">
        <v>1</v>
      </c>
      <c r="R20" s="308">
        <f t="shared" si="11"/>
        <v>1</v>
      </c>
      <c r="S20" s="308"/>
      <c r="T20" s="308">
        <v>1</v>
      </c>
      <c r="U20" s="308">
        <v>3</v>
      </c>
      <c r="V20" s="308">
        <f>F20-U20</f>
        <v>0</v>
      </c>
      <c r="W20" s="303">
        <f t="shared" si="1"/>
        <v>0</v>
      </c>
      <c r="X20" s="304">
        <f t="shared" si="2"/>
        <v>0</v>
      </c>
      <c r="Y20" s="304">
        <f t="shared" si="3"/>
        <v>0</v>
      </c>
      <c r="Z20" s="304">
        <f t="shared" si="4"/>
        <v>0</v>
      </c>
      <c r="AA20" s="304">
        <f t="shared" si="5"/>
        <v>0</v>
      </c>
      <c r="AB20" s="304">
        <f t="shared" si="6"/>
        <v>0</v>
      </c>
    </row>
    <row r="21" spans="2:28" s="21" customFormat="1" ht="18.75" customHeight="1">
      <c r="B21" s="314"/>
      <c r="C21" s="312" t="s">
        <v>755</v>
      </c>
      <c r="D21" s="313"/>
      <c r="E21" s="294">
        <f t="shared" si="7"/>
        <v>9</v>
      </c>
      <c r="F21" s="308">
        <v>35</v>
      </c>
      <c r="G21" s="308"/>
      <c r="H21" s="308"/>
      <c r="I21" s="308"/>
      <c r="J21" s="308"/>
      <c r="K21" s="308"/>
      <c r="L21" s="308"/>
      <c r="M21" s="308"/>
      <c r="N21" s="308"/>
      <c r="O21" s="308">
        <v>28</v>
      </c>
      <c r="P21" s="308">
        <v>15</v>
      </c>
      <c r="Q21" s="308">
        <v>13</v>
      </c>
      <c r="R21" s="308">
        <v>7</v>
      </c>
      <c r="S21" s="308">
        <v>2</v>
      </c>
      <c r="T21" s="308">
        <v>5</v>
      </c>
      <c r="U21" s="308">
        <v>35</v>
      </c>
      <c r="V21" s="308"/>
      <c r="W21" s="303"/>
      <c r="X21" s="304"/>
      <c r="Y21" s="304"/>
      <c r="Z21" s="304"/>
      <c r="AA21" s="304"/>
      <c r="AB21" s="304"/>
    </row>
    <row r="22" spans="2:28" s="21" customFormat="1" ht="18.75" customHeight="1">
      <c r="B22" s="314"/>
      <c r="C22" s="312" t="s">
        <v>760</v>
      </c>
      <c r="D22" s="313"/>
      <c r="E22" s="294">
        <f t="shared" si="7"/>
        <v>10</v>
      </c>
      <c r="F22" s="308">
        <v>8</v>
      </c>
      <c r="G22" s="308"/>
      <c r="H22" s="308"/>
      <c r="I22" s="308"/>
      <c r="J22" s="308"/>
      <c r="K22" s="308"/>
      <c r="L22" s="308">
        <v>8</v>
      </c>
      <c r="M22" s="308">
        <v>4</v>
      </c>
      <c r="N22" s="308">
        <v>4</v>
      </c>
      <c r="O22" s="308"/>
      <c r="P22" s="308"/>
      <c r="Q22" s="308"/>
      <c r="R22" s="308"/>
      <c r="S22" s="308"/>
      <c r="T22" s="308"/>
      <c r="U22" s="308">
        <v>8</v>
      </c>
      <c r="V22" s="308"/>
      <c r="W22" s="303"/>
      <c r="X22" s="304"/>
      <c r="Y22" s="304"/>
      <c r="Z22" s="304"/>
      <c r="AA22" s="304"/>
      <c r="AB22" s="304"/>
    </row>
    <row r="23" spans="2:28" s="21" customFormat="1" ht="18.75" customHeight="1">
      <c r="B23" s="314"/>
      <c r="C23" s="312" t="s">
        <v>725</v>
      </c>
      <c r="D23" s="313"/>
      <c r="E23" s="294">
        <f t="shared" si="7"/>
        <v>11</v>
      </c>
      <c r="F23" s="308">
        <v>11</v>
      </c>
      <c r="G23" s="308"/>
      <c r="H23" s="308"/>
      <c r="I23" s="308"/>
      <c r="J23" s="308"/>
      <c r="K23" s="308"/>
      <c r="L23" s="308">
        <v>9</v>
      </c>
      <c r="M23" s="308">
        <v>5</v>
      </c>
      <c r="N23" s="308">
        <v>4</v>
      </c>
      <c r="O23" s="308"/>
      <c r="P23" s="308"/>
      <c r="Q23" s="308"/>
      <c r="R23" s="308">
        <v>2</v>
      </c>
      <c r="S23" s="308">
        <v>2</v>
      </c>
      <c r="T23" s="308"/>
      <c r="U23" s="308">
        <v>11</v>
      </c>
      <c r="V23" s="308"/>
      <c r="W23" s="303"/>
      <c r="X23" s="304"/>
      <c r="Y23" s="304"/>
      <c r="Z23" s="304"/>
      <c r="AA23" s="304"/>
      <c r="AB23" s="304"/>
    </row>
    <row r="24" spans="2:28" s="21" customFormat="1" ht="18.75" customHeight="1">
      <c r="B24" s="314"/>
      <c r="C24" s="310" t="s">
        <v>199</v>
      </c>
      <c r="D24" s="311"/>
      <c r="E24" s="294">
        <f t="shared" si="7"/>
        <v>12</v>
      </c>
      <c r="F24" s="308">
        <f t="shared" ref="F24:H30" si="12">L24+O24+R24</f>
        <v>64</v>
      </c>
      <c r="G24" s="308">
        <f t="shared" si="12"/>
        <v>31</v>
      </c>
      <c r="H24" s="308">
        <f t="shared" si="12"/>
        <v>33</v>
      </c>
      <c r="I24" s="308"/>
      <c r="J24" s="308"/>
      <c r="K24" s="308"/>
      <c r="L24" s="308">
        <f>SUM(L16:L23)</f>
        <v>23</v>
      </c>
      <c r="M24" s="308">
        <f t="shared" ref="M24:V24" si="13">SUM(M16:M23)</f>
        <v>11</v>
      </c>
      <c r="N24" s="308">
        <f t="shared" si="13"/>
        <v>12</v>
      </c>
      <c r="O24" s="308">
        <f t="shared" si="13"/>
        <v>29</v>
      </c>
      <c r="P24" s="308">
        <f t="shared" si="13"/>
        <v>15</v>
      </c>
      <c r="Q24" s="308">
        <f t="shared" si="13"/>
        <v>14</v>
      </c>
      <c r="R24" s="308">
        <f t="shared" si="13"/>
        <v>12</v>
      </c>
      <c r="S24" s="308">
        <f t="shared" si="13"/>
        <v>5</v>
      </c>
      <c r="T24" s="308">
        <f t="shared" si="13"/>
        <v>7</v>
      </c>
      <c r="U24" s="308">
        <f t="shared" si="13"/>
        <v>64</v>
      </c>
      <c r="V24" s="308">
        <f t="shared" si="13"/>
        <v>0</v>
      </c>
      <c r="W24" s="303">
        <f t="shared" ref="W24:W30" si="14">+F24-G24-H24</f>
        <v>0</v>
      </c>
      <c r="X24" s="304">
        <f t="shared" ref="X24:X30" si="15">+F24-I24-L24-O24-R24</f>
        <v>0</v>
      </c>
      <c r="Y24" s="304">
        <f t="shared" ref="Y24:Y30" si="16">+F24-U24-V24</f>
        <v>0</v>
      </c>
      <c r="Z24" s="304">
        <f t="shared" ref="Z24:Z30" si="17">+L24-M24-N24</f>
        <v>0</v>
      </c>
      <c r="AA24" s="304">
        <f t="shared" ref="AA24:AA30" si="18">+O24-P24-Q24</f>
        <v>0</v>
      </c>
      <c r="AB24" s="304">
        <f t="shared" ref="AB24:AB30" si="19">+R24-S24-T24</f>
        <v>0</v>
      </c>
    </row>
    <row r="25" spans="2:28" s="21" customFormat="1" ht="18.75" customHeight="1">
      <c r="B25" s="315" t="s">
        <v>738</v>
      </c>
      <c r="C25" s="312" t="s">
        <v>761</v>
      </c>
      <c r="D25" s="313"/>
      <c r="E25" s="294">
        <f t="shared" si="7"/>
        <v>13</v>
      </c>
      <c r="F25" s="308">
        <f t="shared" si="12"/>
        <v>36</v>
      </c>
      <c r="G25" s="308">
        <f t="shared" si="12"/>
        <v>13</v>
      </c>
      <c r="H25" s="308">
        <f t="shared" si="12"/>
        <v>23</v>
      </c>
      <c r="I25" s="308"/>
      <c r="J25" s="308"/>
      <c r="K25" s="308"/>
      <c r="L25" s="308">
        <v>23</v>
      </c>
      <c r="M25" s="308">
        <v>8</v>
      </c>
      <c r="N25" s="308">
        <v>15</v>
      </c>
      <c r="O25" s="308">
        <f t="shared" si="10"/>
        <v>11</v>
      </c>
      <c r="P25" s="308">
        <v>5</v>
      </c>
      <c r="Q25" s="308">
        <v>6</v>
      </c>
      <c r="R25" s="308">
        <f t="shared" si="11"/>
        <v>2</v>
      </c>
      <c r="S25" s="308"/>
      <c r="T25" s="308">
        <v>2</v>
      </c>
      <c r="U25" s="308">
        <v>5</v>
      </c>
      <c r="V25" s="308">
        <f t="shared" ref="V25:V30" si="20">F25-U25</f>
        <v>31</v>
      </c>
      <c r="W25" s="303">
        <f t="shared" si="14"/>
        <v>0</v>
      </c>
      <c r="X25" s="304">
        <f t="shared" si="15"/>
        <v>0</v>
      </c>
      <c r="Y25" s="304">
        <f t="shared" si="16"/>
        <v>0</v>
      </c>
      <c r="Z25" s="304">
        <f t="shared" si="17"/>
        <v>0</v>
      </c>
      <c r="AA25" s="304">
        <f t="shared" si="18"/>
        <v>0</v>
      </c>
      <c r="AB25" s="304">
        <f t="shared" si="19"/>
        <v>0</v>
      </c>
    </row>
    <row r="26" spans="2:28" s="21" customFormat="1" ht="18.75" customHeight="1">
      <c r="B26" s="315"/>
      <c r="C26" s="312" t="s">
        <v>744</v>
      </c>
      <c r="D26" s="313"/>
      <c r="E26" s="294">
        <f t="shared" si="7"/>
        <v>14</v>
      </c>
      <c r="F26" s="308">
        <f t="shared" si="12"/>
        <v>7</v>
      </c>
      <c r="G26" s="308">
        <f t="shared" si="12"/>
        <v>3</v>
      </c>
      <c r="H26" s="308">
        <f t="shared" si="12"/>
        <v>4</v>
      </c>
      <c r="I26" s="308"/>
      <c r="J26" s="308"/>
      <c r="K26" s="308"/>
      <c r="L26" s="308"/>
      <c r="M26" s="308"/>
      <c r="N26" s="308"/>
      <c r="O26" s="308">
        <f t="shared" si="10"/>
        <v>6</v>
      </c>
      <c r="P26" s="308">
        <v>2</v>
      </c>
      <c r="Q26" s="308">
        <v>4</v>
      </c>
      <c r="R26" s="308">
        <f t="shared" si="11"/>
        <v>1</v>
      </c>
      <c r="S26" s="308">
        <v>1</v>
      </c>
      <c r="T26" s="308"/>
      <c r="U26" s="308">
        <v>7</v>
      </c>
      <c r="V26" s="308">
        <f t="shared" si="20"/>
        <v>0</v>
      </c>
      <c r="W26" s="303">
        <f t="shared" si="14"/>
        <v>0</v>
      </c>
      <c r="X26" s="304">
        <f t="shared" si="15"/>
        <v>0</v>
      </c>
      <c r="Y26" s="304">
        <f t="shared" si="16"/>
        <v>0</v>
      </c>
      <c r="Z26" s="304">
        <f t="shared" si="17"/>
        <v>0</v>
      </c>
      <c r="AA26" s="304">
        <f t="shared" si="18"/>
        <v>0</v>
      </c>
      <c r="AB26" s="304">
        <f t="shared" si="19"/>
        <v>0</v>
      </c>
    </row>
    <row r="27" spans="2:28" s="21" customFormat="1" ht="18.75" customHeight="1">
      <c r="B27" s="315"/>
      <c r="C27" s="312" t="s">
        <v>762</v>
      </c>
      <c r="D27" s="313"/>
      <c r="E27" s="294">
        <f t="shared" si="7"/>
        <v>15</v>
      </c>
      <c r="F27" s="308">
        <f t="shared" si="12"/>
        <v>2</v>
      </c>
      <c r="G27" s="308">
        <f t="shared" si="12"/>
        <v>1</v>
      </c>
      <c r="H27" s="308">
        <f t="shared" si="12"/>
        <v>1</v>
      </c>
      <c r="I27" s="308"/>
      <c r="J27" s="308"/>
      <c r="K27" s="308"/>
      <c r="L27" s="308"/>
      <c r="M27" s="308"/>
      <c r="N27" s="308"/>
      <c r="O27" s="308">
        <f t="shared" si="10"/>
        <v>1</v>
      </c>
      <c r="P27" s="308">
        <v>1</v>
      </c>
      <c r="Q27" s="308"/>
      <c r="R27" s="308">
        <f t="shared" si="11"/>
        <v>1</v>
      </c>
      <c r="S27" s="308"/>
      <c r="T27" s="308">
        <v>1</v>
      </c>
      <c r="U27" s="308"/>
      <c r="V27" s="308">
        <f t="shared" si="20"/>
        <v>2</v>
      </c>
      <c r="W27" s="303">
        <f t="shared" si="14"/>
        <v>0</v>
      </c>
      <c r="X27" s="304">
        <f t="shared" si="15"/>
        <v>0</v>
      </c>
      <c r="Y27" s="304">
        <f t="shared" si="16"/>
        <v>0</v>
      </c>
      <c r="Z27" s="304">
        <f t="shared" si="17"/>
        <v>0</v>
      </c>
      <c r="AA27" s="304">
        <f t="shared" si="18"/>
        <v>0</v>
      </c>
      <c r="AB27" s="304">
        <f t="shared" si="19"/>
        <v>0</v>
      </c>
    </row>
    <row r="28" spans="2:28" s="21" customFormat="1" ht="18.75" customHeight="1">
      <c r="B28" s="315"/>
      <c r="C28" s="312" t="s">
        <v>763</v>
      </c>
      <c r="D28" s="313"/>
      <c r="E28" s="294">
        <f t="shared" si="7"/>
        <v>16</v>
      </c>
      <c r="F28" s="308">
        <f t="shared" si="12"/>
        <v>29</v>
      </c>
      <c r="G28" s="308">
        <f t="shared" si="12"/>
        <v>14</v>
      </c>
      <c r="H28" s="308">
        <f t="shared" si="12"/>
        <v>15</v>
      </c>
      <c r="I28" s="308"/>
      <c r="J28" s="308"/>
      <c r="K28" s="308"/>
      <c r="L28" s="308">
        <f>M28+N28</f>
        <v>29</v>
      </c>
      <c r="M28" s="308">
        <v>14</v>
      </c>
      <c r="N28" s="308">
        <v>15</v>
      </c>
      <c r="O28" s="308">
        <f t="shared" si="10"/>
        <v>0</v>
      </c>
      <c r="P28" s="308"/>
      <c r="Q28" s="308"/>
      <c r="R28" s="308">
        <f t="shared" si="11"/>
        <v>0</v>
      </c>
      <c r="S28" s="308"/>
      <c r="T28" s="308"/>
      <c r="U28" s="308"/>
      <c r="V28" s="308">
        <f t="shared" si="20"/>
        <v>29</v>
      </c>
      <c r="W28" s="303">
        <f t="shared" si="14"/>
        <v>0</v>
      </c>
      <c r="X28" s="304">
        <f t="shared" si="15"/>
        <v>0</v>
      </c>
      <c r="Y28" s="304">
        <f t="shared" si="16"/>
        <v>0</v>
      </c>
      <c r="Z28" s="304">
        <f t="shared" si="17"/>
        <v>0</v>
      </c>
      <c r="AA28" s="304">
        <f t="shared" si="18"/>
        <v>0</v>
      </c>
      <c r="AB28" s="304">
        <f t="shared" si="19"/>
        <v>0</v>
      </c>
    </row>
    <row r="29" spans="2:28" s="21" customFormat="1" ht="18.75" customHeight="1">
      <c r="B29" s="315"/>
      <c r="C29" s="312" t="s">
        <v>764</v>
      </c>
      <c r="D29" s="313"/>
      <c r="E29" s="294">
        <f t="shared" si="7"/>
        <v>17</v>
      </c>
      <c r="F29" s="308">
        <f t="shared" si="12"/>
        <v>2</v>
      </c>
      <c r="G29" s="308">
        <f t="shared" si="12"/>
        <v>0</v>
      </c>
      <c r="H29" s="308">
        <f t="shared" si="12"/>
        <v>2</v>
      </c>
      <c r="I29" s="308"/>
      <c r="J29" s="308"/>
      <c r="K29" s="308"/>
      <c r="L29" s="308">
        <f>M29+N29</f>
        <v>2</v>
      </c>
      <c r="M29" s="308"/>
      <c r="N29" s="308">
        <v>2</v>
      </c>
      <c r="O29" s="308">
        <f t="shared" si="10"/>
        <v>0</v>
      </c>
      <c r="P29" s="308"/>
      <c r="Q29" s="308"/>
      <c r="R29" s="308">
        <f t="shared" si="11"/>
        <v>0</v>
      </c>
      <c r="S29" s="308"/>
      <c r="T29" s="308"/>
      <c r="U29" s="308"/>
      <c r="V29" s="308">
        <f t="shared" si="20"/>
        <v>2</v>
      </c>
      <c r="W29" s="303">
        <f t="shared" si="14"/>
        <v>0</v>
      </c>
      <c r="X29" s="304">
        <f t="shared" si="15"/>
        <v>0</v>
      </c>
      <c r="Y29" s="304">
        <f t="shared" si="16"/>
        <v>0</v>
      </c>
      <c r="Z29" s="304">
        <f t="shared" si="17"/>
        <v>0</v>
      </c>
      <c r="AA29" s="304">
        <f t="shared" si="18"/>
        <v>0</v>
      </c>
      <c r="AB29" s="304">
        <f t="shared" si="19"/>
        <v>0</v>
      </c>
    </row>
    <row r="30" spans="2:28" s="21" customFormat="1" ht="18.75" customHeight="1">
      <c r="B30" s="315"/>
      <c r="C30" s="312" t="s">
        <v>765</v>
      </c>
      <c r="D30" s="313"/>
      <c r="E30" s="294">
        <f t="shared" si="7"/>
        <v>18</v>
      </c>
      <c r="F30" s="308">
        <f t="shared" si="12"/>
        <v>100</v>
      </c>
      <c r="G30" s="308">
        <f t="shared" si="12"/>
        <v>46</v>
      </c>
      <c r="H30" s="308">
        <f t="shared" si="12"/>
        <v>54</v>
      </c>
      <c r="I30" s="308"/>
      <c r="J30" s="308"/>
      <c r="K30" s="308"/>
      <c r="L30" s="308">
        <f>M30+N30</f>
        <v>77</v>
      </c>
      <c r="M30" s="308">
        <v>33</v>
      </c>
      <c r="N30" s="308">
        <v>44</v>
      </c>
      <c r="O30" s="308">
        <v>16</v>
      </c>
      <c r="P30" s="308">
        <v>10</v>
      </c>
      <c r="Q30" s="308">
        <v>6</v>
      </c>
      <c r="R30" s="308">
        <v>7</v>
      </c>
      <c r="S30" s="308">
        <v>3</v>
      </c>
      <c r="T30" s="308">
        <v>4</v>
      </c>
      <c r="U30" s="308">
        <v>100</v>
      </c>
      <c r="V30" s="308">
        <f t="shared" si="20"/>
        <v>0</v>
      </c>
      <c r="W30" s="303">
        <f t="shared" si="14"/>
        <v>0</v>
      </c>
      <c r="X30" s="304">
        <f t="shared" si="15"/>
        <v>0</v>
      </c>
      <c r="Y30" s="304">
        <f t="shared" si="16"/>
        <v>0</v>
      </c>
      <c r="Z30" s="304">
        <f t="shared" si="17"/>
        <v>0</v>
      </c>
      <c r="AA30" s="304">
        <f t="shared" si="18"/>
        <v>0</v>
      </c>
      <c r="AB30" s="304">
        <f t="shared" si="19"/>
        <v>0</v>
      </c>
    </row>
    <row r="31" spans="2:28" s="21" customFormat="1" ht="18.75" customHeight="1">
      <c r="B31" s="315"/>
      <c r="C31" s="316" t="s">
        <v>766</v>
      </c>
      <c r="D31" s="317"/>
      <c r="E31" s="294">
        <f t="shared" si="7"/>
        <v>19</v>
      </c>
      <c r="F31" s="308">
        <v>550</v>
      </c>
      <c r="G31" s="308">
        <v>257</v>
      </c>
      <c r="H31" s="308">
        <f>+F31-G31</f>
        <v>293</v>
      </c>
      <c r="I31" s="308"/>
      <c r="J31" s="308"/>
      <c r="K31" s="308"/>
      <c r="L31" s="308">
        <v>465</v>
      </c>
      <c r="M31" s="308">
        <v>203</v>
      </c>
      <c r="N31" s="308">
        <f>+L31-M31</f>
        <v>262</v>
      </c>
      <c r="O31" s="308">
        <f>+F31-L31</f>
        <v>85</v>
      </c>
      <c r="P31" s="308">
        <f>+G31-M31</f>
        <v>54</v>
      </c>
      <c r="Q31" s="308">
        <f>+H31-N31</f>
        <v>31</v>
      </c>
      <c r="R31" s="308"/>
      <c r="S31" s="308"/>
      <c r="T31" s="308"/>
      <c r="U31" s="308">
        <v>550</v>
      </c>
      <c r="V31" s="308"/>
      <c r="W31" s="303"/>
      <c r="X31" s="304"/>
      <c r="Y31" s="304"/>
      <c r="Z31" s="304"/>
      <c r="AA31" s="304"/>
      <c r="AB31" s="304"/>
    </row>
    <row r="32" spans="2:28" s="21" customFormat="1" ht="18.75" customHeight="1">
      <c r="B32" s="315"/>
      <c r="C32" s="316" t="s">
        <v>767</v>
      </c>
      <c r="D32" s="317"/>
      <c r="E32" s="294">
        <f t="shared" si="7"/>
        <v>20</v>
      </c>
      <c r="F32" s="308">
        <v>184</v>
      </c>
      <c r="G32" s="308">
        <v>84</v>
      </c>
      <c r="H32" s="308">
        <f>+F32-G32</f>
        <v>100</v>
      </c>
      <c r="I32" s="308"/>
      <c r="J32" s="308"/>
      <c r="K32" s="308"/>
      <c r="L32" s="308">
        <v>111</v>
      </c>
      <c r="M32" s="308">
        <v>45</v>
      </c>
      <c r="N32" s="308">
        <f>+L32-M32</f>
        <v>66</v>
      </c>
      <c r="O32" s="308">
        <v>57</v>
      </c>
      <c r="P32" s="308">
        <f>+G32-M32-S32</f>
        <v>34</v>
      </c>
      <c r="Q32" s="308">
        <f>+H32-N32-T32</f>
        <v>23</v>
      </c>
      <c r="R32" s="308">
        <v>16</v>
      </c>
      <c r="S32" s="308">
        <v>5</v>
      </c>
      <c r="T32" s="308">
        <v>11</v>
      </c>
      <c r="U32" s="308">
        <v>184</v>
      </c>
      <c r="V32" s="308"/>
      <c r="W32" s="303"/>
      <c r="X32" s="304"/>
      <c r="Y32" s="304"/>
      <c r="Z32" s="304"/>
      <c r="AA32" s="304"/>
      <c r="AB32" s="304"/>
    </row>
    <row r="33" spans="2:28" s="21" customFormat="1" ht="18.75" customHeight="1">
      <c r="B33" s="315"/>
      <c r="C33" s="316" t="s">
        <v>768</v>
      </c>
      <c r="D33" s="317"/>
      <c r="E33" s="294">
        <f t="shared" si="7"/>
        <v>21</v>
      </c>
      <c r="F33" s="308">
        <v>6</v>
      </c>
      <c r="G33" s="308">
        <v>2</v>
      </c>
      <c r="H33" s="308">
        <v>4</v>
      </c>
      <c r="I33" s="308"/>
      <c r="J33" s="308"/>
      <c r="K33" s="308"/>
      <c r="L33" s="308">
        <v>6</v>
      </c>
      <c r="M33" s="308">
        <v>2</v>
      </c>
      <c r="N33" s="308">
        <v>4</v>
      </c>
      <c r="O33" s="308"/>
      <c r="P33" s="308"/>
      <c r="Q33" s="308"/>
      <c r="R33" s="308"/>
      <c r="S33" s="308"/>
      <c r="T33" s="308"/>
      <c r="U33" s="308">
        <v>6</v>
      </c>
      <c r="V33" s="308"/>
      <c r="W33" s="303"/>
      <c r="X33" s="304"/>
      <c r="Y33" s="304"/>
      <c r="Z33" s="304"/>
      <c r="AA33" s="304"/>
      <c r="AB33" s="304"/>
    </row>
    <row r="34" spans="2:28" s="21" customFormat="1" ht="18.75" customHeight="1">
      <c r="B34" s="315"/>
      <c r="C34" s="316" t="s">
        <v>743</v>
      </c>
      <c r="D34" s="317"/>
      <c r="E34" s="294">
        <f t="shared" si="7"/>
        <v>22</v>
      </c>
      <c r="F34" s="308">
        <v>4</v>
      </c>
      <c r="G34" s="308">
        <v>3</v>
      </c>
      <c r="H34" s="308">
        <v>1</v>
      </c>
      <c r="I34" s="308"/>
      <c r="J34" s="308"/>
      <c r="K34" s="308"/>
      <c r="L34" s="308">
        <v>3</v>
      </c>
      <c r="M34" s="308">
        <v>2</v>
      </c>
      <c r="N34" s="308">
        <v>1</v>
      </c>
      <c r="O34" s="308">
        <v>1</v>
      </c>
      <c r="P34" s="308">
        <v>1</v>
      </c>
      <c r="Q34" s="308"/>
      <c r="R34" s="308"/>
      <c r="S34" s="308"/>
      <c r="T34" s="308"/>
      <c r="U34" s="308">
        <v>4</v>
      </c>
      <c r="V34" s="308"/>
      <c r="W34" s="303"/>
      <c r="X34" s="304"/>
      <c r="Y34" s="304"/>
      <c r="Z34" s="304"/>
      <c r="AA34" s="304"/>
      <c r="AB34" s="304"/>
    </row>
    <row r="35" spans="2:28" s="21" customFormat="1" ht="18.75" customHeight="1">
      <c r="B35" s="315"/>
      <c r="C35" s="316" t="s">
        <v>740</v>
      </c>
      <c r="D35" s="317"/>
      <c r="E35" s="294">
        <f t="shared" si="7"/>
        <v>23</v>
      </c>
      <c r="F35" s="308">
        <v>8</v>
      </c>
      <c r="G35" s="308">
        <v>1</v>
      </c>
      <c r="H35" s="308">
        <v>7</v>
      </c>
      <c r="I35" s="308"/>
      <c r="J35" s="308"/>
      <c r="K35" s="308"/>
      <c r="L35" s="308">
        <v>5</v>
      </c>
      <c r="M35" s="308">
        <v>0</v>
      </c>
      <c r="N35" s="308">
        <v>5</v>
      </c>
      <c r="O35" s="308">
        <v>3</v>
      </c>
      <c r="P35" s="308">
        <v>1</v>
      </c>
      <c r="Q35" s="308">
        <v>2</v>
      </c>
      <c r="R35" s="308"/>
      <c r="S35" s="308"/>
      <c r="T35" s="308"/>
      <c r="U35" s="308">
        <v>8</v>
      </c>
      <c r="V35" s="308"/>
      <c r="W35" s="303"/>
      <c r="X35" s="304"/>
      <c r="Y35" s="304"/>
      <c r="Z35" s="304"/>
      <c r="AA35" s="304"/>
      <c r="AB35" s="304"/>
    </row>
    <row r="36" spans="2:28" s="21" customFormat="1" ht="18.75" customHeight="1">
      <c r="B36" s="315"/>
      <c r="C36" s="316" t="s">
        <v>744</v>
      </c>
      <c r="D36" s="317"/>
      <c r="E36" s="294">
        <f t="shared" si="7"/>
        <v>24</v>
      </c>
      <c r="F36" s="308">
        <v>6</v>
      </c>
      <c r="G36" s="308">
        <v>2</v>
      </c>
      <c r="H36" s="308">
        <v>4</v>
      </c>
      <c r="I36" s="308"/>
      <c r="J36" s="308"/>
      <c r="K36" s="308"/>
      <c r="L36" s="308"/>
      <c r="M36" s="308"/>
      <c r="N36" s="308"/>
      <c r="O36" s="308">
        <v>6</v>
      </c>
      <c r="P36" s="308">
        <v>2</v>
      </c>
      <c r="Q36" s="308">
        <v>4</v>
      </c>
      <c r="R36" s="308"/>
      <c r="S36" s="308"/>
      <c r="T36" s="308"/>
      <c r="U36" s="308">
        <v>6</v>
      </c>
      <c r="V36" s="308"/>
      <c r="W36" s="303"/>
      <c r="X36" s="304"/>
      <c r="Y36" s="304"/>
      <c r="Z36" s="304"/>
      <c r="AA36" s="304"/>
      <c r="AB36" s="304"/>
    </row>
    <row r="37" spans="2:28" s="21" customFormat="1" ht="18.75" customHeight="1">
      <c r="B37" s="315"/>
      <c r="C37" s="316" t="s">
        <v>765</v>
      </c>
      <c r="D37" s="317"/>
      <c r="E37" s="294">
        <f t="shared" si="7"/>
        <v>25</v>
      </c>
      <c r="F37" s="308">
        <v>22</v>
      </c>
      <c r="G37" s="308">
        <v>9</v>
      </c>
      <c r="H37" s="308">
        <v>13</v>
      </c>
      <c r="I37" s="308"/>
      <c r="J37" s="308"/>
      <c r="K37" s="308"/>
      <c r="L37" s="308">
        <v>18</v>
      </c>
      <c r="M37" s="308">
        <v>6</v>
      </c>
      <c r="N37" s="308">
        <v>12</v>
      </c>
      <c r="O37" s="308">
        <v>4</v>
      </c>
      <c r="P37" s="308">
        <v>3</v>
      </c>
      <c r="Q37" s="308">
        <v>1</v>
      </c>
      <c r="R37" s="308"/>
      <c r="S37" s="308"/>
      <c r="T37" s="308"/>
      <c r="U37" s="308">
        <v>22</v>
      </c>
      <c r="V37" s="308"/>
      <c r="W37" s="303"/>
      <c r="X37" s="304"/>
      <c r="Y37" s="304"/>
      <c r="Z37" s="304"/>
      <c r="AA37" s="304"/>
      <c r="AB37" s="304"/>
    </row>
    <row r="38" spans="2:28" s="21" customFormat="1" ht="18.75" customHeight="1">
      <c r="B38" s="315"/>
      <c r="C38" s="316" t="s">
        <v>769</v>
      </c>
      <c r="D38" s="317"/>
      <c r="E38" s="294">
        <f t="shared" si="7"/>
        <v>26</v>
      </c>
      <c r="F38" s="308">
        <v>8</v>
      </c>
      <c r="G38" s="308">
        <v>3</v>
      </c>
      <c r="H38" s="308">
        <v>5</v>
      </c>
      <c r="I38" s="308"/>
      <c r="J38" s="308"/>
      <c r="K38" s="308"/>
      <c r="L38" s="308"/>
      <c r="M38" s="308"/>
      <c r="N38" s="308"/>
      <c r="O38" s="308">
        <v>8</v>
      </c>
      <c r="P38" s="308">
        <v>3</v>
      </c>
      <c r="Q38" s="308">
        <v>5</v>
      </c>
      <c r="R38" s="308"/>
      <c r="S38" s="308"/>
      <c r="T38" s="308"/>
      <c r="U38" s="308">
        <v>8</v>
      </c>
      <c r="V38" s="308"/>
      <c r="W38" s="303"/>
      <c r="X38" s="304"/>
      <c r="Y38" s="304"/>
      <c r="Z38" s="304"/>
      <c r="AA38" s="304"/>
      <c r="AB38" s="304"/>
    </row>
    <row r="39" spans="2:28" s="21" customFormat="1" ht="18.75" customHeight="1">
      <c r="B39" s="315"/>
      <c r="C39" s="310" t="s">
        <v>199</v>
      </c>
      <c r="D39" s="311"/>
      <c r="E39" s="294">
        <f t="shared" si="7"/>
        <v>27</v>
      </c>
      <c r="F39" s="308">
        <f t="shared" ref="F39:H42" si="21">L39+O39+R39</f>
        <v>964</v>
      </c>
      <c r="G39" s="308">
        <f t="shared" si="21"/>
        <v>438</v>
      </c>
      <c r="H39" s="308">
        <f t="shared" si="21"/>
        <v>526</v>
      </c>
      <c r="I39" s="308"/>
      <c r="J39" s="308"/>
      <c r="K39" s="308"/>
      <c r="L39" s="308">
        <f t="shared" ref="L39:V39" si="22">SUM(L25:L38)</f>
        <v>739</v>
      </c>
      <c r="M39" s="308">
        <f t="shared" si="22"/>
        <v>313</v>
      </c>
      <c r="N39" s="308">
        <f t="shared" si="22"/>
        <v>426</v>
      </c>
      <c r="O39" s="308">
        <f t="shared" si="22"/>
        <v>198</v>
      </c>
      <c r="P39" s="308">
        <f t="shared" si="22"/>
        <v>116</v>
      </c>
      <c r="Q39" s="308">
        <f t="shared" si="22"/>
        <v>82</v>
      </c>
      <c r="R39" s="308">
        <f t="shared" si="22"/>
        <v>27</v>
      </c>
      <c r="S39" s="308">
        <f t="shared" si="22"/>
        <v>9</v>
      </c>
      <c r="T39" s="308">
        <f t="shared" si="22"/>
        <v>18</v>
      </c>
      <c r="U39" s="308">
        <f t="shared" si="22"/>
        <v>900</v>
      </c>
      <c r="V39" s="308">
        <f t="shared" si="22"/>
        <v>64</v>
      </c>
      <c r="W39" s="303">
        <f>+F39-G39-H39</f>
        <v>0</v>
      </c>
      <c r="X39" s="304">
        <f>+F39-I39-L39-O39-R39</f>
        <v>0</v>
      </c>
      <c r="Y39" s="304">
        <f>+F39-U39-V39</f>
        <v>0</v>
      </c>
      <c r="Z39" s="304">
        <f>+L39-M39-N39</f>
        <v>0</v>
      </c>
      <c r="AA39" s="304">
        <f>+O39-P39-Q39</f>
        <v>0</v>
      </c>
      <c r="AB39" s="304">
        <f>+R39-S39-T39</f>
        <v>0</v>
      </c>
    </row>
    <row r="40" spans="2:28" s="21" customFormat="1" ht="18.75" customHeight="1">
      <c r="B40" s="315" t="s">
        <v>770</v>
      </c>
      <c r="C40" s="312" t="s">
        <v>737</v>
      </c>
      <c r="D40" s="313"/>
      <c r="E40" s="294">
        <f t="shared" si="7"/>
        <v>28</v>
      </c>
      <c r="F40" s="308">
        <f t="shared" si="21"/>
        <v>39</v>
      </c>
      <c r="G40" s="308">
        <f t="shared" si="21"/>
        <v>12</v>
      </c>
      <c r="H40" s="308">
        <f t="shared" si="21"/>
        <v>27</v>
      </c>
      <c r="I40" s="308"/>
      <c r="J40" s="308"/>
      <c r="K40" s="308"/>
      <c r="L40" s="308">
        <f>M40+N40</f>
        <v>22</v>
      </c>
      <c r="M40" s="308">
        <v>5</v>
      </c>
      <c r="N40" s="308">
        <v>17</v>
      </c>
      <c r="O40" s="308">
        <f>P40+Q40</f>
        <v>15</v>
      </c>
      <c r="P40" s="308">
        <v>7</v>
      </c>
      <c r="Q40" s="308">
        <v>8</v>
      </c>
      <c r="R40" s="308">
        <f>S40+T40</f>
        <v>2</v>
      </c>
      <c r="S40" s="308"/>
      <c r="T40" s="308">
        <v>2</v>
      </c>
      <c r="U40" s="308"/>
      <c r="V40" s="308">
        <f>F40-U40</f>
        <v>39</v>
      </c>
      <c r="W40" s="303">
        <f>+F40-G40-H40</f>
        <v>0</v>
      </c>
      <c r="X40" s="304">
        <f>+F40-I40-L40-O40-R40</f>
        <v>0</v>
      </c>
      <c r="Y40" s="304">
        <f>+F40-U40-V40</f>
        <v>0</v>
      </c>
      <c r="Z40" s="304">
        <f>+L40-M40-N40</f>
        <v>0</v>
      </c>
      <c r="AA40" s="304">
        <f>+O40-P40-Q40</f>
        <v>0</v>
      </c>
      <c r="AB40" s="304">
        <f>+R40-S40-T40</f>
        <v>0</v>
      </c>
    </row>
    <row r="41" spans="2:28" s="21" customFormat="1" ht="18.75" customHeight="1">
      <c r="B41" s="315"/>
      <c r="C41" s="312" t="s">
        <v>771</v>
      </c>
      <c r="D41" s="313"/>
      <c r="E41" s="294">
        <f t="shared" si="7"/>
        <v>29</v>
      </c>
      <c r="F41" s="308">
        <f t="shared" si="21"/>
        <v>1</v>
      </c>
      <c r="G41" s="308">
        <f t="shared" si="21"/>
        <v>0</v>
      </c>
      <c r="H41" s="308">
        <f t="shared" si="21"/>
        <v>1</v>
      </c>
      <c r="I41" s="308"/>
      <c r="J41" s="308"/>
      <c r="K41" s="308"/>
      <c r="L41" s="308">
        <f t="shared" ref="L41" si="23">M41+N41</f>
        <v>0</v>
      </c>
      <c r="M41" s="308"/>
      <c r="N41" s="308"/>
      <c r="O41" s="308">
        <f t="shared" ref="O41" si="24">P41+Q41</f>
        <v>0</v>
      </c>
      <c r="P41" s="308"/>
      <c r="Q41" s="308"/>
      <c r="R41" s="308">
        <f t="shared" ref="R41" si="25">S41+T41</f>
        <v>1</v>
      </c>
      <c r="S41" s="308"/>
      <c r="T41" s="308">
        <v>1</v>
      </c>
      <c r="U41" s="308"/>
      <c r="V41" s="308">
        <f>F41-U41</f>
        <v>1</v>
      </c>
      <c r="W41" s="303">
        <f>+F41-G41-H41</f>
        <v>0</v>
      </c>
      <c r="X41" s="304">
        <f>+F41-I41-L41-O41-R41</f>
        <v>0</v>
      </c>
      <c r="Y41" s="304">
        <f>+F41-U41-V41</f>
        <v>0</v>
      </c>
      <c r="Z41" s="304">
        <f>+L41-M41-N41</f>
        <v>0</v>
      </c>
      <c r="AA41" s="304">
        <f>+O41-P41-Q41</f>
        <v>0</v>
      </c>
      <c r="AB41" s="304">
        <f>+R41-S41-T41</f>
        <v>0</v>
      </c>
    </row>
    <row r="42" spans="2:28" s="21" customFormat="1" ht="18.75" customHeight="1">
      <c r="B42" s="315"/>
      <c r="C42" s="310" t="s">
        <v>199</v>
      </c>
      <c r="D42" s="311"/>
      <c r="E42" s="294">
        <f t="shared" si="7"/>
        <v>30</v>
      </c>
      <c r="F42" s="308">
        <f t="shared" si="21"/>
        <v>40</v>
      </c>
      <c r="G42" s="308">
        <f t="shared" si="21"/>
        <v>12</v>
      </c>
      <c r="H42" s="308">
        <f t="shared" si="21"/>
        <v>28</v>
      </c>
      <c r="I42" s="308"/>
      <c r="J42" s="308"/>
      <c r="K42" s="308"/>
      <c r="L42" s="308">
        <f t="shared" ref="L42:T42" si="26">SUM(L40:L41)</f>
        <v>22</v>
      </c>
      <c r="M42" s="308">
        <f t="shared" si="26"/>
        <v>5</v>
      </c>
      <c r="N42" s="308">
        <f t="shared" si="26"/>
        <v>17</v>
      </c>
      <c r="O42" s="308">
        <f t="shared" si="26"/>
        <v>15</v>
      </c>
      <c r="P42" s="308">
        <f t="shared" si="26"/>
        <v>7</v>
      </c>
      <c r="Q42" s="308">
        <f t="shared" si="26"/>
        <v>8</v>
      </c>
      <c r="R42" s="308">
        <f t="shared" si="26"/>
        <v>3</v>
      </c>
      <c r="S42" s="308">
        <f t="shared" si="26"/>
        <v>0</v>
      </c>
      <c r="T42" s="308">
        <f t="shared" si="26"/>
        <v>3</v>
      </c>
      <c r="U42" s="308"/>
      <c r="V42" s="308">
        <f>F42-U42</f>
        <v>40</v>
      </c>
      <c r="W42" s="303">
        <f>+F42-G42-H42</f>
        <v>0</v>
      </c>
      <c r="X42" s="304">
        <f>+F42-I42-L42-O42-R42</f>
        <v>0</v>
      </c>
      <c r="Y42" s="304">
        <f>+F42-U42-V42</f>
        <v>0</v>
      </c>
      <c r="Z42" s="304">
        <f>+L42-M42-N42</f>
        <v>0</v>
      </c>
      <c r="AA42" s="304">
        <f>+O42-P42-Q42</f>
        <v>0</v>
      </c>
      <c r="AB42" s="304">
        <f>+R42-S42-T42</f>
        <v>0</v>
      </c>
    </row>
    <row r="43" spans="2:28" s="21" customFormat="1" ht="24" customHeight="1">
      <c r="B43" s="318" t="s">
        <v>36</v>
      </c>
      <c r="C43" s="319"/>
      <c r="D43" s="16" t="s">
        <v>772</v>
      </c>
      <c r="F43" s="319"/>
      <c r="G43" s="1"/>
      <c r="H43" s="320"/>
      <c r="I43" s="320"/>
      <c r="J43" s="320"/>
      <c r="K43" s="320"/>
      <c r="L43" s="320"/>
      <c r="M43" s="320"/>
      <c r="N43" s="1"/>
      <c r="O43" s="1"/>
      <c r="P43" s="1"/>
      <c r="R43" s="273"/>
      <c r="S43" s="273"/>
      <c r="T43" s="273"/>
      <c r="U43" s="273"/>
      <c r="V43" s="273"/>
      <c r="W43" s="20"/>
      <c r="Y43" s="1"/>
    </row>
    <row r="44" spans="2:28" s="21" customFormat="1" ht="14.25">
      <c r="B44" s="321"/>
      <c r="C44" s="320"/>
      <c r="D44" s="320"/>
      <c r="E44" s="16"/>
      <c r="F44" s="319"/>
      <c r="G44" s="1"/>
      <c r="H44" s="320"/>
      <c r="I44" s="320"/>
      <c r="J44" s="320"/>
      <c r="K44" s="320"/>
      <c r="L44" s="320"/>
      <c r="M44" s="320"/>
      <c r="N44" s="1"/>
      <c r="O44" s="1"/>
      <c r="P44" s="1"/>
      <c r="R44" s="273"/>
      <c r="S44" s="273"/>
      <c r="T44" s="273"/>
      <c r="U44" s="273"/>
      <c r="V44" s="273"/>
      <c r="Y44" s="1"/>
    </row>
    <row r="45" spans="2:28" s="21" customFormat="1" ht="39" customHeight="1">
      <c r="B45" s="322"/>
      <c r="C45" s="1"/>
      <c r="D45" s="1"/>
      <c r="E45" s="1"/>
      <c r="F45" s="1"/>
      <c r="G45" s="20"/>
      <c r="H45" s="323"/>
      <c r="I45" s="20"/>
      <c r="J45" s="20"/>
      <c r="K45" s="20"/>
      <c r="L45" s="20"/>
      <c r="M45" s="20"/>
      <c r="N45" s="20"/>
      <c r="O45" s="20"/>
      <c r="P45" s="20"/>
      <c r="Q45" s="20"/>
      <c r="R45" s="324"/>
      <c r="S45" s="324"/>
      <c r="T45" s="273"/>
      <c r="U45" s="273"/>
      <c r="V45" s="273"/>
    </row>
    <row r="46" spans="2:28" s="21" customFormat="1" ht="19.5" customHeight="1">
      <c r="B46" s="322"/>
      <c r="C46" s="1"/>
      <c r="D46" s="1"/>
      <c r="E46" s="1"/>
      <c r="F46" s="1"/>
      <c r="G46" s="23"/>
      <c r="H46" s="22"/>
      <c r="I46" s="23"/>
      <c r="K46" s="22"/>
      <c r="L46" s="22"/>
      <c r="M46" s="22"/>
      <c r="N46" s="22"/>
      <c r="O46" s="22"/>
      <c r="P46" s="22"/>
      <c r="Q46" s="22"/>
      <c r="R46" s="18"/>
      <c r="S46" s="324"/>
      <c r="T46" s="273"/>
      <c r="U46" s="273"/>
      <c r="V46" s="273"/>
    </row>
    <row r="47" spans="2:28" s="21" customFormat="1" ht="19.5" customHeight="1">
      <c r="B47" s="322"/>
      <c r="C47" s="1"/>
      <c r="D47" s="1"/>
      <c r="E47" s="1"/>
      <c r="F47" s="1"/>
      <c r="G47" s="20"/>
      <c r="H47" s="18"/>
      <c r="I47" s="20"/>
      <c r="K47" s="20"/>
      <c r="L47" s="20"/>
      <c r="M47" s="18"/>
      <c r="N47" s="18"/>
      <c r="O47" s="18"/>
      <c r="P47" s="18"/>
      <c r="Q47" s="18"/>
      <c r="R47" s="18"/>
      <c r="S47" s="324"/>
      <c r="T47" s="273"/>
      <c r="U47" s="273"/>
      <c r="V47" s="273"/>
    </row>
    <row r="48" spans="2:28" s="21" customFormat="1" ht="19.5" customHeight="1">
      <c r="B48" s="322"/>
      <c r="C48" s="1"/>
      <c r="D48" s="1"/>
      <c r="E48" s="1"/>
      <c r="F48" s="1"/>
      <c r="G48" s="23"/>
      <c r="H48" s="22"/>
      <c r="I48" s="23"/>
      <c r="K48" s="22"/>
      <c r="L48" s="22"/>
      <c r="M48" s="22"/>
      <c r="N48" s="22"/>
      <c r="O48" s="22"/>
      <c r="P48" s="22"/>
      <c r="Q48" s="22"/>
      <c r="R48" s="18"/>
      <c r="S48" s="324"/>
      <c r="T48" s="273"/>
      <c r="U48" s="273"/>
      <c r="V48" s="273"/>
    </row>
    <row r="49" spans="2:23" s="21" customFormat="1" ht="19.5" customHeight="1">
      <c r="B49" s="322"/>
      <c r="C49" s="1"/>
      <c r="D49" s="1"/>
      <c r="E49" s="1"/>
      <c r="F49" s="1"/>
      <c r="G49" s="23"/>
      <c r="H49" s="22"/>
      <c r="I49" s="23"/>
      <c r="K49" s="20"/>
      <c r="L49" s="20"/>
      <c r="M49" s="22"/>
      <c r="N49" s="22"/>
      <c r="O49" s="22"/>
      <c r="P49" s="22"/>
      <c r="Q49" s="22"/>
      <c r="R49" s="18"/>
      <c r="S49" s="324"/>
      <c r="T49" s="273"/>
      <c r="U49" s="273"/>
      <c r="V49" s="273"/>
    </row>
    <row r="50" spans="2:23" s="21" customFormat="1" ht="19.5" customHeight="1">
      <c r="B50" s="272"/>
      <c r="G50" s="24"/>
      <c r="H50" s="18"/>
      <c r="I50" s="24"/>
      <c r="J50" s="18"/>
      <c r="K50" s="22"/>
      <c r="L50" s="325"/>
      <c r="M50" s="18"/>
      <c r="N50" s="18"/>
      <c r="O50" s="18"/>
      <c r="P50" s="18"/>
      <c r="Q50" s="18"/>
      <c r="R50" s="18"/>
      <c r="S50" s="324"/>
      <c r="T50" s="273"/>
      <c r="U50" s="273"/>
      <c r="V50" s="273"/>
    </row>
    <row r="51" spans="2:23" s="21" customFormat="1" ht="19.5" customHeight="1">
      <c r="B51" s="272"/>
      <c r="G51" s="286"/>
      <c r="H51" s="286"/>
      <c r="I51" s="286"/>
      <c r="J51" s="326"/>
      <c r="K51" s="326"/>
      <c r="L51" s="20"/>
      <c r="M51" s="22"/>
      <c r="N51" s="22"/>
      <c r="O51" s="22"/>
      <c r="P51" s="22"/>
      <c r="Q51" s="22"/>
      <c r="R51" s="18"/>
      <c r="S51" s="324"/>
      <c r="T51" s="273"/>
      <c r="U51" s="273"/>
      <c r="V51" s="273"/>
    </row>
    <row r="52" spans="2:23" s="21" customFormat="1" ht="19.5" customHeight="1">
      <c r="B52" s="272"/>
      <c r="G52" s="286"/>
      <c r="H52" s="286"/>
      <c r="I52" s="286"/>
      <c r="J52" s="326"/>
      <c r="K52" s="326"/>
      <c r="L52" s="325"/>
      <c r="M52" s="18"/>
      <c r="N52" s="18"/>
      <c r="O52" s="18"/>
      <c r="P52" s="18"/>
      <c r="Q52" s="18"/>
      <c r="R52" s="18"/>
      <c r="S52" s="324"/>
      <c r="T52" s="273"/>
      <c r="U52" s="273"/>
      <c r="V52" s="273"/>
    </row>
    <row r="53" spans="2:23" s="21" customFormat="1" ht="14.25">
      <c r="B53" s="272"/>
      <c r="R53" s="273"/>
      <c r="S53" s="273"/>
      <c r="T53" s="273"/>
      <c r="U53" s="273"/>
      <c r="V53" s="273"/>
    </row>
    <row r="54" spans="2:23" s="21" customFormat="1" ht="14.25">
      <c r="B54" s="272"/>
      <c r="R54" s="273"/>
      <c r="S54" s="273"/>
      <c r="T54" s="273"/>
      <c r="U54" s="273"/>
      <c r="V54" s="273"/>
    </row>
    <row r="55" spans="2:23">
      <c r="F55" s="328">
        <f>+F13-F15-F24-F39-F42</f>
        <v>0</v>
      </c>
      <c r="G55" s="328">
        <f t="shared" ref="G55:W55" si="27">+G13-G15-G24-G39-G42</f>
        <v>0</v>
      </c>
      <c r="H55" s="328">
        <f t="shared" si="27"/>
        <v>0</v>
      </c>
      <c r="I55" s="328">
        <f t="shared" si="27"/>
        <v>0</v>
      </c>
      <c r="J55" s="328">
        <f t="shared" si="27"/>
        <v>0</v>
      </c>
      <c r="K55" s="328">
        <f t="shared" si="27"/>
        <v>0</v>
      </c>
      <c r="L55" s="328">
        <f t="shared" si="27"/>
        <v>0</v>
      </c>
      <c r="M55" s="328">
        <f t="shared" si="27"/>
        <v>0</v>
      </c>
      <c r="N55" s="328">
        <f t="shared" si="27"/>
        <v>0</v>
      </c>
      <c r="O55" s="328">
        <f t="shared" si="27"/>
        <v>0</v>
      </c>
      <c r="P55" s="328">
        <f t="shared" si="27"/>
        <v>0</v>
      </c>
      <c r="Q55" s="328">
        <f t="shared" si="27"/>
        <v>0</v>
      </c>
      <c r="R55" s="328">
        <f t="shared" si="27"/>
        <v>0</v>
      </c>
      <c r="S55" s="328">
        <f t="shared" si="27"/>
        <v>0</v>
      </c>
      <c r="T55" s="328">
        <f t="shared" si="27"/>
        <v>0</v>
      </c>
      <c r="U55" s="328">
        <f t="shared" si="27"/>
        <v>0</v>
      </c>
      <c r="V55" s="328">
        <f t="shared" si="27"/>
        <v>0</v>
      </c>
      <c r="W55" s="328">
        <f t="shared" si="27"/>
        <v>0</v>
      </c>
    </row>
    <row r="56" spans="2:23"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</row>
    <row r="57" spans="2:23"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</row>
    <row r="58" spans="2:23"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</row>
    <row r="59" spans="2:23"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</row>
    <row r="60" spans="2:23"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</row>
  </sheetData>
  <mergeCells count="48">
    <mergeCell ref="C30:D30"/>
    <mergeCell ref="C39:D39"/>
    <mergeCell ref="B40:B42"/>
    <mergeCell ref="C40:D40"/>
    <mergeCell ref="C41:D41"/>
    <mergeCell ref="C42:D42"/>
    <mergeCell ref="C21:D21"/>
    <mergeCell ref="C22:D22"/>
    <mergeCell ref="C23:D23"/>
    <mergeCell ref="C24:D24"/>
    <mergeCell ref="B25:B39"/>
    <mergeCell ref="C25:D25"/>
    <mergeCell ref="C26:D26"/>
    <mergeCell ref="C27:D27"/>
    <mergeCell ref="C28:D28"/>
    <mergeCell ref="C29:D29"/>
    <mergeCell ref="B13:D13"/>
    <mergeCell ref="B14:B15"/>
    <mergeCell ref="C14:D14"/>
    <mergeCell ref="C15:D15"/>
    <mergeCell ref="B16:B24"/>
    <mergeCell ref="C16:D16"/>
    <mergeCell ref="C17:D17"/>
    <mergeCell ref="C18:D18"/>
    <mergeCell ref="C19:D19"/>
    <mergeCell ref="C20:D20"/>
    <mergeCell ref="P10:Q10"/>
    <mergeCell ref="R10:R11"/>
    <mergeCell ref="S10:T10"/>
    <mergeCell ref="U10:U11"/>
    <mergeCell ref="V10:V11"/>
    <mergeCell ref="B12:D12"/>
    <mergeCell ref="H10:H11"/>
    <mergeCell ref="I10:I11"/>
    <mergeCell ref="J10:K10"/>
    <mergeCell ref="L10:L11"/>
    <mergeCell ref="M10:N10"/>
    <mergeCell ref="O10:O11"/>
    <mergeCell ref="U1:V1"/>
    <mergeCell ref="B4:V4"/>
    <mergeCell ref="B8:C8"/>
    <mergeCell ref="B9:B11"/>
    <mergeCell ref="C9:D11"/>
    <mergeCell ref="E9:E11"/>
    <mergeCell ref="F9:F11"/>
    <mergeCell ref="G9:T9"/>
    <mergeCell ref="U9:V9"/>
    <mergeCell ref="G10:G11"/>
  </mergeCells>
  <pageMargins left="0.72" right="0.17" top="0.48" bottom="0.5" header="0.17" footer="0.2"/>
  <pageSetup paperSize="9" scale="51" orientation="landscape" r:id="rId1"/>
  <rowBreaks count="1" manualBreakCount="1">
    <brk id="50" max="25" man="1"/>
  </rowBreaks>
  <colBreaks count="1" manualBreakCount="1">
    <brk id="2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FD5C-F98F-46BB-9A19-63AF939D053C}">
  <dimension ref="A1:S51"/>
  <sheetViews>
    <sheetView view="pageBreakPreview" topLeftCell="A16" zoomScale="115" zoomScaleNormal="100" zoomScaleSheetLayoutView="115" workbookViewId="0">
      <selection activeCell="O35" sqref="O35"/>
    </sheetView>
  </sheetViews>
  <sheetFormatPr defaultColWidth="6.5703125" defaultRowHeight="35.450000000000003" customHeight="1"/>
  <cols>
    <col min="1" max="1" width="32.140625" style="68" customWidth="1"/>
    <col min="2" max="2" width="5.140625" style="68" customWidth="1"/>
    <col min="3" max="3" width="6.5703125" style="68" customWidth="1"/>
    <col min="4" max="4" width="10.85546875" style="68" customWidth="1"/>
    <col min="5" max="6" width="6.5703125" style="68" customWidth="1"/>
    <col min="7" max="7" width="7.42578125" style="68" customWidth="1"/>
    <col min="8" max="256" width="6.5703125" style="68"/>
    <col min="257" max="257" width="32.140625" style="68" customWidth="1"/>
    <col min="258" max="258" width="5.140625" style="68" customWidth="1"/>
    <col min="259" max="259" width="6.5703125" style="68"/>
    <col min="260" max="260" width="10.85546875" style="68" customWidth="1"/>
    <col min="261" max="262" width="6.5703125" style="68"/>
    <col min="263" max="263" width="7.42578125" style="68" customWidth="1"/>
    <col min="264" max="512" width="6.5703125" style="68"/>
    <col min="513" max="513" width="32.140625" style="68" customWidth="1"/>
    <col min="514" max="514" width="5.140625" style="68" customWidth="1"/>
    <col min="515" max="515" width="6.5703125" style="68"/>
    <col min="516" max="516" width="10.85546875" style="68" customWidth="1"/>
    <col min="517" max="518" width="6.5703125" style="68"/>
    <col min="519" max="519" width="7.42578125" style="68" customWidth="1"/>
    <col min="520" max="768" width="6.5703125" style="68"/>
    <col min="769" max="769" width="32.140625" style="68" customWidth="1"/>
    <col min="770" max="770" width="5.140625" style="68" customWidth="1"/>
    <col min="771" max="771" width="6.5703125" style="68"/>
    <col min="772" max="772" width="10.85546875" style="68" customWidth="1"/>
    <col min="773" max="774" width="6.5703125" style="68"/>
    <col min="775" max="775" width="7.42578125" style="68" customWidth="1"/>
    <col min="776" max="1024" width="6.5703125" style="68"/>
    <col min="1025" max="1025" width="32.140625" style="68" customWidth="1"/>
    <col min="1026" max="1026" width="5.140625" style="68" customWidth="1"/>
    <col min="1027" max="1027" width="6.5703125" style="68"/>
    <col min="1028" max="1028" width="10.85546875" style="68" customWidth="1"/>
    <col min="1029" max="1030" width="6.5703125" style="68"/>
    <col min="1031" max="1031" width="7.42578125" style="68" customWidth="1"/>
    <col min="1032" max="1280" width="6.5703125" style="68"/>
    <col min="1281" max="1281" width="32.140625" style="68" customWidth="1"/>
    <col min="1282" max="1282" width="5.140625" style="68" customWidth="1"/>
    <col min="1283" max="1283" width="6.5703125" style="68"/>
    <col min="1284" max="1284" width="10.85546875" style="68" customWidth="1"/>
    <col min="1285" max="1286" width="6.5703125" style="68"/>
    <col min="1287" max="1287" width="7.42578125" style="68" customWidth="1"/>
    <col min="1288" max="1536" width="6.5703125" style="68"/>
    <col min="1537" max="1537" width="32.140625" style="68" customWidth="1"/>
    <col min="1538" max="1538" width="5.140625" style="68" customWidth="1"/>
    <col min="1539" max="1539" width="6.5703125" style="68"/>
    <col min="1540" max="1540" width="10.85546875" style="68" customWidth="1"/>
    <col min="1541" max="1542" width="6.5703125" style="68"/>
    <col min="1543" max="1543" width="7.42578125" style="68" customWidth="1"/>
    <col min="1544" max="1792" width="6.5703125" style="68"/>
    <col min="1793" max="1793" width="32.140625" style="68" customWidth="1"/>
    <col min="1794" max="1794" width="5.140625" style="68" customWidth="1"/>
    <col min="1795" max="1795" width="6.5703125" style="68"/>
    <col min="1796" max="1796" width="10.85546875" style="68" customWidth="1"/>
    <col min="1797" max="1798" width="6.5703125" style="68"/>
    <col min="1799" max="1799" width="7.42578125" style="68" customWidth="1"/>
    <col min="1800" max="2048" width="6.5703125" style="68"/>
    <col min="2049" max="2049" width="32.140625" style="68" customWidth="1"/>
    <col min="2050" max="2050" width="5.140625" style="68" customWidth="1"/>
    <col min="2051" max="2051" width="6.5703125" style="68"/>
    <col min="2052" max="2052" width="10.85546875" style="68" customWidth="1"/>
    <col min="2053" max="2054" width="6.5703125" style="68"/>
    <col min="2055" max="2055" width="7.42578125" style="68" customWidth="1"/>
    <col min="2056" max="2304" width="6.5703125" style="68"/>
    <col min="2305" max="2305" width="32.140625" style="68" customWidth="1"/>
    <col min="2306" max="2306" width="5.140625" style="68" customWidth="1"/>
    <col min="2307" max="2307" width="6.5703125" style="68"/>
    <col min="2308" max="2308" width="10.85546875" style="68" customWidth="1"/>
    <col min="2309" max="2310" width="6.5703125" style="68"/>
    <col min="2311" max="2311" width="7.42578125" style="68" customWidth="1"/>
    <col min="2312" max="2560" width="6.5703125" style="68"/>
    <col min="2561" max="2561" width="32.140625" style="68" customWidth="1"/>
    <col min="2562" max="2562" width="5.140625" style="68" customWidth="1"/>
    <col min="2563" max="2563" width="6.5703125" style="68"/>
    <col min="2564" max="2564" width="10.85546875" style="68" customWidth="1"/>
    <col min="2565" max="2566" width="6.5703125" style="68"/>
    <col min="2567" max="2567" width="7.42578125" style="68" customWidth="1"/>
    <col min="2568" max="2816" width="6.5703125" style="68"/>
    <col min="2817" max="2817" width="32.140625" style="68" customWidth="1"/>
    <col min="2818" max="2818" width="5.140625" style="68" customWidth="1"/>
    <col min="2819" max="2819" width="6.5703125" style="68"/>
    <col min="2820" max="2820" width="10.85546875" style="68" customWidth="1"/>
    <col min="2821" max="2822" width="6.5703125" style="68"/>
    <col min="2823" max="2823" width="7.42578125" style="68" customWidth="1"/>
    <col min="2824" max="3072" width="6.5703125" style="68"/>
    <col min="3073" max="3073" width="32.140625" style="68" customWidth="1"/>
    <col min="3074" max="3074" width="5.140625" style="68" customWidth="1"/>
    <col min="3075" max="3075" width="6.5703125" style="68"/>
    <col min="3076" max="3076" width="10.85546875" style="68" customWidth="1"/>
    <col min="3077" max="3078" width="6.5703125" style="68"/>
    <col min="3079" max="3079" width="7.42578125" style="68" customWidth="1"/>
    <col min="3080" max="3328" width="6.5703125" style="68"/>
    <col min="3329" max="3329" width="32.140625" style="68" customWidth="1"/>
    <col min="3330" max="3330" width="5.140625" style="68" customWidth="1"/>
    <col min="3331" max="3331" width="6.5703125" style="68"/>
    <col min="3332" max="3332" width="10.85546875" style="68" customWidth="1"/>
    <col min="3333" max="3334" width="6.5703125" style="68"/>
    <col min="3335" max="3335" width="7.42578125" style="68" customWidth="1"/>
    <col min="3336" max="3584" width="6.5703125" style="68"/>
    <col min="3585" max="3585" width="32.140625" style="68" customWidth="1"/>
    <col min="3586" max="3586" width="5.140625" style="68" customWidth="1"/>
    <col min="3587" max="3587" width="6.5703125" style="68"/>
    <col min="3588" max="3588" width="10.85546875" style="68" customWidth="1"/>
    <col min="3589" max="3590" width="6.5703125" style="68"/>
    <col min="3591" max="3591" width="7.42578125" style="68" customWidth="1"/>
    <col min="3592" max="3840" width="6.5703125" style="68"/>
    <col min="3841" max="3841" width="32.140625" style="68" customWidth="1"/>
    <col min="3842" max="3842" width="5.140625" style="68" customWidth="1"/>
    <col min="3843" max="3843" width="6.5703125" style="68"/>
    <col min="3844" max="3844" width="10.85546875" style="68" customWidth="1"/>
    <col min="3845" max="3846" width="6.5703125" style="68"/>
    <col min="3847" max="3847" width="7.42578125" style="68" customWidth="1"/>
    <col min="3848" max="4096" width="6.5703125" style="68"/>
    <col min="4097" max="4097" width="32.140625" style="68" customWidth="1"/>
    <col min="4098" max="4098" width="5.140625" style="68" customWidth="1"/>
    <col min="4099" max="4099" width="6.5703125" style="68"/>
    <col min="4100" max="4100" width="10.85546875" style="68" customWidth="1"/>
    <col min="4101" max="4102" width="6.5703125" style="68"/>
    <col min="4103" max="4103" width="7.42578125" style="68" customWidth="1"/>
    <col min="4104" max="4352" width="6.5703125" style="68"/>
    <col min="4353" max="4353" width="32.140625" style="68" customWidth="1"/>
    <col min="4354" max="4354" width="5.140625" style="68" customWidth="1"/>
    <col min="4355" max="4355" width="6.5703125" style="68"/>
    <col min="4356" max="4356" width="10.85546875" style="68" customWidth="1"/>
    <col min="4357" max="4358" width="6.5703125" style="68"/>
    <col min="4359" max="4359" width="7.42578125" style="68" customWidth="1"/>
    <col min="4360" max="4608" width="6.5703125" style="68"/>
    <col min="4609" max="4609" width="32.140625" style="68" customWidth="1"/>
    <col min="4610" max="4610" width="5.140625" style="68" customWidth="1"/>
    <col min="4611" max="4611" width="6.5703125" style="68"/>
    <col min="4612" max="4612" width="10.85546875" style="68" customWidth="1"/>
    <col min="4613" max="4614" width="6.5703125" style="68"/>
    <col min="4615" max="4615" width="7.42578125" style="68" customWidth="1"/>
    <col min="4616" max="4864" width="6.5703125" style="68"/>
    <col min="4865" max="4865" width="32.140625" style="68" customWidth="1"/>
    <col min="4866" max="4866" width="5.140625" style="68" customWidth="1"/>
    <col min="4867" max="4867" width="6.5703125" style="68"/>
    <col min="4868" max="4868" width="10.85546875" style="68" customWidth="1"/>
    <col min="4869" max="4870" width="6.5703125" style="68"/>
    <col min="4871" max="4871" width="7.42578125" style="68" customWidth="1"/>
    <col min="4872" max="5120" width="6.5703125" style="68"/>
    <col min="5121" max="5121" width="32.140625" style="68" customWidth="1"/>
    <col min="5122" max="5122" width="5.140625" style="68" customWidth="1"/>
    <col min="5123" max="5123" width="6.5703125" style="68"/>
    <col min="5124" max="5124" width="10.85546875" style="68" customWidth="1"/>
    <col min="5125" max="5126" width="6.5703125" style="68"/>
    <col min="5127" max="5127" width="7.42578125" style="68" customWidth="1"/>
    <col min="5128" max="5376" width="6.5703125" style="68"/>
    <col min="5377" max="5377" width="32.140625" style="68" customWidth="1"/>
    <col min="5378" max="5378" width="5.140625" style="68" customWidth="1"/>
    <col min="5379" max="5379" width="6.5703125" style="68"/>
    <col min="5380" max="5380" width="10.85546875" style="68" customWidth="1"/>
    <col min="5381" max="5382" width="6.5703125" style="68"/>
    <col min="5383" max="5383" width="7.42578125" style="68" customWidth="1"/>
    <col min="5384" max="5632" width="6.5703125" style="68"/>
    <col min="5633" max="5633" width="32.140625" style="68" customWidth="1"/>
    <col min="5634" max="5634" width="5.140625" style="68" customWidth="1"/>
    <col min="5635" max="5635" width="6.5703125" style="68"/>
    <col min="5636" max="5636" width="10.85546875" style="68" customWidth="1"/>
    <col min="5637" max="5638" width="6.5703125" style="68"/>
    <col min="5639" max="5639" width="7.42578125" style="68" customWidth="1"/>
    <col min="5640" max="5888" width="6.5703125" style="68"/>
    <col min="5889" max="5889" width="32.140625" style="68" customWidth="1"/>
    <col min="5890" max="5890" width="5.140625" style="68" customWidth="1"/>
    <col min="5891" max="5891" width="6.5703125" style="68"/>
    <col min="5892" max="5892" width="10.85546875" style="68" customWidth="1"/>
    <col min="5893" max="5894" width="6.5703125" style="68"/>
    <col min="5895" max="5895" width="7.42578125" style="68" customWidth="1"/>
    <col min="5896" max="6144" width="6.5703125" style="68"/>
    <col min="6145" max="6145" width="32.140625" style="68" customWidth="1"/>
    <col min="6146" max="6146" width="5.140625" style="68" customWidth="1"/>
    <col min="6147" max="6147" width="6.5703125" style="68"/>
    <col min="6148" max="6148" width="10.85546875" style="68" customWidth="1"/>
    <col min="6149" max="6150" width="6.5703125" style="68"/>
    <col min="6151" max="6151" width="7.42578125" style="68" customWidth="1"/>
    <col min="6152" max="6400" width="6.5703125" style="68"/>
    <col min="6401" max="6401" width="32.140625" style="68" customWidth="1"/>
    <col min="6402" max="6402" width="5.140625" style="68" customWidth="1"/>
    <col min="6403" max="6403" width="6.5703125" style="68"/>
    <col min="6404" max="6404" width="10.85546875" style="68" customWidth="1"/>
    <col min="6405" max="6406" width="6.5703125" style="68"/>
    <col min="6407" max="6407" width="7.42578125" style="68" customWidth="1"/>
    <col min="6408" max="6656" width="6.5703125" style="68"/>
    <col min="6657" max="6657" width="32.140625" style="68" customWidth="1"/>
    <col min="6658" max="6658" width="5.140625" style="68" customWidth="1"/>
    <col min="6659" max="6659" width="6.5703125" style="68"/>
    <col min="6660" max="6660" width="10.85546875" style="68" customWidth="1"/>
    <col min="6661" max="6662" width="6.5703125" style="68"/>
    <col min="6663" max="6663" width="7.42578125" style="68" customWidth="1"/>
    <col min="6664" max="6912" width="6.5703125" style="68"/>
    <col min="6913" max="6913" width="32.140625" style="68" customWidth="1"/>
    <col min="6914" max="6914" width="5.140625" style="68" customWidth="1"/>
    <col min="6915" max="6915" width="6.5703125" style="68"/>
    <col min="6916" max="6916" width="10.85546875" style="68" customWidth="1"/>
    <col min="6917" max="6918" width="6.5703125" style="68"/>
    <col min="6919" max="6919" width="7.42578125" style="68" customWidth="1"/>
    <col min="6920" max="7168" width="6.5703125" style="68"/>
    <col min="7169" max="7169" width="32.140625" style="68" customWidth="1"/>
    <col min="7170" max="7170" width="5.140625" style="68" customWidth="1"/>
    <col min="7171" max="7171" width="6.5703125" style="68"/>
    <col min="7172" max="7172" width="10.85546875" style="68" customWidth="1"/>
    <col min="7173" max="7174" width="6.5703125" style="68"/>
    <col min="7175" max="7175" width="7.42578125" style="68" customWidth="1"/>
    <col min="7176" max="7424" width="6.5703125" style="68"/>
    <col min="7425" max="7425" width="32.140625" style="68" customWidth="1"/>
    <col min="7426" max="7426" width="5.140625" style="68" customWidth="1"/>
    <col min="7427" max="7427" width="6.5703125" style="68"/>
    <col min="7428" max="7428" width="10.85546875" style="68" customWidth="1"/>
    <col min="7429" max="7430" width="6.5703125" style="68"/>
    <col min="7431" max="7431" width="7.42578125" style="68" customWidth="1"/>
    <col min="7432" max="7680" width="6.5703125" style="68"/>
    <col min="7681" max="7681" width="32.140625" style="68" customWidth="1"/>
    <col min="7682" max="7682" width="5.140625" style="68" customWidth="1"/>
    <col min="7683" max="7683" width="6.5703125" style="68"/>
    <col min="7684" max="7684" width="10.85546875" style="68" customWidth="1"/>
    <col min="7685" max="7686" width="6.5703125" style="68"/>
    <col min="7687" max="7687" width="7.42578125" style="68" customWidth="1"/>
    <col min="7688" max="7936" width="6.5703125" style="68"/>
    <col min="7937" max="7937" width="32.140625" style="68" customWidth="1"/>
    <col min="7938" max="7938" width="5.140625" style="68" customWidth="1"/>
    <col min="7939" max="7939" width="6.5703125" style="68"/>
    <col min="7940" max="7940" width="10.85546875" style="68" customWidth="1"/>
    <col min="7941" max="7942" width="6.5703125" style="68"/>
    <col min="7943" max="7943" width="7.42578125" style="68" customWidth="1"/>
    <col min="7944" max="8192" width="6.5703125" style="68"/>
    <col min="8193" max="8193" width="32.140625" style="68" customWidth="1"/>
    <col min="8194" max="8194" width="5.140625" style="68" customWidth="1"/>
    <col min="8195" max="8195" width="6.5703125" style="68"/>
    <col min="8196" max="8196" width="10.85546875" style="68" customWidth="1"/>
    <col min="8197" max="8198" width="6.5703125" style="68"/>
    <col min="8199" max="8199" width="7.42578125" style="68" customWidth="1"/>
    <col min="8200" max="8448" width="6.5703125" style="68"/>
    <col min="8449" max="8449" width="32.140625" style="68" customWidth="1"/>
    <col min="8450" max="8450" width="5.140625" style="68" customWidth="1"/>
    <col min="8451" max="8451" width="6.5703125" style="68"/>
    <col min="8452" max="8452" width="10.85546875" style="68" customWidth="1"/>
    <col min="8453" max="8454" width="6.5703125" style="68"/>
    <col min="8455" max="8455" width="7.42578125" style="68" customWidth="1"/>
    <col min="8456" max="8704" width="6.5703125" style="68"/>
    <col min="8705" max="8705" width="32.140625" style="68" customWidth="1"/>
    <col min="8706" max="8706" width="5.140625" style="68" customWidth="1"/>
    <col min="8707" max="8707" width="6.5703125" style="68"/>
    <col min="8708" max="8708" width="10.85546875" style="68" customWidth="1"/>
    <col min="8709" max="8710" width="6.5703125" style="68"/>
    <col min="8711" max="8711" width="7.42578125" style="68" customWidth="1"/>
    <col min="8712" max="8960" width="6.5703125" style="68"/>
    <col min="8961" max="8961" width="32.140625" style="68" customWidth="1"/>
    <col min="8962" max="8962" width="5.140625" style="68" customWidth="1"/>
    <col min="8963" max="8963" width="6.5703125" style="68"/>
    <col min="8964" max="8964" width="10.85546875" style="68" customWidth="1"/>
    <col min="8965" max="8966" width="6.5703125" style="68"/>
    <col min="8967" max="8967" width="7.42578125" style="68" customWidth="1"/>
    <col min="8968" max="9216" width="6.5703125" style="68"/>
    <col min="9217" max="9217" width="32.140625" style="68" customWidth="1"/>
    <col min="9218" max="9218" width="5.140625" style="68" customWidth="1"/>
    <col min="9219" max="9219" width="6.5703125" style="68"/>
    <col min="9220" max="9220" width="10.85546875" style="68" customWidth="1"/>
    <col min="9221" max="9222" width="6.5703125" style="68"/>
    <col min="9223" max="9223" width="7.42578125" style="68" customWidth="1"/>
    <col min="9224" max="9472" width="6.5703125" style="68"/>
    <col min="9473" max="9473" width="32.140625" style="68" customWidth="1"/>
    <col min="9474" max="9474" width="5.140625" style="68" customWidth="1"/>
    <col min="9475" max="9475" width="6.5703125" style="68"/>
    <col min="9476" max="9476" width="10.85546875" style="68" customWidth="1"/>
    <col min="9477" max="9478" width="6.5703125" style="68"/>
    <col min="9479" max="9479" width="7.42578125" style="68" customWidth="1"/>
    <col min="9480" max="9728" width="6.5703125" style="68"/>
    <col min="9729" max="9729" width="32.140625" style="68" customWidth="1"/>
    <col min="9730" max="9730" width="5.140625" style="68" customWidth="1"/>
    <col min="9731" max="9731" width="6.5703125" style="68"/>
    <col min="9732" max="9732" width="10.85546875" style="68" customWidth="1"/>
    <col min="9733" max="9734" width="6.5703125" style="68"/>
    <col min="9735" max="9735" width="7.42578125" style="68" customWidth="1"/>
    <col min="9736" max="9984" width="6.5703125" style="68"/>
    <col min="9985" max="9985" width="32.140625" style="68" customWidth="1"/>
    <col min="9986" max="9986" width="5.140625" style="68" customWidth="1"/>
    <col min="9987" max="9987" width="6.5703125" style="68"/>
    <col min="9988" max="9988" width="10.85546875" style="68" customWidth="1"/>
    <col min="9989" max="9990" width="6.5703125" style="68"/>
    <col min="9991" max="9991" width="7.42578125" style="68" customWidth="1"/>
    <col min="9992" max="10240" width="6.5703125" style="68"/>
    <col min="10241" max="10241" width="32.140625" style="68" customWidth="1"/>
    <col min="10242" max="10242" width="5.140625" style="68" customWidth="1"/>
    <col min="10243" max="10243" width="6.5703125" style="68"/>
    <col min="10244" max="10244" width="10.85546875" style="68" customWidth="1"/>
    <col min="10245" max="10246" width="6.5703125" style="68"/>
    <col min="10247" max="10247" width="7.42578125" style="68" customWidth="1"/>
    <col min="10248" max="10496" width="6.5703125" style="68"/>
    <col min="10497" max="10497" width="32.140625" style="68" customWidth="1"/>
    <col min="10498" max="10498" width="5.140625" style="68" customWidth="1"/>
    <col min="10499" max="10499" width="6.5703125" style="68"/>
    <col min="10500" max="10500" width="10.85546875" style="68" customWidth="1"/>
    <col min="10501" max="10502" width="6.5703125" style="68"/>
    <col min="10503" max="10503" width="7.42578125" style="68" customWidth="1"/>
    <col min="10504" max="10752" width="6.5703125" style="68"/>
    <col min="10753" max="10753" width="32.140625" style="68" customWidth="1"/>
    <col min="10754" max="10754" width="5.140625" style="68" customWidth="1"/>
    <col min="10755" max="10755" width="6.5703125" style="68"/>
    <col min="10756" max="10756" width="10.85546875" style="68" customWidth="1"/>
    <col min="10757" max="10758" width="6.5703125" style="68"/>
    <col min="10759" max="10759" width="7.42578125" style="68" customWidth="1"/>
    <col min="10760" max="11008" width="6.5703125" style="68"/>
    <col min="11009" max="11009" width="32.140625" style="68" customWidth="1"/>
    <col min="11010" max="11010" width="5.140625" style="68" customWidth="1"/>
    <col min="11011" max="11011" width="6.5703125" style="68"/>
    <col min="11012" max="11012" width="10.85546875" style="68" customWidth="1"/>
    <col min="11013" max="11014" width="6.5703125" style="68"/>
    <col min="11015" max="11015" width="7.42578125" style="68" customWidth="1"/>
    <col min="11016" max="11264" width="6.5703125" style="68"/>
    <col min="11265" max="11265" width="32.140625" style="68" customWidth="1"/>
    <col min="11266" max="11266" width="5.140625" style="68" customWidth="1"/>
    <col min="11267" max="11267" width="6.5703125" style="68"/>
    <col min="11268" max="11268" width="10.85546875" style="68" customWidth="1"/>
    <col min="11269" max="11270" width="6.5703125" style="68"/>
    <col min="11271" max="11271" width="7.42578125" style="68" customWidth="1"/>
    <col min="11272" max="11520" width="6.5703125" style="68"/>
    <col min="11521" max="11521" width="32.140625" style="68" customWidth="1"/>
    <col min="11522" max="11522" width="5.140625" style="68" customWidth="1"/>
    <col min="11523" max="11523" width="6.5703125" style="68"/>
    <col min="11524" max="11524" width="10.85546875" style="68" customWidth="1"/>
    <col min="11525" max="11526" width="6.5703125" style="68"/>
    <col min="11527" max="11527" width="7.42578125" style="68" customWidth="1"/>
    <col min="11528" max="11776" width="6.5703125" style="68"/>
    <col min="11777" max="11777" width="32.140625" style="68" customWidth="1"/>
    <col min="11778" max="11778" width="5.140625" style="68" customWidth="1"/>
    <col min="11779" max="11779" width="6.5703125" style="68"/>
    <col min="11780" max="11780" width="10.85546875" style="68" customWidth="1"/>
    <col min="11781" max="11782" width="6.5703125" style="68"/>
    <col min="11783" max="11783" width="7.42578125" style="68" customWidth="1"/>
    <col min="11784" max="12032" width="6.5703125" style="68"/>
    <col min="12033" max="12033" width="32.140625" style="68" customWidth="1"/>
    <col min="12034" max="12034" width="5.140625" style="68" customWidth="1"/>
    <col min="12035" max="12035" width="6.5703125" style="68"/>
    <col min="12036" max="12036" width="10.85546875" style="68" customWidth="1"/>
    <col min="12037" max="12038" width="6.5703125" style="68"/>
    <col min="12039" max="12039" width="7.42578125" style="68" customWidth="1"/>
    <col min="12040" max="12288" width="6.5703125" style="68"/>
    <col min="12289" max="12289" width="32.140625" style="68" customWidth="1"/>
    <col min="12290" max="12290" width="5.140625" style="68" customWidth="1"/>
    <col min="12291" max="12291" width="6.5703125" style="68"/>
    <col min="12292" max="12292" width="10.85546875" style="68" customWidth="1"/>
    <col min="12293" max="12294" width="6.5703125" style="68"/>
    <col min="12295" max="12295" width="7.42578125" style="68" customWidth="1"/>
    <col min="12296" max="12544" width="6.5703125" style="68"/>
    <col min="12545" max="12545" width="32.140625" style="68" customWidth="1"/>
    <col min="12546" max="12546" width="5.140625" style="68" customWidth="1"/>
    <col min="12547" max="12547" width="6.5703125" style="68"/>
    <col min="12548" max="12548" width="10.85546875" style="68" customWidth="1"/>
    <col min="12549" max="12550" width="6.5703125" style="68"/>
    <col min="12551" max="12551" width="7.42578125" style="68" customWidth="1"/>
    <col min="12552" max="12800" width="6.5703125" style="68"/>
    <col min="12801" max="12801" width="32.140625" style="68" customWidth="1"/>
    <col min="12802" max="12802" width="5.140625" style="68" customWidth="1"/>
    <col min="12803" max="12803" width="6.5703125" style="68"/>
    <col min="12804" max="12804" width="10.85546875" style="68" customWidth="1"/>
    <col min="12805" max="12806" width="6.5703125" style="68"/>
    <col min="12807" max="12807" width="7.42578125" style="68" customWidth="1"/>
    <col min="12808" max="13056" width="6.5703125" style="68"/>
    <col min="13057" max="13057" width="32.140625" style="68" customWidth="1"/>
    <col min="13058" max="13058" width="5.140625" style="68" customWidth="1"/>
    <col min="13059" max="13059" width="6.5703125" style="68"/>
    <col min="13060" max="13060" width="10.85546875" style="68" customWidth="1"/>
    <col min="13061" max="13062" width="6.5703125" style="68"/>
    <col min="13063" max="13063" width="7.42578125" style="68" customWidth="1"/>
    <col min="13064" max="13312" width="6.5703125" style="68"/>
    <col min="13313" max="13313" width="32.140625" style="68" customWidth="1"/>
    <col min="13314" max="13314" width="5.140625" style="68" customWidth="1"/>
    <col min="13315" max="13315" width="6.5703125" style="68"/>
    <col min="13316" max="13316" width="10.85546875" style="68" customWidth="1"/>
    <col min="13317" max="13318" width="6.5703125" style="68"/>
    <col min="13319" max="13319" width="7.42578125" style="68" customWidth="1"/>
    <col min="13320" max="13568" width="6.5703125" style="68"/>
    <col min="13569" max="13569" width="32.140625" style="68" customWidth="1"/>
    <col min="13570" max="13570" width="5.140625" style="68" customWidth="1"/>
    <col min="13571" max="13571" width="6.5703125" style="68"/>
    <col min="13572" max="13572" width="10.85546875" style="68" customWidth="1"/>
    <col min="13573" max="13574" width="6.5703125" style="68"/>
    <col min="13575" max="13575" width="7.42578125" style="68" customWidth="1"/>
    <col min="13576" max="13824" width="6.5703125" style="68"/>
    <col min="13825" max="13825" width="32.140625" style="68" customWidth="1"/>
    <col min="13826" max="13826" width="5.140625" style="68" customWidth="1"/>
    <col min="13827" max="13827" width="6.5703125" style="68"/>
    <col min="13828" max="13828" width="10.85546875" style="68" customWidth="1"/>
    <col min="13829" max="13830" width="6.5703125" style="68"/>
    <col min="13831" max="13831" width="7.42578125" style="68" customWidth="1"/>
    <col min="13832" max="14080" width="6.5703125" style="68"/>
    <col min="14081" max="14081" width="32.140625" style="68" customWidth="1"/>
    <col min="14082" max="14082" width="5.140625" style="68" customWidth="1"/>
    <col min="14083" max="14083" width="6.5703125" style="68"/>
    <col min="14084" max="14084" width="10.85546875" style="68" customWidth="1"/>
    <col min="14085" max="14086" width="6.5703125" style="68"/>
    <col min="14087" max="14087" width="7.42578125" style="68" customWidth="1"/>
    <col min="14088" max="14336" width="6.5703125" style="68"/>
    <col min="14337" max="14337" width="32.140625" style="68" customWidth="1"/>
    <col min="14338" max="14338" width="5.140625" style="68" customWidth="1"/>
    <col min="14339" max="14339" width="6.5703125" style="68"/>
    <col min="14340" max="14340" width="10.85546875" style="68" customWidth="1"/>
    <col min="14341" max="14342" width="6.5703125" style="68"/>
    <col min="14343" max="14343" width="7.42578125" style="68" customWidth="1"/>
    <col min="14344" max="14592" width="6.5703125" style="68"/>
    <col min="14593" max="14593" width="32.140625" style="68" customWidth="1"/>
    <col min="14594" max="14594" width="5.140625" style="68" customWidth="1"/>
    <col min="14595" max="14595" width="6.5703125" style="68"/>
    <col min="14596" max="14596" width="10.85546875" style="68" customWidth="1"/>
    <col min="14597" max="14598" width="6.5703125" style="68"/>
    <col min="14599" max="14599" width="7.42578125" style="68" customWidth="1"/>
    <col min="14600" max="14848" width="6.5703125" style="68"/>
    <col min="14849" max="14849" width="32.140625" style="68" customWidth="1"/>
    <col min="14850" max="14850" width="5.140625" style="68" customWidth="1"/>
    <col min="14851" max="14851" width="6.5703125" style="68"/>
    <col min="14852" max="14852" width="10.85546875" style="68" customWidth="1"/>
    <col min="14853" max="14854" width="6.5703125" style="68"/>
    <col min="14855" max="14855" width="7.42578125" style="68" customWidth="1"/>
    <col min="14856" max="15104" width="6.5703125" style="68"/>
    <col min="15105" max="15105" width="32.140625" style="68" customWidth="1"/>
    <col min="15106" max="15106" width="5.140625" style="68" customWidth="1"/>
    <col min="15107" max="15107" width="6.5703125" style="68"/>
    <col min="15108" max="15108" width="10.85546875" style="68" customWidth="1"/>
    <col min="15109" max="15110" width="6.5703125" style="68"/>
    <col min="15111" max="15111" width="7.42578125" style="68" customWidth="1"/>
    <col min="15112" max="15360" width="6.5703125" style="68"/>
    <col min="15361" max="15361" width="32.140625" style="68" customWidth="1"/>
    <col min="15362" max="15362" width="5.140625" style="68" customWidth="1"/>
    <col min="15363" max="15363" width="6.5703125" style="68"/>
    <col min="15364" max="15364" width="10.85546875" style="68" customWidth="1"/>
    <col min="15365" max="15366" width="6.5703125" style="68"/>
    <col min="15367" max="15367" width="7.42578125" style="68" customWidth="1"/>
    <col min="15368" max="15616" width="6.5703125" style="68"/>
    <col min="15617" max="15617" width="32.140625" style="68" customWidth="1"/>
    <col min="15618" max="15618" width="5.140625" style="68" customWidth="1"/>
    <col min="15619" max="15619" width="6.5703125" style="68"/>
    <col min="15620" max="15620" width="10.85546875" style="68" customWidth="1"/>
    <col min="15621" max="15622" width="6.5703125" style="68"/>
    <col min="15623" max="15623" width="7.42578125" style="68" customWidth="1"/>
    <col min="15624" max="15872" width="6.5703125" style="68"/>
    <col min="15873" max="15873" width="32.140625" style="68" customWidth="1"/>
    <col min="15874" max="15874" width="5.140625" style="68" customWidth="1"/>
    <col min="15875" max="15875" width="6.5703125" style="68"/>
    <col min="15876" max="15876" width="10.85546875" style="68" customWidth="1"/>
    <col min="15877" max="15878" width="6.5703125" style="68"/>
    <col min="15879" max="15879" width="7.42578125" style="68" customWidth="1"/>
    <col min="15880" max="16128" width="6.5703125" style="68"/>
    <col min="16129" max="16129" width="32.140625" style="68" customWidth="1"/>
    <col min="16130" max="16130" width="5.140625" style="68" customWidth="1"/>
    <col min="16131" max="16131" width="6.5703125" style="68"/>
    <col min="16132" max="16132" width="10.85546875" style="68" customWidth="1"/>
    <col min="16133" max="16134" width="6.5703125" style="68"/>
    <col min="16135" max="16135" width="7.42578125" style="68" customWidth="1"/>
    <col min="16136" max="16384" width="6.5703125" style="68"/>
  </cols>
  <sheetData>
    <row r="1" spans="1:19" ht="35.450000000000003" customHeight="1">
      <c r="A1" s="194" t="s">
        <v>121</v>
      </c>
      <c r="B1" s="194"/>
      <c r="C1" s="103"/>
      <c r="D1" s="103"/>
      <c r="E1" s="103"/>
      <c r="F1" s="66"/>
      <c r="G1" s="66"/>
      <c r="H1" s="66"/>
      <c r="I1" s="66"/>
      <c r="J1" s="66"/>
      <c r="L1" s="66"/>
      <c r="M1" s="66"/>
      <c r="N1" s="66"/>
      <c r="O1" s="66"/>
      <c r="P1" s="66"/>
      <c r="R1" s="330" t="s">
        <v>773</v>
      </c>
      <c r="S1" s="66"/>
    </row>
    <row r="2" spans="1:19" ht="35.450000000000003" customHeight="1">
      <c r="A2" s="194"/>
      <c r="B2" s="194"/>
      <c r="C2" s="103"/>
      <c r="D2" s="103"/>
      <c r="E2" s="103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19" ht="35.450000000000003" customHeight="1">
      <c r="A3" s="72" t="s">
        <v>774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66"/>
    </row>
    <row r="4" spans="1:19" ht="42.95" customHeight="1">
      <c r="A4" s="66"/>
      <c r="B4" s="66"/>
      <c r="C4" s="66"/>
      <c r="D4" s="66"/>
      <c r="E4" s="66"/>
      <c r="F4" s="66"/>
      <c r="G4" s="66"/>
      <c r="H4" s="66"/>
      <c r="I4" s="100"/>
      <c r="J4" s="100"/>
      <c r="K4" s="100"/>
      <c r="L4" s="100"/>
      <c r="N4" s="247"/>
      <c r="O4" s="247"/>
      <c r="P4" s="247"/>
      <c r="Q4" s="247"/>
      <c r="R4" s="247"/>
      <c r="S4" s="66"/>
    </row>
    <row r="5" spans="1:19" ht="11.1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19" ht="23.1" customHeight="1">
      <c r="A6" s="331" t="s">
        <v>775</v>
      </c>
      <c r="B6" s="331" t="s">
        <v>4</v>
      </c>
      <c r="C6" s="332" t="s">
        <v>776</v>
      </c>
      <c r="D6" s="333" t="s">
        <v>777</v>
      </c>
      <c r="E6" s="334"/>
      <c r="F6" s="335"/>
      <c r="G6" s="333" t="s">
        <v>778</v>
      </c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5"/>
      <c r="S6" s="66"/>
    </row>
    <row r="7" spans="1:19" ht="35.450000000000003" customHeight="1">
      <c r="A7" s="331"/>
      <c r="B7" s="331"/>
      <c r="C7" s="332"/>
      <c r="D7" s="332"/>
      <c r="E7" s="332" t="s">
        <v>56</v>
      </c>
      <c r="F7" s="332" t="s">
        <v>57</v>
      </c>
      <c r="G7" s="332"/>
      <c r="H7" s="332" t="s">
        <v>56</v>
      </c>
      <c r="I7" s="332" t="s">
        <v>57</v>
      </c>
      <c r="J7" s="332" t="s">
        <v>779</v>
      </c>
      <c r="K7" s="332" t="s">
        <v>56</v>
      </c>
      <c r="L7" s="332" t="s">
        <v>57</v>
      </c>
      <c r="M7" s="332" t="s">
        <v>780</v>
      </c>
      <c r="N7" s="332" t="s">
        <v>56</v>
      </c>
      <c r="O7" s="332" t="s">
        <v>57</v>
      </c>
      <c r="P7" s="332" t="s">
        <v>69</v>
      </c>
      <c r="Q7" s="332" t="s">
        <v>56</v>
      </c>
      <c r="R7" s="332" t="s">
        <v>57</v>
      </c>
      <c r="S7" s="66"/>
    </row>
    <row r="8" spans="1:19" ht="69.95" customHeight="1">
      <c r="A8" s="331"/>
      <c r="B8" s="331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66"/>
    </row>
    <row r="9" spans="1:19" s="244" customFormat="1" ht="11.45" customHeight="1">
      <c r="A9" s="238" t="s">
        <v>23</v>
      </c>
      <c r="B9" s="238" t="s">
        <v>24</v>
      </c>
      <c r="C9" s="238" t="s">
        <v>70</v>
      </c>
      <c r="D9" s="238" t="s">
        <v>71</v>
      </c>
      <c r="E9" s="238" t="s">
        <v>72</v>
      </c>
      <c r="F9" s="238" t="s">
        <v>73</v>
      </c>
      <c r="G9" s="238" t="s">
        <v>74</v>
      </c>
      <c r="H9" s="238" t="s">
        <v>75</v>
      </c>
      <c r="I9" s="238" t="s">
        <v>76</v>
      </c>
      <c r="J9" s="238" t="s">
        <v>77</v>
      </c>
      <c r="K9" s="238" t="s">
        <v>78</v>
      </c>
      <c r="L9" s="238" t="s">
        <v>79</v>
      </c>
      <c r="M9" s="238" t="s">
        <v>80</v>
      </c>
      <c r="N9" s="238" t="s">
        <v>81</v>
      </c>
      <c r="O9" s="238" t="s">
        <v>82</v>
      </c>
      <c r="P9" s="238" t="s">
        <v>83</v>
      </c>
      <c r="Q9" s="238" t="s">
        <v>84</v>
      </c>
      <c r="R9" s="238" t="s">
        <v>85</v>
      </c>
      <c r="S9" s="127"/>
    </row>
    <row r="10" spans="1:19" s="217" customFormat="1" ht="15.95" customHeight="1">
      <c r="A10" s="336" t="s">
        <v>199</v>
      </c>
      <c r="B10" s="337">
        <v>1</v>
      </c>
      <c r="C10" s="338">
        <f>+C11++C12</f>
        <v>71</v>
      </c>
      <c r="D10" s="338">
        <f t="shared" ref="D10:R10" si="0">+D11++D12</f>
        <v>7084</v>
      </c>
      <c r="E10" s="338">
        <f t="shared" si="0"/>
        <v>2522</v>
      </c>
      <c r="F10" s="338">
        <f t="shared" si="0"/>
        <v>4562</v>
      </c>
      <c r="G10" s="338">
        <f t="shared" si="0"/>
        <v>7027</v>
      </c>
      <c r="H10" s="338">
        <f t="shared" si="0"/>
        <v>2509</v>
      </c>
      <c r="I10" s="338">
        <f t="shared" si="0"/>
        <v>4518</v>
      </c>
      <c r="J10" s="338">
        <f t="shared" si="0"/>
        <v>274</v>
      </c>
      <c r="K10" s="338">
        <f t="shared" si="0"/>
        <v>39</v>
      </c>
      <c r="L10" s="338">
        <f t="shared" si="0"/>
        <v>235</v>
      </c>
      <c r="M10" s="338">
        <f t="shared" si="0"/>
        <v>6730</v>
      </c>
      <c r="N10" s="338">
        <f t="shared" si="0"/>
        <v>2465</v>
      </c>
      <c r="O10" s="338">
        <f t="shared" si="0"/>
        <v>4265</v>
      </c>
      <c r="P10" s="338">
        <f t="shared" si="0"/>
        <v>32</v>
      </c>
      <c r="Q10" s="338">
        <f t="shared" si="0"/>
        <v>7</v>
      </c>
      <c r="R10" s="338">
        <f t="shared" si="0"/>
        <v>25</v>
      </c>
      <c r="S10" s="216"/>
    </row>
    <row r="11" spans="1:19" ht="15.95" customHeight="1">
      <c r="A11" s="339" t="s">
        <v>781</v>
      </c>
      <c r="B11" s="340">
        <v>2</v>
      </c>
      <c r="C11" s="341">
        <f>+C15+C19+C23+C27</f>
        <v>57</v>
      </c>
      <c r="D11" s="341">
        <f t="shared" ref="D11:R13" si="1">+D15+D19+D23+D27</f>
        <v>6683</v>
      </c>
      <c r="E11" s="341">
        <f t="shared" si="1"/>
        <v>2333</v>
      </c>
      <c r="F11" s="341">
        <f t="shared" si="1"/>
        <v>4350</v>
      </c>
      <c r="G11" s="341">
        <f t="shared" si="1"/>
        <v>6626</v>
      </c>
      <c r="H11" s="341">
        <f t="shared" si="1"/>
        <v>2320</v>
      </c>
      <c r="I11" s="341">
        <f t="shared" si="1"/>
        <v>4306</v>
      </c>
      <c r="J11" s="341">
        <f t="shared" si="1"/>
        <v>269</v>
      </c>
      <c r="K11" s="341">
        <f t="shared" si="1"/>
        <v>39</v>
      </c>
      <c r="L11" s="341">
        <f t="shared" si="1"/>
        <v>230</v>
      </c>
      <c r="M11" s="341">
        <f t="shared" si="1"/>
        <v>6338</v>
      </c>
      <c r="N11" s="341">
        <f t="shared" si="1"/>
        <v>2277</v>
      </c>
      <c r="O11" s="341">
        <f t="shared" si="1"/>
        <v>4061</v>
      </c>
      <c r="P11" s="341">
        <f t="shared" si="1"/>
        <v>28</v>
      </c>
      <c r="Q11" s="341">
        <f t="shared" si="1"/>
        <v>6</v>
      </c>
      <c r="R11" s="341">
        <f t="shared" si="1"/>
        <v>22</v>
      </c>
      <c r="S11" s="66"/>
    </row>
    <row r="12" spans="1:19" ht="15.95" customHeight="1">
      <c r="A12" s="339" t="s">
        <v>782</v>
      </c>
      <c r="B12" s="340">
        <v>3</v>
      </c>
      <c r="C12" s="341">
        <f>+C16+C20+C24+C28</f>
        <v>14</v>
      </c>
      <c r="D12" s="341">
        <f t="shared" si="1"/>
        <v>401</v>
      </c>
      <c r="E12" s="341">
        <f t="shared" si="1"/>
        <v>189</v>
      </c>
      <c r="F12" s="341">
        <f t="shared" si="1"/>
        <v>212</v>
      </c>
      <c r="G12" s="341">
        <f t="shared" si="1"/>
        <v>401</v>
      </c>
      <c r="H12" s="341">
        <f t="shared" si="1"/>
        <v>189</v>
      </c>
      <c r="I12" s="341">
        <f t="shared" si="1"/>
        <v>212</v>
      </c>
      <c r="J12" s="341">
        <f t="shared" si="1"/>
        <v>5</v>
      </c>
      <c r="K12" s="341">
        <f t="shared" si="1"/>
        <v>0</v>
      </c>
      <c r="L12" s="341">
        <f t="shared" si="1"/>
        <v>5</v>
      </c>
      <c r="M12" s="341">
        <f t="shared" si="1"/>
        <v>392</v>
      </c>
      <c r="N12" s="341">
        <f t="shared" si="1"/>
        <v>188</v>
      </c>
      <c r="O12" s="341">
        <f t="shared" si="1"/>
        <v>204</v>
      </c>
      <c r="P12" s="341">
        <f t="shared" si="1"/>
        <v>4</v>
      </c>
      <c r="Q12" s="341">
        <f t="shared" si="1"/>
        <v>1</v>
      </c>
      <c r="R12" s="341">
        <f t="shared" si="1"/>
        <v>3</v>
      </c>
      <c r="S12" s="66"/>
    </row>
    <row r="13" spans="1:19" ht="15.95" customHeight="1">
      <c r="A13" s="339" t="s">
        <v>783</v>
      </c>
      <c r="B13" s="340">
        <v>4</v>
      </c>
      <c r="C13" s="341">
        <f>+C17+C21+C25+C29</f>
        <v>0</v>
      </c>
      <c r="D13" s="341">
        <f t="shared" si="1"/>
        <v>0</v>
      </c>
      <c r="E13" s="341">
        <f t="shared" si="1"/>
        <v>0</v>
      </c>
      <c r="F13" s="341">
        <f t="shared" si="1"/>
        <v>0</v>
      </c>
      <c r="G13" s="341">
        <f t="shared" si="1"/>
        <v>0</v>
      </c>
      <c r="H13" s="341">
        <f t="shared" si="1"/>
        <v>0</v>
      </c>
      <c r="I13" s="341">
        <f t="shared" si="1"/>
        <v>0</v>
      </c>
      <c r="J13" s="341">
        <f t="shared" si="1"/>
        <v>0</v>
      </c>
      <c r="K13" s="341">
        <f t="shared" si="1"/>
        <v>0</v>
      </c>
      <c r="L13" s="341">
        <f t="shared" si="1"/>
        <v>0</v>
      </c>
      <c r="M13" s="341">
        <f t="shared" si="1"/>
        <v>0</v>
      </c>
      <c r="N13" s="341">
        <f t="shared" si="1"/>
        <v>0</v>
      </c>
      <c r="O13" s="341">
        <f t="shared" si="1"/>
        <v>0</v>
      </c>
      <c r="P13" s="341">
        <f t="shared" si="1"/>
        <v>0</v>
      </c>
      <c r="Q13" s="341">
        <f t="shared" si="1"/>
        <v>0</v>
      </c>
      <c r="R13" s="341">
        <f t="shared" si="1"/>
        <v>0</v>
      </c>
      <c r="S13" s="66"/>
    </row>
    <row r="14" spans="1:19" ht="15.95" customHeight="1">
      <c r="A14" s="339" t="s">
        <v>9</v>
      </c>
      <c r="B14" s="340">
        <v>5</v>
      </c>
      <c r="C14" s="341">
        <f>+C15+C16+C17</f>
        <v>39</v>
      </c>
      <c r="D14" s="341">
        <f t="shared" ref="D14:R14" si="2">+D15+D16+D17</f>
        <v>5095</v>
      </c>
      <c r="E14" s="341">
        <f t="shared" si="2"/>
        <v>1959</v>
      </c>
      <c r="F14" s="341">
        <f t="shared" si="2"/>
        <v>3136</v>
      </c>
      <c r="G14" s="341">
        <f t="shared" si="2"/>
        <v>5038</v>
      </c>
      <c r="H14" s="341">
        <f t="shared" si="2"/>
        <v>1946</v>
      </c>
      <c r="I14" s="341">
        <f t="shared" si="2"/>
        <v>3092</v>
      </c>
      <c r="J14" s="341">
        <f t="shared" si="2"/>
        <v>269</v>
      </c>
      <c r="K14" s="341">
        <f t="shared" si="2"/>
        <v>38</v>
      </c>
      <c r="L14" s="341">
        <f t="shared" si="2"/>
        <v>231</v>
      </c>
      <c r="M14" s="341">
        <f t="shared" si="2"/>
        <v>4759</v>
      </c>
      <c r="N14" s="341">
        <f t="shared" si="2"/>
        <v>1905</v>
      </c>
      <c r="O14" s="341">
        <f t="shared" si="2"/>
        <v>2854</v>
      </c>
      <c r="P14" s="341">
        <f t="shared" si="2"/>
        <v>18</v>
      </c>
      <c r="Q14" s="341">
        <f t="shared" si="2"/>
        <v>4</v>
      </c>
      <c r="R14" s="341">
        <f t="shared" si="2"/>
        <v>14</v>
      </c>
      <c r="S14" s="66"/>
    </row>
    <row r="15" spans="1:19" ht="15.95" customHeight="1">
      <c r="A15" s="339" t="s">
        <v>781</v>
      </c>
      <c r="B15" s="340">
        <v>6</v>
      </c>
      <c r="C15" s="341">
        <v>36</v>
      </c>
      <c r="D15" s="342">
        <v>4912</v>
      </c>
      <c r="E15" s="342">
        <v>1849</v>
      </c>
      <c r="F15" s="341">
        <v>3063</v>
      </c>
      <c r="G15" s="341">
        <v>4855</v>
      </c>
      <c r="H15" s="342">
        <v>1836</v>
      </c>
      <c r="I15" s="342">
        <v>3019</v>
      </c>
      <c r="J15" s="341">
        <v>267</v>
      </c>
      <c r="K15" s="341">
        <v>38</v>
      </c>
      <c r="L15" s="341">
        <v>229</v>
      </c>
      <c r="M15" s="341">
        <v>4581</v>
      </c>
      <c r="N15" s="342">
        <v>1796</v>
      </c>
      <c r="O15" s="341">
        <v>2785</v>
      </c>
      <c r="P15" s="341">
        <v>15</v>
      </c>
      <c r="Q15" s="341">
        <v>3</v>
      </c>
      <c r="R15" s="342">
        <v>12</v>
      </c>
      <c r="S15" s="66"/>
    </row>
    <row r="16" spans="1:19" ht="15.95" customHeight="1">
      <c r="A16" s="339" t="s">
        <v>782</v>
      </c>
      <c r="B16" s="340">
        <v>7</v>
      </c>
      <c r="C16" s="341">
        <v>3</v>
      </c>
      <c r="D16" s="342">
        <v>183</v>
      </c>
      <c r="E16" s="342">
        <v>110</v>
      </c>
      <c r="F16" s="341">
        <v>73</v>
      </c>
      <c r="G16" s="341">
        <v>183</v>
      </c>
      <c r="H16" s="342">
        <v>110</v>
      </c>
      <c r="I16" s="342">
        <v>73</v>
      </c>
      <c r="J16" s="341">
        <v>2</v>
      </c>
      <c r="K16" s="341">
        <v>0</v>
      </c>
      <c r="L16" s="341">
        <v>2</v>
      </c>
      <c r="M16" s="341">
        <v>178</v>
      </c>
      <c r="N16" s="342">
        <v>109</v>
      </c>
      <c r="O16" s="341">
        <v>69</v>
      </c>
      <c r="P16" s="341">
        <v>3</v>
      </c>
      <c r="Q16" s="341">
        <v>1</v>
      </c>
      <c r="R16" s="342">
        <v>2</v>
      </c>
      <c r="S16" s="66"/>
    </row>
    <row r="17" spans="1:19" ht="15.95" customHeight="1">
      <c r="A17" s="339" t="s">
        <v>783</v>
      </c>
      <c r="B17" s="340">
        <v>8</v>
      </c>
      <c r="C17" s="341">
        <v>0</v>
      </c>
      <c r="D17" s="342">
        <v>0</v>
      </c>
      <c r="E17" s="342">
        <v>0</v>
      </c>
      <c r="F17" s="341">
        <v>0</v>
      </c>
      <c r="G17" s="341">
        <v>0</v>
      </c>
      <c r="H17" s="342">
        <v>0</v>
      </c>
      <c r="I17" s="342">
        <v>0</v>
      </c>
      <c r="J17" s="341">
        <v>0</v>
      </c>
      <c r="K17" s="341">
        <v>0</v>
      </c>
      <c r="L17" s="341">
        <v>0</v>
      </c>
      <c r="M17" s="341">
        <v>0</v>
      </c>
      <c r="N17" s="342">
        <v>0</v>
      </c>
      <c r="O17" s="341">
        <v>0</v>
      </c>
      <c r="P17" s="341">
        <v>0</v>
      </c>
      <c r="Q17" s="341">
        <v>0</v>
      </c>
      <c r="R17" s="342">
        <v>0</v>
      </c>
      <c r="S17" s="66"/>
    </row>
    <row r="18" spans="1:19" ht="15.95" customHeight="1">
      <c r="A18" s="339" t="s">
        <v>10</v>
      </c>
      <c r="B18" s="340">
        <v>9</v>
      </c>
      <c r="C18" s="341">
        <f>+C19+C20+C21</f>
        <v>29</v>
      </c>
      <c r="D18" s="341">
        <f t="shared" ref="D18:R18" si="3">+D19+D20+D21</f>
        <v>1792</v>
      </c>
      <c r="E18" s="341">
        <f t="shared" si="3"/>
        <v>488</v>
      </c>
      <c r="F18" s="341">
        <f t="shared" si="3"/>
        <v>1304</v>
      </c>
      <c r="G18" s="341">
        <f t="shared" si="3"/>
        <v>1792</v>
      </c>
      <c r="H18" s="341">
        <f t="shared" si="3"/>
        <v>488</v>
      </c>
      <c r="I18" s="341">
        <f t="shared" si="3"/>
        <v>1304</v>
      </c>
      <c r="J18" s="341">
        <f t="shared" si="3"/>
        <v>5</v>
      </c>
      <c r="K18" s="341">
        <f t="shared" si="3"/>
        <v>1</v>
      </c>
      <c r="L18" s="341">
        <f t="shared" si="3"/>
        <v>4</v>
      </c>
      <c r="M18" s="341">
        <f t="shared" si="3"/>
        <v>1775</v>
      </c>
      <c r="N18" s="341">
        <f t="shared" si="3"/>
        <v>485</v>
      </c>
      <c r="O18" s="341">
        <f t="shared" si="3"/>
        <v>1290</v>
      </c>
      <c r="P18" s="341">
        <f t="shared" si="3"/>
        <v>13</v>
      </c>
      <c r="Q18" s="341">
        <f t="shared" si="3"/>
        <v>3</v>
      </c>
      <c r="R18" s="341">
        <f t="shared" si="3"/>
        <v>10</v>
      </c>
      <c r="S18" s="66"/>
    </row>
    <row r="19" spans="1:19" ht="15.95" customHeight="1">
      <c r="A19" s="339" t="s">
        <v>781</v>
      </c>
      <c r="B19" s="340">
        <v>10</v>
      </c>
      <c r="C19" s="341">
        <v>20</v>
      </c>
      <c r="D19" s="342">
        <v>1608</v>
      </c>
      <c r="E19" s="342">
        <v>435</v>
      </c>
      <c r="F19" s="341">
        <v>1173</v>
      </c>
      <c r="G19" s="341">
        <v>1608</v>
      </c>
      <c r="H19" s="342">
        <v>435</v>
      </c>
      <c r="I19" s="342">
        <v>1173</v>
      </c>
      <c r="J19" s="341">
        <v>2</v>
      </c>
      <c r="K19" s="341">
        <v>1</v>
      </c>
      <c r="L19" s="341">
        <v>1</v>
      </c>
      <c r="M19" s="341">
        <v>1594</v>
      </c>
      <c r="N19" s="342">
        <v>432</v>
      </c>
      <c r="O19" s="341">
        <v>1162</v>
      </c>
      <c r="P19" s="341">
        <v>13</v>
      </c>
      <c r="Q19" s="341">
        <v>3</v>
      </c>
      <c r="R19" s="342">
        <v>10</v>
      </c>
      <c r="S19" s="66"/>
    </row>
    <row r="20" spans="1:19" ht="15.95" customHeight="1">
      <c r="A20" s="339" t="s">
        <v>782</v>
      </c>
      <c r="B20" s="340">
        <v>11</v>
      </c>
      <c r="C20" s="341">
        <v>9</v>
      </c>
      <c r="D20" s="342">
        <v>184</v>
      </c>
      <c r="E20" s="342">
        <v>53</v>
      </c>
      <c r="F20" s="341">
        <v>131</v>
      </c>
      <c r="G20" s="341">
        <v>184</v>
      </c>
      <c r="H20" s="342">
        <v>53</v>
      </c>
      <c r="I20" s="342">
        <v>131</v>
      </c>
      <c r="J20" s="341">
        <v>3</v>
      </c>
      <c r="K20" s="341">
        <v>0</v>
      </c>
      <c r="L20" s="341">
        <v>3</v>
      </c>
      <c r="M20" s="341">
        <v>181</v>
      </c>
      <c r="N20" s="342">
        <v>53</v>
      </c>
      <c r="O20" s="341">
        <v>128</v>
      </c>
      <c r="P20" s="341">
        <v>0</v>
      </c>
      <c r="Q20" s="341">
        <v>0</v>
      </c>
      <c r="R20" s="342">
        <v>0</v>
      </c>
      <c r="S20" s="66"/>
    </row>
    <row r="21" spans="1:19" ht="15.95" customHeight="1">
      <c r="A21" s="339" t="s">
        <v>783</v>
      </c>
      <c r="B21" s="340">
        <v>12</v>
      </c>
      <c r="C21" s="341">
        <v>0</v>
      </c>
      <c r="D21" s="342">
        <v>0</v>
      </c>
      <c r="E21" s="342">
        <v>0</v>
      </c>
      <c r="F21" s="341">
        <v>0</v>
      </c>
      <c r="G21" s="341">
        <v>0</v>
      </c>
      <c r="H21" s="342">
        <v>0</v>
      </c>
      <c r="I21" s="342"/>
      <c r="J21" s="341">
        <v>0</v>
      </c>
      <c r="K21" s="341">
        <v>0</v>
      </c>
      <c r="L21" s="341">
        <v>0</v>
      </c>
      <c r="M21" s="341">
        <v>0</v>
      </c>
      <c r="N21" s="342">
        <v>0</v>
      </c>
      <c r="O21" s="341">
        <v>0</v>
      </c>
      <c r="P21" s="341">
        <v>0</v>
      </c>
      <c r="Q21" s="341">
        <v>0</v>
      </c>
      <c r="R21" s="342">
        <v>0</v>
      </c>
      <c r="S21" s="66"/>
    </row>
    <row r="22" spans="1:19" ht="15.95" customHeight="1">
      <c r="A22" s="339" t="s">
        <v>11</v>
      </c>
      <c r="B22" s="340">
        <v>13</v>
      </c>
      <c r="C22" s="341">
        <v>0</v>
      </c>
      <c r="D22" s="342">
        <v>0</v>
      </c>
      <c r="E22" s="342">
        <v>0</v>
      </c>
      <c r="F22" s="341">
        <v>0</v>
      </c>
      <c r="G22" s="341">
        <v>0</v>
      </c>
      <c r="H22" s="342">
        <v>0</v>
      </c>
      <c r="I22" s="342"/>
      <c r="J22" s="341">
        <v>0</v>
      </c>
      <c r="K22" s="341">
        <v>0</v>
      </c>
      <c r="L22" s="341">
        <v>0</v>
      </c>
      <c r="M22" s="341">
        <v>0</v>
      </c>
      <c r="N22" s="342">
        <v>0</v>
      </c>
      <c r="O22" s="341">
        <v>0</v>
      </c>
      <c r="P22" s="341">
        <v>0</v>
      </c>
      <c r="Q22" s="341">
        <v>0</v>
      </c>
      <c r="R22" s="342">
        <v>0</v>
      </c>
      <c r="S22" s="66"/>
    </row>
    <row r="23" spans="1:19" ht="15.95" customHeight="1">
      <c r="A23" s="339" t="s">
        <v>781</v>
      </c>
      <c r="B23" s="340">
        <v>14</v>
      </c>
      <c r="C23" s="341">
        <v>0</v>
      </c>
      <c r="D23" s="342">
        <v>0</v>
      </c>
      <c r="E23" s="342">
        <v>0</v>
      </c>
      <c r="F23" s="341">
        <v>0</v>
      </c>
      <c r="G23" s="341">
        <v>0</v>
      </c>
      <c r="H23" s="342">
        <v>0</v>
      </c>
      <c r="I23" s="342"/>
      <c r="J23" s="341">
        <v>0</v>
      </c>
      <c r="K23" s="341">
        <v>0</v>
      </c>
      <c r="L23" s="341">
        <v>0</v>
      </c>
      <c r="M23" s="341">
        <v>0</v>
      </c>
      <c r="N23" s="342">
        <v>0</v>
      </c>
      <c r="O23" s="341">
        <v>0</v>
      </c>
      <c r="P23" s="341">
        <v>0</v>
      </c>
      <c r="Q23" s="341">
        <v>0</v>
      </c>
      <c r="R23" s="342">
        <v>0</v>
      </c>
      <c r="S23" s="66"/>
    </row>
    <row r="24" spans="1:19" ht="15.95" customHeight="1">
      <c r="A24" s="339" t="s">
        <v>782</v>
      </c>
      <c r="B24" s="340">
        <v>15</v>
      </c>
      <c r="C24" s="341">
        <v>0</v>
      </c>
      <c r="D24" s="342">
        <v>0</v>
      </c>
      <c r="E24" s="342">
        <v>0</v>
      </c>
      <c r="F24" s="341">
        <v>0</v>
      </c>
      <c r="G24" s="341">
        <v>0</v>
      </c>
      <c r="H24" s="342">
        <v>0</v>
      </c>
      <c r="I24" s="342"/>
      <c r="J24" s="341">
        <v>0</v>
      </c>
      <c r="K24" s="341">
        <v>0</v>
      </c>
      <c r="L24" s="341">
        <v>0</v>
      </c>
      <c r="M24" s="341">
        <v>0</v>
      </c>
      <c r="N24" s="342">
        <v>0</v>
      </c>
      <c r="O24" s="341">
        <v>0</v>
      </c>
      <c r="P24" s="341">
        <v>0</v>
      </c>
      <c r="Q24" s="341">
        <v>0</v>
      </c>
      <c r="R24" s="342">
        <v>0</v>
      </c>
      <c r="S24" s="66"/>
    </row>
    <row r="25" spans="1:19" ht="15.95" customHeight="1">
      <c r="A25" s="339" t="s">
        <v>783</v>
      </c>
      <c r="B25" s="340">
        <v>16</v>
      </c>
      <c r="C25" s="341">
        <v>0</v>
      </c>
      <c r="D25" s="342">
        <v>0</v>
      </c>
      <c r="E25" s="342">
        <v>0</v>
      </c>
      <c r="F25" s="341">
        <v>0</v>
      </c>
      <c r="G25" s="341">
        <v>0</v>
      </c>
      <c r="H25" s="342">
        <v>0</v>
      </c>
      <c r="I25" s="342"/>
      <c r="J25" s="341">
        <v>0</v>
      </c>
      <c r="K25" s="341">
        <v>0</v>
      </c>
      <c r="L25" s="341">
        <v>0</v>
      </c>
      <c r="M25" s="341">
        <v>0</v>
      </c>
      <c r="N25" s="342">
        <v>0</v>
      </c>
      <c r="O25" s="341">
        <v>0</v>
      </c>
      <c r="P25" s="341">
        <v>0</v>
      </c>
      <c r="Q25" s="341">
        <v>0</v>
      </c>
      <c r="R25" s="342">
        <v>0</v>
      </c>
      <c r="S25" s="66"/>
    </row>
    <row r="26" spans="1:19" ht="15.95" customHeight="1">
      <c r="A26" s="339" t="s">
        <v>784</v>
      </c>
      <c r="B26" s="340">
        <v>17</v>
      </c>
      <c r="C26" s="341">
        <f>+C27+C28+C29</f>
        <v>3</v>
      </c>
      <c r="D26" s="341">
        <f t="shared" ref="D26:R26" si="4">+D27+D28+D29</f>
        <v>197</v>
      </c>
      <c r="E26" s="341">
        <f t="shared" si="4"/>
        <v>75</v>
      </c>
      <c r="F26" s="341">
        <f t="shared" si="4"/>
        <v>122</v>
      </c>
      <c r="G26" s="341">
        <f t="shared" si="4"/>
        <v>197</v>
      </c>
      <c r="H26" s="341">
        <f t="shared" si="4"/>
        <v>75</v>
      </c>
      <c r="I26" s="341">
        <f t="shared" si="4"/>
        <v>122</v>
      </c>
      <c r="J26" s="341">
        <f t="shared" si="4"/>
        <v>0</v>
      </c>
      <c r="K26" s="341">
        <f t="shared" si="4"/>
        <v>0</v>
      </c>
      <c r="L26" s="341">
        <f t="shared" si="4"/>
        <v>0</v>
      </c>
      <c r="M26" s="341">
        <f t="shared" si="4"/>
        <v>196</v>
      </c>
      <c r="N26" s="341">
        <f t="shared" si="4"/>
        <v>75</v>
      </c>
      <c r="O26" s="341">
        <f t="shared" si="4"/>
        <v>121</v>
      </c>
      <c r="P26" s="341">
        <f t="shared" si="4"/>
        <v>1</v>
      </c>
      <c r="Q26" s="341">
        <f t="shared" si="4"/>
        <v>0</v>
      </c>
      <c r="R26" s="341">
        <f t="shared" si="4"/>
        <v>1</v>
      </c>
      <c r="S26" s="66"/>
    </row>
    <row r="27" spans="1:19" ht="15.95" customHeight="1">
      <c r="A27" s="339" t="s">
        <v>781</v>
      </c>
      <c r="B27" s="340">
        <v>18</v>
      </c>
      <c r="C27" s="341">
        <v>1</v>
      </c>
      <c r="D27" s="342">
        <v>163</v>
      </c>
      <c r="E27" s="342">
        <v>49</v>
      </c>
      <c r="F27" s="341">
        <v>114</v>
      </c>
      <c r="G27" s="341">
        <v>163</v>
      </c>
      <c r="H27" s="342">
        <v>49</v>
      </c>
      <c r="I27" s="342">
        <v>114</v>
      </c>
      <c r="J27" s="341">
        <v>0</v>
      </c>
      <c r="K27" s="341">
        <v>0</v>
      </c>
      <c r="L27" s="341">
        <v>0</v>
      </c>
      <c r="M27" s="343">
        <v>163</v>
      </c>
      <c r="N27" s="343">
        <v>49</v>
      </c>
      <c r="O27" s="343">
        <v>114</v>
      </c>
      <c r="P27" s="341">
        <v>0</v>
      </c>
      <c r="Q27" s="341">
        <v>0</v>
      </c>
      <c r="R27" s="342">
        <v>0</v>
      </c>
      <c r="S27" s="66"/>
    </row>
    <row r="28" spans="1:19" ht="15.95" customHeight="1">
      <c r="A28" s="339" t="s">
        <v>782</v>
      </c>
      <c r="B28" s="340">
        <v>19</v>
      </c>
      <c r="C28" s="341">
        <v>2</v>
      </c>
      <c r="D28" s="342">
        <v>34</v>
      </c>
      <c r="E28" s="342">
        <v>26</v>
      </c>
      <c r="F28" s="341">
        <v>8</v>
      </c>
      <c r="G28" s="341">
        <v>34</v>
      </c>
      <c r="H28" s="342">
        <v>26</v>
      </c>
      <c r="I28" s="342">
        <v>8</v>
      </c>
      <c r="J28" s="341">
        <v>0</v>
      </c>
      <c r="K28" s="341">
        <v>0</v>
      </c>
      <c r="L28" s="341">
        <v>0</v>
      </c>
      <c r="M28" s="341">
        <v>33</v>
      </c>
      <c r="N28" s="342">
        <v>26</v>
      </c>
      <c r="O28" s="341">
        <v>7</v>
      </c>
      <c r="P28" s="341">
        <v>1</v>
      </c>
      <c r="Q28" s="341">
        <v>0</v>
      </c>
      <c r="R28" s="342">
        <v>1</v>
      </c>
      <c r="S28" s="66"/>
    </row>
    <row r="29" spans="1:19" ht="15.95" customHeight="1">
      <c r="A29" s="344" t="s">
        <v>783</v>
      </c>
      <c r="B29" s="340">
        <v>20</v>
      </c>
      <c r="C29" s="341">
        <v>0</v>
      </c>
      <c r="D29" s="342">
        <v>0</v>
      </c>
      <c r="E29" s="342"/>
      <c r="F29" s="341">
        <v>0</v>
      </c>
      <c r="G29" s="341">
        <v>0</v>
      </c>
      <c r="H29" s="342"/>
      <c r="I29" s="342"/>
      <c r="J29" s="341">
        <v>0</v>
      </c>
      <c r="K29" s="341">
        <v>0</v>
      </c>
      <c r="L29" s="341">
        <v>0</v>
      </c>
      <c r="M29" s="341">
        <v>0</v>
      </c>
      <c r="N29" s="342">
        <v>0</v>
      </c>
      <c r="O29" s="341">
        <v>0</v>
      </c>
      <c r="P29" s="341">
        <v>0</v>
      </c>
      <c r="Q29" s="341">
        <v>0</v>
      </c>
      <c r="R29" s="342">
        <v>0</v>
      </c>
      <c r="S29" s="66"/>
    </row>
    <row r="30" spans="1:19" ht="35.450000000000003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19" ht="35.450000000000003" customHeight="1">
      <c r="A31" s="345"/>
      <c r="B31" s="345"/>
      <c r="C31" s="345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66"/>
      <c r="O31" s="66"/>
      <c r="P31" s="66"/>
      <c r="Q31" s="66"/>
      <c r="R31" s="66"/>
      <c r="S31" s="66"/>
    </row>
    <row r="32" spans="1:19" ht="35.450000000000003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 ht="35.450000000000003" customHeight="1">
      <c r="A33" s="66"/>
      <c r="B33" s="345"/>
      <c r="C33" s="345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66"/>
      <c r="O33" s="66"/>
      <c r="P33" s="66"/>
      <c r="Q33" s="66"/>
      <c r="R33" s="66"/>
      <c r="S33" s="66"/>
    </row>
    <row r="34" spans="1:19" ht="35.450000000000003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ht="35.450000000000003" customHeight="1">
      <c r="A35" s="66"/>
      <c r="B35" s="66"/>
      <c r="C35" s="66"/>
      <c r="D35" s="66"/>
      <c r="E35" s="66"/>
      <c r="F35" s="246"/>
      <c r="G35" s="246"/>
      <c r="H35" s="246"/>
      <c r="I35" s="66"/>
      <c r="J35" s="246"/>
      <c r="K35" s="246"/>
      <c r="L35" s="246"/>
      <c r="M35" s="246"/>
      <c r="N35" s="66"/>
      <c r="O35" s="246"/>
      <c r="P35" s="246"/>
      <c r="Q35" s="246"/>
      <c r="R35" s="246"/>
      <c r="S35" s="66"/>
    </row>
    <row r="36" spans="1:19" ht="35.450000000000003" customHeight="1">
      <c r="A36" s="66"/>
      <c r="B36" s="247"/>
      <c r="C36" s="247"/>
      <c r="D36" s="247"/>
      <c r="E36" s="66"/>
      <c r="F36" s="246"/>
      <c r="G36" s="246"/>
      <c r="H36" s="246"/>
      <c r="I36" s="66"/>
      <c r="J36" s="246"/>
      <c r="K36" s="246"/>
      <c r="L36" s="246"/>
      <c r="M36" s="246"/>
      <c r="N36" s="66"/>
      <c r="O36" s="246"/>
      <c r="P36" s="246"/>
      <c r="Q36" s="246"/>
      <c r="R36" s="246"/>
      <c r="S36" s="66"/>
    </row>
    <row r="37" spans="1:19" ht="35.450000000000003" customHeight="1">
      <c r="A37" s="346"/>
      <c r="B37" s="247"/>
      <c r="C37" s="247"/>
      <c r="D37" s="247"/>
      <c r="E37" s="66"/>
      <c r="F37" s="246"/>
      <c r="G37" s="246"/>
      <c r="H37" s="246"/>
      <c r="I37" s="66"/>
      <c r="J37" s="246"/>
      <c r="K37" s="246"/>
      <c r="L37" s="246"/>
      <c r="M37" s="246"/>
      <c r="N37" s="66"/>
      <c r="O37" s="246"/>
      <c r="P37" s="246"/>
      <c r="Q37" s="246"/>
      <c r="R37" s="246"/>
      <c r="S37" s="66"/>
    </row>
    <row r="38" spans="1:19" ht="35.450000000000003" customHeight="1">
      <c r="A38" s="346"/>
      <c r="B38" s="66"/>
      <c r="C38" s="66"/>
      <c r="D38" s="66"/>
      <c r="E38" s="66"/>
      <c r="F38" s="246"/>
      <c r="G38" s="246"/>
      <c r="H38" s="246"/>
      <c r="I38" s="66"/>
      <c r="J38" s="246"/>
      <c r="K38" s="246"/>
      <c r="L38" s="246"/>
      <c r="M38" s="246"/>
      <c r="N38" s="66"/>
      <c r="O38" s="246"/>
      <c r="P38" s="246"/>
      <c r="Q38" s="246"/>
      <c r="R38" s="246"/>
      <c r="S38" s="66"/>
    </row>
    <row r="39" spans="1:19" ht="35.450000000000003" customHeight="1">
      <c r="A39" s="346"/>
      <c r="B39" s="66"/>
      <c r="C39" s="66"/>
      <c r="D39" s="66"/>
      <c r="E39" s="66"/>
      <c r="F39" s="247"/>
      <c r="G39" s="247"/>
      <c r="H39" s="247"/>
      <c r="I39" s="66"/>
      <c r="J39" s="247"/>
      <c r="K39" s="247"/>
      <c r="L39" s="247"/>
      <c r="M39" s="247"/>
      <c r="N39" s="66"/>
      <c r="O39" s="247"/>
      <c r="P39" s="247"/>
      <c r="Q39" s="247"/>
      <c r="R39" s="247"/>
      <c r="S39" s="66"/>
    </row>
    <row r="40" spans="1:19" ht="35.450000000000003" customHeight="1">
      <c r="A40" s="346"/>
      <c r="B40" s="247"/>
      <c r="C40" s="247"/>
      <c r="D40" s="247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 ht="35.450000000000003" customHeight="1">
      <c r="A41" s="346"/>
      <c r="B41" s="247"/>
      <c r="C41" s="247"/>
      <c r="D41" s="247"/>
      <c r="E41" s="66"/>
      <c r="F41" s="246"/>
      <c r="G41" s="246"/>
      <c r="H41" s="246"/>
      <c r="I41" s="66"/>
      <c r="J41" s="246"/>
      <c r="K41" s="246"/>
      <c r="L41" s="246"/>
      <c r="M41" s="246"/>
      <c r="N41" s="66"/>
      <c r="O41" s="246"/>
      <c r="P41" s="246"/>
      <c r="Q41" s="246"/>
      <c r="R41" s="246"/>
      <c r="S41" s="66"/>
    </row>
    <row r="42" spans="1:19" ht="35.450000000000003" customHeight="1">
      <c r="A42" s="66"/>
      <c r="B42" s="247"/>
      <c r="C42" s="247"/>
      <c r="D42" s="247"/>
      <c r="E42" s="66"/>
      <c r="F42" s="246"/>
      <c r="G42" s="246"/>
      <c r="H42" s="246"/>
      <c r="I42" s="66"/>
      <c r="J42" s="246"/>
      <c r="K42" s="246"/>
      <c r="L42" s="246"/>
      <c r="M42" s="246"/>
      <c r="N42" s="66"/>
      <c r="O42" s="246"/>
      <c r="P42" s="246"/>
      <c r="Q42" s="246"/>
      <c r="R42" s="246"/>
      <c r="S42" s="66"/>
    </row>
    <row r="43" spans="1:19" ht="35.450000000000003" customHeight="1">
      <c r="A43" s="66"/>
      <c r="B43" s="247"/>
      <c r="C43" s="247"/>
      <c r="D43" s="247"/>
      <c r="E43" s="66"/>
      <c r="F43" s="247"/>
      <c r="G43" s="247"/>
      <c r="H43" s="247"/>
      <c r="I43" s="66"/>
      <c r="J43" s="247"/>
      <c r="K43" s="247"/>
      <c r="L43" s="247"/>
      <c r="M43" s="247"/>
      <c r="N43" s="66"/>
      <c r="O43" s="247"/>
      <c r="P43" s="247"/>
      <c r="Q43" s="247"/>
      <c r="R43" s="247"/>
      <c r="S43" s="66"/>
    </row>
    <row r="44" spans="1:19" ht="35.450000000000003" customHeight="1">
      <c r="A44" s="66"/>
      <c r="B44" s="66"/>
      <c r="C44" s="66"/>
      <c r="D44" s="66"/>
      <c r="E44" s="66"/>
      <c r="F44" s="247"/>
      <c r="G44" s="247"/>
      <c r="H44" s="247"/>
      <c r="I44" s="66"/>
      <c r="J44" s="247"/>
      <c r="K44" s="247"/>
      <c r="L44" s="247"/>
      <c r="M44" s="247"/>
      <c r="N44" s="66"/>
      <c r="O44" s="247"/>
      <c r="P44" s="247"/>
      <c r="Q44" s="247"/>
      <c r="R44" s="247"/>
      <c r="S44" s="66"/>
    </row>
    <row r="45" spans="1:19" ht="35.450000000000003" customHeight="1">
      <c r="A45" s="66"/>
      <c r="B45" s="66"/>
      <c r="C45" s="66"/>
      <c r="D45" s="66"/>
      <c r="E45" s="66"/>
      <c r="F45" s="246"/>
      <c r="G45" s="246"/>
      <c r="H45" s="246"/>
      <c r="I45" s="66"/>
      <c r="J45" s="246"/>
      <c r="K45" s="246"/>
      <c r="L45" s="246"/>
      <c r="M45" s="246"/>
      <c r="N45" s="66"/>
      <c r="O45" s="246"/>
      <c r="P45" s="246"/>
      <c r="Q45" s="246"/>
      <c r="R45" s="246"/>
      <c r="S45" s="66"/>
    </row>
    <row r="46" spans="1:19" ht="35.450000000000003" customHeight="1">
      <c r="A46" s="66"/>
      <c r="B46" s="247"/>
      <c r="C46" s="247"/>
      <c r="D46" s="247"/>
      <c r="E46" s="66"/>
      <c r="F46" s="246"/>
      <c r="G46" s="246"/>
      <c r="H46" s="246"/>
      <c r="I46" s="66"/>
      <c r="J46" s="246"/>
      <c r="K46" s="246"/>
      <c r="L46" s="246"/>
      <c r="M46" s="246"/>
      <c r="N46" s="66"/>
      <c r="O46" s="246"/>
      <c r="P46" s="246"/>
      <c r="Q46" s="246"/>
      <c r="R46" s="246"/>
      <c r="S46" s="66"/>
    </row>
    <row r="47" spans="1:19" ht="35.450000000000003" customHeight="1">
      <c r="A47" s="66"/>
      <c r="B47" s="66"/>
      <c r="C47" s="66"/>
      <c r="D47" s="66"/>
      <c r="E47" s="66"/>
      <c r="F47" s="246"/>
      <c r="G47" s="246"/>
      <c r="H47" s="246"/>
      <c r="I47" s="66"/>
      <c r="J47" s="246"/>
      <c r="K47" s="246"/>
      <c r="L47" s="246"/>
      <c r="M47" s="246"/>
      <c r="N47" s="66"/>
      <c r="O47" s="246"/>
      <c r="P47" s="246"/>
      <c r="Q47" s="246"/>
      <c r="R47" s="246"/>
      <c r="S47" s="66"/>
    </row>
    <row r="48" spans="1:19" ht="35.450000000000003" customHeight="1">
      <c r="A48" s="66"/>
      <c r="B48" s="66"/>
      <c r="C48" s="66"/>
      <c r="D48" s="66"/>
      <c r="E48" s="66"/>
      <c r="F48" s="247"/>
      <c r="G48" s="247"/>
      <c r="H48" s="247"/>
      <c r="I48" s="66"/>
      <c r="J48" s="247"/>
      <c r="K48" s="247"/>
      <c r="L48" s="247"/>
      <c r="M48" s="247"/>
      <c r="N48" s="66"/>
      <c r="O48" s="247"/>
      <c r="P48" s="247"/>
      <c r="Q48" s="247"/>
      <c r="R48" s="247"/>
      <c r="S48" s="66"/>
    </row>
    <row r="49" spans="1:19" ht="35.450000000000003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</row>
    <row r="50" spans="1:19" ht="35.450000000000003" customHeight="1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66"/>
    </row>
    <row r="51" spans="1:19" ht="35.450000000000003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</sheetData>
  <mergeCells count="23">
    <mergeCell ref="R7:R8"/>
    <mergeCell ref="L7:L8"/>
    <mergeCell ref="M7:M8"/>
    <mergeCell ref="N7:N8"/>
    <mergeCell ref="O7:O8"/>
    <mergeCell ref="P7:P8"/>
    <mergeCell ref="Q7:Q8"/>
    <mergeCell ref="E7:E8"/>
    <mergeCell ref="F7:F8"/>
    <mergeCell ref="H7:H8"/>
    <mergeCell ref="I7:I8"/>
    <mergeCell ref="J7:J8"/>
    <mergeCell ref="K7:K8"/>
    <mergeCell ref="A1:B2"/>
    <mergeCell ref="A3:R3"/>
    <mergeCell ref="I4:L4"/>
    <mergeCell ref="A6:A8"/>
    <mergeCell ref="B6:B8"/>
    <mergeCell ref="C6:C8"/>
    <mergeCell ref="D6:D8"/>
    <mergeCell ref="E6:F6"/>
    <mergeCell ref="G6:G8"/>
    <mergeCell ref="H6:R6"/>
  </mergeCells>
  <pageMargins left="0.55000000000000004" right="0" top="0.46" bottom="0" header="0" footer="0"/>
  <pageSetup scale="70" orientation="landscape" r:id="rId1"/>
  <headerFooter alignWithMargins="0"/>
  <colBreaks count="1" manualBreakCount="1">
    <brk id="18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59F7A-8015-41E7-90D4-8AE4471331F7}">
  <dimension ref="A1:R68"/>
  <sheetViews>
    <sheetView view="pageBreakPreview" topLeftCell="A37" zoomScaleNormal="100" zoomScaleSheetLayoutView="100" workbookViewId="0">
      <selection activeCell="V63" sqref="V63"/>
    </sheetView>
  </sheetViews>
  <sheetFormatPr defaultColWidth="8.85546875" defaultRowHeight="12.75"/>
  <cols>
    <col min="1" max="1" width="34.140625" style="249" customWidth="1"/>
    <col min="2" max="2" width="4.28515625" style="249" customWidth="1"/>
    <col min="3" max="3" width="7.42578125" style="249" customWidth="1"/>
    <col min="4" max="17" width="6.140625" style="249" customWidth="1"/>
    <col min="18" max="256" width="8.85546875" style="249"/>
    <col min="257" max="257" width="34.140625" style="249" customWidth="1"/>
    <col min="258" max="258" width="4.28515625" style="249" customWidth="1"/>
    <col min="259" max="259" width="7.42578125" style="249" customWidth="1"/>
    <col min="260" max="273" width="6.140625" style="249" customWidth="1"/>
    <col min="274" max="512" width="8.85546875" style="249"/>
    <col min="513" max="513" width="34.140625" style="249" customWidth="1"/>
    <col min="514" max="514" width="4.28515625" style="249" customWidth="1"/>
    <col min="515" max="515" width="7.42578125" style="249" customWidth="1"/>
    <col min="516" max="529" width="6.140625" style="249" customWidth="1"/>
    <col min="530" max="768" width="8.85546875" style="249"/>
    <col min="769" max="769" width="34.140625" style="249" customWidth="1"/>
    <col min="770" max="770" width="4.28515625" style="249" customWidth="1"/>
    <col min="771" max="771" width="7.42578125" style="249" customWidth="1"/>
    <col min="772" max="785" width="6.140625" style="249" customWidth="1"/>
    <col min="786" max="1024" width="8.85546875" style="249"/>
    <col min="1025" max="1025" width="34.140625" style="249" customWidth="1"/>
    <col min="1026" max="1026" width="4.28515625" style="249" customWidth="1"/>
    <col min="1027" max="1027" width="7.42578125" style="249" customWidth="1"/>
    <col min="1028" max="1041" width="6.140625" style="249" customWidth="1"/>
    <col min="1042" max="1280" width="8.85546875" style="249"/>
    <col min="1281" max="1281" width="34.140625" style="249" customWidth="1"/>
    <col min="1282" max="1282" width="4.28515625" style="249" customWidth="1"/>
    <col min="1283" max="1283" width="7.42578125" style="249" customWidth="1"/>
    <col min="1284" max="1297" width="6.140625" style="249" customWidth="1"/>
    <col min="1298" max="1536" width="8.85546875" style="249"/>
    <col min="1537" max="1537" width="34.140625" style="249" customWidth="1"/>
    <col min="1538" max="1538" width="4.28515625" style="249" customWidth="1"/>
    <col min="1539" max="1539" width="7.42578125" style="249" customWidth="1"/>
    <col min="1540" max="1553" width="6.140625" style="249" customWidth="1"/>
    <col min="1554" max="1792" width="8.85546875" style="249"/>
    <col min="1793" max="1793" width="34.140625" style="249" customWidth="1"/>
    <col min="1794" max="1794" width="4.28515625" style="249" customWidth="1"/>
    <col min="1795" max="1795" width="7.42578125" style="249" customWidth="1"/>
    <col min="1796" max="1809" width="6.140625" style="249" customWidth="1"/>
    <col min="1810" max="2048" width="8.85546875" style="249"/>
    <col min="2049" max="2049" width="34.140625" style="249" customWidth="1"/>
    <col min="2050" max="2050" width="4.28515625" style="249" customWidth="1"/>
    <col min="2051" max="2051" width="7.42578125" style="249" customWidth="1"/>
    <col min="2052" max="2065" width="6.140625" style="249" customWidth="1"/>
    <col min="2066" max="2304" width="8.85546875" style="249"/>
    <col min="2305" max="2305" width="34.140625" style="249" customWidth="1"/>
    <col min="2306" max="2306" width="4.28515625" style="249" customWidth="1"/>
    <col min="2307" max="2307" width="7.42578125" style="249" customWidth="1"/>
    <col min="2308" max="2321" width="6.140625" style="249" customWidth="1"/>
    <col min="2322" max="2560" width="8.85546875" style="249"/>
    <col min="2561" max="2561" width="34.140625" style="249" customWidth="1"/>
    <col min="2562" max="2562" width="4.28515625" style="249" customWidth="1"/>
    <col min="2563" max="2563" width="7.42578125" style="249" customWidth="1"/>
    <col min="2564" max="2577" width="6.140625" style="249" customWidth="1"/>
    <col min="2578" max="2816" width="8.85546875" style="249"/>
    <col min="2817" max="2817" width="34.140625" style="249" customWidth="1"/>
    <col min="2818" max="2818" width="4.28515625" style="249" customWidth="1"/>
    <col min="2819" max="2819" width="7.42578125" style="249" customWidth="1"/>
    <col min="2820" max="2833" width="6.140625" style="249" customWidth="1"/>
    <col min="2834" max="3072" width="8.85546875" style="249"/>
    <col min="3073" max="3073" width="34.140625" style="249" customWidth="1"/>
    <col min="3074" max="3074" width="4.28515625" style="249" customWidth="1"/>
    <col min="3075" max="3075" width="7.42578125" style="249" customWidth="1"/>
    <col min="3076" max="3089" width="6.140625" style="249" customWidth="1"/>
    <col min="3090" max="3328" width="8.85546875" style="249"/>
    <col min="3329" max="3329" width="34.140625" style="249" customWidth="1"/>
    <col min="3330" max="3330" width="4.28515625" style="249" customWidth="1"/>
    <col min="3331" max="3331" width="7.42578125" style="249" customWidth="1"/>
    <col min="3332" max="3345" width="6.140625" style="249" customWidth="1"/>
    <col min="3346" max="3584" width="8.85546875" style="249"/>
    <col min="3585" max="3585" width="34.140625" style="249" customWidth="1"/>
    <col min="3586" max="3586" width="4.28515625" style="249" customWidth="1"/>
    <col min="3587" max="3587" width="7.42578125" style="249" customWidth="1"/>
    <col min="3588" max="3601" width="6.140625" style="249" customWidth="1"/>
    <col min="3602" max="3840" width="8.85546875" style="249"/>
    <col min="3841" max="3841" width="34.140625" style="249" customWidth="1"/>
    <col min="3842" max="3842" width="4.28515625" style="249" customWidth="1"/>
    <col min="3843" max="3843" width="7.42578125" style="249" customWidth="1"/>
    <col min="3844" max="3857" width="6.140625" style="249" customWidth="1"/>
    <col min="3858" max="4096" width="8.85546875" style="249"/>
    <col min="4097" max="4097" width="34.140625" style="249" customWidth="1"/>
    <col min="4098" max="4098" width="4.28515625" style="249" customWidth="1"/>
    <col min="4099" max="4099" width="7.42578125" style="249" customWidth="1"/>
    <col min="4100" max="4113" width="6.140625" style="249" customWidth="1"/>
    <col min="4114" max="4352" width="8.85546875" style="249"/>
    <col min="4353" max="4353" width="34.140625" style="249" customWidth="1"/>
    <col min="4354" max="4354" width="4.28515625" style="249" customWidth="1"/>
    <col min="4355" max="4355" width="7.42578125" style="249" customWidth="1"/>
    <col min="4356" max="4369" width="6.140625" style="249" customWidth="1"/>
    <col min="4370" max="4608" width="8.85546875" style="249"/>
    <col min="4609" max="4609" width="34.140625" style="249" customWidth="1"/>
    <col min="4610" max="4610" width="4.28515625" style="249" customWidth="1"/>
    <col min="4611" max="4611" width="7.42578125" style="249" customWidth="1"/>
    <col min="4612" max="4625" width="6.140625" style="249" customWidth="1"/>
    <col min="4626" max="4864" width="8.85546875" style="249"/>
    <col min="4865" max="4865" width="34.140625" style="249" customWidth="1"/>
    <col min="4866" max="4866" width="4.28515625" style="249" customWidth="1"/>
    <col min="4867" max="4867" width="7.42578125" style="249" customWidth="1"/>
    <col min="4868" max="4881" width="6.140625" style="249" customWidth="1"/>
    <col min="4882" max="5120" width="8.85546875" style="249"/>
    <col min="5121" max="5121" width="34.140625" style="249" customWidth="1"/>
    <col min="5122" max="5122" width="4.28515625" style="249" customWidth="1"/>
    <col min="5123" max="5123" width="7.42578125" style="249" customWidth="1"/>
    <col min="5124" max="5137" width="6.140625" style="249" customWidth="1"/>
    <col min="5138" max="5376" width="8.85546875" style="249"/>
    <col min="5377" max="5377" width="34.140625" style="249" customWidth="1"/>
    <col min="5378" max="5378" width="4.28515625" style="249" customWidth="1"/>
    <col min="5379" max="5379" width="7.42578125" style="249" customWidth="1"/>
    <col min="5380" max="5393" width="6.140625" style="249" customWidth="1"/>
    <col min="5394" max="5632" width="8.85546875" style="249"/>
    <col min="5633" max="5633" width="34.140625" style="249" customWidth="1"/>
    <col min="5634" max="5634" width="4.28515625" style="249" customWidth="1"/>
    <col min="5635" max="5635" width="7.42578125" style="249" customWidth="1"/>
    <col min="5636" max="5649" width="6.140625" style="249" customWidth="1"/>
    <col min="5650" max="5888" width="8.85546875" style="249"/>
    <col min="5889" max="5889" width="34.140625" style="249" customWidth="1"/>
    <col min="5890" max="5890" width="4.28515625" style="249" customWidth="1"/>
    <col min="5891" max="5891" width="7.42578125" style="249" customWidth="1"/>
    <col min="5892" max="5905" width="6.140625" style="249" customWidth="1"/>
    <col min="5906" max="6144" width="8.85546875" style="249"/>
    <col min="6145" max="6145" width="34.140625" style="249" customWidth="1"/>
    <col min="6146" max="6146" width="4.28515625" style="249" customWidth="1"/>
    <col min="6147" max="6147" width="7.42578125" style="249" customWidth="1"/>
    <col min="6148" max="6161" width="6.140625" style="249" customWidth="1"/>
    <col min="6162" max="6400" width="8.85546875" style="249"/>
    <col min="6401" max="6401" width="34.140625" style="249" customWidth="1"/>
    <col min="6402" max="6402" width="4.28515625" style="249" customWidth="1"/>
    <col min="6403" max="6403" width="7.42578125" style="249" customWidth="1"/>
    <col min="6404" max="6417" width="6.140625" style="249" customWidth="1"/>
    <col min="6418" max="6656" width="8.85546875" style="249"/>
    <col min="6657" max="6657" width="34.140625" style="249" customWidth="1"/>
    <col min="6658" max="6658" width="4.28515625" style="249" customWidth="1"/>
    <col min="6659" max="6659" width="7.42578125" style="249" customWidth="1"/>
    <col min="6660" max="6673" width="6.140625" style="249" customWidth="1"/>
    <col min="6674" max="6912" width="8.85546875" style="249"/>
    <col min="6913" max="6913" width="34.140625" style="249" customWidth="1"/>
    <col min="6914" max="6914" width="4.28515625" style="249" customWidth="1"/>
    <col min="6915" max="6915" width="7.42578125" style="249" customWidth="1"/>
    <col min="6916" max="6929" width="6.140625" style="249" customWidth="1"/>
    <col min="6930" max="7168" width="8.85546875" style="249"/>
    <col min="7169" max="7169" width="34.140625" style="249" customWidth="1"/>
    <col min="7170" max="7170" width="4.28515625" style="249" customWidth="1"/>
    <col min="7171" max="7171" width="7.42578125" style="249" customWidth="1"/>
    <col min="7172" max="7185" width="6.140625" style="249" customWidth="1"/>
    <col min="7186" max="7424" width="8.85546875" style="249"/>
    <col min="7425" max="7425" width="34.140625" style="249" customWidth="1"/>
    <col min="7426" max="7426" width="4.28515625" style="249" customWidth="1"/>
    <col min="7427" max="7427" width="7.42578125" style="249" customWidth="1"/>
    <col min="7428" max="7441" width="6.140625" style="249" customWidth="1"/>
    <col min="7442" max="7680" width="8.85546875" style="249"/>
    <col min="7681" max="7681" width="34.140625" style="249" customWidth="1"/>
    <col min="7682" max="7682" width="4.28515625" style="249" customWidth="1"/>
    <col min="7683" max="7683" width="7.42578125" style="249" customWidth="1"/>
    <col min="7684" max="7697" width="6.140625" style="249" customWidth="1"/>
    <col min="7698" max="7936" width="8.85546875" style="249"/>
    <col min="7937" max="7937" width="34.140625" style="249" customWidth="1"/>
    <col min="7938" max="7938" width="4.28515625" style="249" customWidth="1"/>
    <col min="7939" max="7939" width="7.42578125" style="249" customWidth="1"/>
    <col min="7940" max="7953" width="6.140625" style="249" customWidth="1"/>
    <col min="7954" max="8192" width="8.85546875" style="249"/>
    <col min="8193" max="8193" width="34.140625" style="249" customWidth="1"/>
    <col min="8194" max="8194" width="4.28515625" style="249" customWidth="1"/>
    <col min="8195" max="8195" width="7.42578125" style="249" customWidth="1"/>
    <col min="8196" max="8209" width="6.140625" style="249" customWidth="1"/>
    <col min="8210" max="8448" width="8.85546875" style="249"/>
    <col min="8449" max="8449" width="34.140625" style="249" customWidth="1"/>
    <col min="8450" max="8450" width="4.28515625" style="249" customWidth="1"/>
    <col min="8451" max="8451" width="7.42578125" style="249" customWidth="1"/>
    <col min="8452" max="8465" width="6.140625" style="249" customWidth="1"/>
    <col min="8466" max="8704" width="8.85546875" style="249"/>
    <col min="8705" max="8705" width="34.140625" style="249" customWidth="1"/>
    <col min="8706" max="8706" width="4.28515625" style="249" customWidth="1"/>
    <col min="8707" max="8707" width="7.42578125" style="249" customWidth="1"/>
    <col min="8708" max="8721" width="6.140625" style="249" customWidth="1"/>
    <col min="8722" max="8960" width="8.85546875" style="249"/>
    <col min="8961" max="8961" width="34.140625" style="249" customWidth="1"/>
    <col min="8962" max="8962" width="4.28515625" style="249" customWidth="1"/>
    <col min="8963" max="8963" width="7.42578125" style="249" customWidth="1"/>
    <col min="8964" max="8977" width="6.140625" style="249" customWidth="1"/>
    <col min="8978" max="9216" width="8.85546875" style="249"/>
    <col min="9217" max="9217" width="34.140625" style="249" customWidth="1"/>
    <col min="9218" max="9218" width="4.28515625" style="249" customWidth="1"/>
    <col min="9219" max="9219" width="7.42578125" style="249" customWidth="1"/>
    <col min="9220" max="9233" width="6.140625" style="249" customWidth="1"/>
    <col min="9234" max="9472" width="8.85546875" style="249"/>
    <col min="9473" max="9473" width="34.140625" style="249" customWidth="1"/>
    <col min="9474" max="9474" width="4.28515625" style="249" customWidth="1"/>
    <col min="9475" max="9475" width="7.42578125" style="249" customWidth="1"/>
    <col min="9476" max="9489" width="6.140625" style="249" customWidth="1"/>
    <col min="9490" max="9728" width="8.85546875" style="249"/>
    <col min="9729" max="9729" width="34.140625" style="249" customWidth="1"/>
    <col min="9730" max="9730" width="4.28515625" style="249" customWidth="1"/>
    <col min="9731" max="9731" width="7.42578125" style="249" customWidth="1"/>
    <col min="9732" max="9745" width="6.140625" style="249" customWidth="1"/>
    <col min="9746" max="9984" width="8.85546875" style="249"/>
    <col min="9985" max="9985" width="34.140625" style="249" customWidth="1"/>
    <col min="9986" max="9986" width="4.28515625" style="249" customWidth="1"/>
    <col min="9987" max="9987" width="7.42578125" style="249" customWidth="1"/>
    <col min="9988" max="10001" width="6.140625" style="249" customWidth="1"/>
    <col min="10002" max="10240" width="8.85546875" style="249"/>
    <col min="10241" max="10241" width="34.140625" style="249" customWidth="1"/>
    <col min="10242" max="10242" width="4.28515625" style="249" customWidth="1"/>
    <col min="10243" max="10243" width="7.42578125" style="249" customWidth="1"/>
    <col min="10244" max="10257" width="6.140625" style="249" customWidth="1"/>
    <col min="10258" max="10496" width="8.85546875" style="249"/>
    <col min="10497" max="10497" width="34.140625" style="249" customWidth="1"/>
    <col min="10498" max="10498" width="4.28515625" style="249" customWidth="1"/>
    <col min="10499" max="10499" width="7.42578125" style="249" customWidth="1"/>
    <col min="10500" max="10513" width="6.140625" style="249" customWidth="1"/>
    <col min="10514" max="10752" width="8.85546875" style="249"/>
    <col min="10753" max="10753" width="34.140625" style="249" customWidth="1"/>
    <col min="10754" max="10754" width="4.28515625" style="249" customWidth="1"/>
    <col min="10755" max="10755" width="7.42578125" style="249" customWidth="1"/>
    <col min="10756" max="10769" width="6.140625" style="249" customWidth="1"/>
    <col min="10770" max="11008" width="8.85546875" style="249"/>
    <col min="11009" max="11009" width="34.140625" style="249" customWidth="1"/>
    <col min="11010" max="11010" width="4.28515625" style="249" customWidth="1"/>
    <col min="11011" max="11011" width="7.42578125" style="249" customWidth="1"/>
    <col min="11012" max="11025" width="6.140625" style="249" customWidth="1"/>
    <col min="11026" max="11264" width="8.85546875" style="249"/>
    <col min="11265" max="11265" width="34.140625" style="249" customWidth="1"/>
    <col min="11266" max="11266" width="4.28515625" style="249" customWidth="1"/>
    <col min="11267" max="11267" width="7.42578125" style="249" customWidth="1"/>
    <col min="11268" max="11281" width="6.140625" style="249" customWidth="1"/>
    <col min="11282" max="11520" width="8.85546875" style="249"/>
    <col min="11521" max="11521" width="34.140625" style="249" customWidth="1"/>
    <col min="11522" max="11522" width="4.28515625" style="249" customWidth="1"/>
    <col min="11523" max="11523" width="7.42578125" style="249" customWidth="1"/>
    <col min="11524" max="11537" width="6.140625" style="249" customWidth="1"/>
    <col min="11538" max="11776" width="8.85546875" style="249"/>
    <col min="11777" max="11777" width="34.140625" style="249" customWidth="1"/>
    <col min="11778" max="11778" width="4.28515625" style="249" customWidth="1"/>
    <col min="11779" max="11779" width="7.42578125" style="249" customWidth="1"/>
    <col min="11780" max="11793" width="6.140625" style="249" customWidth="1"/>
    <col min="11794" max="12032" width="8.85546875" style="249"/>
    <col min="12033" max="12033" width="34.140625" style="249" customWidth="1"/>
    <col min="12034" max="12034" width="4.28515625" style="249" customWidth="1"/>
    <col min="12035" max="12035" width="7.42578125" style="249" customWidth="1"/>
    <col min="12036" max="12049" width="6.140625" style="249" customWidth="1"/>
    <col min="12050" max="12288" width="8.85546875" style="249"/>
    <col min="12289" max="12289" width="34.140625" style="249" customWidth="1"/>
    <col min="12290" max="12290" width="4.28515625" style="249" customWidth="1"/>
    <col min="12291" max="12291" width="7.42578125" style="249" customWidth="1"/>
    <col min="12292" max="12305" width="6.140625" style="249" customWidth="1"/>
    <col min="12306" max="12544" width="8.85546875" style="249"/>
    <col min="12545" max="12545" width="34.140625" style="249" customWidth="1"/>
    <col min="12546" max="12546" width="4.28515625" style="249" customWidth="1"/>
    <col min="12547" max="12547" width="7.42578125" style="249" customWidth="1"/>
    <col min="12548" max="12561" width="6.140625" style="249" customWidth="1"/>
    <col min="12562" max="12800" width="8.85546875" style="249"/>
    <col min="12801" max="12801" width="34.140625" style="249" customWidth="1"/>
    <col min="12802" max="12802" width="4.28515625" style="249" customWidth="1"/>
    <col min="12803" max="12803" width="7.42578125" style="249" customWidth="1"/>
    <col min="12804" max="12817" width="6.140625" style="249" customWidth="1"/>
    <col min="12818" max="13056" width="8.85546875" style="249"/>
    <col min="13057" max="13057" width="34.140625" style="249" customWidth="1"/>
    <col min="13058" max="13058" width="4.28515625" style="249" customWidth="1"/>
    <col min="13059" max="13059" width="7.42578125" style="249" customWidth="1"/>
    <col min="13060" max="13073" width="6.140625" style="249" customWidth="1"/>
    <col min="13074" max="13312" width="8.85546875" style="249"/>
    <col min="13313" max="13313" width="34.140625" style="249" customWidth="1"/>
    <col min="13314" max="13314" width="4.28515625" style="249" customWidth="1"/>
    <col min="13315" max="13315" width="7.42578125" style="249" customWidth="1"/>
    <col min="13316" max="13329" width="6.140625" style="249" customWidth="1"/>
    <col min="13330" max="13568" width="8.85546875" style="249"/>
    <col min="13569" max="13569" width="34.140625" style="249" customWidth="1"/>
    <col min="13570" max="13570" width="4.28515625" style="249" customWidth="1"/>
    <col min="13571" max="13571" width="7.42578125" style="249" customWidth="1"/>
    <col min="13572" max="13585" width="6.140625" style="249" customWidth="1"/>
    <col min="13586" max="13824" width="8.85546875" style="249"/>
    <col min="13825" max="13825" width="34.140625" style="249" customWidth="1"/>
    <col min="13826" max="13826" width="4.28515625" style="249" customWidth="1"/>
    <col min="13827" max="13827" width="7.42578125" style="249" customWidth="1"/>
    <col min="13828" max="13841" width="6.140625" style="249" customWidth="1"/>
    <col min="13842" max="14080" width="8.85546875" style="249"/>
    <col min="14081" max="14081" width="34.140625" style="249" customWidth="1"/>
    <col min="14082" max="14082" width="4.28515625" style="249" customWidth="1"/>
    <col min="14083" max="14083" width="7.42578125" style="249" customWidth="1"/>
    <col min="14084" max="14097" width="6.140625" style="249" customWidth="1"/>
    <col min="14098" max="14336" width="8.85546875" style="249"/>
    <col min="14337" max="14337" width="34.140625" style="249" customWidth="1"/>
    <col min="14338" max="14338" width="4.28515625" style="249" customWidth="1"/>
    <col min="14339" max="14339" width="7.42578125" style="249" customWidth="1"/>
    <col min="14340" max="14353" width="6.140625" style="249" customWidth="1"/>
    <col min="14354" max="14592" width="8.85546875" style="249"/>
    <col min="14593" max="14593" width="34.140625" style="249" customWidth="1"/>
    <col min="14594" max="14594" width="4.28515625" style="249" customWidth="1"/>
    <col min="14595" max="14595" width="7.42578125" style="249" customWidth="1"/>
    <col min="14596" max="14609" width="6.140625" style="249" customWidth="1"/>
    <col min="14610" max="14848" width="8.85546875" style="249"/>
    <col min="14849" max="14849" width="34.140625" style="249" customWidth="1"/>
    <col min="14850" max="14850" width="4.28515625" style="249" customWidth="1"/>
    <col min="14851" max="14851" width="7.42578125" style="249" customWidth="1"/>
    <col min="14852" max="14865" width="6.140625" style="249" customWidth="1"/>
    <col min="14866" max="15104" width="8.85546875" style="249"/>
    <col min="15105" max="15105" width="34.140625" style="249" customWidth="1"/>
    <col min="15106" max="15106" width="4.28515625" style="249" customWidth="1"/>
    <col min="15107" max="15107" width="7.42578125" style="249" customWidth="1"/>
    <col min="15108" max="15121" width="6.140625" style="249" customWidth="1"/>
    <col min="15122" max="15360" width="8.85546875" style="249"/>
    <col min="15361" max="15361" width="34.140625" style="249" customWidth="1"/>
    <col min="15362" max="15362" width="4.28515625" style="249" customWidth="1"/>
    <col min="15363" max="15363" width="7.42578125" style="249" customWidth="1"/>
    <col min="15364" max="15377" width="6.140625" style="249" customWidth="1"/>
    <col min="15378" max="15616" width="8.85546875" style="249"/>
    <col min="15617" max="15617" width="34.140625" style="249" customWidth="1"/>
    <col min="15618" max="15618" width="4.28515625" style="249" customWidth="1"/>
    <col min="15619" max="15619" width="7.42578125" style="249" customWidth="1"/>
    <col min="15620" max="15633" width="6.140625" style="249" customWidth="1"/>
    <col min="15634" max="15872" width="8.85546875" style="249"/>
    <col min="15873" max="15873" width="34.140625" style="249" customWidth="1"/>
    <col min="15874" max="15874" width="4.28515625" style="249" customWidth="1"/>
    <col min="15875" max="15875" width="7.42578125" style="249" customWidth="1"/>
    <col min="15876" max="15889" width="6.140625" style="249" customWidth="1"/>
    <col min="15890" max="16128" width="8.85546875" style="249"/>
    <col min="16129" max="16129" width="34.140625" style="249" customWidth="1"/>
    <col min="16130" max="16130" width="4.28515625" style="249" customWidth="1"/>
    <col min="16131" max="16131" width="7.42578125" style="249" customWidth="1"/>
    <col min="16132" max="16145" width="6.140625" style="249" customWidth="1"/>
    <col min="16146" max="16384" width="8.85546875" style="249"/>
  </cols>
  <sheetData>
    <row r="1" spans="1:18" ht="11.1" customHeight="1">
      <c r="A1" s="100" t="s">
        <v>47</v>
      </c>
      <c r="B1" s="100"/>
      <c r="C1" s="100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347" t="s">
        <v>785</v>
      </c>
      <c r="Q1" s="347"/>
      <c r="R1" s="227"/>
    </row>
    <row r="2" spans="1:18" ht="39" customHeight="1">
      <c r="A2" s="100"/>
      <c r="B2" s="100"/>
      <c r="C2" s="100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</row>
    <row r="3" spans="1:18" ht="50.1" customHeight="1">
      <c r="A3" s="72" t="s">
        <v>786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227"/>
    </row>
    <row r="4" spans="1:18" ht="9.9499999999999993" customHeigh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</row>
    <row r="5" spans="1:18" ht="42" customHeight="1">
      <c r="A5" s="227"/>
      <c r="B5" s="227"/>
      <c r="C5" s="227"/>
      <c r="D5" s="227"/>
      <c r="E5" s="227"/>
      <c r="F5" s="227"/>
      <c r="G5" s="227"/>
      <c r="H5" s="227"/>
      <c r="I5" s="227"/>
      <c r="K5" s="247"/>
      <c r="L5" s="100" t="s">
        <v>124</v>
      </c>
      <c r="M5" s="100"/>
      <c r="N5" s="100"/>
      <c r="O5" s="100"/>
      <c r="P5" s="100"/>
      <c r="Q5" s="100"/>
      <c r="R5" s="227"/>
    </row>
    <row r="6" spans="1:18" ht="8.1" customHeight="1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18" ht="11.1" customHeight="1">
      <c r="A7" s="348" t="s">
        <v>1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47" t="s">
        <v>2</v>
      </c>
      <c r="Q7" s="247"/>
      <c r="R7" s="227"/>
    </row>
    <row r="8" spans="1:18" ht="22.5" customHeight="1">
      <c r="A8" s="349" t="s">
        <v>53</v>
      </c>
      <c r="B8" s="349" t="s">
        <v>4</v>
      </c>
      <c r="C8" s="350" t="s">
        <v>199</v>
      </c>
      <c r="D8" s="351" t="s">
        <v>6</v>
      </c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2"/>
      <c r="Q8" s="353"/>
      <c r="R8" s="227"/>
    </row>
    <row r="9" spans="1:18" ht="12.95" customHeight="1">
      <c r="A9" s="354"/>
      <c r="B9" s="354"/>
      <c r="C9" s="355"/>
      <c r="D9" s="356" t="s">
        <v>56</v>
      </c>
      <c r="E9" s="356" t="s">
        <v>57</v>
      </c>
      <c r="F9" s="350" t="s">
        <v>9</v>
      </c>
      <c r="G9" s="351"/>
      <c r="H9" s="357"/>
      <c r="I9" s="350" t="s">
        <v>10</v>
      </c>
      <c r="J9" s="351"/>
      <c r="K9" s="357"/>
      <c r="L9" s="350" t="s">
        <v>11</v>
      </c>
      <c r="M9" s="351"/>
      <c r="N9" s="357"/>
      <c r="O9" s="350" t="s">
        <v>787</v>
      </c>
      <c r="P9" s="351"/>
      <c r="Q9" s="357"/>
      <c r="R9" s="227"/>
    </row>
    <row r="10" spans="1:18" ht="63.6" customHeight="1">
      <c r="A10" s="358"/>
      <c r="B10" s="358"/>
      <c r="C10" s="359"/>
      <c r="D10" s="359"/>
      <c r="E10" s="359"/>
      <c r="F10" s="359"/>
      <c r="G10" s="360" t="s">
        <v>56</v>
      </c>
      <c r="H10" s="360" t="s">
        <v>57</v>
      </c>
      <c r="I10" s="359"/>
      <c r="J10" s="360" t="s">
        <v>56</v>
      </c>
      <c r="K10" s="360" t="s">
        <v>57</v>
      </c>
      <c r="L10" s="359"/>
      <c r="M10" s="360" t="s">
        <v>56</v>
      </c>
      <c r="N10" s="360" t="s">
        <v>57</v>
      </c>
      <c r="O10" s="359"/>
      <c r="P10" s="360" t="s">
        <v>56</v>
      </c>
      <c r="Q10" s="360" t="s">
        <v>57</v>
      </c>
      <c r="R10" s="227"/>
    </row>
    <row r="11" spans="1:18" ht="15" customHeight="1">
      <c r="A11" s="238" t="s">
        <v>23</v>
      </c>
      <c r="B11" s="238" t="s">
        <v>24</v>
      </c>
      <c r="C11" s="238" t="s">
        <v>70</v>
      </c>
      <c r="D11" s="238" t="s">
        <v>71</v>
      </c>
      <c r="E11" s="238" t="s">
        <v>72</v>
      </c>
      <c r="F11" s="238" t="s">
        <v>73</v>
      </c>
      <c r="G11" s="238" t="s">
        <v>74</v>
      </c>
      <c r="H11" s="238" t="s">
        <v>75</v>
      </c>
      <c r="I11" s="238" t="s">
        <v>76</v>
      </c>
      <c r="J11" s="238" t="s">
        <v>77</v>
      </c>
      <c r="K11" s="238" t="s">
        <v>78</v>
      </c>
      <c r="L11" s="238" t="s">
        <v>79</v>
      </c>
      <c r="M11" s="238" t="s">
        <v>80</v>
      </c>
      <c r="N11" s="238" t="s">
        <v>81</v>
      </c>
      <c r="O11" s="238" t="s">
        <v>82</v>
      </c>
      <c r="P11" s="238" t="s">
        <v>83</v>
      </c>
      <c r="Q11" s="238" t="s">
        <v>84</v>
      </c>
      <c r="R11" s="227"/>
    </row>
    <row r="12" spans="1:18" s="217" customFormat="1" ht="20.100000000000001" customHeight="1">
      <c r="A12" s="361" t="s">
        <v>199</v>
      </c>
      <c r="B12" s="362">
        <v>1</v>
      </c>
      <c r="C12" s="363">
        <v>12175</v>
      </c>
      <c r="D12" s="363">
        <v>4487</v>
      </c>
      <c r="E12" s="363">
        <v>7688</v>
      </c>
      <c r="F12" s="363">
        <v>7620</v>
      </c>
      <c r="G12" s="363">
        <v>2761</v>
      </c>
      <c r="H12" s="363">
        <v>4859</v>
      </c>
      <c r="I12" s="363">
        <v>4283</v>
      </c>
      <c r="J12" s="363">
        <v>1615</v>
      </c>
      <c r="K12" s="363">
        <v>2668</v>
      </c>
      <c r="L12" s="364">
        <v>0</v>
      </c>
      <c r="M12" s="363">
        <v>0</v>
      </c>
      <c r="N12" s="363">
        <v>0</v>
      </c>
      <c r="O12" s="363">
        <v>272</v>
      </c>
      <c r="P12" s="363">
        <v>111</v>
      </c>
      <c r="Q12" s="363">
        <v>161</v>
      </c>
      <c r="R12" s="365"/>
    </row>
    <row r="13" spans="1:18" ht="20.100000000000001" customHeight="1">
      <c r="A13" s="237" t="s">
        <v>788</v>
      </c>
      <c r="B13" s="366">
        <v>2</v>
      </c>
      <c r="C13" s="367">
        <v>121</v>
      </c>
      <c r="D13" s="367">
        <v>73</v>
      </c>
      <c r="E13" s="367">
        <v>48</v>
      </c>
      <c r="F13" s="367">
        <v>34</v>
      </c>
      <c r="G13" s="367">
        <v>26</v>
      </c>
      <c r="H13" s="367">
        <v>8</v>
      </c>
      <c r="I13" s="367">
        <v>81</v>
      </c>
      <c r="J13" s="367">
        <v>42</v>
      </c>
      <c r="K13" s="367">
        <v>39</v>
      </c>
      <c r="L13" s="367">
        <v>0</v>
      </c>
      <c r="M13" s="367">
        <v>0</v>
      </c>
      <c r="N13" s="367">
        <v>0</v>
      </c>
      <c r="O13" s="367">
        <v>6</v>
      </c>
      <c r="P13" s="367">
        <v>5</v>
      </c>
      <c r="Q13" s="367">
        <v>1</v>
      </c>
      <c r="R13" s="227"/>
    </row>
    <row r="14" spans="1:18" ht="20.100000000000001" customHeight="1">
      <c r="A14" s="237" t="s">
        <v>789</v>
      </c>
      <c r="B14" s="366">
        <v>3</v>
      </c>
      <c r="C14" s="367">
        <v>115</v>
      </c>
      <c r="D14" s="367">
        <v>69</v>
      </c>
      <c r="E14" s="367">
        <v>46</v>
      </c>
      <c r="F14" s="367">
        <v>52</v>
      </c>
      <c r="G14" s="367">
        <v>37</v>
      </c>
      <c r="H14" s="367">
        <v>15</v>
      </c>
      <c r="I14" s="367">
        <v>58</v>
      </c>
      <c r="J14" s="367">
        <v>28</v>
      </c>
      <c r="K14" s="367">
        <v>30</v>
      </c>
      <c r="L14" s="367">
        <v>0</v>
      </c>
      <c r="M14" s="367">
        <v>0</v>
      </c>
      <c r="N14" s="367">
        <v>0</v>
      </c>
      <c r="O14" s="367">
        <v>5</v>
      </c>
      <c r="P14" s="367">
        <v>4</v>
      </c>
      <c r="Q14" s="367">
        <v>1</v>
      </c>
      <c r="R14" s="227"/>
    </row>
    <row r="15" spans="1:18" ht="20.100000000000001" customHeight="1">
      <c r="A15" s="237" t="s">
        <v>790</v>
      </c>
      <c r="B15" s="366">
        <v>4</v>
      </c>
      <c r="C15" s="367">
        <v>67</v>
      </c>
      <c r="D15" s="367">
        <v>37</v>
      </c>
      <c r="E15" s="367">
        <v>30</v>
      </c>
      <c r="F15" s="367">
        <v>44</v>
      </c>
      <c r="G15" s="367">
        <v>30</v>
      </c>
      <c r="H15" s="367">
        <v>14</v>
      </c>
      <c r="I15" s="367">
        <v>23</v>
      </c>
      <c r="J15" s="367">
        <v>7</v>
      </c>
      <c r="K15" s="367">
        <v>16</v>
      </c>
      <c r="L15" s="367">
        <v>0</v>
      </c>
      <c r="M15" s="367">
        <v>0</v>
      </c>
      <c r="N15" s="367">
        <v>0</v>
      </c>
      <c r="O15" s="367">
        <v>0</v>
      </c>
      <c r="P15" s="367">
        <v>0</v>
      </c>
      <c r="Q15" s="367">
        <v>0</v>
      </c>
      <c r="R15" s="227"/>
    </row>
    <row r="16" spans="1:18" ht="20.100000000000001" customHeight="1">
      <c r="A16" s="237" t="s">
        <v>791</v>
      </c>
      <c r="B16" s="366">
        <v>5</v>
      </c>
      <c r="C16" s="367">
        <v>1</v>
      </c>
      <c r="D16" s="367">
        <v>1</v>
      </c>
      <c r="E16" s="367">
        <v>0</v>
      </c>
      <c r="F16" s="367">
        <v>0</v>
      </c>
      <c r="G16" s="367">
        <v>0</v>
      </c>
      <c r="H16" s="367">
        <v>0</v>
      </c>
      <c r="I16" s="367">
        <v>1</v>
      </c>
      <c r="J16" s="367">
        <v>1</v>
      </c>
      <c r="K16" s="367">
        <v>0</v>
      </c>
      <c r="L16" s="367">
        <v>0</v>
      </c>
      <c r="M16" s="367">
        <v>0</v>
      </c>
      <c r="N16" s="367">
        <v>0</v>
      </c>
      <c r="O16" s="367">
        <v>0</v>
      </c>
      <c r="P16" s="367">
        <v>0</v>
      </c>
      <c r="Q16" s="367">
        <v>0</v>
      </c>
      <c r="R16" s="227"/>
    </row>
    <row r="17" spans="1:18" ht="20.100000000000001" customHeight="1">
      <c r="A17" s="237" t="s">
        <v>792</v>
      </c>
      <c r="B17" s="366">
        <v>6</v>
      </c>
      <c r="C17" s="367">
        <v>16</v>
      </c>
      <c r="D17" s="367">
        <v>6</v>
      </c>
      <c r="E17" s="367">
        <v>10</v>
      </c>
      <c r="F17" s="367">
        <v>8</v>
      </c>
      <c r="G17" s="367">
        <v>3</v>
      </c>
      <c r="H17" s="367">
        <v>5</v>
      </c>
      <c r="I17" s="367">
        <v>8</v>
      </c>
      <c r="J17" s="367">
        <v>3</v>
      </c>
      <c r="K17" s="367">
        <v>5</v>
      </c>
      <c r="L17" s="367">
        <v>0</v>
      </c>
      <c r="M17" s="367">
        <v>0</v>
      </c>
      <c r="N17" s="367">
        <v>0</v>
      </c>
      <c r="O17" s="367">
        <v>0</v>
      </c>
      <c r="P17" s="367">
        <v>0</v>
      </c>
      <c r="Q17" s="367">
        <v>0</v>
      </c>
      <c r="R17" s="227"/>
    </row>
    <row r="18" spans="1:18" ht="20.100000000000001" customHeight="1">
      <c r="A18" s="237" t="s">
        <v>793</v>
      </c>
      <c r="B18" s="366">
        <v>7</v>
      </c>
      <c r="C18" s="367">
        <v>5</v>
      </c>
      <c r="D18" s="367">
        <v>3</v>
      </c>
      <c r="E18" s="367">
        <v>2</v>
      </c>
      <c r="F18" s="367">
        <v>3</v>
      </c>
      <c r="G18" s="367">
        <v>2</v>
      </c>
      <c r="H18" s="367">
        <v>1</v>
      </c>
      <c r="I18" s="367">
        <v>2</v>
      </c>
      <c r="J18" s="367">
        <v>1</v>
      </c>
      <c r="K18" s="367">
        <v>1</v>
      </c>
      <c r="L18" s="367">
        <v>0</v>
      </c>
      <c r="M18" s="367">
        <v>0</v>
      </c>
      <c r="N18" s="367">
        <v>0</v>
      </c>
      <c r="O18" s="367">
        <v>0</v>
      </c>
      <c r="P18" s="367">
        <v>0</v>
      </c>
      <c r="Q18" s="367">
        <v>0</v>
      </c>
      <c r="R18" s="227"/>
    </row>
    <row r="19" spans="1:18" ht="20.100000000000001" customHeight="1">
      <c r="A19" s="237" t="s">
        <v>794</v>
      </c>
      <c r="B19" s="366">
        <v>8</v>
      </c>
      <c r="C19" s="367">
        <v>123</v>
      </c>
      <c r="D19" s="367">
        <v>55</v>
      </c>
      <c r="E19" s="367">
        <v>68</v>
      </c>
      <c r="F19" s="367">
        <v>68</v>
      </c>
      <c r="G19" s="367">
        <v>34</v>
      </c>
      <c r="H19" s="367">
        <v>34</v>
      </c>
      <c r="I19" s="367">
        <v>53</v>
      </c>
      <c r="J19" s="367">
        <v>20</v>
      </c>
      <c r="K19" s="367">
        <v>33</v>
      </c>
      <c r="L19" s="367">
        <v>0</v>
      </c>
      <c r="M19" s="367">
        <v>0</v>
      </c>
      <c r="N19" s="367">
        <v>0</v>
      </c>
      <c r="O19" s="367">
        <v>2</v>
      </c>
      <c r="P19" s="367">
        <v>1</v>
      </c>
      <c r="Q19" s="367">
        <v>1</v>
      </c>
      <c r="R19" s="227"/>
    </row>
    <row r="20" spans="1:18" ht="20.100000000000001" customHeight="1">
      <c r="A20" s="237" t="s">
        <v>795</v>
      </c>
      <c r="B20" s="366">
        <v>9</v>
      </c>
      <c r="C20" s="367">
        <v>3</v>
      </c>
      <c r="D20" s="367">
        <v>2</v>
      </c>
      <c r="E20" s="367">
        <v>1</v>
      </c>
      <c r="F20" s="367">
        <v>1</v>
      </c>
      <c r="G20" s="367">
        <v>1</v>
      </c>
      <c r="H20" s="367">
        <v>0</v>
      </c>
      <c r="I20" s="367">
        <v>2</v>
      </c>
      <c r="J20" s="367">
        <v>1</v>
      </c>
      <c r="K20" s="367">
        <v>1</v>
      </c>
      <c r="L20" s="367">
        <v>0</v>
      </c>
      <c r="M20" s="367">
        <v>0</v>
      </c>
      <c r="N20" s="367">
        <v>0</v>
      </c>
      <c r="O20" s="367">
        <v>0</v>
      </c>
      <c r="P20" s="367">
        <v>0</v>
      </c>
      <c r="Q20" s="367">
        <v>0</v>
      </c>
      <c r="R20" s="227"/>
    </row>
    <row r="21" spans="1:18" ht="20.100000000000001" customHeight="1">
      <c r="A21" s="237" t="s">
        <v>796</v>
      </c>
      <c r="B21" s="366">
        <v>10</v>
      </c>
      <c r="C21" s="367">
        <v>22</v>
      </c>
      <c r="D21" s="367">
        <v>9</v>
      </c>
      <c r="E21" s="367">
        <v>13</v>
      </c>
      <c r="F21" s="367">
        <v>15</v>
      </c>
      <c r="G21" s="367">
        <v>6</v>
      </c>
      <c r="H21" s="367">
        <v>9</v>
      </c>
      <c r="I21" s="367">
        <v>7</v>
      </c>
      <c r="J21" s="367">
        <v>3</v>
      </c>
      <c r="K21" s="367">
        <v>4</v>
      </c>
      <c r="L21" s="367">
        <v>0</v>
      </c>
      <c r="M21" s="367">
        <v>0</v>
      </c>
      <c r="N21" s="367">
        <v>0</v>
      </c>
      <c r="O21" s="367">
        <v>0</v>
      </c>
      <c r="P21" s="367">
        <v>0</v>
      </c>
      <c r="Q21" s="367">
        <v>0</v>
      </c>
      <c r="R21" s="227"/>
    </row>
    <row r="22" spans="1:18" ht="20.100000000000001" customHeight="1">
      <c r="A22" s="237" t="s">
        <v>797</v>
      </c>
      <c r="B22" s="366">
        <v>11</v>
      </c>
      <c r="C22" s="367">
        <v>88</v>
      </c>
      <c r="D22" s="367">
        <v>25</v>
      </c>
      <c r="E22" s="367">
        <v>63</v>
      </c>
      <c r="F22" s="367">
        <v>33</v>
      </c>
      <c r="G22" s="367">
        <v>12</v>
      </c>
      <c r="H22" s="367">
        <v>21</v>
      </c>
      <c r="I22" s="367">
        <v>48</v>
      </c>
      <c r="J22" s="367">
        <v>11</v>
      </c>
      <c r="K22" s="367">
        <v>37</v>
      </c>
      <c r="L22" s="367">
        <v>0</v>
      </c>
      <c r="M22" s="367">
        <v>0</v>
      </c>
      <c r="N22" s="367">
        <v>0</v>
      </c>
      <c r="O22" s="367">
        <v>7</v>
      </c>
      <c r="P22" s="367">
        <v>2</v>
      </c>
      <c r="Q22" s="367">
        <v>5</v>
      </c>
      <c r="R22" s="227"/>
    </row>
    <row r="23" spans="1:18" ht="20.100000000000001" customHeight="1">
      <c r="A23" s="237" t="s">
        <v>798</v>
      </c>
      <c r="B23" s="366">
        <v>12</v>
      </c>
      <c r="C23" s="367">
        <v>281</v>
      </c>
      <c r="D23" s="367">
        <v>132</v>
      </c>
      <c r="E23" s="367">
        <v>149</v>
      </c>
      <c r="F23" s="367">
        <v>190</v>
      </c>
      <c r="G23" s="367">
        <v>98</v>
      </c>
      <c r="H23" s="367">
        <v>92</v>
      </c>
      <c r="I23" s="367">
        <v>90</v>
      </c>
      <c r="J23" s="367">
        <v>34</v>
      </c>
      <c r="K23" s="367">
        <v>56</v>
      </c>
      <c r="L23" s="367">
        <v>0</v>
      </c>
      <c r="M23" s="367">
        <v>0</v>
      </c>
      <c r="N23" s="367">
        <v>0</v>
      </c>
      <c r="O23" s="367">
        <v>1</v>
      </c>
      <c r="P23" s="367">
        <v>0</v>
      </c>
      <c r="Q23" s="367">
        <v>1</v>
      </c>
      <c r="R23" s="227"/>
    </row>
    <row r="24" spans="1:18" ht="20.100000000000001" customHeight="1">
      <c r="A24" s="237" t="s">
        <v>799</v>
      </c>
      <c r="B24" s="366">
        <v>13</v>
      </c>
      <c r="C24" s="367">
        <v>16</v>
      </c>
      <c r="D24" s="367">
        <v>12</v>
      </c>
      <c r="E24" s="367">
        <v>4</v>
      </c>
      <c r="F24" s="367">
        <v>5</v>
      </c>
      <c r="G24" s="367">
        <v>4</v>
      </c>
      <c r="H24" s="367">
        <v>1</v>
      </c>
      <c r="I24" s="367">
        <v>10</v>
      </c>
      <c r="J24" s="367">
        <v>8</v>
      </c>
      <c r="K24" s="367">
        <v>2</v>
      </c>
      <c r="L24" s="367">
        <v>0</v>
      </c>
      <c r="M24" s="367">
        <v>0</v>
      </c>
      <c r="N24" s="367">
        <v>0</v>
      </c>
      <c r="O24" s="367">
        <v>1</v>
      </c>
      <c r="P24" s="367">
        <v>0</v>
      </c>
      <c r="Q24" s="367">
        <v>1</v>
      </c>
      <c r="R24" s="227"/>
    </row>
    <row r="25" spans="1:18" ht="20.100000000000001" customHeight="1">
      <c r="A25" s="237" t="s">
        <v>800</v>
      </c>
      <c r="B25" s="366">
        <v>14</v>
      </c>
      <c r="C25" s="367">
        <v>20</v>
      </c>
      <c r="D25" s="367">
        <v>4</v>
      </c>
      <c r="E25" s="367">
        <v>16</v>
      </c>
      <c r="F25" s="367">
        <v>13</v>
      </c>
      <c r="G25" s="367">
        <v>2</v>
      </c>
      <c r="H25" s="367">
        <v>11</v>
      </c>
      <c r="I25" s="367">
        <v>7</v>
      </c>
      <c r="J25" s="367">
        <v>2</v>
      </c>
      <c r="K25" s="367">
        <v>5</v>
      </c>
      <c r="L25" s="367">
        <v>0</v>
      </c>
      <c r="M25" s="367">
        <v>0</v>
      </c>
      <c r="N25" s="367">
        <v>0</v>
      </c>
      <c r="O25" s="367">
        <v>0</v>
      </c>
      <c r="P25" s="367">
        <v>0</v>
      </c>
      <c r="Q25" s="367">
        <v>0</v>
      </c>
      <c r="R25" s="227"/>
    </row>
    <row r="26" spans="1:18" ht="20.100000000000001" customHeight="1">
      <c r="A26" s="237" t="s">
        <v>801</v>
      </c>
      <c r="B26" s="366">
        <v>15</v>
      </c>
      <c r="C26" s="367">
        <v>39</v>
      </c>
      <c r="D26" s="367">
        <v>3</v>
      </c>
      <c r="E26" s="367">
        <v>36</v>
      </c>
      <c r="F26" s="367">
        <v>21</v>
      </c>
      <c r="G26" s="367">
        <v>2</v>
      </c>
      <c r="H26" s="367">
        <v>19</v>
      </c>
      <c r="I26" s="367">
        <v>17</v>
      </c>
      <c r="J26" s="367">
        <v>1</v>
      </c>
      <c r="K26" s="367">
        <v>16</v>
      </c>
      <c r="L26" s="367">
        <v>0</v>
      </c>
      <c r="M26" s="367">
        <v>0</v>
      </c>
      <c r="N26" s="367">
        <v>0</v>
      </c>
      <c r="O26" s="367">
        <v>1</v>
      </c>
      <c r="P26" s="367">
        <v>0</v>
      </c>
      <c r="Q26" s="367">
        <v>1</v>
      </c>
      <c r="R26" s="227"/>
    </row>
    <row r="27" spans="1:18" ht="20.100000000000001" customHeight="1">
      <c r="A27" s="237" t="s">
        <v>802</v>
      </c>
      <c r="B27" s="366">
        <v>16</v>
      </c>
      <c r="C27" s="367">
        <v>629</v>
      </c>
      <c r="D27" s="367">
        <v>130</v>
      </c>
      <c r="E27" s="367">
        <v>499</v>
      </c>
      <c r="F27" s="367">
        <v>514</v>
      </c>
      <c r="G27" s="367">
        <v>117</v>
      </c>
      <c r="H27" s="367">
        <v>397</v>
      </c>
      <c r="I27" s="367">
        <v>110</v>
      </c>
      <c r="J27" s="367">
        <v>12</v>
      </c>
      <c r="K27" s="367">
        <v>98</v>
      </c>
      <c r="L27" s="367">
        <v>0</v>
      </c>
      <c r="M27" s="367">
        <v>0</v>
      </c>
      <c r="N27" s="367">
        <v>0</v>
      </c>
      <c r="O27" s="367">
        <v>5</v>
      </c>
      <c r="P27" s="367">
        <v>1</v>
      </c>
      <c r="Q27" s="367">
        <v>4</v>
      </c>
      <c r="R27" s="227"/>
    </row>
    <row r="28" spans="1:18" ht="20.100000000000001" customHeight="1">
      <c r="A28" s="237" t="s">
        <v>803</v>
      </c>
      <c r="B28" s="366">
        <v>17</v>
      </c>
      <c r="C28" s="367">
        <v>41</v>
      </c>
      <c r="D28" s="367">
        <v>33</v>
      </c>
      <c r="E28" s="367">
        <v>8</v>
      </c>
      <c r="F28" s="367">
        <v>30</v>
      </c>
      <c r="G28" s="367">
        <v>24</v>
      </c>
      <c r="H28" s="367">
        <v>6</v>
      </c>
      <c r="I28" s="367">
        <v>11</v>
      </c>
      <c r="J28" s="367">
        <v>9</v>
      </c>
      <c r="K28" s="367">
        <v>2</v>
      </c>
      <c r="L28" s="367">
        <v>0</v>
      </c>
      <c r="M28" s="367">
        <v>0</v>
      </c>
      <c r="N28" s="367">
        <v>0</v>
      </c>
      <c r="O28" s="367">
        <v>0</v>
      </c>
      <c r="P28" s="367">
        <v>0</v>
      </c>
      <c r="Q28" s="367">
        <v>0</v>
      </c>
      <c r="R28" s="227"/>
    </row>
    <row r="29" spans="1:18" ht="21.75" customHeight="1">
      <c r="A29" s="237" t="s">
        <v>804</v>
      </c>
      <c r="B29" s="366">
        <v>18</v>
      </c>
      <c r="C29" s="367">
        <v>61</v>
      </c>
      <c r="D29" s="367">
        <v>18</v>
      </c>
      <c r="E29" s="367">
        <v>43</v>
      </c>
      <c r="F29" s="367">
        <v>48</v>
      </c>
      <c r="G29" s="367">
        <v>13</v>
      </c>
      <c r="H29" s="367">
        <v>35</v>
      </c>
      <c r="I29" s="367">
        <v>12</v>
      </c>
      <c r="J29" s="367">
        <v>4</v>
      </c>
      <c r="K29" s="367">
        <v>8</v>
      </c>
      <c r="L29" s="367">
        <v>0</v>
      </c>
      <c r="M29" s="367">
        <v>0</v>
      </c>
      <c r="N29" s="367">
        <v>0</v>
      </c>
      <c r="O29" s="367">
        <v>1</v>
      </c>
      <c r="P29" s="367">
        <v>1</v>
      </c>
      <c r="Q29" s="367">
        <v>0</v>
      </c>
      <c r="R29" s="227"/>
    </row>
    <row r="30" spans="1:18" ht="21" customHeight="1">
      <c r="A30" s="237" t="s">
        <v>805</v>
      </c>
      <c r="B30" s="366">
        <v>19</v>
      </c>
      <c r="C30" s="367">
        <v>4</v>
      </c>
      <c r="D30" s="367">
        <v>0</v>
      </c>
      <c r="E30" s="367">
        <v>4</v>
      </c>
      <c r="F30" s="367">
        <v>0</v>
      </c>
      <c r="G30" s="367">
        <v>0</v>
      </c>
      <c r="H30" s="367">
        <v>0</v>
      </c>
      <c r="I30" s="367">
        <v>4</v>
      </c>
      <c r="J30" s="367">
        <v>0</v>
      </c>
      <c r="K30" s="367">
        <v>4</v>
      </c>
      <c r="L30" s="367">
        <v>0</v>
      </c>
      <c r="M30" s="367">
        <v>0</v>
      </c>
      <c r="N30" s="367">
        <v>0</v>
      </c>
      <c r="O30" s="367">
        <v>0</v>
      </c>
      <c r="P30" s="367">
        <v>0</v>
      </c>
      <c r="Q30" s="367">
        <v>0</v>
      </c>
      <c r="R30" s="227"/>
    </row>
    <row r="31" spans="1:18" ht="20.100000000000001" customHeight="1">
      <c r="A31" s="237" t="s">
        <v>806</v>
      </c>
      <c r="B31" s="366">
        <v>20</v>
      </c>
      <c r="C31" s="367">
        <v>8</v>
      </c>
      <c r="D31" s="367">
        <v>3</v>
      </c>
      <c r="E31" s="367">
        <v>5</v>
      </c>
      <c r="F31" s="367">
        <v>2</v>
      </c>
      <c r="G31" s="367">
        <v>1</v>
      </c>
      <c r="H31" s="367">
        <v>1</v>
      </c>
      <c r="I31" s="367">
        <v>6</v>
      </c>
      <c r="J31" s="367">
        <v>2</v>
      </c>
      <c r="K31" s="367">
        <v>4</v>
      </c>
      <c r="L31" s="367">
        <v>0</v>
      </c>
      <c r="M31" s="367">
        <v>0</v>
      </c>
      <c r="N31" s="367">
        <v>0</v>
      </c>
      <c r="O31" s="367">
        <v>0</v>
      </c>
      <c r="P31" s="367">
        <v>0</v>
      </c>
      <c r="Q31" s="367">
        <v>0</v>
      </c>
      <c r="R31" s="227"/>
    </row>
    <row r="32" spans="1:18" ht="20.100000000000001" customHeight="1">
      <c r="A32" s="237" t="s">
        <v>807</v>
      </c>
      <c r="B32" s="366">
        <v>21</v>
      </c>
      <c r="C32" s="367">
        <v>6102</v>
      </c>
      <c r="D32" s="367">
        <v>2362</v>
      </c>
      <c r="E32" s="367">
        <v>3740</v>
      </c>
      <c r="F32" s="367">
        <v>3769</v>
      </c>
      <c r="G32" s="367">
        <v>1514</v>
      </c>
      <c r="H32" s="367">
        <v>2255</v>
      </c>
      <c r="I32" s="367">
        <v>2170</v>
      </c>
      <c r="J32" s="367">
        <v>781</v>
      </c>
      <c r="K32" s="367">
        <v>1389</v>
      </c>
      <c r="L32" s="367">
        <v>0</v>
      </c>
      <c r="M32" s="367">
        <v>0</v>
      </c>
      <c r="N32" s="367">
        <v>0</v>
      </c>
      <c r="O32" s="367">
        <v>163</v>
      </c>
      <c r="P32" s="367">
        <v>67</v>
      </c>
      <c r="Q32" s="367">
        <v>96</v>
      </c>
      <c r="R32" s="227"/>
    </row>
    <row r="33" spans="1:18" ht="20.100000000000001" customHeight="1">
      <c r="A33" s="237" t="s">
        <v>808</v>
      </c>
      <c r="B33" s="366">
        <v>22</v>
      </c>
      <c r="C33" s="367">
        <v>705</v>
      </c>
      <c r="D33" s="367">
        <v>347</v>
      </c>
      <c r="E33" s="367">
        <v>358</v>
      </c>
      <c r="F33" s="367">
        <v>301</v>
      </c>
      <c r="G33" s="367">
        <v>134</v>
      </c>
      <c r="H33" s="367">
        <v>167</v>
      </c>
      <c r="I33" s="367">
        <v>398</v>
      </c>
      <c r="J33" s="367">
        <v>209</v>
      </c>
      <c r="K33" s="367">
        <v>189</v>
      </c>
      <c r="L33" s="367">
        <v>0</v>
      </c>
      <c r="M33" s="367">
        <v>0</v>
      </c>
      <c r="N33" s="367">
        <v>0</v>
      </c>
      <c r="O33" s="367">
        <v>6</v>
      </c>
      <c r="P33" s="367">
        <v>4</v>
      </c>
      <c r="Q33" s="367">
        <v>2</v>
      </c>
      <c r="R33" s="227"/>
    </row>
    <row r="34" spans="1:18" ht="20.100000000000001" customHeight="1">
      <c r="A34" s="237" t="s">
        <v>809</v>
      </c>
      <c r="B34" s="366">
        <v>23</v>
      </c>
      <c r="C34" s="367">
        <v>211</v>
      </c>
      <c r="D34" s="367">
        <v>34</v>
      </c>
      <c r="E34" s="367">
        <v>177</v>
      </c>
      <c r="F34" s="367">
        <v>162</v>
      </c>
      <c r="G34" s="367">
        <v>27</v>
      </c>
      <c r="H34" s="367">
        <v>135</v>
      </c>
      <c r="I34" s="367">
        <v>12</v>
      </c>
      <c r="J34" s="367">
        <v>1</v>
      </c>
      <c r="K34" s="367">
        <v>11</v>
      </c>
      <c r="L34" s="367">
        <v>0</v>
      </c>
      <c r="M34" s="367">
        <v>0</v>
      </c>
      <c r="N34" s="367">
        <v>0</v>
      </c>
      <c r="O34" s="367">
        <v>37</v>
      </c>
      <c r="P34" s="367">
        <v>6</v>
      </c>
      <c r="Q34" s="367">
        <v>31</v>
      </c>
      <c r="R34" s="227"/>
    </row>
    <row r="35" spans="1:18" ht="20.100000000000001" customHeight="1">
      <c r="A35" s="237" t="s">
        <v>810</v>
      </c>
      <c r="B35" s="366">
        <v>24</v>
      </c>
      <c r="C35" s="367">
        <v>3</v>
      </c>
      <c r="D35" s="367">
        <v>2</v>
      </c>
      <c r="E35" s="367">
        <v>1</v>
      </c>
      <c r="F35" s="367">
        <v>0</v>
      </c>
      <c r="G35" s="367">
        <v>0</v>
      </c>
      <c r="H35" s="367">
        <v>0</v>
      </c>
      <c r="I35" s="367">
        <v>3</v>
      </c>
      <c r="J35" s="367">
        <v>2</v>
      </c>
      <c r="K35" s="367">
        <v>1</v>
      </c>
      <c r="L35" s="367">
        <v>0</v>
      </c>
      <c r="M35" s="367">
        <v>0</v>
      </c>
      <c r="N35" s="367">
        <v>0</v>
      </c>
      <c r="O35" s="367">
        <v>0</v>
      </c>
      <c r="P35" s="367">
        <v>0</v>
      </c>
      <c r="Q35" s="367">
        <v>0</v>
      </c>
      <c r="R35" s="227"/>
    </row>
    <row r="36" spans="1:18" ht="20.100000000000001" customHeight="1">
      <c r="A36" s="237" t="s">
        <v>811</v>
      </c>
      <c r="B36" s="366">
        <v>25</v>
      </c>
      <c r="C36" s="367">
        <v>16</v>
      </c>
      <c r="D36" s="367">
        <v>2</v>
      </c>
      <c r="E36" s="367">
        <v>14</v>
      </c>
      <c r="F36" s="367">
        <v>5</v>
      </c>
      <c r="G36" s="367">
        <v>1</v>
      </c>
      <c r="H36" s="367">
        <v>4</v>
      </c>
      <c r="I36" s="367">
        <v>11</v>
      </c>
      <c r="J36" s="367">
        <v>1</v>
      </c>
      <c r="K36" s="367">
        <v>10</v>
      </c>
      <c r="L36" s="367">
        <v>0</v>
      </c>
      <c r="M36" s="367">
        <v>0</v>
      </c>
      <c r="N36" s="367">
        <v>0</v>
      </c>
      <c r="O36" s="367">
        <v>0</v>
      </c>
      <c r="P36" s="367">
        <v>0</v>
      </c>
      <c r="Q36" s="367">
        <v>0</v>
      </c>
      <c r="R36" s="227"/>
    </row>
    <row r="37" spans="1:18" ht="20.100000000000001" customHeight="1">
      <c r="A37" s="237" t="s">
        <v>812</v>
      </c>
      <c r="B37" s="366">
        <v>26</v>
      </c>
      <c r="C37" s="367">
        <v>46</v>
      </c>
      <c r="D37" s="367">
        <v>2</v>
      </c>
      <c r="E37" s="367">
        <v>44</v>
      </c>
      <c r="F37" s="367">
        <v>28</v>
      </c>
      <c r="G37" s="367">
        <v>1</v>
      </c>
      <c r="H37" s="367">
        <v>27</v>
      </c>
      <c r="I37" s="367">
        <v>18</v>
      </c>
      <c r="J37" s="367">
        <v>1</v>
      </c>
      <c r="K37" s="367">
        <v>17</v>
      </c>
      <c r="L37" s="367">
        <v>0</v>
      </c>
      <c r="M37" s="367">
        <v>0</v>
      </c>
      <c r="N37" s="367">
        <v>0</v>
      </c>
      <c r="O37" s="367">
        <v>0</v>
      </c>
      <c r="P37" s="367">
        <v>0</v>
      </c>
      <c r="Q37" s="367">
        <v>0</v>
      </c>
      <c r="R37" s="227"/>
    </row>
    <row r="38" spans="1:18" ht="20.100000000000001" customHeight="1">
      <c r="A38" s="237" t="s">
        <v>813</v>
      </c>
      <c r="B38" s="366">
        <v>27</v>
      </c>
      <c r="C38" s="367">
        <v>43</v>
      </c>
      <c r="D38" s="367">
        <v>7</v>
      </c>
      <c r="E38" s="367">
        <v>36</v>
      </c>
      <c r="F38" s="367">
        <v>21</v>
      </c>
      <c r="G38" s="367">
        <v>3</v>
      </c>
      <c r="H38" s="367">
        <v>18</v>
      </c>
      <c r="I38" s="367">
        <v>22</v>
      </c>
      <c r="J38" s="367">
        <v>4</v>
      </c>
      <c r="K38" s="367">
        <v>18</v>
      </c>
      <c r="L38" s="367">
        <v>0</v>
      </c>
      <c r="M38" s="367">
        <v>0</v>
      </c>
      <c r="N38" s="367">
        <v>0</v>
      </c>
      <c r="O38" s="367">
        <v>0</v>
      </c>
      <c r="P38" s="367">
        <v>0</v>
      </c>
      <c r="Q38" s="367">
        <v>0</v>
      </c>
      <c r="R38" s="227"/>
    </row>
    <row r="39" spans="1:18" ht="20.100000000000001" customHeight="1">
      <c r="A39" s="237" t="s">
        <v>814</v>
      </c>
      <c r="B39" s="366">
        <v>28</v>
      </c>
      <c r="C39" s="367">
        <v>302</v>
      </c>
      <c r="D39" s="367">
        <v>16</v>
      </c>
      <c r="E39" s="367">
        <v>286</v>
      </c>
      <c r="F39" s="367">
        <v>208</v>
      </c>
      <c r="G39" s="367">
        <v>10</v>
      </c>
      <c r="H39" s="367">
        <v>198</v>
      </c>
      <c r="I39" s="367">
        <v>91</v>
      </c>
      <c r="J39" s="367">
        <v>4</v>
      </c>
      <c r="K39" s="367">
        <v>87</v>
      </c>
      <c r="L39" s="367">
        <v>0</v>
      </c>
      <c r="M39" s="367">
        <v>0</v>
      </c>
      <c r="N39" s="367">
        <v>0</v>
      </c>
      <c r="O39" s="367">
        <v>3</v>
      </c>
      <c r="P39" s="367">
        <v>2</v>
      </c>
      <c r="Q39" s="367">
        <v>1</v>
      </c>
      <c r="R39" s="227"/>
    </row>
    <row r="40" spans="1:18" ht="20.100000000000001" customHeight="1">
      <c r="A40" s="237" t="s">
        <v>815</v>
      </c>
      <c r="B40" s="366">
        <v>29</v>
      </c>
      <c r="C40" s="367">
        <v>83</v>
      </c>
      <c r="D40" s="367">
        <v>11</v>
      </c>
      <c r="E40" s="367">
        <v>72</v>
      </c>
      <c r="F40" s="367">
        <v>71</v>
      </c>
      <c r="G40" s="367">
        <v>10</v>
      </c>
      <c r="H40" s="367">
        <v>61</v>
      </c>
      <c r="I40" s="367">
        <v>12</v>
      </c>
      <c r="J40" s="367">
        <v>1</v>
      </c>
      <c r="K40" s="367">
        <v>11</v>
      </c>
      <c r="L40" s="367">
        <v>0</v>
      </c>
      <c r="M40" s="367">
        <v>0</v>
      </c>
      <c r="N40" s="367">
        <v>0</v>
      </c>
      <c r="O40" s="367">
        <v>0</v>
      </c>
      <c r="P40" s="367">
        <v>0</v>
      </c>
      <c r="Q40" s="367">
        <v>0</v>
      </c>
      <c r="R40" s="227"/>
    </row>
    <row r="41" spans="1:18" ht="20.100000000000001" customHeight="1">
      <c r="A41" s="237" t="s">
        <v>816</v>
      </c>
      <c r="B41" s="366">
        <v>30</v>
      </c>
      <c r="C41" s="367">
        <v>31</v>
      </c>
      <c r="D41" s="367">
        <v>24</v>
      </c>
      <c r="E41" s="367">
        <v>7</v>
      </c>
      <c r="F41" s="367">
        <v>16</v>
      </c>
      <c r="G41" s="367">
        <v>11</v>
      </c>
      <c r="H41" s="367">
        <v>5</v>
      </c>
      <c r="I41" s="367">
        <v>15</v>
      </c>
      <c r="J41" s="367">
        <v>13</v>
      </c>
      <c r="K41" s="367">
        <v>2</v>
      </c>
      <c r="L41" s="367">
        <v>0</v>
      </c>
      <c r="M41" s="367">
        <v>0</v>
      </c>
      <c r="N41" s="367">
        <v>0</v>
      </c>
      <c r="O41" s="367">
        <v>0</v>
      </c>
      <c r="P41" s="367">
        <v>0</v>
      </c>
      <c r="Q41" s="367">
        <v>0</v>
      </c>
      <c r="R41" s="227"/>
    </row>
    <row r="42" spans="1:18" ht="20.100000000000001" customHeight="1">
      <c r="A42" s="237" t="s">
        <v>817</v>
      </c>
      <c r="B42" s="366">
        <v>31</v>
      </c>
      <c r="C42" s="367">
        <v>84</v>
      </c>
      <c r="D42" s="367">
        <v>24</v>
      </c>
      <c r="E42" s="367">
        <v>60</v>
      </c>
      <c r="F42" s="367">
        <v>73</v>
      </c>
      <c r="G42" s="367">
        <v>20</v>
      </c>
      <c r="H42" s="367">
        <v>53</v>
      </c>
      <c r="I42" s="367">
        <v>11</v>
      </c>
      <c r="J42" s="367">
        <v>4</v>
      </c>
      <c r="K42" s="367">
        <v>7</v>
      </c>
      <c r="L42" s="367">
        <v>0</v>
      </c>
      <c r="M42" s="367">
        <v>0</v>
      </c>
      <c r="N42" s="367">
        <v>0</v>
      </c>
      <c r="O42" s="367">
        <v>0</v>
      </c>
      <c r="P42" s="367">
        <v>0</v>
      </c>
      <c r="Q42" s="367">
        <v>0</v>
      </c>
      <c r="R42" s="227"/>
    </row>
    <row r="43" spans="1:18" ht="20.100000000000001" customHeight="1">
      <c r="A43" s="237" t="s">
        <v>818</v>
      </c>
      <c r="B43" s="366">
        <v>32</v>
      </c>
      <c r="C43" s="367">
        <v>206</v>
      </c>
      <c r="D43" s="367">
        <v>30</v>
      </c>
      <c r="E43" s="367">
        <v>176</v>
      </c>
      <c r="F43" s="367">
        <v>132</v>
      </c>
      <c r="G43" s="367">
        <v>18</v>
      </c>
      <c r="H43" s="367">
        <v>114</v>
      </c>
      <c r="I43" s="367">
        <v>73</v>
      </c>
      <c r="J43" s="367">
        <v>11</v>
      </c>
      <c r="K43" s="367">
        <v>62</v>
      </c>
      <c r="L43" s="367">
        <v>0</v>
      </c>
      <c r="M43" s="367">
        <v>0</v>
      </c>
      <c r="N43" s="367">
        <v>0</v>
      </c>
      <c r="O43" s="367">
        <v>1</v>
      </c>
      <c r="P43" s="367">
        <v>1</v>
      </c>
      <c r="Q43" s="367">
        <v>0</v>
      </c>
      <c r="R43" s="227"/>
    </row>
    <row r="44" spans="1:18" ht="20.100000000000001" customHeight="1">
      <c r="A44" s="237" t="s">
        <v>819</v>
      </c>
      <c r="B44" s="366">
        <v>33</v>
      </c>
      <c r="C44" s="367">
        <v>88</v>
      </c>
      <c r="D44" s="367">
        <v>23</v>
      </c>
      <c r="E44" s="367">
        <v>65</v>
      </c>
      <c r="F44" s="367">
        <v>59</v>
      </c>
      <c r="G44" s="367">
        <v>14</v>
      </c>
      <c r="H44" s="367">
        <v>45</v>
      </c>
      <c r="I44" s="367">
        <v>27</v>
      </c>
      <c r="J44" s="367">
        <v>9</v>
      </c>
      <c r="K44" s="367">
        <v>18</v>
      </c>
      <c r="L44" s="367">
        <v>0</v>
      </c>
      <c r="M44" s="367">
        <v>0</v>
      </c>
      <c r="N44" s="367">
        <v>0</v>
      </c>
      <c r="O44" s="367">
        <v>2</v>
      </c>
      <c r="P44" s="367">
        <v>0</v>
      </c>
      <c r="Q44" s="367">
        <v>2</v>
      </c>
      <c r="R44" s="227"/>
    </row>
    <row r="45" spans="1:18" ht="20.100000000000001" customHeight="1">
      <c r="A45" s="237" t="s">
        <v>820</v>
      </c>
      <c r="B45" s="366">
        <v>34</v>
      </c>
      <c r="C45" s="367">
        <v>58</v>
      </c>
      <c r="D45" s="367">
        <v>8</v>
      </c>
      <c r="E45" s="367">
        <v>50</v>
      </c>
      <c r="F45" s="367">
        <v>37</v>
      </c>
      <c r="G45" s="367">
        <v>3</v>
      </c>
      <c r="H45" s="367">
        <v>34</v>
      </c>
      <c r="I45" s="367">
        <v>20</v>
      </c>
      <c r="J45" s="367">
        <v>5</v>
      </c>
      <c r="K45" s="367">
        <v>15</v>
      </c>
      <c r="L45" s="367">
        <v>0</v>
      </c>
      <c r="M45" s="367">
        <v>0</v>
      </c>
      <c r="N45" s="367">
        <v>0</v>
      </c>
      <c r="O45" s="367">
        <v>1</v>
      </c>
      <c r="P45" s="367">
        <v>0</v>
      </c>
      <c r="Q45" s="367">
        <v>1</v>
      </c>
      <c r="R45" s="227"/>
    </row>
    <row r="46" spans="1:18" ht="20.100000000000001" customHeight="1">
      <c r="A46" s="237" t="s">
        <v>821</v>
      </c>
      <c r="B46" s="366">
        <v>35</v>
      </c>
      <c r="C46" s="367">
        <v>364</v>
      </c>
      <c r="D46" s="367">
        <v>243</v>
      </c>
      <c r="E46" s="367">
        <v>121</v>
      </c>
      <c r="F46" s="367">
        <v>204</v>
      </c>
      <c r="G46" s="367">
        <v>112</v>
      </c>
      <c r="H46" s="367">
        <v>92</v>
      </c>
      <c r="I46" s="367">
        <v>157</v>
      </c>
      <c r="J46" s="367">
        <v>128</v>
      </c>
      <c r="K46" s="367">
        <v>29</v>
      </c>
      <c r="L46" s="367">
        <v>0</v>
      </c>
      <c r="M46" s="367">
        <v>0</v>
      </c>
      <c r="N46" s="367">
        <v>0</v>
      </c>
      <c r="O46" s="367">
        <v>3</v>
      </c>
      <c r="P46" s="367">
        <v>3</v>
      </c>
      <c r="Q46" s="367">
        <v>0</v>
      </c>
      <c r="R46" s="227"/>
    </row>
    <row r="47" spans="1:18" ht="20.100000000000001" customHeight="1">
      <c r="A47" s="237" t="s">
        <v>822</v>
      </c>
      <c r="B47" s="366">
        <v>36</v>
      </c>
      <c r="C47" s="367">
        <v>693</v>
      </c>
      <c r="D47" s="367">
        <v>31</v>
      </c>
      <c r="E47" s="367">
        <v>662</v>
      </c>
      <c r="F47" s="367">
        <v>546</v>
      </c>
      <c r="G47" s="367">
        <v>30</v>
      </c>
      <c r="H47" s="367">
        <v>516</v>
      </c>
      <c r="I47" s="367">
        <v>144</v>
      </c>
      <c r="J47" s="367">
        <v>1</v>
      </c>
      <c r="K47" s="367">
        <v>143</v>
      </c>
      <c r="L47" s="367">
        <v>0</v>
      </c>
      <c r="M47" s="367">
        <v>0</v>
      </c>
      <c r="N47" s="367">
        <v>0</v>
      </c>
      <c r="O47" s="367">
        <v>3</v>
      </c>
      <c r="P47" s="367">
        <v>0</v>
      </c>
      <c r="Q47" s="367">
        <v>3</v>
      </c>
      <c r="R47" s="227"/>
    </row>
    <row r="48" spans="1:18" ht="20.100000000000001" customHeight="1">
      <c r="A48" s="237" t="s">
        <v>823</v>
      </c>
      <c r="B48" s="366">
        <v>37</v>
      </c>
      <c r="C48" s="367">
        <v>2332</v>
      </c>
      <c r="D48" s="367">
        <v>1047</v>
      </c>
      <c r="E48" s="367">
        <v>1285</v>
      </c>
      <c r="F48" s="367">
        <v>981</v>
      </c>
      <c r="G48" s="367">
        <v>500</v>
      </c>
      <c r="H48" s="367">
        <v>481</v>
      </c>
      <c r="I48" s="367">
        <v>1190</v>
      </c>
      <c r="J48" s="367">
        <v>478</v>
      </c>
      <c r="K48" s="367">
        <v>712</v>
      </c>
      <c r="L48" s="367">
        <v>0</v>
      </c>
      <c r="M48" s="367">
        <v>0</v>
      </c>
      <c r="N48" s="367">
        <v>0</v>
      </c>
      <c r="O48" s="367">
        <v>161</v>
      </c>
      <c r="P48" s="367">
        <v>69</v>
      </c>
      <c r="Q48" s="367">
        <v>92</v>
      </c>
      <c r="R48" s="227"/>
    </row>
    <row r="49" spans="1:18" ht="15" customHeight="1">
      <c r="A49" s="227"/>
      <c r="B49" s="345"/>
      <c r="C49" s="345"/>
      <c r="D49" s="346"/>
      <c r="E49" s="346"/>
      <c r="F49" s="346"/>
      <c r="G49" s="346"/>
      <c r="H49" s="346"/>
      <c r="I49" s="227"/>
      <c r="J49" s="227"/>
      <c r="K49" s="227"/>
      <c r="L49" s="227"/>
      <c r="M49" s="227"/>
      <c r="N49" s="227"/>
      <c r="O49" s="227"/>
      <c r="P49" s="227"/>
      <c r="Q49" s="227"/>
      <c r="R49" s="227"/>
    </row>
    <row r="50" spans="1:18" ht="15" customHeight="1">
      <c r="A50" s="227"/>
      <c r="B50" s="345"/>
      <c r="C50" s="345"/>
      <c r="D50" s="346"/>
      <c r="E50" s="346"/>
      <c r="F50" s="346"/>
      <c r="G50" s="346"/>
      <c r="H50" s="346"/>
      <c r="I50" s="227"/>
      <c r="J50" s="227"/>
      <c r="K50" s="227"/>
      <c r="L50" s="227"/>
      <c r="M50" s="227"/>
      <c r="N50" s="227"/>
      <c r="O50" s="227"/>
      <c r="P50" s="227"/>
      <c r="Q50" s="227"/>
      <c r="R50" s="227"/>
    </row>
    <row r="51" spans="1:18" ht="60" customHeight="1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</row>
    <row r="52" spans="1:18" ht="9.9499999999999993" customHeight="1">
      <c r="A52" s="227"/>
      <c r="B52" s="247"/>
      <c r="C52" s="247"/>
      <c r="D52" s="247"/>
      <c r="E52" s="103"/>
      <c r="F52" s="103"/>
      <c r="G52" s="103"/>
      <c r="H52" s="227"/>
      <c r="I52" s="103"/>
      <c r="J52" s="103"/>
      <c r="K52" s="103"/>
      <c r="L52" s="227"/>
      <c r="M52" s="103"/>
      <c r="N52" s="103"/>
      <c r="O52" s="103"/>
      <c r="P52" s="227"/>
      <c r="Q52" s="227"/>
      <c r="R52" s="227"/>
    </row>
    <row r="53" spans="1:18" ht="3" customHeight="1">
      <c r="A53" s="227"/>
      <c r="B53" s="227"/>
      <c r="C53" s="227"/>
      <c r="D53" s="227"/>
      <c r="E53" s="103"/>
      <c r="F53" s="103"/>
      <c r="G53" s="103"/>
      <c r="H53" s="227"/>
      <c r="I53" s="103"/>
      <c r="J53" s="103"/>
      <c r="K53" s="103"/>
      <c r="L53" s="227"/>
      <c r="M53" s="103"/>
      <c r="N53" s="103"/>
      <c r="O53" s="103"/>
      <c r="P53" s="227"/>
      <c r="Q53" s="227"/>
      <c r="R53" s="227"/>
    </row>
    <row r="54" spans="1:18" ht="3.95" customHeight="1">
      <c r="A54" s="227"/>
      <c r="B54" s="227"/>
      <c r="C54" s="227"/>
      <c r="D54" s="227"/>
      <c r="E54" s="247"/>
      <c r="F54" s="247"/>
      <c r="G54" s="247"/>
      <c r="H54" s="227"/>
      <c r="I54" s="247"/>
      <c r="J54" s="247"/>
      <c r="K54" s="247"/>
      <c r="L54" s="227"/>
      <c r="M54" s="247"/>
      <c r="N54" s="247"/>
      <c r="O54" s="247"/>
      <c r="P54" s="227"/>
      <c r="Q54" s="227"/>
      <c r="R54" s="227"/>
    </row>
    <row r="55" spans="1:18" ht="8.1" customHeight="1">
      <c r="A55" s="247"/>
      <c r="B55" s="227"/>
      <c r="C55" s="227"/>
      <c r="D55" s="227"/>
      <c r="E55" s="247"/>
      <c r="F55" s="247"/>
      <c r="G55" s="247"/>
      <c r="H55" s="227"/>
      <c r="I55" s="247"/>
      <c r="J55" s="247"/>
      <c r="K55" s="247"/>
      <c r="L55" s="227"/>
      <c r="M55" s="247"/>
      <c r="N55" s="247"/>
      <c r="O55" s="247"/>
      <c r="P55" s="227"/>
      <c r="Q55" s="227"/>
      <c r="R55" s="227"/>
    </row>
    <row r="56" spans="1:18" ht="12.95" customHeight="1">
      <c r="A56" s="247"/>
      <c r="B56" s="247"/>
      <c r="C56" s="247"/>
      <c r="D56" s="247"/>
      <c r="E56" s="103"/>
      <c r="F56" s="103"/>
      <c r="G56" s="103"/>
      <c r="H56" s="227"/>
      <c r="I56" s="103"/>
      <c r="J56" s="103"/>
      <c r="K56" s="103"/>
      <c r="L56" s="227"/>
      <c r="M56" s="103"/>
      <c r="N56" s="103"/>
      <c r="O56" s="103"/>
      <c r="P56" s="227"/>
      <c r="Q56" s="227"/>
      <c r="R56" s="227"/>
    </row>
    <row r="57" spans="1:18" ht="5.0999999999999996" customHeight="1">
      <c r="A57" s="247"/>
      <c r="B57" s="247"/>
      <c r="C57" s="247"/>
      <c r="D57" s="247"/>
      <c r="E57" s="247"/>
      <c r="F57" s="247"/>
      <c r="G57" s="247"/>
      <c r="H57" s="227"/>
      <c r="I57" s="247"/>
      <c r="J57" s="247"/>
      <c r="K57" s="247"/>
      <c r="L57" s="227"/>
      <c r="M57" s="247"/>
      <c r="N57" s="247"/>
      <c r="O57" s="247"/>
      <c r="P57" s="227"/>
      <c r="Q57" s="227"/>
      <c r="R57" s="227"/>
    </row>
    <row r="58" spans="1:18" ht="3" customHeight="1">
      <c r="A58" s="247"/>
      <c r="B58" s="227"/>
      <c r="C58" s="227"/>
      <c r="D58" s="227"/>
      <c r="E58" s="247"/>
      <c r="F58" s="247"/>
      <c r="G58" s="247"/>
      <c r="H58" s="227"/>
      <c r="I58" s="247"/>
      <c r="J58" s="247"/>
      <c r="K58" s="247"/>
      <c r="L58" s="227"/>
      <c r="M58" s="247"/>
      <c r="N58" s="247"/>
      <c r="O58" s="247"/>
      <c r="P58" s="227"/>
      <c r="Q58" s="227"/>
      <c r="R58" s="227"/>
    </row>
    <row r="59" spans="1:18" ht="3.95" customHeight="1">
      <c r="A59" s="227"/>
      <c r="B59" s="227"/>
      <c r="C59" s="227"/>
      <c r="D59" s="227"/>
      <c r="E59" s="247"/>
      <c r="F59" s="247"/>
      <c r="G59" s="247"/>
      <c r="H59" s="227"/>
      <c r="I59" s="247"/>
      <c r="J59" s="247"/>
      <c r="K59" s="247"/>
      <c r="L59" s="227"/>
      <c r="M59" s="247"/>
      <c r="N59" s="247"/>
      <c r="O59" s="247"/>
      <c r="P59" s="227"/>
      <c r="Q59" s="227"/>
      <c r="R59" s="227"/>
    </row>
    <row r="60" spans="1:18" ht="0.95" customHeight="1">
      <c r="A60" s="227"/>
      <c r="B60" s="227"/>
      <c r="C60" s="227"/>
      <c r="D60" s="227"/>
      <c r="E60" s="103"/>
      <c r="F60" s="103"/>
      <c r="G60" s="103"/>
      <c r="H60" s="227"/>
      <c r="I60" s="103"/>
      <c r="J60" s="103"/>
      <c r="K60" s="103"/>
      <c r="L60" s="227"/>
      <c r="M60" s="103"/>
      <c r="N60" s="103"/>
      <c r="O60" s="103"/>
      <c r="P60" s="227"/>
      <c r="Q60" s="227"/>
      <c r="R60" s="227"/>
    </row>
    <row r="61" spans="1:18" ht="9.9499999999999993" customHeight="1">
      <c r="A61" s="227"/>
      <c r="B61" s="247"/>
      <c r="C61" s="247"/>
      <c r="D61" s="247"/>
      <c r="E61" s="103"/>
      <c r="F61" s="103"/>
      <c r="G61" s="103"/>
      <c r="H61" s="227"/>
      <c r="I61" s="103"/>
      <c r="J61" s="103"/>
      <c r="K61" s="103"/>
      <c r="L61" s="227"/>
      <c r="M61" s="103"/>
      <c r="N61" s="103"/>
      <c r="O61" s="103"/>
      <c r="P61" s="227"/>
      <c r="Q61" s="227"/>
      <c r="R61" s="227"/>
    </row>
    <row r="62" spans="1:18" ht="2.1" customHeight="1">
      <c r="A62" s="227"/>
      <c r="B62" s="227"/>
      <c r="C62" s="227"/>
      <c r="D62" s="227"/>
      <c r="E62" s="103"/>
      <c r="F62" s="103"/>
      <c r="G62" s="103"/>
      <c r="H62" s="227"/>
      <c r="I62" s="103"/>
      <c r="J62" s="103"/>
      <c r="K62" s="103"/>
      <c r="L62" s="227"/>
      <c r="M62" s="103"/>
      <c r="N62" s="103"/>
      <c r="O62" s="103"/>
      <c r="P62" s="227"/>
      <c r="Q62" s="227"/>
      <c r="R62" s="227"/>
    </row>
    <row r="63" spans="1:18" ht="12" customHeight="1">
      <c r="A63" s="227"/>
      <c r="B63" s="227"/>
      <c r="C63" s="227"/>
      <c r="D63" s="227"/>
      <c r="E63" s="247"/>
      <c r="F63" s="247"/>
      <c r="G63" s="247"/>
      <c r="H63" s="227"/>
      <c r="I63" s="247"/>
      <c r="J63" s="247"/>
      <c r="K63" s="247"/>
      <c r="L63" s="227"/>
      <c r="M63" s="247"/>
      <c r="N63" s="247"/>
      <c r="O63" s="247"/>
      <c r="P63" s="227"/>
      <c r="Q63" s="227"/>
      <c r="R63" s="227"/>
    </row>
    <row r="64" spans="1:18" ht="15.95" customHeight="1">
      <c r="A64" s="227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</row>
    <row r="65" spans="1:18" ht="14.1" customHeight="1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27"/>
    </row>
    <row r="66" spans="1:18" ht="9.9499999999999993" customHeight="1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</row>
    <row r="67" spans="1:18" ht="30" customHeight="1">
      <c r="A67" s="103"/>
      <c r="B67" s="103"/>
      <c r="C67" s="103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</row>
    <row r="68" spans="1:18" ht="30.95" customHeight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</row>
  </sheetData>
  <mergeCells count="18">
    <mergeCell ref="O9:O10"/>
    <mergeCell ref="P9:Q9"/>
    <mergeCell ref="F9:F10"/>
    <mergeCell ref="G9:H9"/>
    <mergeCell ref="I9:I10"/>
    <mergeCell ref="J9:K9"/>
    <mergeCell ref="L9:L10"/>
    <mergeCell ref="M9:N9"/>
    <mergeCell ref="A1:C2"/>
    <mergeCell ref="P1:Q1"/>
    <mergeCell ref="A3:Q3"/>
    <mergeCell ref="L5:Q5"/>
    <mergeCell ref="A8:A10"/>
    <mergeCell ref="B8:B10"/>
    <mergeCell ref="C8:C10"/>
    <mergeCell ref="D8:Q8"/>
    <mergeCell ref="D9:D10"/>
    <mergeCell ref="E9:E10"/>
  </mergeCells>
  <pageMargins left="0.64" right="0" top="0" bottom="0" header="0" footer="0"/>
  <pageSetup scale="65" orientation="portrait" r:id="rId1"/>
  <headerFooter alignWithMargins="0"/>
  <rowBreaks count="1" manualBreakCount="1">
    <brk id="63" max="16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4029-E5E5-480A-B609-D5C7B0701DC6}">
  <dimension ref="A1:AU74"/>
  <sheetViews>
    <sheetView tabSelected="1" view="pageBreakPreview" zoomScale="115" zoomScaleNormal="100" zoomScaleSheetLayoutView="115" workbookViewId="0">
      <selection activeCell="AA5" sqref="AA5"/>
    </sheetView>
  </sheetViews>
  <sheetFormatPr defaultColWidth="5.140625" defaultRowHeight="42.6" customHeight="1"/>
  <cols>
    <col min="1" max="1" width="25.42578125" style="68" customWidth="1"/>
    <col min="2" max="2" width="5.140625" style="101" customWidth="1"/>
    <col min="3" max="3" width="6" style="68" customWidth="1"/>
    <col min="4" max="255" width="5.140625" style="68"/>
    <col min="256" max="256" width="25.42578125" style="68" customWidth="1"/>
    <col min="257" max="257" width="5.140625" style="68"/>
    <col min="258" max="258" width="6" style="68" customWidth="1"/>
    <col min="259" max="278" width="5.140625" style="68"/>
    <col min="279" max="279" width="11.5703125" style="68" bestFit="1" customWidth="1"/>
    <col min="280" max="511" width="5.140625" style="68"/>
    <col min="512" max="512" width="25.42578125" style="68" customWidth="1"/>
    <col min="513" max="513" width="5.140625" style="68"/>
    <col min="514" max="514" width="6" style="68" customWidth="1"/>
    <col min="515" max="534" width="5.140625" style="68"/>
    <col min="535" max="535" width="11.5703125" style="68" bestFit="1" customWidth="1"/>
    <col min="536" max="767" width="5.140625" style="68"/>
    <col min="768" max="768" width="25.42578125" style="68" customWidth="1"/>
    <col min="769" max="769" width="5.140625" style="68"/>
    <col min="770" max="770" width="6" style="68" customWidth="1"/>
    <col min="771" max="790" width="5.140625" style="68"/>
    <col min="791" max="791" width="11.5703125" style="68" bestFit="1" customWidth="1"/>
    <col min="792" max="1023" width="5.140625" style="68"/>
    <col min="1024" max="1024" width="25.42578125" style="68" customWidth="1"/>
    <col min="1025" max="1025" width="5.140625" style="68"/>
    <col min="1026" max="1026" width="6" style="68" customWidth="1"/>
    <col min="1027" max="1046" width="5.140625" style="68"/>
    <col min="1047" max="1047" width="11.5703125" style="68" bestFit="1" customWidth="1"/>
    <col min="1048" max="1279" width="5.140625" style="68"/>
    <col min="1280" max="1280" width="25.42578125" style="68" customWidth="1"/>
    <col min="1281" max="1281" width="5.140625" style="68"/>
    <col min="1282" max="1282" width="6" style="68" customWidth="1"/>
    <col min="1283" max="1302" width="5.140625" style="68"/>
    <col min="1303" max="1303" width="11.5703125" style="68" bestFit="1" customWidth="1"/>
    <col min="1304" max="1535" width="5.140625" style="68"/>
    <col min="1536" max="1536" width="25.42578125" style="68" customWidth="1"/>
    <col min="1537" max="1537" width="5.140625" style="68"/>
    <col min="1538" max="1538" width="6" style="68" customWidth="1"/>
    <col min="1539" max="1558" width="5.140625" style="68"/>
    <col min="1559" max="1559" width="11.5703125" style="68" bestFit="1" customWidth="1"/>
    <col min="1560" max="1791" width="5.140625" style="68"/>
    <col min="1792" max="1792" width="25.42578125" style="68" customWidth="1"/>
    <col min="1793" max="1793" width="5.140625" style="68"/>
    <col min="1794" max="1794" width="6" style="68" customWidth="1"/>
    <col min="1795" max="1814" width="5.140625" style="68"/>
    <col min="1815" max="1815" width="11.5703125" style="68" bestFit="1" customWidth="1"/>
    <col min="1816" max="2047" width="5.140625" style="68"/>
    <col min="2048" max="2048" width="25.42578125" style="68" customWidth="1"/>
    <col min="2049" max="2049" width="5.140625" style="68"/>
    <col min="2050" max="2050" width="6" style="68" customWidth="1"/>
    <col min="2051" max="2070" width="5.140625" style="68"/>
    <col min="2071" max="2071" width="11.5703125" style="68" bestFit="1" customWidth="1"/>
    <col min="2072" max="2303" width="5.140625" style="68"/>
    <col min="2304" max="2304" width="25.42578125" style="68" customWidth="1"/>
    <col min="2305" max="2305" width="5.140625" style="68"/>
    <col min="2306" max="2306" width="6" style="68" customWidth="1"/>
    <col min="2307" max="2326" width="5.140625" style="68"/>
    <col min="2327" max="2327" width="11.5703125" style="68" bestFit="1" customWidth="1"/>
    <col min="2328" max="2559" width="5.140625" style="68"/>
    <col min="2560" max="2560" width="25.42578125" style="68" customWidth="1"/>
    <col min="2561" max="2561" width="5.140625" style="68"/>
    <col min="2562" max="2562" width="6" style="68" customWidth="1"/>
    <col min="2563" max="2582" width="5.140625" style="68"/>
    <col min="2583" max="2583" width="11.5703125" style="68" bestFit="1" customWidth="1"/>
    <col min="2584" max="2815" width="5.140625" style="68"/>
    <col min="2816" max="2816" width="25.42578125" style="68" customWidth="1"/>
    <col min="2817" max="2817" width="5.140625" style="68"/>
    <col min="2818" max="2818" width="6" style="68" customWidth="1"/>
    <col min="2819" max="2838" width="5.140625" style="68"/>
    <col min="2839" max="2839" width="11.5703125" style="68" bestFit="1" customWidth="1"/>
    <col min="2840" max="3071" width="5.140625" style="68"/>
    <col min="3072" max="3072" width="25.42578125" style="68" customWidth="1"/>
    <col min="3073" max="3073" width="5.140625" style="68"/>
    <col min="3074" max="3074" width="6" style="68" customWidth="1"/>
    <col min="3075" max="3094" width="5.140625" style="68"/>
    <col min="3095" max="3095" width="11.5703125" style="68" bestFit="1" customWidth="1"/>
    <col min="3096" max="3327" width="5.140625" style="68"/>
    <col min="3328" max="3328" width="25.42578125" style="68" customWidth="1"/>
    <col min="3329" max="3329" width="5.140625" style="68"/>
    <col min="3330" max="3330" width="6" style="68" customWidth="1"/>
    <col min="3331" max="3350" width="5.140625" style="68"/>
    <col min="3351" max="3351" width="11.5703125" style="68" bestFit="1" customWidth="1"/>
    <col min="3352" max="3583" width="5.140625" style="68"/>
    <col min="3584" max="3584" width="25.42578125" style="68" customWidth="1"/>
    <col min="3585" max="3585" width="5.140625" style="68"/>
    <col min="3586" max="3586" width="6" style="68" customWidth="1"/>
    <col min="3587" max="3606" width="5.140625" style="68"/>
    <col min="3607" max="3607" width="11.5703125" style="68" bestFit="1" customWidth="1"/>
    <col min="3608" max="3839" width="5.140625" style="68"/>
    <col min="3840" max="3840" width="25.42578125" style="68" customWidth="1"/>
    <col min="3841" max="3841" width="5.140625" style="68"/>
    <col min="3842" max="3842" width="6" style="68" customWidth="1"/>
    <col min="3843" max="3862" width="5.140625" style="68"/>
    <col min="3863" max="3863" width="11.5703125" style="68" bestFit="1" customWidth="1"/>
    <col min="3864" max="4095" width="5.140625" style="68"/>
    <col min="4096" max="4096" width="25.42578125" style="68" customWidth="1"/>
    <col min="4097" max="4097" width="5.140625" style="68"/>
    <col min="4098" max="4098" width="6" style="68" customWidth="1"/>
    <col min="4099" max="4118" width="5.140625" style="68"/>
    <col min="4119" max="4119" width="11.5703125" style="68" bestFit="1" customWidth="1"/>
    <col min="4120" max="4351" width="5.140625" style="68"/>
    <col min="4352" max="4352" width="25.42578125" style="68" customWidth="1"/>
    <col min="4353" max="4353" width="5.140625" style="68"/>
    <col min="4354" max="4354" width="6" style="68" customWidth="1"/>
    <col min="4355" max="4374" width="5.140625" style="68"/>
    <col min="4375" max="4375" width="11.5703125" style="68" bestFit="1" customWidth="1"/>
    <col min="4376" max="4607" width="5.140625" style="68"/>
    <col min="4608" max="4608" width="25.42578125" style="68" customWidth="1"/>
    <col min="4609" max="4609" width="5.140625" style="68"/>
    <col min="4610" max="4610" width="6" style="68" customWidth="1"/>
    <col min="4611" max="4630" width="5.140625" style="68"/>
    <col min="4631" max="4631" width="11.5703125" style="68" bestFit="1" customWidth="1"/>
    <col min="4632" max="4863" width="5.140625" style="68"/>
    <col min="4864" max="4864" width="25.42578125" style="68" customWidth="1"/>
    <col min="4865" max="4865" width="5.140625" style="68"/>
    <col min="4866" max="4866" width="6" style="68" customWidth="1"/>
    <col min="4867" max="4886" width="5.140625" style="68"/>
    <col min="4887" max="4887" width="11.5703125" style="68" bestFit="1" customWidth="1"/>
    <col min="4888" max="5119" width="5.140625" style="68"/>
    <col min="5120" max="5120" width="25.42578125" style="68" customWidth="1"/>
    <col min="5121" max="5121" width="5.140625" style="68"/>
    <col min="5122" max="5122" width="6" style="68" customWidth="1"/>
    <col min="5123" max="5142" width="5.140625" style="68"/>
    <col min="5143" max="5143" width="11.5703125" style="68" bestFit="1" customWidth="1"/>
    <col min="5144" max="5375" width="5.140625" style="68"/>
    <col min="5376" max="5376" width="25.42578125" style="68" customWidth="1"/>
    <col min="5377" max="5377" width="5.140625" style="68"/>
    <col min="5378" max="5378" width="6" style="68" customWidth="1"/>
    <col min="5379" max="5398" width="5.140625" style="68"/>
    <col min="5399" max="5399" width="11.5703125" style="68" bestFit="1" customWidth="1"/>
    <col min="5400" max="5631" width="5.140625" style="68"/>
    <col min="5632" max="5632" width="25.42578125" style="68" customWidth="1"/>
    <col min="5633" max="5633" width="5.140625" style="68"/>
    <col min="5634" max="5634" width="6" style="68" customWidth="1"/>
    <col min="5635" max="5654" width="5.140625" style="68"/>
    <col min="5655" max="5655" width="11.5703125" style="68" bestFit="1" customWidth="1"/>
    <col min="5656" max="5887" width="5.140625" style="68"/>
    <col min="5888" max="5888" width="25.42578125" style="68" customWidth="1"/>
    <col min="5889" max="5889" width="5.140625" style="68"/>
    <col min="5890" max="5890" width="6" style="68" customWidth="1"/>
    <col min="5891" max="5910" width="5.140625" style="68"/>
    <col min="5911" max="5911" width="11.5703125" style="68" bestFit="1" customWidth="1"/>
    <col min="5912" max="6143" width="5.140625" style="68"/>
    <col min="6144" max="6144" width="25.42578125" style="68" customWidth="1"/>
    <col min="6145" max="6145" width="5.140625" style="68"/>
    <col min="6146" max="6146" width="6" style="68" customWidth="1"/>
    <col min="6147" max="6166" width="5.140625" style="68"/>
    <col min="6167" max="6167" width="11.5703125" style="68" bestFit="1" customWidth="1"/>
    <col min="6168" max="6399" width="5.140625" style="68"/>
    <col min="6400" max="6400" width="25.42578125" style="68" customWidth="1"/>
    <col min="6401" max="6401" width="5.140625" style="68"/>
    <col min="6402" max="6402" width="6" style="68" customWidth="1"/>
    <col min="6403" max="6422" width="5.140625" style="68"/>
    <col min="6423" max="6423" width="11.5703125" style="68" bestFit="1" customWidth="1"/>
    <col min="6424" max="6655" width="5.140625" style="68"/>
    <col min="6656" max="6656" width="25.42578125" style="68" customWidth="1"/>
    <col min="6657" max="6657" width="5.140625" style="68"/>
    <col min="6658" max="6658" width="6" style="68" customWidth="1"/>
    <col min="6659" max="6678" width="5.140625" style="68"/>
    <col min="6679" max="6679" width="11.5703125" style="68" bestFit="1" customWidth="1"/>
    <col min="6680" max="6911" width="5.140625" style="68"/>
    <col min="6912" max="6912" width="25.42578125" style="68" customWidth="1"/>
    <col min="6913" max="6913" width="5.140625" style="68"/>
    <col min="6914" max="6914" width="6" style="68" customWidth="1"/>
    <col min="6915" max="6934" width="5.140625" style="68"/>
    <col min="6935" max="6935" width="11.5703125" style="68" bestFit="1" customWidth="1"/>
    <col min="6936" max="7167" width="5.140625" style="68"/>
    <col min="7168" max="7168" width="25.42578125" style="68" customWidth="1"/>
    <col min="7169" max="7169" width="5.140625" style="68"/>
    <col min="7170" max="7170" width="6" style="68" customWidth="1"/>
    <col min="7171" max="7190" width="5.140625" style="68"/>
    <col min="7191" max="7191" width="11.5703125" style="68" bestFit="1" customWidth="1"/>
    <col min="7192" max="7423" width="5.140625" style="68"/>
    <col min="7424" max="7424" width="25.42578125" style="68" customWidth="1"/>
    <col min="7425" max="7425" width="5.140625" style="68"/>
    <col min="7426" max="7426" width="6" style="68" customWidth="1"/>
    <col min="7427" max="7446" width="5.140625" style="68"/>
    <col min="7447" max="7447" width="11.5703125" style="68" bestFit="1" customWidth="1"/>
    <col min="7448" max="7679" width="5.140625" style="68"/>
    <col min="7680" max="7680" width="25.42578125" style="68" customWidth="1"/>
    <col min="7681" max="7681" width="5.140625" style="68"/>
    <col min="7682" max="7682" width="6" style="68" customWidth="1"/>
    <col min="7683" max="7702" width="5.140625" style="68"/>
    <col min="7703" max="7703" width="11.5703125" style="68" bestFit="1" customWidth="1"/>
    <col min="7704" max="7935" width="5.140625" style="68"/>
    <col min="7936" max="7936" width="25.42578125" style="68" customWidth="1"/>
    <col min="7937" max="7937" width="5.140625" style="68"/>
    <col min="7938" max="7938" width="6" style="68" customWidth="1"/>
    <col min="7939" max="7958" width="5.140625" style="68"/>
    <col min="7959" max="7959" width="11.5703125" style="68" bestFit="1" customWidth="1"/>
    <col min="7960" max="8191" width="5.140625" style="68"/>
    <col min="8192" max="8192" width="25.42578125" style="68" customWidth="1"/>
    <col min="8193" max="8193" width="5.140625" style="68"/>
    <col min="8194" max="8194" width="6" style="68" customWidth="1"/>
    <col min="8195" max="8214" width="5.140625" style="68"/>
    <col min="8215" max="8215" width="11.5703125" style="68" bestFit="1" customWidth="1"/>
    <col min="8216" max="8447" width="5.140625" style="68"/>
    <col min="8448" max="8448" width="25.42578125" style="68" customWidth="1"/>
    <col min="8449" max="8449" width="5.140625" style="68"/>
    <col min="8450" max="8450" width="6" style="68" customWidth="1"/>
    <col min="8451" max="8470" width="5.140625" style="68"/>
    <col min="8471" max="8471" width="11.5703125" style="68" bestFit="1" customWidth="1"/>
    <col min="8472" max="8703" width="5.140625" style="68"/>
    <col min="8704" max="8704" width="25.42578125" style="68" customWidth="1"/>
    <col min="8705" max="8705" width="5.140625" style="68"/>
    <col min="8706" max="8706" width="6" style="68" customWidth="1"/>
    <col min="8707" max="8726" width="5.140625" style="68"/>
    <col min="8727" max="8727" width="11.5703125" style="68" bestFit="1" customWidth="1"/>
    <col min="8728" max="8959" width="5.140625" style="68"/>
    <col min="8960" max="8960" width="25.42578125" style="68" customWidth="1"/>
    <col min="8961" max="8961" width="5.140625" style="68"/>
    <col min="8962" max="8962" width="6" style="68" customWidth="1"/>
    <col min="8963" max="8982" width="5.140625" style="68"/>
    <col min="8983" max="8983" width="11.5703125" style="68" bestFit="1" customWidth="1"/>
    <col min="8984" max="9215" width="5.140625" style="68"/>
    <col min="9216" max="9216" width="25.42578125" style="68" customWidth="1"/>
    <col min="9217" max="9217" width="5.140625" style="68"/>
    <col min="9218" max="9218" width="6" style="68" customWidth="1"/>
    <col min="9219" max="9238" width="5.140625" style="68"/>
    <col min="9239" max="9239" width="11.5703125" style="68" bestFit="1" customWidth="1"/>
    <col min="9240" max="9471" width="5.140625" style="68"/>
    <col min="9472" max="9472" width="25.42578125" style="68" customWidth="1"/>
    <col min="9473" max="9473" width="5.140625" style="68"/>
    <col min="9474" max="9474" width="6" style="68" customWidth="1"/>
    <col min="9475" max="9494" width="5.140625" style="68"/>
    <col min="9495" max="9495" width="11.5703125" style="68" bestFit="1" customWidth="1"/>
    <col min="9496" max="9727" width="5.140625" style="68"/>
    <col min="9728" max="9728" width="25.42578125" style="68" customWidth="1"/>
    <col min="9729" max="9729" width="5.140625" style="68"/>
    <col min="9730" max="9730" width="6" style="68" customWidth="1"/>
    <col min="9731" max="9750" width="5.140625" style="68"/>
    <col min="9751" max="9751" width="11.5703125" style="68" bestFit="1" customWidth="1"/>
    <col min="9752" max="9983" width="5.140625" style="68"/>
    <col min="9984" max="9984" width="25.42578125" style="68" customWidth="1"/>
    <col min="9985" max="9985" width="5.140625" style="68"/>
    <col min="9986" max="9986" width="6" style="68" customWidth="1"/>
    <col min="9987" max="10006" width="5.140625" style="68"/>
    <col min="10007" max="10007" width="11.5703125" style="68" bestFit="1" customWidth="1"/>
    <col min="10008" max="10239" width="5.140625" style="68"/>
    <col min="10240" max="10240" width="25.42578125" style="68" customWidth="1"/>
    <col min="10241" max="10241" width="5.140625" style="68"/>
    <col min="10242" max="10242" width="6" style="68" customWidth="1"/>
    <col min="10243" max="10262" width="5.140625" style="68"/>
    <col min="10263" max="10263" width="11.5703125" style="68" bestFit="1" customWidth="1"/>
    <col min="10264" max="10495" width="5.140625" style="68"/>
    <col min="10496" max="10496" width="25.42578125" style="68" customWidth="1"/>
    <col min="10497" max="10497" width="5.140625" style="68"/>
    <col min="10498" max="10498" width="6" style="68" customWidth="1"/>
    <col min="10499" max="10518" width="5.140625" style="68"/>
    <col min="10519" max="10519" width="11.5703125" style="68" bestFit="1" customWidth="1"/>
    <col min="10520" max="10751" width="5.140625" style="68"/>
    <col min="10752" max="10752" width="25.42578125" style="68" customWidth="1"/>
    <col min="10753" max="10753" width="5.140625" style="68"/>
    <col min="10754" max="10754" width="6" style="68" customWidth="1"/>
    <col min="10755" max="10774" width="5.140625" style="68"/>
    <col min="10775" max="10775" width="11.5703125" style="68" bestFit="1" customWidth="1"/>
    <col min="10776" max="11007" width="5.140625" style="68"/>
    <col min="11008" max="11008" width="25.42578125" style="68" customWidth="1"/>
    <col min="11009" max="11009" width="5.140625" style="68"/>
    <col min="11010" max="11010" width="6" style="68" customWidth="1"/>
    <col min="11011" max="11030" width="5.140625" style="68"/>
    <col min="11031" max="11031" width="11.5703125" style="68" bestFit="1" customWidth="1"/>
    <col min="11032" max="11263" width="5.140625" style="68"/>
    <col min="11264" max="11264" width="25.42578125" style="68" customWidth="1"/>
    <col min="11265" max="11265" width="5.140625" style="68"/>
    <col min="11266" max="11266" width="6" style="68" customWidth="1"/>
    <col min="11267" max="11286" width="5.140625" style="68"/>
    <col min="11287" max="11287" width="11.5703125" style="68" bestFit="1" customWidth="1"/>
    <col min="11288" max="11519" width="5.140625" style="68"/>
    <col min="11520" max="11520" width="25.42578125" style="68" customWidth="1"/>
    <col min="11521" max="11521" width="5.140625" style="68"/>
    <col min="11522" max="11522" width="6" style="68" customWidth="1"/>
    <col min="11523" max="11542" width="5.140625" style="68"/>
    <col min="11543" max="11543" width="11.5703125" style="68" bestFit="1" customWidth="1"/>
    <col min="11544" max="11775" width="5.140625" style="68"/>
    <col min="11776" max="11776" width="25.42578125" style="68" customWidth="1"/>
    <col min="11777" max="11777" width="5.140625" style="68"/>
    <col min="11778" max="11778" width="6" style="68" customWidth="1"/>
    <col min="11779" max="11798" width="5.140625" style="68"/>
    <col min="11799" max="11799" width="11.5703125" style="68" bestFit="1" customWidth="1"/>
    <col min="11800" max="12031" width="5.140625" style="68"/>
    <col min="12032" max="12032" width="25.42578125" style="68" customWidth="1"/>
    <col min="12033" max="12033" width="5.140625" style="68"/>
    <col min="12034" max="12034" width="6" style="68" customWidth="1"/>
    <col min="12035" max="12054" width="5.140625" style="68"/>
    <col min="12055" max="12055" width="11.5703125" style="68" bestFit="1" customWidth="1"/>
    <col min="12056" max="12287" width="5.140625" style="68"/>
    <col min="12288" max="12288" width="25.42578125" style="68" customWidth="1"/>
    <col min="12289" max="12289" width="5.140625" style="68"/>
    <col min="12290" max="12290" width="6" style="68" customWidth="1"/>
    <col min="12291" max="12310" width="5.140625" style="68"/>
    <col min="12311" max="12311" width="11.5703125" style="68" bestFit="1" customWidth="1"/>
    <col min="12312" max="12543" width="5.140625" style="68"/>
    <col min="12544" max="12544" width="25.42578125" style="68" customWidth="1"/>
    <col min="12545" max="12545" width="5.140625" style="68"/>
    <col min="12546" max="12546" width="6" style="68" customWidth="1"/>
    <col min="12547" max="12566" width="5.140625" style="68"/>
    <col min="12567" max="12567" width="11.5703125" style="68" bestFit="1" customWidth="1"/>
    <col min="12568" max="12799" width="5.140625" style="68"/>
    <col min="12800" max="12800" width="25.42578125" style="68" customWidth="1"/>
    <col min="12801" max="12801" width="5.140625" style="68"/>
    <col min="12802" max="12802" width="6" style="68" customWidth="1"/>
    <col min="12803" max="12822" width="5.140625" style="68"/>
    <col min="12823" max="12823" width="11.5703125" style="68" bestFit="1" customWidth="1"/>
    <col min="12824" max="13055" width="5.140625" style="68"/>
    <col min="13056" max="13056" width="25.42578125" style="68" customWidth="1"/>
    <col min="13057" max="13057" width="5.140625" style="68"/>
    <col min="13058" max="13058" width="6" style="68" customWidth="1"/>
    <col min="13059" max="13078" width="5.140625" style="68"/>
    <col min="13079" max="13079" width="11.5703125" style="68" bestFit="1" customWidth="1"/>
    <col min="13080" max="13311" width="5.140625" style="68"/>
    <col min="13312" max="13312" width="25.42578125" style="68" customWidth="1"/>
    <col min="13313" max="13313" width="5.140625" style="68"/>
    <col min="13314" max="13314" width="6" style="68" customWidth="1"/>
    <col min="13315" max="13334" width="5.140625" style="68"/>
    <col min="13335" max="13335" width="11.5703125" style="68" bestFit="1" customWidth="1"/>
    <col min="13336" max="13567" width="5.140625" style="68"/>
    <col min="13568" max="13568" width="25.42578125" style="68" customWidth="1"/>
    <col min="13569" max="13569" width="5.140625" style="68"/>
    <col min="13570" max="13570" width="6" style="68" customWidth="1"/>
    <col min="13571" max="13590" width="5.140625" style="68"/>
    <col min="13591" max="13591" width="11.5703125" style="68" bestFit="1" customWidth="1"/>
    <col min="13592" max="13823" width="5.140625" style="68"/>
    <col min="13824" max="13824" width="25.42578125" style="68" customWidth="1"/>
    <col min="13825" max="13825" width="5.140625" style="68"/>
    <col min="13826" max="13826" width="6" style="68" customWidth="1"/>
    <col min="13827" max="13846" width="5.140625" style="68"/>
    <col min="13847" max="13847" width="11.5703125" style="68" bestFit="1" customWidth="1"/>
    <col min="13848" max="14079" width="5.140625" style="68"/>
    <col min="14080" max="14080" width="25.42578125" style="68" customWidth="1"/>
    <col min="14081" max="14081" width="5.140625" style="68"/>
    <col min="14082" max="14082" width="6" style="68" customWidth="1"/>
    <col min="14083" max="14102" width="5.140625" style="68"/>
    <col min="14103" max="14103" width="11.5703125" style="68" bestFit="1" customWidth="1"/>
    <col min="14104" max="14335" width="5.140625" style="68"/>
    <col min="14336" max="14336" width="25.42578125" style="68" customWidth="1"/>
    <col min="14337" max="14337" width="5.140625" style="68"/>
    <col min="14338" max="14338" width="6" style="68" customWidth="1"/>
    <col min="14339" max="14358" width="5.140625" style="68"/>
    <col min="14359" max="14359" width="11.5703125" style="68" bestFit="1" customWidth="1"/>
    <col min="14360" max="14591" width="5.140625" style="68"/>
    <col min="14592" max="14592" width="25.42578125" style="68" customWidth="1"/>
    <col min="14593" max="14593" width="5.140625" style="68"/>
    <col min="14594" max="14594" width="6" style="68" customWidth="1"/>
    <col min="14595" max="14614" width="5.140625" style="68"/>
    <col min="14615" max="14615" width="11.5703125" style="68" bestFit="1" customWidth="1"/>
    <col min="14616" max="14847" width="5.140625" style="68"/>
    <col min="14848" max="14848" width="25.42578125" style="68" customWidth="1"/>
    <col min="14849" max="14849" width="5.140625" style="68"/>
    <col min="14850" max="14850" width="6" style="68" customWidth="1"/>
    <col min="14851" max="14870" width="5.140625" style="68"/>
    <col min="14871" max="14871" width="11.5703125" style="68" bestFit="1" customWidth="1"/>
    <col min="14872" max="15103" width="5.140625" style="68"/>
    <col min="15104" max="15104" width="25.42578125" style="68" customWidth="1"/>
    <col min="15105" max="15105" width="5.140625" style="68"/>
    <col min="15106" max="15106" width="6" style="68" customWidth="1"/>
    <col min="15107" max="15126" width="5.140625" style="68"/>
    <col min="15127" max="15127" width="11.5703125" style="68" bestFit="1" customWidth="1"/>
    <col min="15128" max="15359" width="5.140625" style="68"/>
    <col min="15360" max="15360" width="25.42578125" style="68" customWidth="1"/>
    <col min="15361" max="15361" width="5.140625" style="68"/>
    <col min="15362" max="15362" width="6" style="68" customWidth="1"/>
    <col min="15363" max="15382" width="5.140625" style="68"/>
    <col min="15383" max="15383" width="11.5703125" style="68" bestFit="1" customWidth="1"/>
    <col min="15384" max="15615" width="5.140625" style="68"/>
    <col min="15616" max="15616" width="25.42578125" style="68" customWidth="1"/>
    <col min="15617" max="15617" width="5.140625" style="68"/>
    <col min="15618" max="15618" width="6" style="68" customWidth="1"/>
    <col min="15619" max="15638" width="5.140625" style="68"/>
    <col min="15639" max="15639" width="11.5703125" style="68" bestFit="1" customWidth="1"/>
    <col min="15640" max="15871" width="5.140625" style="68"/>
    <col min="15872" max="15872" width="25.42578125" style="68" customWidth="1"/>
    <col min="15873" max="15873" width="5.140625" style="68"/>
    <col min="15874" max="15874" width="6" style="68" customWidth="1"/>
    <col min="15875" max="15894" width="5.140625" style="68"/>
    <col min="15895" max="15895" width="11.5703125" style="68" bestFit="1" customWidth="1"/>
    <col min="15896" max="16127" width="5.140625" style="68"/>
    <col min="16128" max="16128" width="25.42578125" style="68" customWidth="1"/>
    <col min="16129" max="16129" width="5.140625" style="68"/>
    <col min="16130" max="16130" width="6" style="68" customWidth="1"/>
    <col min="16131" max="16150" width="5.140625" style="68"/>
    <col min="16151" max="16151" width="11.5703125" style="68" bestFit="1" customWidth="1"/>
    <col min="16152" max="16384" width="5.140625" style="68"/>
  </cols>
  <sheetData>
    <row r="1" spans="1:47" ht="42.6" customHeight="1">
      <c r="A1" s="100" t="s">
        <v>47</v>
      </c>
      <c r="B1" s="100"/>
      <c r="C1" s="100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153" t="s">
        <v>824</v>
      </c>
      <c r="W1" s="153"/>
    </row>
    <row r="2" spans="1:47" ht="42.6" customHeight="1">
      <c r="A2" s="72" t="s">
        <v>825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47" ht="47.25" customHeight="1">
      <c r="A3" s="66"/>
      <c r="B3" s="67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100" t="s">
        <v>124</v>
      </c>
      <c r="R3" s="100"/>
      <c r="S3" s="100"/>
      <c r="T3" s="100"/>
      <c r="U3" s="100"/>
      <c r="V3" s="100"/>
      <c r="W3" s="100"/>
    </row>
    <row r="4" spans="1:47" ht="15" customHeight="1">
      <c r="A4" s="368" t="s">
        <v>53</v>
      </c>
      <c r="B4" s="368" t="s">
        <v>4</v>
      </c>
      <c r="C4" s="369" t="s">
        <v>826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1"/>
    </row>
    <row r="5" spans="1:47" ht="13.5" customHeight="1">
      <c r="A5" s="372"/>
      <c r="B5" s="372"/>
      <c r="C5" s="373"/>
      <c r="D5" s="374" t="s">
        <v>56</v>
      </c>
      <c r="E5" s="374" t="s">
        <v>57</v>
      </c>
      <c r="F5" s="369" t="s">
        <v>788</v>
      </c>
      <c r="G5" s="375"/>
      <c r="H5" s="375"/>
      <c r="I5" s="369" t="s">
        <v>789</v>
      </c>
      <c r="J5" s="375"/>
      <c r="K5" s="375"/>
      <c r="L5" s="369" t="s">
        <v>827</v>
      </c>
      <c r="M5" s="375"/>
      <c r="N5" s="375"/>
      <c r="O5" s="369" t="s">
        <v>828</v>
      </c>
      <c r="P5" s="375"/>
      <c r="Q5" s="375"/>
      <c r="R5" s="369" t="s">
        <v>797</v>
      </c>
      <c r="S5" s="375"/>
      <c r="T5" s="375"/>
      <c r="U5" s="369" t="s">
        <v>807</v>
      </c>
      <c r="V5" s="376"/>
      <c r="W5" s="376"/>
    </row>
    <row r="6" spans="1:47" ht="86.1" customHeight="1">
      <c r="A6" s="377"/>
      <c r="B6" s="377"/>
      <c r="C6" s="378"/>
      <c r="D6" s="379"/>
      <c r="E6" s="379"/>
      <c r="F6" s="378"/>
      <c r="G6" s="380" t="s">
        <v>56</v>
      </c>
      <c r="H6" s="381" t="s">
        <v>57</v>
      </c>
      <c r="I6" s="378"/>
      <c r="J6" s="380" t="s">
        <v>56</v>
      </c>
      <c r="K6" s="381" t="s">
        <v>57</v>
      </c>
      <c r="L6" s="378"/>
      <c r="M6" s="380" t="s">
        <v>56</v>
      </c>
      <c r="N6" s="380" t="s">
        <v>57</v>
      </c>
      <c r="O6" s="378"/>
      <c r="P6" s="380" t="s">
        <v>56</v>
      </c>
      <c r="Q6" s="380" t="s">
        <v>57</v>
      </c>
      <c r="R6" s="378"/>
      <c r="S6" s="380" t="s">
        <v>56</v>
      </c>
      <c r="T6" s="380" t="s">
        <v>57</v>
      </c>
      <c r="U6" s="378"/>
      <c r="V6" s="380" t="s">
        <v>56</v>
      </c>
      <c r="W6" s="382" t="s">
        <v>57</v>
      </c>
    </row>
    <row r="7" spans="1:47" ht="13.5" customHeight="1">
      <c r="A7" s="383" t="s">
        <v>23</v>
      </c>
      <c r="B7" s="384" t="s">
        <v>24</v>
      </c>
      <c r="C7" s="383" t="s">
        <v>70</v>
      </c>
      <c r="D7" s="383" t="s">
        <v>71</v>
      </c>
      <c r="E7" s="383" t="s">
        <v>72</v>
      </c>
      <c r="F7" s="384" t="s">
        <v>73</v>
      </c>
      <c r="G7" s="384" t="s">
        <v>74</v>
      </c>
      <c r="H7" s="383" t="s">
        <v>75</v>
      </c>
      <c r="I7" s="384" t="s">
        <v>76</v>
      </c>
      <c r="J7" s="384" t="s">
        <v>77</v>
      </c>
      <c r="K7" s="383" t="s">
        <v>78</v>
      </c>
      <c r="L7" s="383" t="s">
        <v>79</v>
      </c>
      <c r="M7" s="384" t="s">
        <v>80</v>
      </c>
      <c r="N7" s="384" t="s">
        <v>81</v>
      </c>
      <c r="O7" s="383" t="s">
        <v>82</v>
      </c>
      <c r="P7" s="384" t="s">
        <v>83</v>
      </c>
      <c r="Q7" s="384" t="s">
        <v>84</v>
      </c>
      <c r="R7" s="384" t="s">
        <v>85</v>
      </c>
      <c r="S7" s="384" t="s">
        <v>86</v>
      </c>
      <c r="T7" s="384" t="s">
        <v>126</v>
      </c>
      <c r="U7" s="384" t="s">
        <v>87</v>
      </c>
      <c r="V7" s="384" t="s">
        <v>88</v>
      </c>
      <c r="W7" s="385" t="s">
        <v>89</v>
      </c>
    </row>
    <row r="8" spans="1:47" s="217" customFormat="1" ht="16.5" customHeight="1">
      <c r="A8" s="386" t="s">
        <v>199</v>
      </c>
      <c r="B8" s="387">
        <v>1</v>
      </c>
      <c r="C8" s="388">
        <v>12175</v>
      </c>
      <c r="D8" s="388">
        <v>4487</v>
      </c>
      <c r="E8" s="388">
        <v>7688</v>
      </c>
      <c r="F8" s="389">
        <v>121</v>
      </c>
      <c r="G8" s="389">
        <v>73</v>
      </c>
      <c r="H8" s="388">
        <v>48</v>
      </c>
      <c r="I8" s="389">
        <v>115</v>
      </c>
      <c r="J8" s="389">
        <v>69</v>
      </c>
      <c r="K8" s="388">
        <v>46</v>
      </c>
      <c r="L8" s="388">
        <v>67</v>
      </c>
      <c r="M8" s="389">
        <v>37</v>
      </c>
      <c r="N8" s="389">
        <v>30</v>
      </c>
      <c r="O8" s="388">
        <v>16</v>
      </c>
      <c r="P8" s="389">
        <v>6</v>
      </c>
      <c r="Q8" s="389">
        <v>10</v>
      </c>
      <c r="R8" s="389">
        <v>88</v>
      </c>
      <c r="S8" s="389">
        <v>25</v>
      </c>
      <c r="T8" s="389">
        <v>63</v>
      </c>
      <c r="U8" s="390">
        <v>6102</v>
      </c>
      <c r="V8" s="390">
        <v>2362</v>
      </c>
      <c r="W8" s="391">
        <v>3740</v>
      </c>
    </row>
    <row r="9" spans="1:47" ht="16.5" customHeight="1">
      <c r="A9" s="392" t="s">
        <v>829</v>
      </c>
      <c r="B9" s="393"/>
      <c r="C9" s="392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394">
        <f>+U10+U11+U12+U13+U14+U15</f>
        <v>6102</v>
      </c>
      <c r="V9" s="394">
        <f>+V10+V11+V12+V13+V14+V15</f>
        <v>2362</v>
      </c>
      <c r="W9" s="394">
        <f>+W10+W11+W12+W13+W14+W15</f>
        <v>3740</v>
      </c>
    </row>
    <row r="10" spans="1:47" ht="16.5" customHeight="1">
      <c r="A10" s="395" t="s">
        <v>830</v>
      </c>
      <c r="B10" s="396">
        <v>2</v>
      </c>
      <c r="C10" s="397" t="s">
        <v>115</v>
      </c>
      <c r="D10" s="397" t="s">
        <v>115</v>
      </c>
      <c r="E10" s="397" t="s">
        <v>115</v>
      </c>
      <c r="F10" s="397" t="s">
        <v>115</v>
      </c>
      <c r="G10" s="397" t="s">
        <v>115</v>
      </c>
      <c r="H10" s="397" t="s">
        <v>115</v>
      </c>
      <c r="I10" s="397" t="s">
        <v>115</v>
      </c>
      <c r="J10" s="397" t="s">
        <v>115</v>
      </c>
      <c r="K10" s="397" t="s">
        <v>115</v>
      </c>
      <c r="L10" s="397" t="s">
        <v>115</v>
      </c>
      <c r="M10" s="397" t="s">
        <v>115</v>
      </c>
      <c r="N10" s="397" t="s">
        <v>115</v>
      </c>
      <c r="O10" s="397" t="s">
        <v>115</v>
      </c>
      <c r="P10" s="397" t="s">
        <v>115</v>
      </c>
      <c r="Q10" s="397" t="s">
        <v>115</v>
      </c>
      <c r="R10" s="397" t="s">
        <v>115</v>
      </c>
      <c r="S10" s="411" t="s">
        <v>115</v>
      </c>
      <c r="T10" s="411" t="s">
        <v>115</v>
      </c>
      <c r="U10" s="412">
        <v>389</v>
      </c>
      <c r="V10" s="412">
        <v>123</v>
      </c>
      <c r="W10" s="413">
        <v>266</v>
      </c>
    </row>
    <row r="11" spans="1:47" ht="16.5" customHeight="1">
      <c r="A11" s="395" t="s">
        <v>831</v>
      </c>
      <c r="B11" s="396">
        <v>3</v>
      </c>
      <c r="C11" s="397" t="s">
        <v>115</v>
      </c>
      <c r="D11" s="397" t="s">
        <v>115</v>
      </c>
      <c r="E11" s="397" t="s">
        <v>115</v>
      </c>
      <c r="F11" s="397" t="s">
        <v>115</v>
      </c>
      <c r="G11" s="397" t="s">
        <v>115</v>
      </c>
      <c r="H11" s="397" t="s">
        <v>115</v>
      </c>
      <c r="I11" s="397" t="s">
        <v>115</v>
      </c>
      <c r="J11" s="397" t="s">
        <v>115</v>
      </c>
      <c r="K11" s="397" t="s">
        <v>115</v>
      </c>
      <c r="L11" s="397" t="s">
        <v>115</v>
      </c>
      <c r="M11" s="397" t="s">
        <v>115</v>
      </c>
      <c r="N11" s="397" t="s">
        <v>115</v>
      </c>
      <c r="O11" s="397" t="s">
        <v>115</v>
      </c>
      <c r="P11" s="397" t="s">
        <v>115</v>
      </c>
      <c r="Q11" s="397" t="s">
        <v>115</v>
      </c>
      <c r="R11" s="397" t="s">
        <v>115</v>
      </c>
      <c r="S11" s="411" t="s">
        <v>115</v>
      </c>
      <c r="T11" s="411" t="s">
        <v>115</v>
      </c>
      <c r="U11" s="411">
        <v>2458</v>
      </c>
      <c r="V11" s="411">
        <v>944</v>
      </c>
      <c r="W11" s="414">
        <v>1514</v>
      </c>
    </row>
    <row r="12" spans="1:47" ht="16.5" customHeight="1">
      <c r="A12" s="395" t="s">
        <v>832</v>
      </c>
      <c r="B12" s="396">
        <v>4</v>
      </c>
      <c r="C12" s="397" t="s">
        <v>115</v>
      </c>
      <c r="D12" s="397" t="s">
        <v>115</v>
      </c>
      <c r="E12" s="397" t="s">
        <v>115</v>
      </c>
      <c r="F12" s="397" t="s">
        <v>115</v>
      </c>
      <c r="G12" s="397" t="s">
        <v>115</v>
      </c>
      <c r="H12" s="397" t="s">
        <v>115</v>
      </c>
      <c r="I12" s="397" t="s">
        <v>115</v>
      </c>
      <c r="J12" s="397" t="s">
        <v>115</v>
      </c>
      <c r="K12" s="397" t="s">
        <v>115</v>
      </c>
      <c r="L12" s="397" t="s">
        <v>115</v>
      </c>
      <c r="M12" s="397" t="s">
        <v>115</v>
      </c>
      <c r="N12" s="397" t="s">
        <v>115</v>
      </c>
      <c r="O12" s="397" t="s">
        <v>115</v>
      </c>
      <c r="P12" s="397" t="s">
        <v>115</v>
      </c>
      <c r="Q12" s="397" t="s">
        <v>115</v>
      </c>
      <c r="R12" s="397" t="s">
        <v>115</v>
      </c>
      <c r="S12" s="411" t="s">
        <v>115</v>
      </c>
      <c r="T12" s="411" t="s">
        <v>115</v>
      </c>
      <c r="U12" s="411">
        <v>1808</v>
      </c>
      <c r="V12" s="411">
        <v>645</v>
      </c>
      <c r="W12" s="414">
        <v>1163</v>
      </c>
    </row>
    <row r="13" spans="1:47" ht="16.5" customHeight="1">
      <c r="A13" s="395" t="s">
        <v>833</v>
      </c>
      <c r="B13" s="396">
        <v>5</v>
      </c>
      <c r="C13" s="397" t="s">
        <v>115</v>
      </c>
      <c r="D13" s="397" t="s">
        <v>115</v>
      </c>
      <c r="E13" s="397" t="s">
        <v>115</v>
      </c>
      <c r="F13" s="397" t="s">
        <v>115</v>
      </c>
      <c r="G13" s="397" t="s">
        <v>115</v>
      </c>
      <c r="H13" s="397" t="s">
        <v>115</v>
      </c>
      <c r="I13" s="397" t="s">
        <v>115</v>
      </c>
      <c r="J13" s="397" t="s">
        <v>115</v>
      </c>
      <c r="K13" s="397" t="s">
        <v>115</v>
      </c>
      <c r="L13" s="397" t="s">
        <v>115</v>
      </c>
      <c r="M13" s="397" t="s">
        <v>115</v>
      </c>
      <c r="N13" s="397" t="s">
        <v>115</v>
      </c>
      <c r="O13" s="397" t="s">
        <v>115</v>
      </c>
      <c r="P13" s="397" t="s">
        <v>115</v>
      </c>
      <c r="Q13" s="397" t="s">
        <v>115</v>
      </c>
      <c r="R13" s="397" t="s">
        <v>115</v>
      </c>
      <c r="S13" s="411" t="s">
        <v>115</v>
      </c>
      <c r="T13" s="411" t="s">
        <v>115</v>
      </c>
      <c r="U13" s="411">
        <v>818</v>
      </c>
      <c r="V13" s="411">
        <v>289</v>
      </c>
      <c r="W13" s="414">
        <v>529</v>
      </c>
    </row>
    <row r="14" spans="1:47" ht="16.5" customHeight="1">
      <c r="A14" s="395" t="s">
        <v>834</v>
      </c>
      <c r="B14" s="396">
        <v>6</v>
      </c>
      <c r="C14" s="397" t="s">
        <v>115</v>
      </c>
      <c r="D14" s="397" t="s">
        <v>115</v>
      </c>
      <c r="E14" s="397" t="s">
        <v>115</v>
      </c>
      <c r="F14" s="397" t="s">
        <v>115</v>
      </c>
      <c r="G14" s="397" t="s">
        <v>115</v>
      </c>
      <c r="H14" s="397" t="s">
        <v>115</v>
      </c>
      <c r="I14" s="397" t="s">
        <v>115</v>
      </c>
      <c r="J14" s="397" t="s">
        <v>115</v>
      </c>
      <c r="K14" s="397" t="s">
        <v>115</v>
      </c>
      <c r="L14" s="397" t="s">
        <v>115</v>
      </c>
      <c r="M14" s="397" t="s">
        <v>115</v>
      </c>
      <c r="N14" s="397" t="s">
        <v>115</v>
      </c>
      <c r="O14" s="397" t="s">
        <v>115</v>
      </c>
      <c r="P14" s="397" t="s">
        <v>115</v>
      </c>
      <c r="Q14" s="397" t="s">
        <v>115</v>
      </c>
      <c r="R14" s="397" t="s">
        <v>115</v>
      </c>
      <c r="S14" s="411" t="s">
        <v>115</v>
      </c>
      <c r="T14" s="411" t="s">
        <v>115</v>
      </c>
      <c r="U14" s="411">
        <v>629</v>
      </c>
      <c r="V14" s="411">
        <v>361</v>
      </c>
      <c r="W14" s="414">
        <v>268</v>
      </c>
    </row>
    <row r="15" spans="1:47" ht="16.5" customHeight="1">
      <c r="A15" s="395" t="s">
        <v>69</v>
      </c>
      <c r="B15" s="396">
        <v>7</v>
      </c>
      <c r="C15" s="397" t="s">
        <v>115</v>
      </c>
      <c r="D15" s="397" t="s">
        <v>115</v>
      </c>
      <c r="E15" s="397" t="s">
        <v>115</v>
      </c>
      <c r="F15" s="397" t="s">
        <v>115</v>
      </c>
      <c r="G15" s="397" t="s">
        <v>115</v>
      </c>
      <c r="H15" s="397" t="s">
        <v>115</v>
      </c>
      <c r="I15" s="397" t="s">
        <v>115</v>
      </c>
      <c r="J15" s="397" t="s">
        <v>115</v>
      </c>
      <c r="K15" s="397" t="s">
        <v>115</v>
      </c>
      <c r="L15" s="397" t="s">
        <v>115</v>
      </c>
      <c r="M15" s="397" t="s">
        <v>115</v>
      </c>
      <c r="N15" s="397" t="s">
        <v>115</v>
      </c>
      <c r="O15" s="397" t="s">
        <v>115</v>
      </c>
      <c r="P15" s="397" t="s">
        <v>115</v>
      </c>
      <c r="Q15" s="397" t="s">
        <v>115</v>
      </c>
      <c r="R15" s="397" t="s">
        <v>115</v>
      </c>
      <c r="S15" s="411" t="s">
        <v>115</v>
      </c>
      <c r="T15" s="411" t="s">
        <v>115</v>
      </c>
      <c r="U15" s="411">
        <v>0</v>
      </c>
      <c r="V15" s="411">
        <v>0</v>
      </c>
      <c r="W15" s="414">
        <v>0</v>
      </c>
    </row>
    <row r="16" spans="1:47" ht="16.5" customHeight="1">
      <c r="A16" s="392" t="s">
        <v>835</v>
      </c>
      <c r="B16" s="396"/>
      <c r="C16" s="399">
        <f>SUM(C17:C21)</f>
        <v>12175</v>
      </c>
      <c r="D16" s="399">
        <f t="shared" ref="D16:W16" si="0">SUM(D17:D21)</f>
        <v>4487</v>
      </c>
      <c r="E16" s="399">
        <f t="shared" si="0"/>
        <v>7688</v>
      </c>
      <c r="F16" s="399">
        <f t="shared" si="0"/>
        <v>121</v>
      </c>
      <c r="G16" s="399">
        <f t="shared" si="0"/>
        <v>73</v>
      </c>
      <c r="H16" s="399">
        <f t="shared" si="0"/>
        <v>48</v>
      </c>
      <c r="I16" s="399">
        <f t="shared" si="0"/>
        <v>115</v>
      </c>
      <c r="J16" s="399">
        <f t="shared" si="0"/>
        <v>69</v>
      </c>
      <c r="K16" s="399">
        <f t="shared" si="0"/>
        <v>46</v>
      </c>
      <c r="L16" s="399">
        <f t="shared" si="0"/>
        <v>67</v>
      </c>
      <c r="M16" s="399">
        <f t="shared" si="0"/>
        <v>37</v>
      </c>
      <c r="N16" s="399">
        <f t="shared" si="0"/>
        <v>30</v>
      </c>
      <c r="O16" s="399">
        <f t="shared" si="0"/>
        <v>16</v>
      </c>
      <c r="P16" s="399">
        <f t="shared" si="0"/>
        <v>6</v>
      </c>
      <c r="Q16" s="399">
        <f t="shared" si="0"/>
        <v>10</v>
      </c>
      <c r="R16" s="399">
        <f t="shared" si="0"/>
        <v>88</v>
      </c>
      <c r="S16" s="415">
        <f t="shared" si="0"/>
        <v>25</v>
      </c>
      <c r="T16" s="415">
        <f t="shared" si="0"/>
        <v>63</v>
      </c>
      <c r="U16" s="415">
        <f t="shared" si="0"/>
        <v>6102</v>
      </c>
      <c r="V16" s="415">
        <f t="shared" si="0"/>
        <v>2362</v>
      </c>
      <c r="W16" s="415">
        <f t="shared" si="0"/>
        <v>3740</v>
      </c>
      <c r="X16" s="400"/>
      <c r="Y16" s="400"/>
      <c r="Z16" s="400"/>
      <c r="AA16" s="400"/>
      <c r="AB16" s="400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  <c r="AO16" s="400"/>
      <c r="AP16" s="400"/>
      <c r="AQ16" s="400"/>
      <c r="AR16" s="400"/>
      <c r="AS16" s="400"/>
      <c r="AT16" s="400"/>
      <c r="AU16" s="400"/>
    </row>
    <row r="17" spans="1:23" ht="16.5" customHeight="1">
      <c r="A17" s="395" t="s">
        <v>836</v>
      </c>
      <c r="B17" s="396">
        <v>8</v>
      </c>
      <c r="C17" s="397">
        <v>1369</v>
      </c>
      <c r="D17" s="397">
        <v>503</v>
      </c>
      <c r="E17" s="397">
        <v>866</v>
      </c>
      <c r="F17" s="397">
        <v>0</v>
      </c>
      <c r="G17" s="397">
        <v>0</v>
      </c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397">
        <v>0</v>
      </c>
      <c r="N17" s="397">
        <v>0</v>
      </c>
      <c r="O17" s="397">
        <v>0</v>
      </c>
      <c r="P17" s="397">
        <v>0</v>
      </c>
      <c r="Q17" s="397">
        <v>0</v>
      </c>
      <c r="R17" s="397">
        <v>0</v>
      </c>
      <c r="S17" s="397">
        <v>0</v>
      </c>
      <c r="T17" s="397">
        <v>0</v>
      </c>
      <c r="U17" s="397">
        <v>0</v>
      </c>
      <c r="V17" s="397">
        <v>0</v>
      </c>
      <c r="W17" s="398">
        <v>0</v>
      </c>
    </row>
    <row r="18" spans="1:23" ht="16.5" customHeight="1">
      <c r="A18" s="395" t="s">
        <v>837</v>
      </c>
      <c r="B18" s="396">
        <f>1+B17</f>
        <v>9</v>
      </c>
      <c r="C18" s="397">
        <v>522</v>
      </c>
      <c r="D18" s="397">
        <v>198</v>
      </c>
      <c r="E18" s="397">
        <v>324</v>
      </c>
      <c r="F18" s="397">
        <v>2</v>
      </c>
      <c r="G18" s="397">
        <v>1</v>
      </c>
      <c r="H18" s="397">
        <v>1</v>
      </c>
      <c r="I18" s="397">
        <v>1</v>
      </c>
      <c r="J18" s="397">
        <v>0</v>
      </c>
      <c r="K18" s="397">
        <v>1</v>
      </c>
      <c r="L18" s="397">
        <v>0</v>
      </c>
      <c r="M18" s="397">
        <v>0</v>
      </c>
      <c r="N18" s="397">
        <v>0</v>
      </c>
      <c r="O18" s="397">
        <v>0</v>
      </c>
      <c r="P18" s="397">
        <v>0</v>
      </c>
      <c r="Q18" s="397">
        <v>0</v>
      </c>
      <c r="R18" s="397">
        <v>1</v>
      </c>
      <c r="S18" s="397">
        <v>0</v>
      </c>
      <c r="T18" s="397">
        <v>1</v>
      </c>
      <c r="U18" s="397">
        <v>6</v>
      </c>
      <c r="V18" s="397">
        <v>3</v>
      </c>
      <c r="W18" s="398">
        <v>3</v>
      </c>
    </row>
    <row r="19" spans="1:23" ht="16.5" customHeight="1">
      <c r="A19" s="395" t="s">
        <v>838</v>
      </c>
      <c r="B19" s="396">
        <f>1+B18</f>
        <v>10</v>
      </c>
      <c r="C19" s="397">
        <v>1816</v>
      </c>
      <c r="D19" s="397">
        <v>624</v>
      </c>
      <c r="E19" s="397">
        <v>1192</v>
      </c>
      <c r="F19" s="397">
        <v>4</v>
      </c>
      <c r="G19" s="397">
        <v>3</v>
      </c>
      <c r="H19" s="397">
        <v>1</v>
      </c>
      <c r="I19" s="397">
        <v>3</v>
      </c>
      <c r="J19" s="397">
        <v>1</v>
      </c>
      <c r="K19" s="397">
        <v>2</v>
      </c>
      <c r="L19" s="397">
        <v>1</v>
      </c>
      <c r="M19" s="397">
        <v>0</v>
      </c>
      <c r="N19" s="397">
        <v>1</v>
      </c>
      <c r="O19" s="397">
        <v>1</v>
      </c>
      <c r="P19" s="397">
        <v>0</v>
      </c>
      <c r="Q19" s="397">
        <v>1</v>
      </c>
      <c r="R19" s="397">
        <v>6</v>
      </c>
      <c r="S19" s="397">
        <v>2</v>
      </c>
      <c r="T19" s="397">
        <v>4</v>
      </c>
      <c r="U19" s="397">
        <v>258</v>
      </c>
      <c r="V19" s="397">
        <v>105</v>
      </c>
      <c r="W19" s="398">
        <v>153</v>
      </c>
    </row>
    <row r="20" spans="1:23" ht="16.5" customHeight="1">
      <c r="A20" s="395" t="s">
        <v>839</v>
      </c>
      <c r="B20" s="396">
        <f>1+B19</f>
        <v>11</v>
      </c>
      <c r="C20" s="397">
        <v>5809</v>
      </c>
      <c r="D20" s="397">
        <v>2021</v>
      </c>
      <c r="E20" s="397">
        <v>3788</v>
      </c>
      <c r="F20" s="397">
        <v>64</v>
      </c>
      <c r="G20" s="397">
        <v>38</v>
      </c>
      <c r="H20" s="397">
        <v>26</v>
      </c>
      <c r="I20" s="397">
        <v>45</v>
      </c>
      <c r="J20" s="397">
        <v>30</v>
      </c>
      <c r="K20" s="397">
        <v>15</v>
      </c>
      <c r="L20" s="397">
        <v>44</v>
      </c>
      <c r="M20" s="397">
        <v>23</v>
      </c>
      <c r="N20" s="397">
        <v>21</v>
      </c>
      <c r="O20" s="397">
        <v>4</v>
      </c>
      <c r="P20" s="397">
        <v>1</v>
      </c>
      <c r="Q20" s="397">
        <v>3</v>
      </c>
      <c r="R20" s="397">
        <v>57</v>
      </c>
      <c r="S20" s="397">
        <v>14</v>
      </c>
      <c r="T20" s="397">
        <v>43</v>
      </c>
      <c r="U20" s="397">
        <v>3634</v>
      </c>
      <c r="V20" s="397">
        <v>1336</v>
      </c>
      <c r="W20" s="398">
        <v>2298</v>
      </c>
    </row>
    <row r="21" spans="1:23" ht="16.5" customHeight="1">
      <c r="A21" s="395" t="s">
        <v>840</v>
      </c>
      <c r="B21" s="396">
        <f>1+B20</f>
        <v>12</v>
      </c>
      <c r="C21" s="397">
        <v>2659</v>
      </c>
      <c r="D21" s="397">
        <v>1141</v>
      </c>
      <c r="E21" s="397">
        <v>1518</v>
      </c>
      <c r="F21" s="397">
        <v>51</v>
      </c>
      <c r="G21" s="397">
        <v>31</v>
      </c>
      <c r="H21" s="397">
        <v>20</v>
      </c>
      <c r="I21" s="397">
        <v>66</v>
      </c>
      <c r="J21" s="397">
        <v>38</v>
      </c>
      <c r="K21" s="397">
        <v>28</v>
      </c>
      <c r="L21" s="397">
        <v>22</v>
      </c>
      <c r="M21" s="397">
        <v>14</v>
      </c>
      <c r="N21" s="397">
        <v>8</v>
      </c>
      <c r="O21" s="397">
        <v>11</v>
      </c>
      <c r="P21" s="397">
        <v>5</v>
      </c>
      <c r="Q21" s="397">
        <v>6</v>
      </c>
      <c r="R21" s="397">
        <v>24</v>
      </c>
      <c r="S21" s="397">
        <v>9</v>
      </c>
      <c r="T21" s="397">
        <v>15</v>
      </c>
      <c r="U21" s="397">
        <v>2204</v>
      </c>
      <c r="V21" s="397">
        <v>918</v>
      </c>
      <c r="W21" s="398">
        <v>1286</v>
      </c>
    </row>
    <row r="22" spans="1:23" ht="16.5" customHeight="1">
      <c r="A22" s="401" t="s">
        <v>841</v>
      </c>
      <c r="B22" s="396"/>
      <c r="C22" s="402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</row>
    <row r="23" spans="1:23" ht="16.5" customHeight="1">
      <c r="A23" s="395" t="s">
        <v>842</v>
      </c>
      <c r="B23" s="396">
        <v>13</v>
      </c>
      <c r="C23" s="397">
        <v>1053</v>
      </c>
      <c r="D23" s="397">
        <v>422</v>
      </c>
      <c r="E23" s="397">
        <v>631</v>
      </c>
      <c r="F23" s="397">
        <v>11</v>
      </c>
      <c r="G23" s="397">
        <v>5</v>
      </c>
      <c r="H23" s="397">
        <v>6</v>
      </c>
      <c r="I23" s="397">
        <v>27</v>
      </c>
      <c r="J23" s="397">
        <v>11</v>
      </c>
      <c r="K23" s="397">
        <v>16</v>
      </c>
      <c r="L23" s="397">
        <v>20</v>
      </c>
      <c r="M23" s="397">
        <v>11</v>
      </c>
      <c r="N23" s="397">
        <v>9</v>
      </c>
      <c r="O23" s="397">
        <v>46</v>
      </c>
      <c r="P23" s="397">
        <v>30</v>
      </c>
      <c r="Q23" s="397">
        <v>16</v>
      </c>
      <c r="R23" s="397">
        <v>22</v>
      </c>
      <c r="S23" s="397">
        <v>8</v>
      </c>
      <c r="T23" s="397">
        <v>14</v>
      </c>
      <c r="U23" s="397">
        <v>816</v>
      </c>
      <c r="V23" s="397">
        <v>311</v>
      </c>
      <c r="W23" s="398">
        <v>505</v>
      </c>
    </row>
    <row r="24" spans="1:23" ht="16.5" customHeight="1">
      <c r="A24" s="395" t="s">
        <v>843</v>
      </c>
      <c r="B24" s="396">
        <v>14</v>
      </c>
      <c r="C24" s="397">
        <v>675</v>
      </c>
      <c r="D24" s="397">
        <v>395</v>
      </c>
      <c r="E24" s="397">
        <v>280</v>
      </c>
      <c r="F24" s="397">
        <v>39</v>
      </c>
      <c r="G24" s="397">
        <v>22</v>
      </c>
      <c r="H24" s="397">
        <v>17</v>
      </c>
      <c r="I24" s="397">
        <v>30</v>
      </c>
      <c r="J24" s="397">
        <v>22</v>
      </c>
      <c r="K24" s="397">
        <v>8</v>
      </c>
      <c r="L24" s="397">
        <v>10</v>
      </c>
      <c r="M24" s="397">
        <v>5</v>
      </c>
      <c r="N24" s="397">
        <v>5</v>
      </c>
      <c r="O24" s="397">
        <v>25</v>
      </c>
      <c r="P24" s="397">
        <v>16</v>
      </c>
      <c r="Q24" s="397">
        <v>9</v>
      </c>
      <c r="R24" s="397">
        <v>7</v>
      </c>
      <c r="S24" s="397">
        <v>1</v>
      </c>
      <c r="T24" s="397">
        <v>6</v>
      </c>
      <c r="U24" s="397">
        <v>517</v>
      </c>
      <c r="V24" s="397">
        <v>301</v>
      </c>
      <c r="W24" s="398">
        <v>216</v>
      </c>
    </row>
    <row r="25" spans="1:23" ht="16.5" customHeight="1">
      <c r="A25" s="395" t="s">
        <v>844</v>
      </c>
      <c r="B25" s="396">
        <v>15</v>
      </c>
      <c r="C25" s="397">
        <v>37</v>
      </c>
      <c r="D25" s="397">
        <v>36</v>
      </c>
      <c r="E25" s="397">
        <v>1</v>
      </c>
      <c r="F25" s="397">
        <v>5</v>
      </c>
      <c r="G25" s="397">
        <v>5</v>
      </c>
      <c r="H25" s="397">
        <v>0</v>
      </c>
      <c r="I25" s="397">
        <v>3</v>
      </c>
      <c r="J25" s="397">
        <v>3</v>
      </c>
      <c r="K25" s="397">
        <v>0</v>
      </c>
      <c r="L25" s="397">
        <v>0</v>
      </c>
      <c r="M25" s="397">
        <v>0</v>
      </c>
      <c r="N25" s="397">
        <v>0</v>
      </c>
      <c r="O25" s="397">
        <v>1</v>
      </c>
      <c r="P25" s="397">
        <v>1</v>
      </c>
      <c r="Q25" s="397">
        <v>0</v>
      </c>
      <c r="R25" s="397">
        <v>0</v>
      </c>
      <c r="S25" s="397">
        <v>0</v>
      </c>
      <c r="T25" s="397">
        <v>0</v>
      </c>
      <c r="U25" s="397">
        <v>21</v>
      </c>
      <c r="V25" s="397">
        <v>21</v>
      </c>
      <c r="W25" s="398">
        <v>0</v>
      </c>
    </row>
    <row r="26" spans="1:23" ht="16.5" customHeight="1">
      <c r="A26" s="401" t="s">
        <v>845</v>
      </c>
      <c r="B26" s="403"/>
      <c r="C26" s="401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  <c r="R26" s="404"/>
      <c r="S26" s="404"/>
      <c r="T26" s="404"/>
      <c r="U26" s="404"/>
      <c r="V26" s="404"/>
      <c r="W26" s="404"/>
    </row>
    <row r="27" spans="1:23" ht="16.5" customHeight="1">
      <c r="A27" s="395" t="s">
        <v>846</v>
      </c>
      <c r="B27" s="396">
        <v>17</v>
      </c>
      <c r="C27" s="405">
        <v>1544</v>
      </c>
      <c r="D27" s="405">
        <v>586</v>
      </c>
      <c r="E27" s="405">
        <v>958</v>
      </c>
      <c r="F27" s="406">
        <v>4</v>
      </c>
      <c r="G27" s="406">
        <v>2</v>
      </c>
      <c r="H27" s="405">
        <v>2</v>
      </c>
      <c r="I27" s="406">
        <v>11</v>
      </c>
      <c r="J27" s="406">
        <v>8</v>
      </c>
      <c r="K27" s="405">
        <v>3</v>
      </c>
      <c r="L27" s="405">
        <v>5</v>
      </c>
      <c r="M27" s="406">
        <v>2</v>
      </c>
      <c r="N27" s="406">
        <v>3</v>
      </c>
      <c r="O27" s="405">
        <v>4</v>
      </c>
      <c r="P27" s="406">
        <v>0</v>
      </c>
      <c r="Q27" s="406">
        <v>4</v>
      </c>
      <c r="R27" s="406">
        <v>5</v>
      </c>
      <c r="S27" s="406">
        <v>2</v>
      </c>
      <c r="T27" s="406">
        <v>3</v>
      </c>
      <c r="U27" s="406">
        <v>563</v>
      </c>
      <c r="V27" s="406">
        <v>225</v>
      </c>
      <c r="W27" s="407">
        <v>338</v>
      </c>
    </row>
    <row r="28" spans="1:23" ht="16.5" customHeight="1">
      <c r="A28" s="395" t="s">
        <v>847</v>
      </c>
      <c r="B28" s="396">
        <f t="shared" ref="B28:B33" si="1">1+B27</f>
        <v>18</v>
      </c>
      <c r="C28" s="405">
        <v>4885</v>
      </c>
      <c r="D28" s="405">
        <v>1833</v>
      </c>
      <c r="E28" s="405">
        <v>3052</v>
      </c>
      <c r="F28" s="406">
        <v>59</v>
      </c>
      <c r="G28" s="406">
        <v>32</v>
      </c>
      <c r="H28" s="405">
        <v>27</v>
      </c>
      <c r="I28" s="406">
        <v>32</v>
      </c>
      <c r="J28" s="406">
        <v>19</v>
      </c>
      <c r="K28" s="405">
        <v>13</v>
      </c>
      <c r="L28" s="405">
        <v>21</v>
      </c>
      <c r="M28" s="406">
        <v>12</v>
      </c>
      <c r="N28" s="406">
        <v>9</v>
      </c>
      <c r="O28" s="405">
        <v>3</v>
      </c>
      <c r="P28" s="406">
        <v>1</v>
      </c>
      <c r="Q28" s="406">
        <v>2</v>
      </c>
      <c r="R28" s="406">
        <v>23</v>
      </c>
      <c r="S28" s="406">
        <v>8</v>
      </c>
      <c r="T28" s="406">
        <v>15</v>
      </c>
      <c r="U28" s="406">
        <v>2440</v>
      </c>
      <c r="V28" s="406">
        <v>945</v>
      </c>
      <c r="W28" s="407">
        <v>1495</v>
      </c>
    </row>
    <row r="29" spans="1:23" ht="16.5" customHeight="1">
      <c r="A29" s="395" t="s">
        <v>848</v>
      </c>
      <c r="B29" s="396">
        <f t="shared" si="1"/>
        <v>19</v>
      </c>
      <c r="C29" s="405">
        <v>1782</v>
      </c>
      <c r="D29" s="405">
        <v>644</v>
      </c>
      <c r="E29" s="405">
        <v>1138</v>
      </c>
      <c r="F29" s="406">
        <v>8</v>
      </c>
      <c r="G29" s="406">
        <v>3</v>
      </c>
      <c r="H29" s="405">
        <v>5</v>
      </c>
      <c r="I29" s="406">
        <v>20</v>
      </c>
      <c r="J29" s="406">
        <v>13</v>
      </c>
      <c r="K29" s="405">
        <v>7</v>
      </c>
      <c r="L29" s="405">
        <v>13</v>
      </c>
      <c r="M29" s="406">
        <v>10</v>
      </c>
      <c r="N29" s="406">
        <v>3</v>
      </c>
      <c r="O29" s="405">
        <v>1</v>
      </c>
      <c r="P29" s="406">
        <v>1</v>
      </c>
      <c r="Q29" s="406">
        <v>0</v>
      </c>
      <c r="R29" s="406">
        <v>23</v>
      </c>
      <c r="S29" s="406">
        <v>8</v>
      </c>
      <c r="T29" s="406">
        <v>15</v>
      </c>
      <c r="U29" s="406">
        <v>840</v>
      </c>
      <c r="V29" s="406">
        <v>344</v>
      </c>
      <c r="W29" s="407">
        <v>496</v>
      </c>
    </row>
    <row r="30" spans="1:23" ht="16.5" customHeight="1">
      <c r="A30" s="395" t="s">
        <v>849</v>
      </c>
      <c r="B30" s="396">
        <f t="shared" si="1"/>
        <v>20</v>
      </c>
      <c r="C30" s="405">
        <v>1559</v>
      </c>
      <c r="D30" s="405">
        <v>577</v>
      </c>
      <c r="E30" s="405">
        <v>982</v>
      </c>
      <c r="F30" s="406">
        <v>8</v>
      </c>
      <c r="G30" s="406">
        <v>4</v>
      </c>
      <c r="H30" s="405">
        <v>4</v>
      </c>
      <c r="I30" s="406">
        <v>17</v>
      </c>
      <c r="J30" s="406">
        <v>9</v>
      </c>
      <c r="K30" s="405">
        <v>8</v>
      </c>
      <c r="L30" s="405">
        <v>5</v>
      </c>
      <c r="M30" s="406">
        <v>2</v>
      </c>
      <c r="N30" s="406">
        <v>3</v>
      </c>
      <c r="O30" s="405">
        <v>4</v>
      </c>
      <c r="P30" s="406">
        <v>2</v>
      </c>
      <c r="Q30" s="406">
        <v>2</v>
      </c>
      <c r="R30" s="406">
        <v>13</v>
      </c>
      <c r="S30" s="406">
        <v>2</v>
      </c>
      <c r="T30" s="406">
        <v>11</v>
      </c>
      <c r="U30" s="406">
        <v>858</v>
      </c>
      <c r="V30" s="406">
        <v>335</v>
      </c>
      <c r="W30" s="407">
        <v>523</v>
      </c>
    </row>
    <row r="31" spans="1:23" ht="16.5" customHeight="1">
      <c r="A31" s="395" t="s">
        <v>850</v>
      </c>
      <c r="B31" s="396">
        <f t="shared" si="1"/>
        <v>21</v>
      </c>
      <c r="C31" s="405">
        <v>1060</v>
      </c>
      <c r="D31" s="405">
        <v>345</v>
      </c>
      <c r="E31" s="405">
        <v>715</v>
      </c>
      <c r="F31" s="406">
        <v>17</v>
      </c>
      <c r="G31" s="406">
        <v>9</v>
      </c>
      <c r="H31" s="405">
        <v>8</v>
      </c>
      <c r="I31" s="406">
        <v>11</v>
      </c>
      <c r="J31" s="406">
        <v>7</v>
      </c>
      <c r="K31" s="405">
        <v>4</v>
      </c>
      <c r="L31" s="405">
        <v>5</v>
      </c>
      <c r="M31" s="406">
        <v>2</v>
      </c>
      <c r="N31" s="406">
        <v>3</v>
      </c>
      <c r="O31" s="405">
        <v>1</v>
      </c>
      <c r="P31" s="406">
        <v>1</v>
      </c>
      <c r="Q31" s="406">
        <v>0</v>
      </c>
      <c r="R31" s="406">
        <v>7</v>
      </c>
      <c r="S31" s="406">
        <v>1</v>
      </c>
      <c r="T31" s="406">
        <v>6</v>
      </c>
      <c r="U31" s="406">
        <v>662</v>
      </c>
      <c r="V31" s="406">
        <v>222</v>
      </c>
      <c r="W31" s="407">
        <v>440</v>
      </c>
    </row>
    <row r="32" spans="1:23" ht="16.5" customHeight="1">
      <c r="A32" s="395" t="s">
        <v>851</v>
      </c>
      <c r="B32" s="396">
        <f t="shared" si="1"/>
        <v>22</v>
      </c>
      <c r="C32" s="405">
        <v>677</v>
      </c>
      <c r="D32" s="405">
        <v>229</v>
      </c>
      <c r="E32" s="405">
        <v>448</v>
      </c>
      <c r="F32" s="406">
        <v>14</v>
      </c>
      <c r="G32" s="406">
        <v>12</v>
      </c>
      <c r="H32" s="405">
        <v>2</v>
      </c>
      <c r="I32" s="406">
        <v>15</v>
      </c>
      <c r="J32" s="406">
        <v>6</v>
      </c>
      <c r="K32" s="405">
        <v>9</v>
      </c>
      <c r="L32" s="405">
        <v>13</v>
      </c>
      <c r="M32" s="406">
        <v>7</v>
      </c>
      <c r="N32" s="406">
        <v>6</v>
      </c>
      <c r="O32" s="405">
        <v>2</v>
      </c>
      <c r="P32" s="406">
        <v>1</v>
      </c>
      <c r="Q32" s="406">
        <v>1</v>
      </c>
      <c r="R32" s="406">
        <v>11</v>
      </c>
      <c r="S32" s="406">
        <v>2</v>
      </c>
      <c r="T32" s="406">
        <v>9</v>
      </c>
      <c r="U32" s="406">
        <v>398</v>
      </c>
      <c r="V32" s="406">
        <v>145</v>
      </c>
      <c r="W32" s="407">
        <v>253</v>
      </c>
    </row>
    <row r="33" spans="1:23" ht="16.5" customHeight="1">
      <c r="A33" s="395" t="s">
        <v>852</v>
      </c>
      <c r="B33" s="396">
        <f t="shared" si="1"/>
        <v>23</v>
      </c>
      <c r="C33" s="405">
        <v>668</v>
      </c>
      <c r="D33" s="405">
        <v>273</v>
      </c>
      <c r="E33" s="405">
        <v>395</v>
      </c>
      <c r="F33" s="406">
        <v>11</v>
      </c>
      <c r="G33" s="406">
        <v>11</v>
      </c>
      <c r="H33" s="405">
        <v>0</v>
      </c>
      <c r="I33" s="406">
        <v>9</v>
      </c>
      <c r="J33" s="406">
        <v>7</v>
      </c>
      <c r="K33" s="405">
        <v>2</v>
      </c>
      <c r="L33" s="405">
        <v>5</v>
      </c>
      <c r="M33" s="406">
        <v>2</v>
      </c>
      <c r="N33" s="406">
        <v>3</v>
      </c>
      <c r="O33" s="405">
        <v>1</v>
      </c>
      <c r="P33" s="406">
        <v>0</v>
      </c>
      <c r="Q33" s="406">
        <v>1</v>
      </c>
      <c r="R33" s="406">
        <v>6</v>
      </c>
      <c r="S33" s="406">
        <v>2</v>
      </c>
      <c r="T33" s="406">
        <v>4</v>
      </c>
      <c r="U33" s="406">
        <v>341</v>
      </c>
      <c r="V33" s="406">
        <v>146</v>
      </c>
      <c r="W33" s="407">
        <v>195</v>
      </c>
    </row>
    <row r="34" spans="1:23" ht="16.5" customHeight="1">
      <c r="A34" s="401" t="s">
        <v>853</v>
      </c>
      <c r="B34" s="403"/>
      <c r="C34" s="401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</row>
    <row r="35" spans="1:23" ht="16.5" customHeight="1">
      <c r="A35" s="395" t="s">
        <v>854</v>
      </c>
      <c r="B35" s="396">
        <v>25</v>
      </c>
      <c r="C35" s="405">
        <v>276</v>
      </c>
      <c r="D35" s="405">
        <v>93</v>
      </c>
      <c r="E35" s="405">
        <v>183</v>
      </c>
      <c r="F35" s="406">
        <v>0</v>
      </c>
      <c r="G35" s="406">
        <v>0</v>
      </c>
      <c r="H35" s="405">
        <v>0</v>
      </c>
      <c r="I35" s="406">
        <v>0</v>
      </c>
      <c r="J35" s="406">
        <v>0</v>
      </c>
      <c r="K35" s="405">
        <v>0</v>
      </c>
      <c r="L35" s="405">
        <v>0</v>
      </c>
      <c r="M35" s="406">
        <v>0</v>
      </c>
      <c r="N35" s="406">
        <v>0</v>
      </c>
      <c r="O35" s="405">
        <v>0</v>
      </c>
      <c r="P35" s="406">
        <v>0</v>
      </c>
      <c r="Q35" s="406">
        <v>0</v>
      </c>
      <c r="R35" s="406">
        <v>1</v>
      </c>
      <c r="S35" s="406">
        <v>1</v>
      </c>
      <c r="T35" s="406">
        <v>0</v>
      </c>
      <c r="U35" s="406">
        <v>81</v>
      </c>
      <c r="V35" s="406">
        <v>26</v>
      </c>
      <c r="W35" s="407">
        <v>55</v>
      </c>
    </row>
    <row r="36" spans="1:23" ht="16.5" customHeight="1">
      <c r="A36" s="395" t="s">
        <v>855</v>
      </c>
      <c r="B36" s="396">
        <f>1+B35</f>
        <v>26</v>
      </c>
      <c r="C36" s="405">
        <v>878</v>
      </c>
      <c r="D36" s="405">
        <v>341</v>
      </c>
      <c r="E36" s="405">
        <v>537</v>
      </c>
      <c r="F36" s="406">
        <v>1</v>
      </c>
      <c r="G36" s="406">
        <v>1</v>
      </c>
      <c r="H36" s="405">
        <v>0</v>
      </c>
      <c r="I36" s="406">
        <v>1</v>
      </c>
      <c r="J36" s="406">
        <v>0</v>
      </c>
      <c r="K36" s="405">
        <v>1</v>
      </c>
      <c r="L36" s="405">
        <v>0</v>
      </c>
      <c r="M36" s="406">
        <v>0</v>
      </c>
      <c r="N36" s="406">
        <v>0</v>
      </c>
      <c r="O36" s="405">
        <v>0</v>
      </c>
      <c r="P36" s="406">
        <v>0</v>
      </c>
      <c r="Q36" s="406">
        <v>0</v>
      </c>
      <c r="R36" s="406">
        <v>1</v>
      </c>
      <c r="S36" s="406">
        <v>0</v>
      </c>
      <c r="T36" s="406">
        <v>1</v>
      </c>
      <c r="U36" s="406">
        <v>353</v>
      </c>
      <c r="V36" s="406">
        <v>138</v>
      </c>
      <c r="W36" s="407">
        <v>215</v>
      </c>
    </row>
    <row r="37" spans="1:23" ht="16.5" customHeight="1">
      <c r="A37" s="395" t="s">
        <v>856</v>
      </c>
      <c r="B37" s="396">
        <f t="shared" ref="B37:B45" si="2">1+B36</f>
        <v>27</v>
      </c>
      <c r="C37" s="405">
        <v>1758</v>
      </c>
      <c r="D37" s="405">
        <v>677</v>
      </c>
      <c r="E37" s="405">
        <v>1081</v>
      </c>
      <c r="F37" s="406">
        <v>3</v>
      </c>
      <c r="G37" s="406">
        <v>1</v>
      </c>
      <c r="H37" s="405">
        <v>2</v>
      </c>
      <c r="I37" s="406">
        <v>7</v>
      </c>
      <c r="J37" s="406">
        <v>6</v>
      </c>
      <c r="K37" s="405">
        <v>1</v>
      </c>
      <c r="L37" s="405">
        <v>2</v>
      </c>
      <c r="M37" s="406">
        <v>2</v>
      </c>
      <c r="N37" s="406">
        <v>0</v>
      </c>
      <c r="O37" s="405">
        <v>2</v>
      </c>
      <c r="P37" s="406">
        <v>1</v>
      </c>
      <c r="Q37" s="406">
        <v>1</v>
      </c>
      <c r="R37" s="406">
        <v>5</v>
      </c>
      <c r="S37" s="406">
        <v>1</v>
      </c>
      <c r="T37" s="406">
        <v>4</v>
      </c>
      <c r="U37" s="406">
        <v>935</v>
      </c>
      <c r="V37" s="406">
        <v>402</v>
      </c>
      <c r="W37" s="407">
        <v>533</v>
      </c>
    </row>
    <row r="38" spans="1:23" ht="16.5" customHeight="1">
      <c r="A38" s="395" t="s">
        <v>857</v>
      </c>
      <c r="B38" s="396">
        <f t="shared" si="2"/>
        <v>28</v>
      </c>
      <c r="C38" s="405">
        <v>2013</v>
      </c>
      <c r="D38" s="405">
        <v>721</v>
      </c>
      <c r="E38" s="405">
        <v>1292</v>
      </c>
      <c r="F38" s="406">
        <v>13</v>
      </c>
      <c r="G38" s="406">
        <v>7</v>
      </c>
      <c r="H38" s="405">
        <v>6</v>
      </c>
      <c r="I38" s="406">
        <v>19</v>
      </c>
      <c r="J38" s="406">
        <v>9</v>
      </c>
      <c r="K38" s="405">
        <v>10</v>
      </c>
      <c r="L38" s="405">
        <v>3</v>
      </c>
      <c r="M38" s="406">
        <v>2</v>
      </c>
      <c r="N38" s="406">
        <v>1</v>
      </c>
      <c r="O38" s="405">
        <v>2</v>
      </c>
      <c r="P38" s="406">
        <v>0</v>
      </c>
      <c r="Q38" s="406">
        <v>2</v>
      </c>
      <c r="R38" s="406">
        <v>14</v>
      </c>
      <c r="S38" s="406">
        <v>7</v>
      </c>
      <c r="T38" s="406">
        <v>7</v>
      </c>
      <c r="U38" s="406">
        <v>1125</v>
      </c>
      <c r="V38" s="406">
        <v>434</v>
      </c>
      <c r="W38" s="407">
        <v>691</v>
      </c>
    </row>
    <row r="39" spans="1:23" ht="16.5" customHeight="1">
      <c r="A39" s="395" t="s">
        <v>858</v>
      </c>
      <c r="B39" s="396">
        <f t="shared" si="2"/>
        <v>29</v>
      </c>
      <c r="C39" s="405">
        <v>1924</v>
      </c>
      <c r="D39" s="405">
        <v>630</v>
      </c>
      <c r="E39" s="405">
        <v>1294</v>
      </c>
      <c r="F39" s="406">
        <v>16</v>
      </c>
      <c r="G39" s="406">
        <v>11</v>
      </c>
      <c r="H39" s="405">
        <v>5</v>
      </c>
      <c r="I39" s="406">
        <v>16</v>
      </c>
      <c r="J39" s="406">
        <v>10</v>
      </c>
      <c r="K39" s="405">
        <v>6</v>
      </c>
      <c r="L39" s="405">
        <v>13</v>
      </c>
      <c r="M39" s="406">
        <v>9</v>
      </c>
      <c r="N39" s="406">
        <v>4</v>
      </c>
      <c r="O39" s="405">
        <v>5</v>
      </c>
      <c r="P39" s="406">
        <v>1</v>
      </c>
      <c r="Q39" s="406">
        <v>4</v>
      </c>
      <c r="R39" s="406">
        <v>20</v>
      </c>
      <c r="S39" s="406">
        <v>6</v>
      </c>
      <c r="T39" s="406">
        <v>14</v>
      </c>
      <c r="U39" s="406">
        <v>1078</v>
      </c>
      <c r="V39" s="406">
        <v>393</v>
      </c>
      <c r="W39" s="407">
        <v>685</v>
      </c>
    </row>
    <row r="40" spans="1:23" ht="16.5" customHeight="1">
      <c r="A40" s="395" t="s">
        <v>859</v>
      </c>
      <c r="B40" s="396">
        <f t="shared" si="2"/>
        <v>30</v>
      </c>
      <c r="C40" s="405">
        <v>1812</v>
      </c>
      <c r="D40" s="405">
        <v>548</v>
      </c>
      <c r="E40" s="405">
        <v>1264</v>
      </c>
      <c r="F40" s="406">
        <v>23</v>
      </c>
      <c r="G40" s="406">
        <v>12</v>
      </c>
      <c r="H40" s="405">
        <v>11</v>
      </c>
      <c r="I40" s="406">
        <v>25</v>
      </c>
      <c r="J40" s="406">
        <v>15</v>
      </c>
      <c r="K40" s="405">
        <v>10</v>
      </c>
      <c r="L40" s="405">
        <v>17</v>
      </c>
      <c r="M40" s="406">
        <v>11</v>
      </c>
      <c r="N40" s="406">
        <v>6</v>
      </c>
      <c r="O40" s="405">
        <v>3</v>
      </c>
      <c r="P40" s="406">
        <v>2</v>
      </c>
      <c r="Q40" s="406">
        <v>1</v>
      </c>
      <c r="R40" s="406">
        <v>28</v>
      </c>
      <c r="S40" s="406">
        <v>5</v>
      </c>
      <c r="T40" s="406">
        <v>23</v>
      </c>
      <c r="U40" s="406">
        <v>940</v>
      </c>
      <c r="V40" s="406">
        <v>290</v>
      </c>
      <c r="W40" s="407">
        <v>650</v>
      </c>
    </row>
    <row r="41" spans="1:23" ht="16.5" customHeight="1">
      <c r="A41" s="395" t="s">
        <v>860</v>
      </c>
      <c r="B41" s="396">
        <f t="shared" si="2"/>
        <v>31</v>
      </c>
      <c r="C41" s="405">
        <v>1354</v>
      </c>
      <c r="D41" s="405">
        <v>427</v>
      </c>
      <c r="E41" s="405">
        <v>927</v>
      </c>
      <c r="F41" s="406">
        <v>16</v>
      </c>
      <c r="G41" s="406">
        <v>11</v>
      </c>
      <c r="H41" s="405">
        <v>5</v>
      </c>
      <c r="I41" s="406">
        <v>10</v>
      </c>
      <c r="J41" s="406">
        <v>6</v>
      </c>
      <c r="K41" s="405">
        <v>4</v>
      </c>
      <c r="L41" s="405">
        <v>9</v>
      </c>
      <c r="M41" s="406">
        <v>6</v>
      </c>
      <c r="N41" s="406">
        <v>3</v>
      </c>
      <c r="O41" s="405">
        <v>3</v>
      </c>
      <c r="P41" s="406">
        <v>1</v>
      </c>
      <c r="Q41" s="406">
        <v>2</v>
      </c>
      <c r="R41" s="406">
        <v>9</v>
      </c>
      <c r="S41" s="406">
        <v>0</v>
      </c>
      <c r="T41" s="406">
        <v>9</v>
      </c>
      <c r="U41" s="406">
        <v>577</v>
      </c>
      <c r="V41" s="406">
        <v>191</v>
      </c>
      <c r="W41" s="407">
        <v>386</v>
      </c>
    </row>
    <row r="42" spans="1:23" ht="16.5" customHeight="1">
      <c r="A42" s="395" t="s">
        <v>861</v>
      </c>
      <c r="B42" s="396">
        <f t="shared" si="2"/>
        <v>32</v>
      </c>
      <c r="C42" s="405">
        <v>1033</v>
      </c>
      <c r="D42" s="405">
        <v>365</v>
      </c>
      <c r="E42" s="405">
        <v>668</v>
      </c>
      <c r="F42" s="406">
        <v>16</v>
      </c>
      <c r="G42" s="406">
        <v>8</v>
      </c>
      <c r="H42" s="405">
        <v>8</v>
      </c>
      <c r="I42" s="406">
        <v>14</v>
      </c>
      <c r="J42" s="406">
        <v>8</v>
      </c>
      <c r="K42" s="405">
        <v>6</v>
      </c>
      <c r="L42" s="405">
        <v>15</v>
      </c>
      <c r="M42" s="406">
        <v>3</v>
      </c>
      <c r="N42" s="406">
        <v>12</v>
      </c>
      <c r="O42" s="405">
        <v>1</v>
      </c>
      <c r="P42" s="406">
        <v>1</v>
      </c>
      <c r="Q42" s="406">
        <v>0</v>
      </c>
      <c r="R42" s="406">
        <v>3</v>
      </c>
      <c r="S42" s="406">
        <v>0</v>
      </c>
      <c r="T42" s="406">
        <v>3</v>
      </c>
      <c r="U42" s="406">
        <v>461</v>
      </c>
      <c r="V42" s="406">
        <v>143</v>
      </c>
      <c r="W42" s="407">
        <v>318</v>
      </c>
    </row>
    <row r="43" spans="1:23" ht="16.5" customHeight="1">
      <c r="A43" s="395" t="s">
        <v>862</v>
      </c>
      <c r="B43" s="396">
        <f t="shared" si="2"/>
        <v>33</v>
      </c>
      <c r="C43" s="405">
        <v>527</v>
      </c>
      <c r="D43" s="405">
        <v>276</v>
      </c>
      <c r="E43" s="405">
        <v>251</v>
      </c>
      <c r="F43" s="406">
        <v>17</v>
      </c>
      <c r="G43" s="406">
        <v>9</v>
      </c>
      <c r="H43" s="405">
        <v>8</v>
      </c>
      <c r="I43" s="406">
        <v>10</v>
      </c>
      <c r="J43" s="406">
        <v>6</v>
      </c>
      <c r="K43" s="405">
        <v>4</v>
      </c>
      <c r="L43" s="405">
        <v>5</v>
      </c>
      <c r="M43" s="406">
        <v>3</v>
      </c>
      <c r="N43" s="406">
        <v>2</v>
      </c>
      <c r="O43" s="405">
        <v>0</v>
      </c>
      <c r="P43" s="406">
        <v>0</v>
      </c>
      <c r="Q43" s="406">
        <v>0</v>
      </c>
      <c r="R43" s="406">
        <v>5</v>
      </c>
      <c r="S43" s="406">
        <v>4</v>
      </c>
      <c r="T43" s="406">
        <v>1</v>
      </c>
      <c r="U43" s="406">
        <v>233</v>
      </c>
      <c r="V43" s="406">
        <v>122</v>
      </c>
      <c r="W43" s="407">
        <v>111</v>
      </c>
    </row>
    <row r="44" spans="1:23" ht="16.5" customHeight="1">
      <c r="A44" s="395" t="s">
        <v>863</v>
      </c>
      <c r="B44" s="396">
        <f t="shared" si="2"/>
        <v>34</v>
      </c>
      <c r="C44" s="405">
        <v>318</v>
      </c>
      <c r="D44" s="405">
        <v>187</v>
      </c>
      <c r="E44" s="405">
        <v>131</v>
      </c>
      <c r="F44" s="406">
        <v>5</v>
      </c>
      <c r="G44" s="406">
        <v>3</v>
      </c>
      <c r="H44" s="405">
        <v>2</v>
      </c>
      <c r="I44" s="406">
        <v>6</v>
      </c>
      <c r="J44" s="406">
        <v>3</v>
      </c>
      <c r="K44" s="405">
        <v>3</v>
      </c>
      <c r="L44" s="405">
        <v>1</v>
      </c>
      <c r="M44" s="406">
        <v>0</v>
      </c>
      <c r="N44" s="406">
        <v>1</v>
      </c>
      <c r="O44" s="405">
        <v>0</v>
      </c>
      <c r="P44" s="406">
        <v>0</v>
      </c>
      <c r="Q44" s="406">
        <v>0</v>
      </c>
      <c r="R44" s="406">
        <v>0</v>
      </c>
      <c r="S44" s="406">
        <v>0</v>
      </c>
      <c r="T44" s="406">
        <v>0</v>
      </c>
      <c r="U44" s="406">
        <v>160</v>
      </c>
      <c r="V44" s="406">
        <v>91</v>
      </c>
      <c r="W44" s="407">
        <v>69</v>
      </c>
    </row>
    <row r="45" spans="1:23" ht="16.5" customHeight="1">
      <c r="A45" s="395" t="s">
        <v>864</v>
      </c>
      <c r="B45" s="396">
        <f t="shared" si="2"/>
        <v>35</v>
      </c>
      <c r="C45" s="405">
        <v>282</v>
      </c>
      <c r="D45" s="405">
        <v>222</v>
      </c>
      <c r="E45" s="405">
        <v>60</v>
      </c>
      <c r="F45" s="406">
        <v>11</v>
      </c>
      <c r="G45" s="406">
        <v>10</v>
      </c>
      <c r="H45" s="405">
        <v>1</v>
      </c>
      <c r="I45" s="406">
        <v>7</v>
      </c>
      <c r="J45" s="406">
        <v>6</v>
      </c>
      <c r="K45" s="405">
        <v>1</v>
      </c>
      <c r="L45" s="405">
        <v>2</v>
      </c>
      <c r="M45" s="406">
        <v>1</v>
      </c>
      <c r="N45" s="406">
        <v>1</v>
      </c>
      <c r="O45" s="405">
        <v>0</v>
      </c>
      <c r="P45" s="406">
        <v>0</v>
      </c>
      <c r="Q45" s="406">
        <v>0</v>
      </c>
      <c r="R45" s="406">
        <v>2</v>
      </c>
      <c r="S45" s="406">
        <v>1</v>
      </c>
      <c r="T45" s="406">
        <v>1</v>
      </c>
      <c r="U45" s="406">
        <v>159</v>
      </c>
      <c r="V45" s="406">
        <v>132</v>
      </c>
      <c r="W45" s="407">
        <v>27</v>
      </c>
    </row>
    <row r="46" spans="1:23" ht="15.95" customHeight="1">
      <c r="A46" s="401" t="s">
        <v>865</v>
      </c>
      <c r="B46" s="403"/>
      <c r="C46" s="401"/>
      <c r="D46" s="404"/>
      <c r="E46" s="404"/>
      <c r="F46" s="404"/>
      <c r="G46" s="404"/>
      <c r="H46" s="404"/>
      <c r="I46" s="404"/>
      <c r="J46" s="404"/>
      <c r="K46" s="404"/>
      <c r="L46" s="404"/>
      <c r="M46" s="404"/>
      <c r="N46" s="404"/>
      <c r="O46" s="404"/>
      <c r="P46" s="404"/>
      <c r="Q46" s="404"/>
      <c r="R46" s="404"/>
      <c r="S46" s="404"/>
      <c r="T46" s="404"/>
      <c r="U46" s="404"/>
      <c r="V46" s="404"/>
      <c r="W46" s="404"/>
    </row>
    <row r="47" spans="1:23" ht="21.95" customHeight="1">
      <c r="A47" s="395" t="s">
        <v>866</v>
      </c>
      <c r="B47" s="396">
        <v>36</v>
      </c>
      <c r="C47" s="405">
        <v>144</v>
      </c>
      <c r="D47" s="405">
        <v>45</v>
      </c>
      <c r="E47" s="405">
        <v>99</v>
      </c>
      <c r="F47" s="406">
        <v>0</v>
      </c>
      <c r="G47" s="406">
        <v>0</v>
      </c>
      <c r="H47" s="405">
        <v>0</v>
      </c>
      <c r="I47" s="406">
        <v>0</v>
      </c>
      <c r="J47" s="406">
        <v>0</v>
      </c>
      <c r="K47" s="405">
        <v>0</v>
      </c>
      <c r="L47" s="405">
        <v>0</v>
      </c>
      <c r="M47" s="406">
        <v>0</v>
      </c>
      <c r="N47" s="406">
        <v>0</v>
      </c>
      <c r="O47" s="405">
        <v>0</v>
      </c>
      <c r="P47" s="406">
        <v>0</v>
      </c>
      <c r="Q47" s="406">
        <v>0</v>
      </c>
      <c r="R47" s="406">
        <v>1</v>
      </c>
      <c r="S47" s="406">
        <v>0</v>
      </c>
      <c r="T47" s="406">
        <v>1</v>
      </c>
      <c r="U47" s="406">
        <v>115</v>
      </c>
      <c r="V47" s="406">
        <v>39</v>
      </c>
      <c r="W47" s="407">
        <v>76</v>
      </c>
    </row>
    <row r="48" spans="1:23" ht="24.95" customHeight="1">
      <c r="A48" s="395" t="s">
        <v>867</v>
      </c>
      <c r="B48" s="396">
        <v>37</v>
      </c>
      <c r="C48" s="405">
        <v>15</v>
      </c>
      <c r="D48" s="405">
        <v>8</v>
      </c>
      <c r="E48" s="405">
        <v>7</v>
      </c>
      <c r="F48" s="406">
        <v>0</v>
      </c>
      <c r="G48" s="406">
        <v>0</v>
      </c>
      <c r="H48" s="405">
        <v>0</v>
      </c>
      <c r="I48" s="406">
        <v>1</v>
      </c>
      <c r="J48" s="406">
        <v>0</v>
      </c>
      <c r="K48" s="405">
        <v>1</v>
      </c>
      <c r="L48" s="405">
        <v>0</v>
      </c>
      <c r="M48" s="406">
        <v>0</v>
      </c>
      <c r="N48" s="406">
        <v>0</v>
      </c>
      <c r="O48" s="405">
        <v>0</v>
      </c>
      <c r="P48" s="406">
        <v>0</v>
      </c>
      <c r="Q48" s="406">
        <v>0</v>
      </c>
      <c r="R48" s="406">
        <v>0</v>
      </c>
      <c r="S48" s="406">
        <v>0</v>
      </c>
      <c r="T48" s="406">
        <v>0</v>
      </c>
      <c r="U48" s="406">
        <v>11</v>
      </c>
      <c r="V48" s="406">
        <v>6</v>
      </c>
      <c r="W48" s="407">
        <v>5</v>
      </c>
    </row>
    <row r="49" spans="1:23" ht="14.45" customHeight="1">
      <c r="A49" s="401" t="s">
        <v>868</v>
      </c>
      <c r="B49" s="403"/>
      <c r="C49" s="401"/>
      <c r="D49" s="404"/>
      <c r="E49" s="404"/>
      <c r="F49" s="404"/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/>
      <c r="V49" s="404"/>
      <c r="W49" s="404"/>
    </row>
    <row r="50" spans="1:23" ht="15.6" customHeight="1">
      <c r="A50" s="395" t="s">
        <v>869</v>
      </c>
      <c r="B50" s="396">
        <v>39</v>
      </c>
      <c r="C50" s="405">
        <v>93</v>
      </c>
      <c r="D50" s="405">
        <v>32</v>
      </c>
      <c r="E50" s="405">
        <v>61</v>
      </c>
      <c r="F50" s="406">
        <v>0</v>
      </c>
      <c r="G50" s="406">
        <v>0</v>
      </c>
      <c r="H50" s="405">
        <v>0</v>
      </c>
      <c r="I50" s="406">
        <v>0</v>
      </c>
      <c r="J50" s="406">
        <v>0</v>
      </c>
      <c r="K50" s="405">
        <v>0</v>
      </c>
      <c r="L50" s="405">
        <v>0</v>
      </c>
      <c r="M50" s="406">
        <v>0</v>
      </c>
      <c r="N50" s="406">
        <v>0</v>
      </c>
      <c r="O50" s="405">
        <v>0</v>
      </c>
      <c r="P50" s="406">
        <v>0</v>
      </c>
      <c r="Q50" s="406">
        <v>0</v>
      </c>
      <c r="R50" s="406">
        <v>0</v>
      </c>
      <c r="S50" s="406">
        <v>0</v>
      </c>
      <c r="T50" s="406">
        <v>0</v>
      </c>
      <c r="U50" s="406">
        <v>79</v>
      </c>
      <c r="V50" s="406">
        <v>29</v>
      </c>
      <c r="W50" s="407">
        <v>50</v>
      </c>
    </row>
    <row r="51" spans="1:23" ht="15.6" customHeight="1">
      <c r="A51" s="395" t="s">
        <v>870</v>
      </c>
      <c r="B51" s="396">
        <v>40</v>
      </c>
      <c r="C51" s="405">
        <v>15</v>
      </c>
      <c r="D51" s="405">
        <v>5</v>
      </c>
      <c r="E51" s="405">
        <v>10</v>
      </c>
      <c r="F51" s="406">
        <v>0</v>
      </c>
      <c r="G51" s="406">
        <v>0</v>
      </c>
      <c r="H51" s="405">
        <v>0</v>
      </c>
      <c r="I51" s="406">
        <v>1</v>
      </c>
      <c r="J51" s="406">
        <v>0</v>
      </c>
      <c r="K51" s="405">
        <v>1</v>
      </c>
      <c r="L51" s="405">
        <v>0</v>
      </c>
      <c r="M51" s="406">
        <v>0</v>
      </c>
      <c r="N51" s="406">
        <v>0</v>
      </c>
      <c r="O51" s="405">
        <v>0</v>
      </c>
      <c r="P51" s="406">
        <v>0</v>
      </c>
      <c r="Q51" s="406">
        <v>0</v>
      </c>
      <c r="R51" s="406">
        <v>0</v>
      </c>
      <c r="S51" s="406">
        <v>0</v>
      </c>
      <c r="T51" s="406">
        <v>0</v>
      </c>
      <c r="U51" s="406">
        <v>9</v>
      </c>
      <c r="V51" s="406">
        <v>3</v>
      </c>
      <c r="W51" s="407">
        <v>6</v>
      </c>
    </row>
    <row r="52" spans="1:23" ht="15.6" customHeight="1">
      <c r="A52" s="395" t="s">
        <v>871</v>
      </c>
      <c r="B52" s="396">
        <v>41</v>
      </c>
      <c r="C52" s="405">
        <v>12</v>
      </c>
      <c r="D52" s="405">
        <v>5</v>
      </c>
      <c r="E52" s="405">
        <v>7</v>
      </c>
      <c r="F52" s="406">
        <v>0</v>
      </c>
      <c r="G52" s="406">
        <v>0</v>
      </c>
      <c r="H52" s="405">
        <v>0</v>
      </c>
      <c r="I52" s="406">
        <v>0</v>
      </c>
      <c r="J52" s="406">
        <v>0</v>
      </c>
      <c r="K52" s="405">
        <v>0</v>
      </c>
      <c r="L52" s="405">
        <v>0</v>
      </c>
      <c r="M52" s="406">
        <v>0</v>
      </c>
      <c r="N52" s="406">
        <v>0</v>
      </c>
      <c r="O52" s="405">
        <v>0</v>
      </c>
      <c r="P52" s="406">
        <v>0</v>
      </c>
      <c r="Q52" s="406">
        <v>0</v>
      </c>
      <c r="R52" s="406">
        <v>1</v>
      </c>
      <c r="S52" s="406">
        <v>0</v>
      </c>
      <c r="T52" s="406">
        <v>1</v>
      </c>
      <c r="U52" s="406">
        <v>8</v>
      </c>
      <c r="V52" s="406">
        <v>4</v>
      </c>
      <c r="W52" s="407">
        <v>4</v>
      </c>
    </row>
    <row r="53" spans="1:23" ht="15.6" customHeight="1">
      <c r="A53" s="395" t="s">
        <v>872</v>
      </c>
      <c r="B53" s="396">
        <v>42</v>
      </c>
      <c r="C53" s="405">
        <v>39</v>
      </c>
      <c r="D53" s="405">
        <v>11</v>
      </c>
      <c r="E53" s="405">
        <v>28</v>
      </c>
      <c r="F53" s="406">
        <v>0</v>
      </c>
      <c r="G53" s="406">
        <v>0</v>
      </c>
      <c r="H53" s="405">
        <v>0</v>
      </c>
      <c r="I53" s="406">
        <v>0</v>
      </c>
      <c r="J53" s="406">
        <v>0</v>
      </c>
      <c r="K53" s="405">
        <v>0</v>
      </c>
      <c r="L53" s="405">
        <v>0</v>
      </c>
      <c r="M53" s="406">
        <v>0</v>
      </c>
      <c r="N53" s="406">
        <v>0</v>
      </c>
      <c r="O53" s="405">
        <v>0</v>
      </c>
      <c r="P53" s="406">
        <v>0</v>
      </c>
      <c r="Q53" s="406">
        <v>0</v>
      </c>
      <c r="R53" s="406">
        <v>0</v>
      </c>
      <c r="S53" s="406">
        <v>0</v>
      </c>
      <c r="T53" s="406">
        <v>0</v>
      </c>
      <c r="U53" s="406">
        <v>30</v>
      </c>
      <c r="V53" s="406">
        <v>9</v>
      </c>
      <c r="W53" s="407">
        <v>21</v>
      </c>
    </row>
    <row r="54" spans="1:23" ht="42.6" customHeight="1">
      <c r="A54" s="66"/>
      <c r="B54" s="408"/>
      <c r="C54" s="346"/>
      <c r="D54" s="346"/>
      <c r="E54" s="346"/>
      <c r="F54" s="346"/>
      <c r="G54" s="346"/>
      <c r="H54" s="346"/>
      <c r="I54" s="346"/>
      <c r="J54" s="346"/>
      <c r="K54" s="346"/>
      <c r="L54" s="346"/>
      <c r="M54" s="346"/>
      <c r="N54" s="346"/>
      <c r="O54" s="346"/>
      <c r="P54" s="346"/>
      <c r="Q54" s="66"/>
      <c r="R54" s="66"/>
      <c r="S54" s="66"/>
      <c r="T54" s="66"/>
      <c r="U54" s="66"/>
      <c r="V54" s="66"/>
      <c r="W54" s="66"/>
    </row>
    <row r="55" spans="1:23" ht="42.6" customHeight="1">
      <c r="A55" s="66"/>
      <c r="B55" s="408"/>
      <c r="C55" s="346"/>
      <c r="D55" s="346"/>
      <c r="E55" s="346"/>
      <c r="F55" s="346"/>
      <c r="G55" s="346"/>
      <c r="H55" s="346"/>
      <c r="I55" s="346"/>
      <c r="J55" s="346"/>
      <c r="K55" s="346"/>
      <c r="L55" s="346"/>
      <c r="M55" s="346"/>
      <c r="N55" s="346"/>
      <c r="O55" s="346"/>
      <c r="P55" s="346"/>
      <c r="Q55" s="66"/>
      <c r="R55" s="66"/>
      <c r="S55" s="66"/>
      <c r="T55" s="66"/>
      <c r="U55" s="66"/>
      <c r="V55" s="66"/>
      <c r="W55" s="66"/>
    </row>
    <row r="56" spans="1:23" ht="42.6" customHeight="1">
      <c r="A56" s="66"/>
      <c r="B56" s="67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</row>
    <row r="57" spans="1:23" ht="42.6" customHeight="1">
      <c r="A57" s="66"/>
      <c r="B57" s="67"/>
      <c r="C57" s="66"/>
      <c r="D57" s="66"/>
      <c r="E57" s="66"/>
      <c r="F57" s="247"/>
      <c r="G57" s="247"/>
      <c r="H57" s="247"/>
      <c r="I57" s="246"/>
      <c r="J57" s="246"/>
      <c r="K57" s="246"/>
      <c r="L57" s="66"/>
      <c r="M57" s="246"/>
      <c r="N57" s="246"/>
      <c r="O57" s="246"/>
      <c r="P57" s="246"/>
      <c r="Q57" s="246"/>
      <c r="R57" s="246"/>
      <c r="S57" s="66"/>
      <c r="T57" s="66"/>
      <c r="U57" s="66"/>
      <c r="V57" s="66"/>
      <c r="W57" s="66"/>
    </row>
    <row r="58" spans="1:23" ht="42.6" customHeight="1">
      <c r="A58" s="66"/>
      <c r="B58" s="67"/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400"/>
      <c r="W58" s="400"/>
    </row>
    <row r="59" spans="1:23" ht="42.6" customHeight="1">
      <c r="A59" s="66"/>
      <c r="B59" s="67"/>
      <c r="C59" s="66"/>
      <c r="D59" s="66"/>
      <c r="E59" s="66"/>
      <c r="F59" s="66"/>
      <c r="G59" s="66"/>
      <c r="H59" s="66"/>
      <c r="I59" s="247"/>
      <c r="J59" s="247"/>
      <c r="K59" s="247"/>
      <c r="L59" s="66"/>
      <c r="M59" s="247"/>
      <c r="N59" s="247"/>
      <c r="O59" s="247"/>
      <c r="P59" s="247"/>
      <c r="Q59" s="247"/>
      <c r="R59" s="247"/>
      <c r="S59" s="66"/>
      <c r="T59" s="66"/>
      <c r="U59" s="66"/>
      <c r="V59" s="66"/>
      <c r="W59" s="66"/>
    </row>
    <row r="60" spans="1:23" ht="42.6" customHeight="1">
      <c r="A60" s="66"/>
      <c r="B60" s="67"/>
      <c r="C60" s="247"/>
      <c r="D60" s="247"/>
      <c r="E60" s="66"/>
      <c r="F60" s="66"/>
      <c r="G60" s="66"/>
      <c r="H60" s="66"/>
      <c r="I60" s="247"/>
      <c r="J60" s="247"/>
      <c r="K60" s="247"/>
      <c r="L60" s="66"/>
      <c r="M60" s="247"/>
      <c r="N60" s="247"/>
      <c r="O60" s="247"/>
      <c r="P60" s="247"/>
      <c r="Q60" s="247"/>
      <c r="R60" s="247"/>
      <c r="S60" s="66"/>
      <c r="T60" s="66"/>
      <c r="U60" s="66"/>
      <c r="V60" s="66"/>
      <c r="W60" s="66"/>
    </row>
    <row r="61" spans="1:23" ht="42.6" customHeight="1">
      <c r="A61" s="66"/>
      <c r="B61" s="67"/>
      <c r="C61" s="247"/>
      <c r="D61" s="247"/>
      <c r="E61" s="66"/>
      <c r="F61" s="66"/>
      <c r="G61" s="66"/>
      <c r="H61" s="66"/>
      <c r="I61" s="246"/>
      <c r="J61" s="246"/>
      <c r="K61" s="246"/>
      <c r="L61" s="66"/>
      <c r="M61" s="246"/>
      <c r="N61" s="246"/>
      <c r="O61" s="246"/>
      <c r="P61" s="246"/>
      <c r="Q61" s="246"/>
      <c r="R61" s="246"/>
      <c r="S61" s="66"/>
      <c r="T61" s="66"/>
      <c r="U61" s="66"/>
      <c r="V61" s="66"/>
      <c r="W61" s="66"/>
    </row>
    <row r="62" spans="1:23" ht="42.6" customHeight="1">
      <c r="A62" s="66"/>
      <c r="B62" s="67"/>
      <c r="C62" s="247"/>
      <c r="D62" s="247"/>
      <c r="E62" s="66"/>
      <c r="F62" s="247"/>
      <c r="G62" s="247"/>
      <c r="H62" s="247"/>
      <c r="I62" s="246"/>
      <c r="J62" s="246"/>
      <c r="K62" s="246"/>
      <c r="L62" s="66"/>
      <c r="M62" s="246"/>
      <c r="N62" s="246"/>
      <c r="O62" s="246"/>
      <c r="P62" s="246"/>
      <c r="Q62" s="246"/>
      <c r="R62" s="246"/>
      <c r="S62" s="66"/>
      <c r="T62" s="66"/>
      <c r="U62" s="66"/>
      <c r="V62" s="66"/>
      <c r="W62" s="66"/>
    </row>
    <row r="63" spans="1:23" ht="42.6" customHeight="1">
      <c r="A63" s="66"/>
      <c r="B63" s="67"/>
      <c r="C63" s="247"/>
      <c r="D63" s="247"/>
      <c r="E63" s="66"/>
      <c r="F63" s="247"/>
      <c r="G63" s="247"/>
      <c r="H63" s="247"/>
      <c r="I63" s="247"/>
      <c r="J63" s="247"/>
      <c r="K63" s="247"/>
      <c r="L63" s="66"/>
      <c r="M63" s="247"/>
      <c r="N63" s="247"/>
      <c r="O63" s="247"/>
      <c r="P63" s="247"/>
      <c r="Q63" s="247"/>
      <c r="R63" s="247"/>
      <c r="S63" s="66"/>
      <c r="T63" s="66"/>
      <c r="U63" s="66"/>
      <c r="V63" s="66"/>
      <c r="W63" s="66"/>
    </row>
    <row r="64" spans="1:23" ht="42.6" customHeight="1">
      <c r="A64" s="66"/>
      <c r="B64" s="67"/>
      <c r="C64" s="247"/>
      <c r="D64" s="247"/>
      <c r="E64" s="66"/>
      <c r="F64" s="66"/>
      <c r="G64" s="66"/>
      <c r="H64" s="66"/>
      <c r="I64" s="247"/>
      <c r="J64" s="247"/>
      <c r="K64" s="247"/>
      <c r="L64" s="66"/>
      <c r="M64" s="247"/>
      <c r="N64" s="247"/>
      <c r="O64" s="247"/>
      <c r="P64" s="247"/>
      <c r="Q64" s="247"/>
      <c r="R64" s="247"/>
      <c r="S64" s="66"/>
      <c r="T64" s="66"/>
      <c r="U64" s="66"/>
      <c r="V64" s="66"/>
      <c r="W64" s="66"/>
    </row>
    <row r="65" spans="1:23" ht="42.6" customHeight="1">
      <c r="A65" s="66"/>
      <c r="B65" s="67"/>
      <c r="C65" s="66"/>
      <c r="D65" s="66"/>
      <c r="E65" s="66"/>
      <c r="F65" s="66"/>
      <c r="G65" s="66"/>
      <c r="H65" s="66"/>
      <c r="I65" s="247"/>
      <c r="J65" s="247"/>
      <c r="K65" s="247"/>
      <c r="L65" s="66"/>
      <c r="M65" s="247"/>
      <c r="N65" s="247"/>
      <c r="O65" s="247"/>
      <c r="P65" s="247"/>
      <c r="Q65" s="247"/>
      <c r="R65" s="247"/>
      <c r="S65" s="66"/>
      <c r="T65" s="66"/>
      <c r="U65" s="66"/>
      <c r="V65" s="66"/>
      <c r="W65" s="66"/>
    </row>
    <row r="66" spans="1:23" ht="42.6" customHeight="1">
      <c r="A66" s="66"/>
      <c r="B66" s="67"/>
      <c r="C66" s="66"/>
      <c r="D66" s="66"/>
      <c r="E66" s="66"/>
      <c r="F66" s="66"/>
      <c r="G66" s="66"/>
      <c r="H66" s="66"/>
      <c r="I66" s="246"/>
      <c r="J66" s="246"/>
      <c r="K66" s="246"/>
      <c r="L66" s="66"/>
      <c r="M66" s="246"/>
      <c r="N66" s="246"/>
      <c r="O66" s="246"/>
      <c r="P66" s="246"/>
      <c r="Q66" s="246"/>
      <c r="R66" s="246"/>
      <c r="S66" s="66"/>
      <c r="T66" s="66"/>
      <c r="U66" s="66"/>
      <c r="V66" s="66"/>
      <c r="W66" s="66"/>
    </row>
    <row r="67" spans="1:23" ht="42.6" customHeight="1">
      <c r="A67" s="66"/>
      <c r="B67" s="67"/>
      <c r="C67" s="66"/>
      <c r="D67" s="66"/>
      <c r="E67" s="66"/>
      <c r="F67" s="247"/>
      <c r="G67" s="247"/>
      <c r="H67" s="247"/>
      <c r="I67" s="246"/>
      <c r="J67" s="246"/>
      <c r="K67" s="246"/>
      <c r="L67" s="66"/>
      <c r="M67" s="246"/>
      <c r="N67" s="246"/>
      <c r="O67" s="246"/>
      <c r="P67" s="246"/>
      <c r="Q67" s="246"/>
      <c r="R67" s="246"/>
      <c r="S67" s="66"/>
      <c r="T67" s="66"/>
      <c r="U67" s="66"/>
      <c r="V67" s="66"/>
      <c r="W67" s="66"/>
    </row>
    <row r="68" spans="1:23" ht="42.6" customHeight="1">
      <c r="A68" s="66"/>
      <c r="B68" s="67"/>
      <c r="C68" s="66"/>
      <c r="D68" s="66"/>
      <c r="E68" s="66"/>
      <c r="F68" s="66"/>
      <c r="G68" s="66"/>
      <c r="H68" s="66"/>
      <c r="I68" s="246"/>
      <c r="J68" s="246"/>
      <c r="K68" s="246"/>
      <c r="L68" s="66"/>
      <c r="M68" s="246"/>
      <c r="N68" s="246"/>
      <c r="O68" s="246"/>
      <c r="P68" s="246"/>
      <c r="Q68" s="246"/>
      <c r="R68" s="246"/>
      <c r="S68" s="66"/>
      <c r="T68" s="66"/>
      <c r="U68" s="66"/>
      <c r="V68" s="66"/>
      <c r="W68" s="66"/>
    </row>
    <row r="69" spans="1:23" ht="42.6" customHeight="1">
      <c r="A69" s="66"/>
      <c r="B69" s="67"/>
      <c r="C69" s="66"/>
      <c r="D69" s="66"/>
      <c r="E69" s="66"/>
      <c r="F69" s="66"/>
      <c r="G69" s="66"/>
      <c r="H69" s="66"/>
      <c r="I69" s="247"/>
      <c r="J69" s="247"/>
      <c r="K69" s="247"/>
      <c r="L69" s="66"/>
      <c r="M69" s="247"/>
      <c r="N69" s="247"/>
      <c r="O69" s="247"/>
      <c r="P69" s="247"/>
      <c r="Q69" s="247"/>
      <c r="R69" s="247"/>
      <c r="S69" s="66"/>
      <c r="T69" s="66"/>
      <c r="U69" s="66"/>
      <c r="V69" s="66"/>
      <c r="W69" s="66"/>
    </row>
    <row r="70" spans="1:23" ht="42.6" customHeight="1">
      <c r="A70" s="66"/>
      <c r="B70" s="67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</row>
    <row r="71" spans="1:23" ht="42.6" customHeight="1">
      <c r="A71" s="247"/>
      <c r="B71" s="409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</row>
    <row r="72" spans="1:23" ht="42.6" customHeight="1">
      <c r="A72" s="66"/>
      <c r="B72" s="67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</row>
    <row r="73" spans="1:23" ht="42.6" customHeight="1">
      <c r="A73" s="410"/>
      <c r="B73" s="67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</row>
    <row r="74" spans="1:23" ht="42.6" customHeight="1">
      <c r="A74" s="66"/>
      <c r="B74" s="67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</row>
  </sheetData>
  <mergeCells count="16">
    <mergeCell ref="F5:F6"/>
    <mergeCell ref="I5:I6"/>
    <mergeCell ref="L5:L6"/>
    <mergeCell ref="O5:O6"/>
    <mergeCell ref="R5:R6"/>
    <mergeCell ref="U5:U6"/>
    <mergeCell ref="A1:C1"/>
    <mergeCell ref="V1:W1"/>
    <mergeCell ref="A2:W2"/>
    <mergeCell ref="Q3:W3"/>
    <mergeCell ref="A4:A6"/>
    <mergeCell ref="B4:B6"/>
    <mergeCell ref="C4:C6"/>
    <mergeCell ref="D4:W4"/>
    <mergeCell ref="D5:D6"/>
    <mergeCell ref="E5:E6"/>
  </mergeCells>
  <pageMargins left="0.56999999999999995" right="0" top="0.33" bottom="0" header="0" footer="0"/>
  <pageSetup scale="66" orientation="landscape" r:id="rId1"/>
  <headerFooter alignWithMargins="0"/>
  <rowBreaks count="1" manualBreakCount="1">
    <brk id="4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A-ДБ-1</vt:lpstr>
      <vt:lpstr>А-ДБ-2</vt:lpstr>
      <vt:lpstr>А-ДБ-3</vt:lpstr>
      <vt:lpstr>АДБ-4</vt:lpstr>
      <vt:lpstr>АДБ-5</vt:lpstr>
      <vt:lpstr>АДБ-6</vt:lpstr>
      <vt:lpstr>АДБ-7</vt:lpstr>
      <vt:lpstr>АДБ-8</vt:lpstr>
      <vt:lpstr>АДБ-9</vt:lpstr>
      <vt:lpstr>АДБ-10</vt:lpstr>
      <vt:lpstr>АДБ-11</vt:lpstr>
      <vt:lpstr>АДБ-12</vt:lpstr>
      <vt:lpstr>АДБ-13</vt:lpstr>
      <vt:lpstr>АДБ-14</vt:lpstr>
      <vt:lpstr>'A-ДБ-1'!Print_Area</vt:lpstr>
      <vt:lpstr>'АДБ-10'!Print_Area</vt:lpstr>
      <vt:lpstr>'АДБ-11'!Print_Area</vt:lpstr>
      <vt:lpstr>'АДБ-12'!Print_Area</vt:lpstr>
      <vt:lpstr>'АДБ-13'!Print_Area</vt:lpstr>
      <vt:lpstr>'АДБ-14'!Print_Area</vt:lpstr>
      <vt:lpstr>'А-ДБ-2'!Print_Area</vt:lpstr>
      <vt:lpstr>'АДБ-4'!Print_Area</vt:lpstr>
      <vt:lpstr>'АДБ-5'!Print_Area</vt:lpstr>
      <vt:lpstr>'АДБ-6'!Print_Area</vt:lpstr>
      <vt:lpstr>'АДБ-7'!Print_Area</vt:lpstr>
      <vt:lpstr>'АДБ-8'!Print_Area</vt:lpstr>
      <vt:lpstr>'АДБ-9'!Print_Area</vt:lpstr>
      <vt:lpstr>'A-ДБ-1'!Print_Titles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Анхзаяа Дорж</dc:creator>
  <cp:lastModifiedBy>Анхзаяа Дорж</cp:lastModifiedBy>
  <dcterms:created xsi:type="dcterms:W3CDTF">2021-10-26T12:40:08Z</dcterms:created>
  <dcterms:modified xsi:type="dcterms:W3CDTF">2022-01-10T00:54:04Z</dcterms:modified>
</cp:coreProperties>
</file>