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ӨБ\"/>
    </mc:Choice>
  </mc:AlternateContent>
  <xr:revisionPtr revIDLastSave="0" documentId="8_{B76277F6-5485-4644-BD6C-6F799F848B31}" xr6:coauthVersionLast="47" xr6:coauthVersionMax="47" xr10:uidLastSave="{00000000-0000-0000-0000-000000000000}"/>
  <bookViews>
    <workbookView xWindow="28680" yWindow="-120" windowWidth="29040" windowHeight="15840" activeTab="3" xr2:uid="{81E5BD7A-5F9F-4EBE-B979-6BAD9AF4C78B}"/>
  </bookViews>
  <sheets>
    <sheet name="1.1" sheetId="1" r:id="rId1"/>
    <sheet name="1.2" sheetId="2" r:id="rId2"/>
    <sheet name="1.3" sheetId="3" r:id="rId3"/>
    <sheet name="1.5" sheetId="5" r:id="rId4"/>
    <sheet name="1.6" sheetId="6" r:id="rId5"/>
    <sheet name="1.7" sheetId="7" r:id="rId6"/>
    <sheet name="1.8" sheetId="8" r:id="rId7"/>
    <sheet name="1.9" sheetId="9" r:id="rId8"/>
    <sheet name="1.10" sheetId="10" r:id="rId9"/>
    <sheet name="1.11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0" i="11" l="1"/>
  <c r="Z30" i="11"/>
  <c r="Y30" i="11"/>
  <c r="X30" i="11"/>
  <c r="W30" i="11"/>
  <c r="V30" i="11"/>
  <c r="U30" i="11"/>
  <c r="T30" i="11"/>
  <c r="T8" i="11" s="1"/>
  <c r="S30" i="11"/>
  <c r="R30" i="11"/>
  <c r="Q30" i="11"/>
  <c r="P30" i="11"/>
  <c r="O30" i="11"/>
  <c r="N30" i="11"/>
  <c r="M30" i="11"/>
  <c r="L30" i="11"/>
  <c r="L8" i="11" s="1"/>
  <c r="K30" i="11"/>
  <c r="J30" i="11"/>
  <c r="I30" i="11"/>
  <c r="H30" i="11"/>
  <c r="G30" i="11"/>
  <c r="F30" i="11"/>
  <c r="E30" i="11"/>
  <c r="D30" i="11"/>
  <c r="D8" i="11" s="1"/>
  <c r="C30" i="11"/>
  <c r="AA22" i="11"/>
  <c r="Z22" i="11"/>
  <c r="Y22" i="11"/>
  <c r="X22" i="11"/>
  <c r="W22" i="11"/>
  <c r="V22" i="11"/>
  <c r="U22" i="11"/>
  <c r="U8" i="11" s="1"/>
  <c r="T22" i="11"/>
  <c r="S22" i="11"/>
  <c r="R22" i="11"/>
  <c r="Q22" i="11"/>
  <c r="P22" i="11"/>
  <c r="O22" i="11"/>
  <c r="N22" i="11"/>
  <c r="M22" i="11"/>
  <c r="M8" i="11" s="1"/>
  <c r="L22" i="11"/>
  <c r="K22" i="11"/>
  <c r="J22" i="11"/>
  <c r="I22" i="11"/>
  <c r="H22" i="11"/>
  <c r="G22" i="11"/>
  <c r="F22" i="11"/>
  <c r="E22" i="11"/>
  <c r="E8" i="11" s="1"/>
  <c r="D22" i="11"/>
  <c r="C22" i="11"/>
  <c r="AA15" i="11"/>
  <c r="Z15" i="11"/>
  <c r="Z8" i="11" s="1"/>
  <c r="Y15" i="11"/>
  <c r="X15" i="11"/>
  <c r="W15" i="11"/>
  <c r="V15" i="11"/>
  <c r="V8" i="11" s="1"/>
  <c r="U15" i="11"/>
  <c r="T15" i="11"/>
  <c r="S15" i="11"/>
  <c r="R15" i="11"/>
  <c r="R8" i="11" s="1"/>
  <c r="Q15" i="11"/>
  <c r="P15" i="11"/>
  <c r="O15" i="11"/>
  <c r="N15" i="11"/>
  <c r="N8" i="11" s="1"/>
  <c r="M15" i="11"/>
  <c r="L15" i="11"/>
  <c r="K15" i="11"/>
  <c r="J15" i="11"/>
  <c r="J8" i="11" s="1"/>
  <c r="I15" i="11"/>
  <c r="H15" i="11"/>
  <c r="G15" i="11"/>
  <c r="F15" i="11"/>
  <c r="F8" i="11" s="1"/>
  <c r="E15" i="11"/>
  <c r="D15" i="11"/>
  <c r="C15" i="11"/>
  <c r="AA9" i="11"/>
  <c r="AA8" i="11" s="1"/>
  <c r="Z9" i="11"/>
  <c r="Y9" i="11"/>
  <c r="X9" i="11"/>
  <c r="W9" i="11"/>
  <c r="W8" i="11" s="1"/>
  <c r="V9" i="11"/>
  <c r="U9" i="11"/>
  <c r="T9" i="11"/>
  <c r="S9" i="11"/>
  <c r="S8" i="11" s="1"/>
  <c r="R9" i="11"/>
  <c r="Q9" i="11"/>
  <c r="P9" i="11"/>
  <c r="O9" i="11"/>
  <c r="O8" i="11" s="1"/>
  <c r="N9" i="11"/>
  <c r="M9" i="11"/>
  <c r="L9" i="11"/>
  <c r="K9" i="11"/>
  <c r="K8" i="11" s="1"/>
  <c r="J9" i="11"/>
  <c r="I9" i="11"/>
  <c r="H9" i="11"/>
  <c r="G9" i="11"/>
  <c r="G8" i="11" s="1"/>
  <c r="F9" i="11"/>
  <c r="E9" i="11"/>
  <c r="D9" i="11"/>
  <c r="C9" i="11"/>
  <c r="C8" i="11" s="1"/>
  <c r="Y8" i="11"/>
  <c r="X8" i="11"/>
  <c r="Q8" i="11"/>
  <c r="P8" i="11"/>
  <c r="I8" i="11"/>
  <c r="H8" i="11"/>
  <c r="V47" i="10" l="1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Q33" i="9"/>
  <c r="P33" i="9"/>
  <c r="I33" i="9"/>
  <c r="H33" i="9"/>
  <c r="E33" i="9"/>
  <c r="Q32" i="9"/>
  <c r="P32" i="9"/>
  <c r="I32" i="9"/>
  <c r="H32" i="9"/>
  <c r="E32" i="9"/>
  <c r="Q31" i="9"/>
  <c r="P31" i="9"/>
  <c r="I31" i="9"/>
  <c r="H31" i="9"/>
  <c r="E31" i="9"/>
  <c r="Q30" i="9"/>
  <c r="P30" i="9"/>
  <c r="I30" i="9"/>
  <c r="H30" i="9"/>
  <c r="E30" i="9"/>
  <c r="Q29" i="9"/>
  <c r="P29" i="9"/>
  <c r="I29" i="9"/>
  <c r="H29" i="9"/>
  <c r="E29" i="9"/>
  <c r="Q28" i="9"/>
  <c r="P28" i="9"/>
  <c r="I28" i="9"/>
  <c r="H28" i="9"/>
  <c r="E28" i="9"/>
  <c r="Q27" i="9"/>
  <c r="P27" i="9"/>
  <c r="I27" i="9"/>
  <c r="H27" i="9"/>
  <c r="E27" i="9"/>
  <c r="Q26" i="9"/>
  <c r="P26" i="9"/>
  <c r="I26" i="9"/>
  <c r="H26" i="9"/>
  <c r="E26" i="9"/>
  <c r="Q25" i="9"/>
  <c r="P25" i="9"/>
  <c r="I25" i="9"/>
  <c r="H25" i="9"/>
  <c r="E25" i="9"/>
  <c r="Q24" i="9"/>
  <c r="P24" i="9"/>
  <c r="I24" i="9"/>
  <c r="H24" i="9"/>
  <c r="E24" i="9"/>
  <c r="Q23" i="9"/>
  <c r="P23" i="9"/>
  <c r="I23" i="9"/>
  <c r="H23" i="9"/>
  <c r="E23" i="9"/>
  <c r="Q22" i="9"/>
  <c r="P22" i="9"/>
  <c r="I22" i="9"/>
  <c r="H22" i="9"/>
  <c r="E22" i="9"/>
  <c r="Q21" i="9"/>
  <c r="P21" i="9"/>
  <c r="I21" i="9"/>
  <c r="H21" i="9"/>
  <c r="E21" i="9"/>
  <c r="Q20" i="9"/>
  <c r="P20" i="9"/>
  <c r="I20" i="9"/>
  <c r="H20" i="9"/>
  <c r="E20" i="9"/>
  <c r="Q19" i="9"/>
  <c r="P19" i="9"/>
  <c r="I19" i="9"/>
  <c r="H19" i="9"/>
  <c r="E19" i="9"/>
  <c r="Q18" i="9"/>
  <c r="P18" i="9"/>
  <c r="I18" i="9"/>
  <c r="H18" i="9"/>
  <c r="E18" i="9"/>
  <c r="Q17" i="9"/>
  <c r="P17" i="9"/>
  <c r="I17" i="9"/>
  <c r="H17" i="9"/>
  <c r="E17" i="9"/>
  <c r="Q16" i="9"/>
  <c r="P16" i="9"/>
  <c r="I16" i="9"/>
  <c r="H16" i="9"/>
  <c r="E16" i="9"/>
  <c r="Q15" i="9"/>
  <c r="P15" i="9"/>
  <c r="I15" i="9"/>
  <c r="H15" i="9"/>
  <c r="E15" i="9"/>
  <c r="Q14" i="9"/>
  <c r="P14" i="9"/>
  <c r="I14" i="9"/>
  <c r="H14" i="9"/>
  <c r="H8" i="9" s="1"/>
  <c r="E14" i="9"/>
  <c r="Q13" i="9"/>
  <c r="P13" i="9"/>
  <c r="I13" i="9"/>
  <c r="H13" i="9"/>
  <c r="E13" i="9"/>
  <c r="A13" i="9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Q12" i="9"/>
  <c r="P12" i="9"/>
  <c r="I12" i="9"/>
  <c r="H12" i="9"/>
  <c r="E12" i="9"/>
  <c r="A12" i="9"/>
  <c r="Q11" i="9"/>
  <c r="P11" i="9"/>
  <c r="P8" i="9" s="1"/>
  <c r="I11" i="9"/>
  <c r="H11" i="9"/>
  <c r="E11" i="9"/>
  <c r="Q10" i="9"/>
  <c r="P10" i="9"/>
  <c r="I10" i="9"/>
  <c r="H10" i="9"/>
  <c r="E10" i="9"/>
  <c r="Q9" i="9"/>
  <c r="P9" i="9"/>
  <c r="I9" i="9"/>
  <c r="H9" i="9"/>
  <c r="E9" i="9"/>
  <c r="AA8" i="9"/>
  <c r="Z8" i="9"/>
  <c r="Y8" i="9"/>
  <c r="X8" i="9"/>
  <c r="W8" i="9"/>
  <c r="V8" i="9"/>
  <c r="U8" i="9"/>
  <c r="T8" i="9"/>
  <c r="S8" i="9"/>
  <c r="R8" i="9"/>
  <c r="Q8" i="9"/>
  <c r="O8" i="9"/>
  <c r="N8" i="9"/>
  <c r="M8" i="9"/>
  <c r="L8" i="9"/>
  <c r="K8" i="9"/>
  <c r="J8" i="9"/>
  <c r="I8" i="9"/>
  <c r="G8" i="9"/>
  <c r="F8" i="9"/>
  <c r="E8" i="9"/>
  <c r="R31" i="8" l="1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0" i="8"/>
  <c r="C30" i="8"/>
  <c r="D29" i="8"/>
  <c r="C29" i="8"/>
  <c r="D28" i="8"/>
  <c r="C28" i="8"/>
  <c r="D27" i="8"/>
  <c r="C27" i="8"/>
  <c r="D26" i="8"/>
  <c r="C26" i="8"/>
  <c r="D25" i="8"/>
  <c r="C25" i="8"/>
  <c r="D24" i="8"/>
  <c r="C24" i="8"/>
  <c r="D23" i="8"/>
  <c r="C23" i="8"/>
  <c r="D22" i="8"/>
  <c r="C22" i="8"/>
  <c r="D21" i="8"/>
  <c r="C21" i="8"/>
  <c r="D20" i="8"/>
  <c r="C20" i="8"/>
  <c r="D19" i="8"/>
  <c r="C19" i="8"/>
  <c r="D18" i="8"/>
  <c r="C18" i="8"/>
  <c r="D17" i="8"/>
  <c r="C17" i="8"/>
  <c r="D16" i="8"/>
  <c r="C16" i="8"/>
  <c r="D15" i="8"/>
  <c r="C15" i="8"/>
  <c r="D14" i="8"/>
  <c r="C14" i="8"/>
  <c r="D13" i="8"/>
  <c r="C13" i="8"/>
  <c r="D12" i="8"/>
  <c r="C12" i="8"/>
  <c r="D11" i="8"/>
  <c r="C11" i="8"/>
  <c r="D10" i="8"/>
  <c r="C10" i="8"/>
  <c r="C31" i="8" s="1"/>
  <c r="D9" i="8"/>
  <c r="C9" i="8"/>
  <c r="D8" i="8"/>
  <c r="D31" i="8" s="1"/>
  <c r="C8" i="8"/>
  <c r="D35" i="7" l="1"/>
  <c r="C35" i="7"/>
  <c r="D34" i="7"/>
  <c r="C34" i="7"/>
  <c r="D33" i="7"/>
  <c r="C33" i="7"/>
  <c r="D32" i="7"/>
  <c r="C32" i="7"/>
  <c r="C30" i="7" s="1"/>
  <c r="D31" i="7"/>
  <c r="C31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D29" i="7"/>
  <c r="C29" i="7"/>
  <c r="D28" i="7"/>
  <c r="C28" i="7"/>
  <c r="D27" i="7"/>
  <c r="C27" i="7"/>
  <c r="D26" i="7"/>
  <c r="C26" i="7"/>
  <c r="D25" i="7"/>
  <c r="C25" i="7"/>
  <c r="C22" i="7" s="1"/>
  <c r="D24" i="7"/>
  <c r="C24" i="7"/>
  <c r="D23" i="7"/>
  <c r="C23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D21" i="7"/>
  <c r="C21" i="7"/>
  <c r="D20" i="7"/>
  <c r="C20" i="7"/>
  <c r="D19" i="7"/>
  <c r="C19" i="7"/>
  <c r="D18" i="7"/>
  <c r="C18" i="7"/>
  <c r="C15" i="7" s="1"/>
  <c r="D17" i="7"/>
  <c r="C17" i="7"/>
  <c r="D16" i="7"/>
  <c r="C16" i="7"/>
  <c r="V15" i="7"/>
  <c r="U15" i="7"/>
  <c r="T15" i="7"/>
  <c r="S15" i="7"/>
  <c r="R15" i="7"/>
  <c r="Q15" i="7"/>
  <c r="P15" i="7"/>
  <c r="O15" i="7"/>
  <c r="O8" i="7" s="1"/>
  <c r="N15" i="7"/>
  <c r="M15" i="7"/>
  <c r="L15" i="7"/>
  <c r="K15" i="7"/>
  <c r="J15" i="7"/>
  <c r="I15" i="7"/>
  <c r="H15" i="7"/>
  <c r="G15" i="7"/>
  <c r="G8" i="7" s="1"/>
  <c r="F15" i="7"/>
  <c r="E15" i="7"/>
  <c r="D15" i="7"/>
  <c r="D14" i="7"/>
  <c r="C14" i="7"/>
  <c r="D13" i="7"/>
  <c r="C13" i="7"/>
  <c r="D12" i="7"/>
  <c r="C12" i="7"/>
  <c r="D11" i="7"/>
  <c r="C11" i="7"/>
  <c r="C9" i="7" s="1"/>
  <c r="D10" i="7"/>
  <c r="C10" i="7"/>
  <c r="V9" i="7"/>
  <c r="U9" i="7"/>
  <c r="T9" i="7"/>
  <c r="S9" i="7"/>
  <c r="S8" i="7" s="1"/>
  <c r="R9" i="7"/>
  <c r="Q9" i="7"/>
  <c r="Q8" i="7" s="1"/>
  <c r="P9" i="7"/>
  <c r="P8" i="7" s="1"/>
  <c r="O9" i="7"/>
  <c r="N9" i="7"/>
  <c r="M9" i="7"/>
  <c r="L9" i="7"/>
  <c r="K9" i="7"/>
  <c r="K8" i="7" s="1"/>
  <c r="J9" i="7"/>
  <c r="I9" i="7"/>
  <c r="I8" i="7" s="1"/>
  <c r="H9" i="7"/>
  <c r="G9" i="7"/>
  <c r="F9" i="7"/>
  <c r="E9" i="7"/>
  <c r="D9" i="7"/>
  <c r="V8" i="7"/>
  <c r="U8" i="7"/>
  <c r="T8" i="7"/>
  <c r="R8" i="7"/>
  <c r="N8" i="7"/>
  <c r="M8" i="7"/>
  <c r="L8" i="7"/>
  <c r="J8" i="7"/>
  <c r="H8" i="7"/>
  <c r="F8" i="7"/>
  <c r="E8" i="7"/>
  <c r="D8" i="7"/>
  <c r="C8" i="7" l="1"/>
  <c r="D35" i="6" l="1"/>
  <c r="C35" i="6"/>
  <c r="D34" i="6"/>
  <c r="C34" i="6"/>
  <c r="D33" i="6"/>
  <c r="C33" i="6"/>
  <c r="C30" i="6" s="1"/>
  <c r="D32" i="6"/>
  <c r="C32" i="6"/>
  <c r="D31" i="6"/>
  <c r="D30" i="6" s="1"/>
  <c r="C31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29" i="6"/>
  <c r="C29" i="6"/>
  <c r="D28" i="6"/>
  <c r="C28" i="6"/>
  <c r="D27" i="6"/>
  <c r="C27" i="6"/>
  <c r="D26" i="6"/>
  <c r="C26" i="6"/>
  <c r="D25" i="6"/>
  <c r="D22" i="6" s="1"/>
  <c r="C25" i="6"/>
  <c r="D24" i="6"/>
  <c r="C24" i="6"/>
  <c r="D23" i="6"/>
  <c r="C23" i="6"/>
  <c r="C22" i="6" s="1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1" i="6"/>
  <c r="C21" i="6"/>
  <c r="D20" i="6"/>
  <c r="C20" i="6"/>
  <c r="D19" i="6"/>
  <c r="D15" i="6" s="1"/>
  <c r="C19" i="6"/>
  <c r="D18" i="6"/>
  <c r="C18" i="6"/>
  <c r="D17" i="6"/>
  <c r="C17" i="6"/>
  <c r="D16" i="6"/>
  <c r="C16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D14" i="6"/>
  <c r="C14" i="6"/>
  <c r="D13" i="6"/>
  <c r="C13" i="6"/>
  <c r="D12" i="6"/>
  <c r="C12" i="6"/>
  <c r="D11" i="6"/>
  <c r="C11" i="6"/>
  <c r="C9" i="6" s="1"/>
  <c r="C8" i="6" s="1"/>
  <c r="D10" i="6"/>
  <c r="D9" i="6" s="1"/>
  <c r="C10" i="6"/>
  <c r="X9" i="6"/>
  <c r="X8" i="6" s="1"/>
  <c r="W9" i="6"/>
  <c r="V9" i="6"/>
  <c r="U9" i="6"/>
  <c r="U8" i="6" s="1"/>
  <c r="T9" i="6"/>
  <c r="S9" i="6"/>
  <c r="S8" i="6" s="1"/>
  <c r="R9" i="6"/>
  <c r="Q9" i="6"/>
  <c r="P9" i="6"/>
  <c r="P8" i="6" s="1"/>
  <c r="O9" i="6"/>
  <c r="N9" i="6"/>
  <c r="M9" i="6"/>
  <c r="M8" i="6" s="1"/>
  <c r="L9" i="6"/>
  <c r="K9" i="6"/>
  <c r="K8" i="6" s="1"/>
  <c r="J9" i="6"/>
  <c r="I9" i="6"/>
  <c r="H9" i="6"/>
  <c r="H8" i="6" s="1"/>
  <c r="G9" i="6"/>
  <c r="F9" i="6"/>
  <c r="E9" i="6"/>
  <c r="E8" i="6" s="1"/>
  <c r="W8" i="6"/>
  <c r="V8" i="6"/>
  <c r="T8" i="6"/>
  <c r="R8" i="6"/>
  <c r="Q8" i="6"/>
  <c r="O8" i="6"/>
  <c r="N8" i="6"/>
  <c r="L8" i="6"/>
  <c r="J8" i="6"/>
  <c r="I8" i="6"/>
  <c r="G8" i="6"/>
  <c r="F8" i="6"/>
  <c r="D8" i="6" l="1"/>
  <c r="L35" i="5" l="1"/>
  <c r="E35" i="5"/>
  <c r="C35" i="5" s="1"/>
  <c r="D35" i="5"/>
  <c r="L34" i="5"/>
  <c r="E34" i="5"/>
  <c r="D34" i="5"/>
  <c r="C34" i="5"/>
  <c r="L33" i="5"/>
  <c r="E33" i="5"/>
  <c r="C33" i="5" s="1"/>
  <c r="D33" i="5"/>
  <c r="L32" i="5"/>
  <c r="L30" i="5" s="1"/>
  <c r="E32" i="5"/>
  <c r="E30" i="5" s="1"/>
  <c r="D32" i="5"/>
  <c r="D30" i="5" s="1"/>
  <c r="C32" i="5"/>
  <c r="L31" i="5"/>
  <c r="E31" i="5"/>
  <c r="C31" i="5" s="1"/>
  <c r="C30" i="5" s="1"/>
  <c r="D31" i="5"/>
  <c r="S30" i="5"/>
  <c r="R30" i="5"/>
  <c r="R8" i="5" s="1"/>
  <c r="Q30" i="5"/>
  <c r="P30" i="5"/>
  <c r="O30" i="5"/>
  <c r="N30" i="5"/>
  <c r="M30" i="5"/>
  <c r="K30" i="5"/>
  <c r="J30" i="5"/>
  <c r="I30" i="5"/>
  <c r="H30" i="5"/>
  <c r="G30" i="5"/>
  <c r="F30" i="5"/>
  <c r="L29" i="5"/>
  <c r="E29" i="5"/>
  <c r="C29" i="5" s="1"/>
  <c r="D29" i="5"/>
  <c r="L28" i="5"/>
  <c r="E28" i="5"/>
  <c r="D28" i="5"/>
  <c r="C28" i="5"/>
  <c r="L27" i="5"/>
  <c r="E27" i="5"/>
  <c r="C27" i="5" s="1"/>
  <c r="D27" i="5"/>
  <c r="L26" i="5"/>
  <c r="E26" i="5"/>
  <c r="D26" i="5"/>
  <c r="C26" i="5"/>
  <c r="L25" i="5"/>
  <c r="E25" i="5"/>
  <c r="C25" i="5" s="1"/>
  <c r="D25" i="5"/>
  <c r="L24" i="5"/>
  <c r="E24" i="5"/>
  <c r="D24" i="5"/>
  <c r="C24" i="5"/>
  <c r="L23" i="5"/>
  <c r="L22" i="5" s="1"/>
  <c r="E23" i="5"/>
  <c r="C23" i="5" s="1"/>
  <c r="D23" i="5"/>
  <c r="D22" i="5" s="1"/>
  <c r="S22" i="5"/>
  <c r="R22" i="5"/>
  <c r="Q22" i="5"/>
  <c r="P22" i="5"/>
  <c r="O22" i="5"/>
  <c r="N22" i="5"/>
  <c r="M22" i="5"/>
  <c r="K22" i="5"/>
  <c r="J22" i="5"/>
  <c r="I22" i="5"/>
  <c r="H22" i="5"/>
  <c r="G22" i="5"/>
  <c r="F22" i="5"/>
  <c r="E22" i="5"/>
  <c r="L21" i="5"/>
  <c r="E21" i="5"/>
  <c r="D21" i="5"/>
  <c r="C21" i="5"/>
  <c r="L20" i="5"/>
  <c r="E20" i="5"/>
  <c r="C20" i="5" s="1"/>
  <c r="D20" i="5"/>
  <c r="L19" i="5"/>
  <c r="E19" i="5"/>
  <c r="D19" i="5"/>
  <c r="C19" i="5"/>
  <c r="L18" i="5"/>
  <c r="E18" i="5"/>
  <c r="C18" i="5" s="1"/>
  <c r="D18" i="5"/>
  <c r="L17" i="5"/>
  <c r="E17" i="5"/>
  <c r="D17" i="5"/>
  <c r="C17" i="5"/>
  <c r="L16" i="5"/>
  <c r="L15" i="5" s="1"/>
  <c r="E16" i="5"/>
  <c r="E15" i="5" s="1"/>
  <c r="D16" i="5"/>
  <c r="D15" i="5" s="1"/>
  <c r="S15" i="5"/>
  <c r="R15" i="5"/>
  <c r="Q15" i="5"/>
  <c r="Q8" i="5" s="1"/>
  <c r="P15" i="5"/>
  <c r="P8" i="5" s="1"/>
  <c r="O15" i="5"/>
  <c r="N15" i="5"/>
  <c r="N8" i="5" s="1"/>
  <c r="M15" i="5"/>
  <c r="K15" i="5"/>
  <c r="J15" i="5"/>
  <c r="I15" i="5"/>
  <c r="I8" i="5" s="1"/>
  <c r="H15" i="5"/>
  <c r="H8" i="5" s="1"/>
  <c r="G15" i="5"/>
  <c r="F15" i="5"/>
  <c r="F8" i="5" s="1"/>
  <c r="L14" i="5"/>
  <c r="E14" i="5"/>
  <c r="C14" i="5" s="1"/>
  <c r="D14" i="5"/>
  <c r="L13" i="5"/>
  <c r="E13" i="5"/>
  <c r="C13" i="5" s="1"/>
  <c r="D13" i="5"/>
  <c r="L12" i="5"/>
  <c r="E12" i="5"/>
  <c r="C12" i="5" s="1"/>
  <c r="D12" i="5"/>
  <c r="L11" i="5"/>
  <c r="L9" i="5" s="1"/>
  <c r="L8" i="5" s="1"/>
  <c r="E11" i="5"/>
  <c r="C11" i="5" s="1"/>
  <c r="D11" i="5"/>
  <c r="L10" i="5"/>
  <c r="E10" i="5"/>
  <c r="C10" i="5" s="1"/>
  <c r="D10" i="5"/>
  <c r="D9" i="5" s="1"/>
  <c r="S9" i="5"/>
  <c r="S8" i="5" s="1"/>
  <c r="R9" i="5"/>
  <c r="Q9" i="5"/>
  <c r="P9" i="5"/>
  <c r="O9" i="5"/>
  <c r="N9" i="5"/>
  <c r="M9" i="5"/>
  <c r="M8" i="5" s="1"/>
  <c r="K9" i="5"/>
  <c r="K8" i="5" s="1"/>
  <c r="J9" i="5"/>
  <c r="I9" i="5"/>
  <c r="H9" i="5"/>
  <c r="G9" i="5"/>
  <c r="F9" i="5"/>
  <c r="E9" i="5"/>
  <c r="O8" i="5"/>
  <c r="J8" i="5"/>
  <c r="G8" i="5"/>
  <c r="D8" i="5" l="1"/>
  <c r="C22" i="5"/>
  <c r="C9" i="5"/>
  <c r="E8" i="5"/>
  <c r="C16" i="5"/>
  <c r="C15" i="5" s="1"/>
  <c r="C8" i="5" l="1"/>
  <c r="P34" i="3" l="1"/>
  <c r="G34" i="3"/>
  <c r="C34" i="3"/>
  <c r="P33" i="3"/>
  <c r="G33" i="3"/>
  <c r="C33" i="3"/>
  <c r="P32" i="3"/>
  <c r="P29" i="3" s="1"/>
  <c r="G32" i="3"/>
  <c r="C32" i="3"/>
  <c r="P31" i="3"/>
  <c r="G31" i="3"/>
  <c r="C31" i="3"/>
  <c r="P30" i="3"/>
  <c r="G30" i="3"/>
  <c r="G29" i="3" s="1"/>
  <c r="C30" i="3"/>
  <c r="R29" i="3"/>
  <c r="R7" i="3" s="1"/>
  <c r="Q29" i="3"/>
  <c r="O29" i="3"/>
  <c r="N29" i="3"/>
  <c r="M29" i="3"/>
  <c r="L29" i="3"/>
  <c r="K29" i="3"/>
  <c r="J29" i="3"/>
  <c r="J7" i="3" s="1"/>
  <c r="I29" i="3"/>
  <c r="H29" i="3"/>
  <c r="F29" i="3"/>
  <c r="E29" i="3"/>
  <c r="D29" i="3"/>
  <c r="C29" i="3"/>
  <c r="P28" i="3"/>
  <c r="G28" i="3"/>
  <c r="C28" i="3"/>
  <c r="P27" i="3"/>
  <c r="G27" i="3"/>
  <c r="C27" i="3"/>
  <c r="P26" i="3"/>
  <c r="P21" i="3" s="1"/>
  <c r="G26" i="3"/>
  <c r="C26" i="3"/>
  <c r="P25" i="3"/>
  <c r="G25" i="3"/>
  <c r="C25" i="3"/>
  <c r="P24" i="3"/>
  <c r="G24" i="3"/>
  <c r="C24" i="3"/>
  <c r="C21" i="3" s="1"/>
  <c r="P23" i="3"/>
  <c r="G23" i="3"/>
  <c r="C23" i="3"/>
  <c r="P22" i="3"/>
  <c r="G22" i="3"/>
  <c r="C22" i="3"/>
  <c r="R21" i="3"/>
  <c r="Q21" i="3"/>
  <c r="O21" i="3"/>
  <c r="O7" i="3" s="1"/>
  <c r="N21" i="3"/>
  <c r="M21" i="3"/>
  <c r="L21" i="3"/>
  <c r="K21" i="3"/>
  <c r="J21" i="3"/>
  <c r="I21" i="3"/>
  <c r="H21" i="3"/>
  <c r="G21" i="3"/>
  <c r="F21" i="3"/>
  <c r="E21" i="3"/>
  <c r="D21" i="3"/>
  <c r="P20" i="3"/>
  <c r="G20" i="3"/>
  <c r="C20" i="3"/>
  <c r="P19" i="3"/>
  <c r="G19" i="3"/>
  <c r="C19" i="3"/>
  <c r="P18" i="3"/>
  <c r="G18" i="3"/>
  <c r="C18" i="3"/>
  <c r="P17" i="3"/>
  <c r="G17" i="3"/>
  <c r="G14" i="3" s="1"/>
  <c r="C17" i="3"/>
  <c r="C14" i="3" s="1"/>
  <c r="C7" i="3" s="1"/>
  <c r="P16" i="3"/>
  <c r="G16" i="3"/>
  <c r="C16" i="3"/>
  <c r="P15" i="3"/>
  <c r="P14" i="3" s="1"/>
  <c r="G15" i="3"/>
  <c r="C15" i="3"/>
  <c r="R14" i="3"/>
  <c r="Q14" i="3"/>
  <c r="Q7" i="3" s="1"/>
  <c r="O14" i="3"/>
  <c r="N14" i="3"/>
  <c r="M14" i="3"/>
  <c r="L14" i="3"/>
  <c r="K14" i="3"/>
  <c r="K7" i="3" s="1"/>
  <c r="J14" i="3"/>
  <c r="I14" i="3"/>
  <c r="I7" i="3" s="1"/>
  <c r="H14" i="3"/>
  <c r="F14" i="3"/>
  <c r="E14" i="3"/>
  <c r="D14" i="3"/>
  <c r="P13" i="3"/>
  <c r="G13" i="3"/>
  <c r="C13" i="3"/>
  <c r="P12" i="3"/>
  <c r="G12" i="3"/>
  <c r="C12" i="3"/>
  <c r="P11" i="3"/>
  <c r="G11" i="3"/>
  <c r="G8" i="3" s="1"/>
  <c r="G7" i="3" s="1"/>
  <c r="C11" i="3"/>
  <c r="P10" i="3"/>
  <c r="P8" i="3" s="1"/>
  <c r="G10" i="3"/>
  <c r="C10" i="3"/>
  <c r="P9" i="3"/>
  <c r="G9" i="3"/>
  <c r="C9" i="3"/>
  <c r="R8" i="3"/>
  <c r="Q8" i="3"/>
  <c r="O8" i="3"/>
  <c r="N8" i="3"/>
  <c r="M8" i="3"/>
  <c r="L8" i="3"/>
  <c r="K8" i="3"/>
  <c r="J8" i="3"/>
  <c r="I8" i="3"/>
  <c r="H8" i="3"/>
  <c r="H7" i="3" s="1"/>
  <c r="F8" i="3"/>
  <c r="E8" i="3"/>
  <c r="D8" i="3"/>
  <c r="C8" i="3"/>
  <c r="N7" i="3"/>
  <c r="M7" i="3"/>
  <c r="L7" i="3"/>
  <c r="F7" i="3"/>
  <c r="E7" i="3"/>
  <c r="D7" i="3"/>
  <c r="P7" i="3" l="1"/>
  <c r="S32" i="2" l="1"/>
  <c r="O32" i="2"/>
  <c r="K32" i="2"/>
  <c r="G32" i="2"/>
  <c r="C32" i="2"/>
  <c r="S31" i="2"/>
  <c r="S8" i="2" s="1"/>
  <c r="O31" i="2"/>
  <c r="K31" i="2"/>
  <c r="G31" i="2"/>
  <c r="C31" i="2"/>
  <c r="V30" i="2"/>
  <c r="U30" i="2"/>
  <c r="T30" i="2"/>
  <c r="S30" i="2"/>
  <c r="R30" i="2"/>
  <c r="Q30" i="2"/>
  <c r="P30" i="2"/>
  <c r="O30" i="2" s="1"/>
  <c r="N30" i="2"/>
  <c r="M30" i="2"/>
  <c r="L30" i="2"/>
  <c r="K30" i="2"/>
  <c r="J30" i="2"/>
  <c r="I30" i="2"/>
  <c r="H30" i="2"/>
  <c r="G30" i="2"/>
  <c r="F30" i="2"/>
  <c r="E30" i="2"/>
  <c r="D30" i="2"/>
  <c r="C30" i="2"/>
  <c r="S29" i="2"/>
  <c r="O29" i="2"/>
  <c r="K29" i="2"/>
  <c r="G29" i="2"/>
  <c r="C29" i="2"/>
  <c r="S28" i="2"/>
  <c r="O28" i="2"/>
  <c r="K28" i="2"/>
  <c r="G28" i="2"/>
  <c r="C28" i="2"/>
  <c r="S27" i="2"/>
  <c r="O27" i="2"/>
  <c r="K27" i="2"/>
  <c r="G27" i="2"/>
  <c r="C27" i="2"/>
  <c r="S26" i="2"/>
  <c r="O26" i="2"/>
  <c r="K26" i="2"/>
  <c r="G26" i="2"/>
  <c r="C26" i="2"/>
  <c r="S25" i="2"/>
  <c r="O25" i="2"/>
  <c r="K25" i="2"/>
  <c r="G25" i="2"/>
  <c r="C25" i="2"/>
  <c r="S24" i="2"/>
  <c r="O24" i="2"/>
  <c r="K24" i="2"/>
  <c r="G24" i="2"/>
  <c r="C24" i="2"/>
  <c r="S23" i="2"/>
  <c r="O23" i="2"/>
  <c r="K23" i="2"/>
  <c r="G23" i="2"/>
  <c r="C23" i="2"/>
  <c r="S22" i="2"/>
  <c r="O22" i="2"/>
  <c r="K22" i="2"/>
  <c r="G22" i="2"/>
  <c r="C22" i="2"/>
  <c r="S21" i="2"/>
  <c r="O21" i="2"/>
  <c r="K21" i="2"/>
  <c r="G21" i="2"/>
  <c r="C21" i="2"/>
  <c r="S20" i="2"/>
  <c r="O20" i="2"/>
  <c r="K20" i="2"/>
  <c r="G20" i="2"/>
  <c r="C20" i="2"/>
  <c r="S19" i="2"/>
  <c r="O19" i="2"/>
  <c r="K19" i="2"/>
  <c r="G19" i="2"/>
  <c r="C19" i="2"/>
  <c r="S18" i="2"/>
  <c r="O18" i="2"/>
  <c r="K18" i="2"/>
  <c r="G18" i="2"/>
  <c r="C18" i="2"/>
  <c r="S17" i="2"/>
  <c r="O17" i="2"/>
  <c r="K17" i="2"/>
  <c r="G17" i="2"/>
  <c r="C17" i="2"/>
  <c r="S16" i="2"/>
  <c r="O16" i="2"/>
  <c r="K16" i="2"/>
  <c r="G16" i="2"/>
  <c r="C16" i="2"/>
  <c r="S15" i="2"/>
  <c r="O15" i="2"/>
  <c r="K15" i="2"/>
  <c r="G15" i="2"/>
  <c r="C15" i="2"/>
  <c r="S14" i="2"/>
  <c r="O14" i="2"/>
  <c r="K14" i="2"/>
  <c r="G14" i="2"/>
  <c r="C14" i="2"/>
  <c r="S13" i="2"/>
  <c r="O13" i="2"/>
  <c r="K13" i="2"/>
  <c r="G13" i="2"/>
  <c r="C13" i="2"/>
  <c r="S12" i="2"/>
  <c r="O12" i="2"/>
  <c r="K12" i="2"/>
  <c r="G12" i="2"/>
  <c r="C12" i="2"/>
  <c r="S11" i="2"/>
  <c r="O11" i="2"/>
  <c r="O8" i="2" s="1"/>
  <c r="K11" i="2"/>
  <c r="G11" i="2"/>
  <c r="C11" i="2"/>
  <c r="C8" i="2" s="1"/>
  <c r="S10" i="2"/>
  <c r="O10" i="2"/>
  <c r="K10" i="2"/>
  <c r="G10" i="2"/>
  <c r="C10" i="2"/>
  <c r="S9" i="2"/>
  <c r="O9" i="2"/>
  <c r="K9" i="2"/>
  <c r="K8" i="2" s="1"/>
  <c r="G9" i="2"/>
  <c r="C9" i="2"/>
  <c r="V8" i="2"/>
  <c r="U8" i="2"/>
  <c r="T8" i="2"/>
  <c r="R8" i="2"/>
  <c r="Q8" i="2"/>
  <c r="P8" i="2"/>
  <c r="N8" i="2"/>
  <c r="M8" i="2"/>
  <c r="L8" i="2"/>
  <c r="J8" i="2"/>
  <c r="I8" i="2"/>
  <c r="H8" i="2"/>
  <c r="G8" i="2"/>
  <c r="F8" i="2"/>
  <c r="E8" i="2"/>
  <c r="D8" i="2"/>
  <c r="U16" i="1" l="1"/>
  <c r="U15" i="1"/>
  <c r="U5" i="1"/>
  <c r="T16" i="1"/>
  <c r="T15" i="1" l="1"/>
  <c r="T5" i="1"/>
  <c r="S16" i="1" l="1"/>
  <c r="S15" i="1"/>
  <c r="S14" i="1"/>
  <c r="S11" i="1"/>
  <c r="S12" i="1" s="1"/>
  <c r="S5" i="1"/>
  <c r="R16" i="1" l="1"/>
  <c r="Q16" i="1" l="1"/>
  <c r="R15" i="1"/>
  <c r="Q15" i="1"/>
  <c r="R5" i="1"/>
  <c r="Q5" i="1" l="1"/>
  <c r="Q9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R14" i="1"/>
  <c r="R11" i="1"/>
  <c r="R12" i="1" s="1"/>
  <c r="P5" i="1"/>
  <c r="P9" i="1" s="1"/>
  <c r="O5" i="1"/>
  <c r="N5" i="1"/>
  <c r="M5" i="1"/>
  <c r="L5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<sst xmlns="http://schemas.openxmlformats.org/spreadsheetml/2006/main" count="658" uniqueCount="241">
  <si>
    <t>1.1. СУРГУУЛИЙН ӨМНӨХ БОЛОВСРОЛЫН САЛБАРЫН НЭГДСЭН ҮЗҮҮЛЭЛТ</t>
  </si>
  <si>
    <t>Үзүүлэлт</t>
  </si>
  <si>
    <t>Хичээлийн жил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</si>
  <si>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</si>
  <si>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</si>
  <si>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</si>
  <si>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</si>
  <si>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</si>
  <si>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</si>
  <si>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</si>
  <si>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</si>
  <si>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</si>
  <si>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</si>
  <si>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</si>
  <si>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</si>
  <si>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</si>
  <si>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</si>
  <si>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 xml:space="preserve">2018-2019 </t>
  </si>
  <si>
    <t>Цэцэрлэгийн тоо</t>
  </si>
  <si>
    <t>Өмчийн хэлбэр</t>
  </si>
  <si>
    <t>Төрийн</t>
  </si>
  <si>
    <t>Хувийн</t>
  </si>
  <si>
    <t>Байршил</t>
  </si>
  <si>
    <t>Хот</t>
  </si>
  <si>
    <t>Хөдөө</t>
  </si>
  <si>
    <t>Бүлгийн тоо</t>
  </si>
  <si>
    <t>Үндсэн</t>
  </si>
  <si>
    <t xml:space="preserve">Хувилбарт </t>
  </si>
  <si>
    <t>Сургуулийн өмнөх боловсролд хамрагдагчид</t>
  </si>
  <si>
    <t xml:space="preserve">          Үүнээс: эмэгтэй</t>
  </si>
  <si>
    <t>Цэцэрлэгт</t>
  </si>
  <si>
    <t>Үүнээс: эмэгтэй</t>
  </si>
  <si>
    <t>Хувилбар сургалтад</t>
  </si>
  <si>
    <t>Төрийн өмчийн цэцэрлэгт</t>
  </si>
  <si>
    <t>Хувийн өмчийн цэцэрлэгт</t>
  </si>
  <si>
    <t>Шинээр элсэгчид</t>
  </si>
  <si>
    <t>Халамжид буй хүүхэд</t>
  </si>
  <si>
    <t>Хөгжлийн бэрхшээлтэй хүүхэд</t>
  </si>
  <si>
    <t>Малчдын хүүхэд</t>
  </si>
  <si>
    <t>Нийт багш, ажиллагчид</t>
  </si>
  <si>
    <t>Үндсэн багшийн тоо</t>
  </si>
  <si>
    <t>Туслах багшийн тоо</t>
  </si>
  <si>
    <t>Жич: Туслах багшийн тоонд ээлжийн багшийг оруулсан болно.</t>
  </si>
  <si>
    <t xml:space="preserve">2019-2020 </t>
  </si>
  <si>
    <t>2020-2021</t>
  </si>
  <si>
    <t>2021-2022</t>
  </si>
  <si>
    <t>2021-2022 оны хичээлийн жил</t>
  </si>
  <si>
    <t>1.2. СУРГУУЛИЙН ӨМНӨХ БОЛОВСРОЛЫН БАЙГУУЛЛАГА, БҮЛЭГ, ХҮҮХДИЙН ТОО /байршил, хэв шинжээр/</t>
  </si>
  <si>
    <t>№</t>
  </si>
  <si>
    <t>Аймаг нийслэл</t>
  </si>
  <si>
    <t>Цэцэрлэг</t>
  </si>
  <si>
    <t>СӨББ-ын бүлэг</t>
  </si>
  <si>
    <t>СӨБ-д хамрагдагчид</t>
  </si>
  <si>
    <t>Нийт ажиллагчид</t>
  </si>
  <si>
    <t>Үндсэн багш</t>
  </si>
  <si>
    <t>Бүгд</t>
  </si>
  <si>
    <t>Байршлаар</t>
  </si>
  <si>
    <t>Аймгийн төв</t>
  </si>
  <si>
    <t>Сумын төв</t>
  </si>
  <si>
    <t>Багийн төв</t>
  </si>
  <si>
    <t>Архангай</t>
  </si>
  <si>
    <t>Баян-Өлгий</t>
  </si>
  <si>
    <t>Баянхонгор</t>
  </si>
  <si>
    <t>Булган</t>
  </si>
  <si>
    <t>Говь-Алтай</t>
  </si>
  <si>
    <t>Дорноговь</t>
  </si>
  <si>
    <t>Дорнод</t>
  </si>
  <si>
    <t>Дундговь</t>
  </si>
  <si>
    <t>Завхан</t>
  </si>
  <si>
    <t>Өвөрхангай</t>
  </si>
  <si>
    <t>Өмнөговь</t>
  </si>
  <si>
    <t>Сүхбаатар</t>
  </si>
  <si>
    <t>Сэлэнгэ</t>
  </si>
  <si>
    <t>Төв</t>
  </si>
  <si>
    <t>Увс</t>
  </si>
  <si>
    <t>Ховд</t>
  </si>
  <si>
    <t>Хөвсгөл</t>
  </si>
  <si>
    <t>Хэнтий</t>
  </si>
  <si>
    <t>Дархан-Уул</t>
  </si>
  <si>
    <t>Орхон</t>
  </si>
  <si>
    <t>Говьсүмбэр</t>
  </si>
  <si>
    <t>Аймгийн дүн</t>
  </si>
  <si>
    <t>Нийслэл</t>
  </si>
  <si>
    <t>Бусад</t>
  </si>
  <si>
    <t xml:space="preserve">Бусад гэдэгт-Төмөр замын харьяа цэцэрлэгийг оруулсан болно. Төмөр замын цэцэрлэгийн аймгийн байршилд аймаг, нийслэлийг нэгтгэн оруулсан болно. </t>
  </si>
  <si>
    <t>1.3. СУРГУУЛИЙН ӨМНӨХ БОЛОВСРОЛЫН БАЙГУУЛЛАГЫН ЗАРИМ ҮЗҮҮЛЭЛТ (бүлэг, хүүхдийн тоо, бүсээр)</t>
  </si>
  <si>
    <t>Д/д</t>
  </si>
  <si>
    <t>Аймаг, нийслэл</t>
  </si>
  <si>
    <t xml:space="preserve">Үүнээс: </t>
  </si>
  <si>
    <t>Нийт бүлэг</t>
  </si>
  <si>
    <t>Үндсэн сургалтын бүлэг</t>
  </si>
  <si>
    <t>Хувилбарт сургалтын бүлэг</t>
  </si>
  <si>
    <t>СӨБ-д хамрагдсан хүүхэд</t>
  </si>
  <si>
    <t>Үүнээс</t>
  </si>
  <si>
    <t xml:space="preserve">Төрийн </t>
  </si>
  <si>
    <t>Орон нутгийн өмч</t>
  </si>
  <si>
    <t>Бага</t>
  </si>
  <si>
    <t>Дунд</t>
  </si>
  <si>
    <t>Ахлах</t>
  </si>
  <si>
    <t>Бэлтгэл</t>
  </si>
  <si>
    <t>Холимог</t>
  </si>
  <si>
    <t xml:space="preserve">Ээлжийн </t>
  </si>
  <si>
    <t>Нүүдлийн</t>
  </si>
  <si>
    <t>Явуулын</t>
  </si>
  <si>
    <t>Үндсэн сургалтад</t>
  </si>
  <si>
    <t>Хувилбарт сургалтад</t>
  </si>
  <si>
    <t>БҮГД</t>
  </si>
  <si>
    <t>БАРУУН БҮС</t>
  </si>
  <si>
    <t>Баян-өлгий</t>
  </si>
  <si>
    <t>Говь-алтай</t>
  </si>
  <si>
    <t>ХАНГАЙН БҮС</t>
  </si>
  <si>
    <t>ТӨВИЙН БҮС</t>
  </si>
  <si>
    <t>Дархан-уул</t>
  </si>
  <si>
    <t>ЗҮҮН БҮС</t>
  </si>
  <si>
    <t>УЛААНБААТАР</t>
  </si>
  <si>
    <t>Төмөр замын харьяа</t>
  </si>
  <si>
    <t>Эм</t>
  </si>
  <si>
    <t>1.5. СУРГУУЛИЙН ӨМНӨХ БОЛОВСРОЛД ХАМРАГДАЖ БУЙ ХҮҮХЭД (бүс, аймаг, нийслэлээр)</t>
  </si>
  <si>
    <t>Үндсэн сургалт бүлгээр</t>
  </si>
  <si>
    <t xml:space="preserve">Хувилбарт сургалт </t>
  </si>
  <si>
    <t>Халамж эдэлдэг хүүхэд</t>
  </si>
  <si>
    <t>Бүтэн өнчин хүүхдийн тоо</t>
  </si>
  <si>
    <t>Хагас өнчин хүүхдийн тоо</t>
  </si>
  <si>
    <t>1.6. СУРГУУЛИЙН ӨМНӨХ БОЛОВСРОЛД ХАМРАГДАЖ БУЙ ХӨГЖЛИЙН БЭРХШЭЭЛТЭЙ ХҮҮХЭД  (бүс, аймаг, нийслэлээр)</t>
  </si>
  <si>
    <t>Үүнээс:</t>
  </si>
  <si>
    <t>Харааны</t>
  </si>
  <si>
    <t>Ярианы</t>
  </si>
  <si>
    <t>Сонсголын</t>
  </si>
  <si>
    <t>Хөдөлгөөний</t>
  </si>
  <si>
    <t>Сэтгэцийн</t>
  </si>
  <si>
    <t>Оюуны</t>
  </si>
  <si>
    <t>Аутизм</t>
  </si>
  <si>
    <t>Дауны хам шинж</t>
  </si>
  <si>
    <t>Хавсарсан хэлбэрийн</t>
  </si>
  <si>
    <t>Төрөлхийн</t>
  </si>
  <si>
    <t>Олдмол</t>
  </si>
  <si>
    <t>1.7. СУРГУУЛИЙН ӨМНӨХ БОЛОВСРОЛЫН БАЙГУУЛЛАГЫН АЖИЛЛАГЧИД  (бүс, аймаг, нийслэлээр)</t>
  </si>
  <si>
    <t>Эрхлэгч</t>
  </si>
  <si>
    <t>Арга зүйч</t>
  </si>
  <si>
    <t>Туслах багш</t>
  </si>
  <si>
    <t>Ээлжийн багш</t>
  </si>
  <si>
    <t>Сэргээн засалч</t>
  </si>
  <si>
    <t>Эмч</t>
  </si>
  <si>
    <t>Нягтлан бодогч</t>
  </si>
  <si>
    <t>1.8. ЦЭЦЭРЛЭГИЙН БАГШ НАРЫН ТАЙЛАН (аймаг, нийслэлээр)</t>
  </si>
  <si>
    <t>Аймаг,нийслэл</t>
  </si>
  <si>
    <t>үүнээс:</t>
  </si>
  <si>
    <t>Бүлгийн</t>
  </si>
  <si>
    <t xml:space="preserve">Дуу хөгжмийн </t>
  </si>
  <si>
    <t>Биеийн тамирын</t>
  </si>
  <si>
    <t>Тусгай мэргэжлийн</t>
  </si>
  <si>
    <t>Ээлжийн бүлгийн</t>
  </si>
  <si>
    <t>Нүүдлийн бүлгийн</t>
  </si>
  <si>
    <t>Явуулын багш</t>
  </si>
  <si>
    <t>Улаанбаатар</t>
  </si>
  <si>
    <t>Төмөр зам</t>
  </si>
  <si>
    <t>Улсын дүн</t>
  </si>
  <si>
    <t>1.9. СУРГУУЛИЙН ӨМНӨХ БОЛОВСРОЛЫН БАЙГУУЛЛАГЫН БҮЛЭГ, ХАМРАГДАГЧИД, БАГШ, АЖИЛЛАГЧДЫН ТОО (аймаг, нийслэл, цэцэрлэгээр)</t>
  </si>
  <si>
    <t>Аймаг</t>
  </si>
  <si>
    <t>Аймгууд</t>
  </si>
  <si>
    <t>СӨБ-ын бүлэг</t>
  </si>
  <si>
    <t xml:space="preserve"> Бусад ажилчид</t>
  </si>
  <si>
    <t>Үндсэн сургалт</t>
  </si>
  <si>
    <t>Хувилбарт</t>
  </si>
  <si>
    <t>Төрийн өмч</t>
  </si>
  <si>
    <t>Хувийн өмч</t>
  </si>
  <si>
    <t xml:space="preserve">1.10  СУРГУУЛИЙН ӨМНӨХ БОЛОВСРОЛЫН БАЙГУУЛЛАГЫН АЖИЛТНЫ ЗАРИМ ҮЗҮҮЛЭЛТ </t>
  </si>
  <si>
    <t>Yзүүлэлт</t>
  </si>
  <si>
    <t>Нийгмийн ажилтан</t>
  </si>
  <si>
    <t>Ня-бо</t>
  </si>
  <si>
    <t>Нярав</t>
  </si>
  <si>
    <t>А</t>
  </si>
  <si>
    <t>1</t>
  </si>
  <si>
    <t>2</t>
  </si>
  <si>
    <t>3</t>
  </si>
  <si>
    <t>4</t>
  </si>
  <si>
    <t>5</t>
  </si>
  <si>
    <t>6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</si>
  <si>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</si>
  <si>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</si>
  <si>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</si>
  <si>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</si>
  <si>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</si>
  <si>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</si>
  <si>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</si>
  <si>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</si>
  <si>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</si>
  <si>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</si>
  <si>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</si>
  <si>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</si>
  <si>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</si>
  <si>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</si>
  <si>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Боловсролын түвшин</t>
  </si>
  <si>
    <t xml:space="preserve">БYГД </t>
  </si>
  <si>
    <t>Доктор</t>
  </si>
  <si>
    <t>Магистр</t>
  </si>
  <si>
    <t>Бакалавр</t>
  </si>
  <si>
    <t>Диплом</t>
  </si>
  <si>
    <t>Бүрэн дунд</t>
  </si>
  <si>
    <t>Мэргэшлийн зэрэг</t>
  </si>
  <si>
    <r>
      <t xml:space="preserve">БҮГД                  </t>
    </r>
    <r>
      <rPr>
        <b/>
        <i/>
        <sz val="10"/>
        <rFont val="Arial"/>
        <family val="2"/>
      </rPr>
      <t/>
    </r>
  </si>
  <si>
    <t>Х</t>
  </si>
  <si>
    <t>Зөвлөх</t>
  </si>
  <si>
    <t>Тэргүүлэх</t>
  </si>
  <si>
    <t>Заах аргач</t>
  </si>
  <si>
    <t>Улсад ажилласан жил</t>
  </si>
  <si>
    <r>
      <t xml:space="preserve">БҮГД </t>
    </r>
    <r>
      <rPr>
        <b/>
        <i/>
        <sz val="10"/>
        <rFont val="Arial"/>
        <family val="2"/>
      </rPr>
      <t/>
    </r>
  </si>
  <si>
    <t>0-5 жил</t>
  </si>
  <si>
    <t>6-10 жил</t>
  </si>
  <si>
    <t>11-15 жил</t>
  </si>
  <si>
    <t>16-20 жил</t>
  </si>
  <si>
    <t>21-24 жил</t>
  </si>
  <si>
    <t>25, түүнээс дээш</t>
  </si>
  <si>
    <t>Тухайн албан тушаалд ажилласан жил</t>
  </si>
  <si>
    <t xml:space="preserve">БҮГД </t>
  </si>
  <si>
    <t>Анхны жилдээ</t>
  </si>
  <si>
    <t>1-5 жил</t>
  </si>
  <si>
    <t>Нас</t>
  </si>
  <si>
    <t>29 хүртэл</t>
  </si>
  <si>
    <t>30-34</t>
  </si>
  <si>
    <t>35-39</t>
  </si>
  <si>
    <t>40-44</t>
  </si>
  <si>
    <t>45-49</t>
  </si>
  <si>
    <t>50-54</t>
  </si>
  <si>
    <t>55-59</t>
  </si>
  <si>
    <t>60, түүнээс дээш</t>
  </si>
  <si>
    <t>Тайлангийн хугацаанд мэргэжил дээшлүүлсэн байдал</t>
  </si>
  <si>
    <t xml:space="preserve">Бүгд </t>
  </si>
  <si>
    <t>Гадаадад</t>
  </si>
  <si>
    <t>Улсын хэмжээнд</t>
  </si>
  <si>
    <t>Бүсийн хэмжээнд</t>
  </si>
  <si>
    <t>Орон нутагт</t>
  </si>
  <si>
    <t>1.11. СУРГУУЛИЙН ӨМНӨХ БОЛОВСРОЛЫН 24 ЦАГ БОЛОН ТУСГАЙ СУРГАЛТАД ХАМРАГДАЖ ХАМРАГДАЖ БУЙ ХҮҮХЭД  (бүс, аймаг, нийслэлээр)</t>
  </si>
  <si>
    <t>24 цаг</t>
  </si>
  <si>
    <t>Салбар бүлэг</t>
  </si>
  <si>
    <t>Гэр</t>
  </si>
  <si>
    <t>Тусгай</t>
  </si>
  <si>
    <t>Сувиллын</t>
  </si>
  <si>
    <t>Асрамжийн</t>
  </si>
  <si>
    <t>Хүүхэд</t>
  </si>
  <si>
    <t>Гэрийн тоо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</si>
</sst>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</cellStyleXfs>
  <cellXfs count="173">
    <xf numFmtId="0" fontId="0" fillId="0" borderId="0" xfId="0"/>
    <xf numFmtId="0" fontId="3" fillId="0" borderId="0" xfId="0" applyFont="1"/>
    <xf numFmtId="0" fontId="3" fillId="2" borderId="5" xfId="0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164" fontId="4" fillId="3" borderId="9" xfId="1" applyNumberFormat="1" applyFont="1" applyFill="1" applyBorder="1" applyAlignment="1">
      <alignment horizontal="center" vertical="center"/>
    </xf>
    <xf numFmtId="164" fontId="4" fillId="3" borderId="10" xfId="1" applyNumberFormat="1" applyFont="1" applyFill="1" applyBorder="1" applyAlignment="1">
      <alignment horizontal="center" vertical="center"/>
    </xf>
    <xf numFmtId="164" fontId="5" fillId="3" borderId="10" xfId="1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164" fontId="3" fillId="4" borderId="0" xfId="1" applyNumberFormat="1" applyFont="1" applyFill="1" applyBorder="1" applyAlignment="1">
      <alignment horizontal="center" vertical="center"/>
    </xf>
    <xf numFmtId="164" fontId="3" fillId="4" borderId="6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12" xfId="1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164" fontId="3" fillId="4" borderId="2" xfId="1" applyNumberFormat="1" applyFont="1" applyFill="1" applyBorder="1" applyAlignment="1">
      <alignment horizontal="center" vertical="center"/>
    </xf>
    <xf numFmtId="164" fontId="3" fillId="4" borderId="1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4" fontId="3" fillId="3" borderId="0" xfId="1" applyNumberFormat="1" applyFont="1" applyFill="1" applyBorder="1" applyAlignment="1">
      <alignment horizontal="center" vertical="center"/>
    </xf>
    <xf numFmtId="164" fontId="3" fillId="3" borderId="6" xfId="1" applyNumberFormat="1" applyFont="1" applyFill="1" applyBorder="1" applyAlignment="1">
      <alignment horizontal="center" vertical="center"/>
    </xf>
    <xf numFmtId="164" fontId="3" fillId="3" borderId="9" xfId="1" applyNumberFormat="1" applyFont="1" applyFill="1" applyBorder="1" applyAlignment="1">
      <alignment horizontal="center" vertical="center"/>
    </xf>
    <xf numFmtId="164" fontId="3" fillId="3" borderId="10" xfId="1" applyNumberFormat="1" applyFont="1" applyFill="1" applyBorder="1" applyAlignment="1">
      <alignment horizontal="center" vertical="center"/>
    </xf>
    <xf numFmtId="164" fontId="6" fillId="3" borderId="6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164" fontId="3" fillId="3" borderId="2" xfId="1" applyNumberFormat="1" applyFont="1" applyFill="1" applyBorder="1" applyAlignment="1">
      <alignment horizontal="center" vertical="center"/>
    </xf>
    <xf numFmtId="164" fontId="3" fillId="3" borderId="13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164" fontId="4" fillId="3" borderId="2" xfId="1" applyNumberFormat="1" applyFont="1" applyFill="1" applyBorder="1" applyAlignment="1">
      <alignment horizontal="center" vertical="center"/>
    </xf>
    <xf numFmtId="164" fontId="4" fillId="3" borderId="13" xfId="1" applyNumberFormat="1" applyFont="1" applyFill="1" applyBorder="1" applyAlignment="1">
      <alignment horizontal="center" vertical="center"/>
    </xf>
    <xf numFmtId="164" fontId="5" fillId="3" borderId="13" xfId="1" applyNumberFormat="1" applyFont="1" applyFill="1" applyBorder="1" applyAlignment="1">
      <alignment horizontal="center" vertical="center"/>
    </xf>
    <xf numFmtId="164" fontId="6" fillId="0" borderId="12" xfId="1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4" fontId="5" fillId="3" borderId="6" xfId="1" applyNumberFormat="1" applyFont="1" applyFill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textRotation="90" wrapText="1"/>
    </xf>
    <xf numFmtId="0" fontId="9" fillId="5" borderId="15" xfId="0" applyFont="1" applyFill="1" applyBorder="1" applyAlignment="1">
      <alignment horizontal="left" vertical="center" wrapText="1"/>
    </xf>
    <xf numFmtId="164" fontId="9" fillId="5" borderId="15" xfId="1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left" vertical="center" wrapText="1"/>
    </xf>
    <xf numFmtId="164" fontId="8" fillId="3" borderId="15" xfId="1" applyNumberFormat="1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left" vertical="center" wrapText="1"/>
    </xf>
    <xf numFmtId="164" fontId="8" fillId="5" borderId="15" xfId="1" applyNumberFormat="1" applyFont="1" applyFill="1" applyBorder="1" applyAlignment="1">
      <alignment horizontal="center" vertical="center" wrapText="1"/>
    </xf>
    <xf numFmtId="0" fontId="3" fillId="5" borderId="0" xfId="0" applyFont="1" applyFill="1"/>
    <xf numFmtId="0" fontId="4" fillId="5" borderId="0" xfId="0" applyFont="1" applyFill="1"/>
    <xf numFmtId="0" fontId="8" fillId="3" borderId="15" xfId="0" applyFont="1" applyFill="1" applyBorder="1" applyAlignment="1">
      <alignment horizontal="left" vertical="center" wrapText="1"/>
    </xf>
    <xf numFmtId="0" fontId="8" fillId="5" borderId="15" xfId="0" applyFont="1" applyFill="1" applyBorder="1" applyAlignment="1">
      <alignment horizontal="left" vertical="center" wrapText="1"/>
    </xf>
    <xf numFmtId="164" fontId="3" fillId="0" borderId="0" xfId="0" applyNumberFormat="1" applyFont="1"/>
    <xf numFmtId="0" fontId="8" fillId="0" borderId="0" xfId="0" applyFont="1"/>
    <xf numFmtId="0" fontId="10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left" vertical="center" wrapText="1"/>
    </xf>
    <xf numFmtId="164" fontId="9" fillId="3" borderId="15" xfId="1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164" fontId="8" fillId="0" borderId="15" xfId="1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164" fontId="9" fillId="0" borderId="15" xfId="1" applyNumberFormat="1" applyFont="1" applyBorder="1" applyAlignment="1">
      <alignment horizontal="center" vertical="center" wrapText="1"/>
    </xf>
    <xf numFmtId="164" fontId="12" fillId="5" borderId="15" xfId="1" applyNumberFormat="1" applyFont="1" applyFill="1" applyBorder="1" applyAlignment="1">
      <alignment horizontal="center" vertical="center" wrapText="1"/>
    </xf>
    <xf numFmtId="164" fontId="12" fillId="3" borderId="15" xfId="1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4" fontId="7" fillId="0" borderId="15" xfId="1" applyNumberFormat="1" applyFont="1" applyBorder="1" applyAlignment="1">
      <alignment horizontal="center" vertical="center" wrapText="1"/>
    </xf>
    <xf numFmtId="165" fontId="3" fillId="0" borderId="0" xfId="0" applyNumberFormat="1" applyFont="1"/>
    <xf numFmtId="0" fontId="7" fillId="2" borderId="15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textRotation="90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164" fontId="7" fillId="5" borderId="15" xfId="1" applyNumberFormat="1" applyFont="1" applyFill="1" applyBorder="1" applyAlignment="1">
      <alignment horizontal="center" vertical="center" wrapText="1"/>
    </xf>
    <xf numFmtId="164" fontId="11" fillId="5" borderId="15" xfId="1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64" fontId="7" fillId="3" borderId="15" xfId="1" applyNumberFormat="1" applyFont="1" applyFill="1" applyBorder="1" applyAlignment="1">
      <alignment horizontal="center" vertical="center" wrapText="1"/>
    </xf>
    <xf numFmtId="164" fontId="11" fillId="3" borderId="15" xfId="1" applyNumberFormat="1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164" fontId="11" fillId="0" borderId="15" xfId="1" applyNumberFormat="1" applyFont="1" applyBorder="1" applyAlignment="1">
      <alignment horizontal="center" vertical="center" wrapText="1"/>
    </xf>
    <xf numFmtId="0" fontId="13" fillId="0" borderId="0" xfId="2"/>
    <xf numFmtId="0" fontId="15" fillId="0" borderId="0" xfId="2" applyFont="1" applyAlignment="1">
      <alignment horizontal="center"/>
    </xf>
    <xf numFmtId="0" fontId="15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5" fillId="0" borderId="0" xfId="2" applyFont="1" applyAlignment="1">
      <alignment horizontal="center"/>
    </xf>
    <xf numFmtId="0" fontId="13" fillId="4" borderId="15" xfId="2" applyFill="1" applyBorder="1" applyAlignment="1">
      <alignment horizontal="center" vertical="center"/>
    </xf>
    <xf numFmtId="0" fontId="13" fillId="4" borderId="15" xfId="2" applyFill="1" applyBorder="1" applyAlignment="1">
      <alignment horizontal="center" vertical="center" wrapText="1"/>
    </xf>
    <xf numFmtId="0" fontId="13" fillId="4" borderId="15" xfId="2" applyFill="1" applyBorder="1" applyAlignment="1">
      <alignment horizontal="center" vertical="center"/>
    </xf>
    <xf numFmtId="0" fontId="13" fillId="4" borderId="15" xfId="2" applyFill="1" applyBorder="1" applyAlignment="1">
      <alignment horizontal="center"/>
    </xf>
    <xf numFmtId="0" fontId="13" fillId="0" borderId="15" xfId="2" applyBorder="1" applyAlignment="1">
      <alignment horizontal="center"/>
    </xf>
    <xf numFmtId="49" fontId="13" fillId="0" borderId="15" xfId="2" quotePrefix="1" applyNumberFormat="1" applyBorder="1" applyAlignment="1">
      <alignment horizontal="center"/>
    </xf>
    <xf numFmtId="49" fontId="13" fillId="0" borderId="15" xfId="2" applyNumberFormat="1" applyBorder="1" applyAlignment="1">
      <alignment horizontal="center" vertical="center"/>
    </xf>
    <xf numFmtId="49" fontId="13" fillId="0" borderId="15" xfId="2" quotePrefix="1" applyNumberFormat="1" applyBorder="1" applyAlignment="1">
      <alignment horizontal="center" vertical="center"/>
    </xf>
    <xf numFmtId="0" fontId="13" fillId="0" borderId="15" xfId="2" applyBorder="1" applyAlignment="1">
      <alignment horizontal="center" vertical="center" wrapText="1"/>
    </xf>
    <xf numFmtId="0" fontId="15" fillId="0" borderId="15" xfId="2" applyFont="1" applyBorder="1" applyAlignment="1">
      <alignment horizontal="left" wrapText="1"/>
    </xf>
    <xf numFmtId="164" fontId="15" fillId="0" borderId="15" xfId="1" applyNumberFormat="1" applyFont="1" applyBorder="1" applyAlignment="1">
      <alignment horizontal="center"/>
    </xf>
    <xf numFmtId="0" fontId="13" fillId="0" borderId="15" xfId="2" applyBorder="1" applyAlignment="1">
      <alignment horizontal="left" vertical="center" indent="1"/>
    </xf>
    <xf numFmtId="164" fontId="13" fillId="0" borderId="15" xfId="1" applyNumberFormat="1" applyFont="1" applyBorder="1" applyAlignment="1"/>
    <xf numFmtId="164" fontId="13" fillId="0" borderId="15" xfId="1" applyNumberFormat="1" applyFont="1" applyBorder="1"/>
    <xf numFmtId="164" fontId="15" fillId="0" borderId="15" xfId="1" applyNumberFormat="1" applyFont="1" applyBorder="1" applyAlignment="1">
      <alignment horizontal="center" vertical="center"/>
    </xf>
    <xf numFmtId="164" fontId="13" fillId="0" borderId="15" xfId="1" applyNumberFormat="1" applyFont="1" applyBorder="1" applyAlignment="1">
      <alignment horizontal="center" vertical="center"/>
    </xf>
    <xf numFmtId="0" fontId="15" fillId="0" borderId="15" xfId="2" applyFont="1" applyBorder="1" applyAlignment="1">
      <alignment wrapText="1"/>
    </xf>
    <xf numFmtId="0" fontId="13" fillId="0" borderId="15" xfId="2" applyBorder="1" applyAlignment="1">
      <alignment horizontal="left" indent="1"/>
    </xf>
    <xf numFmtId="0" fontId="13" fillId="0" borderId="15" xfId="2" applyBorder="1" applyAlignment="1">
      <alignment horizontal="left" wrapText="1" indent="1"/>
    </xf>
    <xf numFmtId="0" fontId="13" fillId="0" borderId="15" xfId="2" applyBorder="1" applyAlignment="1">
      <alignment horizontal="left" vertical="center" wrapText="1" indent="1"/>
    </xf>
    <xf numFmtId="0" fontId="17" fillId="0" borderId="15" xfId="4" applyFont="1" applyBorder="1" applyAlignment="1">
      <alignment horizontal="left" vertical="center" wrapText="1"/>
    </xf>
    <xf numFmtId="164" fontId="15" fillId="0" borderId="15" xfId="1" applyNumberFormat="1" applyFont="1" applyBorder="1" applyAlignment="1"/>
    <xf numFmtId="164" fontId="13" fillId="0" borderId="15" xfId="1" applyNumberFormat="1" applyFont="1" applyBorder="1" applyAlignment="1">
      <alignment horizontal="center"/>
    </xf>
  </cellXfs>
  <cellStyles count="5">
    <cellStyle name="Comma" xfId="1" builtinId="3"/>
    <cellStyle name="Normal" xfId="0" builtinId="0"/>
    <cellStyle name="Normal 3 14 2 2" xfId="2" xr:uid="{052C18AF-4F03-412F-B6CA-9CB3FEB33CDE}"/>
    <cellStyle name="Normal_Copy of EBS-mayagt 2" xfId="3" xr:uid="{490C543A-75AC-4D47-9193-0C22F8FBFD7B}"/>
    <cellStyle name="Normal_òºð-íèéò" xfId="4" xr:uid="{5EBC2F1B-E10E-4BF2-BDE6-CF30B25175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4E5BB-5FB1-4737-8CD2-A3B5D1087513}">
  <dimension ref="A1:U37"/>
  <sheetViews>
    <sheetView workbookViewId="0">
      <selection activeCell="W7" sqref="W7"/>
    </sheetView>
  </sheetViews>
  <sheetFormatPr defaultRowHeight="14.25" x14ac:dyDescent="0.2"/>
  <cols>
    <col min="1" max="1" width="16.42578125" style="1" customWidth="1"/>
    <col min="2" max="2" width="5" style="1" customWidth="1"/>
    <col min="3" max="3" width="22.140625" style="1" customWidth="1"/>
    <col min="4" max="4" width="11" style="1" hidden="1" customWidth="1"/>
    <col min="5" max="5" width="10.5703125" style="1" hidden="1" customWidth="1"/>
    <col min="6" max="6" width="10.85546875" style="1" hidden="1" customWidth="1"/>
    <col min="7" max="7" width="11" style="1" hidden="1" customWidth="1"/>
    <col min="8" max="8" width="11.42578125" style="1" hidden="1" customWidth="1"/>
    <col min="9" max="9" width="10.7109375" style="1" hidden="1" customWidth="1"/>
    <col min="10" max="11" width="11" style="1" hidden="1" customWidth="1"/>
    <col min="12" max="12" width="11.140625" style="1" hidden="1" customWidth="1"/>
    <col min="13" max="13" width="11" style="1" customWidth="1"/>
    <col min="14" max="14" width="11.7109375" style="1" customWidth="1"/>
    <col min="15" max="15" width="11.28515625" style="1" customWidth="1"/>
    <col min="16" max="16" width="10.5703125" style="1" customWidth="1"/>
    <col min="17" max="17" width="11" style="1" customWidth="1"/>
    <col min="18" max="18" width="11.140625" style="1" customWidth="1"/>
    <col min="19" max="19" width="11.7109375" style="1" customWidth="1"/>
    <col min="20" max="20" width="10.85546875" style="1" bestFit="1" customWidth="1"/>
    <col min="21" max="21" width="11.42578125" style="1" customWidth="1"/>
    <col min="22" max="16384" width="9.140625" style="1"/>
  </cols>
  <sheetData>
    <row r="1" spans="1:21" ht="15.7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3" spans="1:21" ht="15" customHeight="1" x14ac:dyDescent="0.2">
      <c r="A3" s="62" t="s">
        <v>1</v>
      </c>
      <c r="B3" s="63"/>
      <c r="C3" s="63"/>
      <c r="D3" s="56" t="s">
        <v>2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2"/>
      <c r="U3" s="2"/>
    </row>
    <row r="4" spans="1:21" ht="28.5" x14ac:dyDescent="0.2">
      <c r="A4" s="64"/>
      <c r="B4" s="65"/>
      <c r="C4" s="65"/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  <c r="S4" s="2" t="s">
        <v>43</v>
      </c>
      <c r="T4" s="2" t="s">
        <v>44</v>
      </c>
      <c r="U4" s="2" t="s">
        <v>45</v>
      </c>
    </row>
    <row r="5" spans="1:21" ht="26.25" customHeight="1" x14ac:dyDescent="0.2">
      <c r="A5" s="66" t="s">
        <v>18</v>
      </c>
      <c r="B5" s="67"/>
      <c r="C5" s="67"/>
      <c r="D5" s="3">
        <f>SUM(D6:D7)</f>
        <v>687</v>
      </c>
      <c r="E5" s="3">
        <f t="shared" ref="E5:P5" si="0">SUM(E6:E7)</f>
        <v>729</v>
      </c>
      <c r="F5" s="3">
        <f t="shared" si="0"/>
        <v>742</v>
      </c>
      <c r="G5" s="3">
        <f t="shared" si="0"/>
        <v>768</v>
      </c>
      <c r="H5" s="3">
        <f t="shared" si="0"/>
        <v>783</v>
      </c>
      <c r="I5" s="3">
        <f t="shared" si="0"/>
        <v>814</v>
      </c>
      <c r="J5" s="3">
        <f t="shared" si="0"/>
        <v>839</v>
      </c>
      <c r="K5" s="3">
        <f t="shared" si="0"/>
        <v>879</v>
      </c>
      <c r="L5" s="4">
        <f t="shared" si="0"/>
        <v>945</v>
      </c>
      <c r="M5" s="4">
        <f t="shared" si="0"/>
        <v>1067</v>
      </c>
      <c r="N5" s="4">
        <f t="shared" si="0"/>
        <v>1171</v>
      </c>
      <c r="O5" s="4">
        <f t="shared" si="0"/>
        <v>1288</v>
      </c>
      <c r="P5" s="4">
        <f t="shared" si="0"/>
        <v>1354</v>
      </c>
      <c r="Q5" s="4">
        <f>SUM(Q6:Q7)</f>
        <v>1416</v>
      </c>
      <c r="R5" s="4">
        <f>SUM(R6:R7)</f>
        <v>1435</v>
      </c>
      <c r="S5" s="4">
        <f>SUM(S6:S7)</f>
        <v>1439</v>
      </c>
      <c r="T5" s="4">
        <f>SUM(T6:T7)</f>
        <v>1454</v>
      </c>
      <c r="U5" s="4">
        <f>SUM(U6:U7)</f>
        <v>1453</v>
      </c>
    </row>
    <row r="6" spans="1:21" ht="15" x14ac:dyDescent="0.25">
      <c r="A6" s="68" t="s">
        <v>19</v>
      </c>
      <c r="B6" s="5" t="s">
        <v>20</v>
      </c>
      <c r="C6" s="6"/>
      <c r="D6" s="7">
        <v>637</v>
      </c>
      <c r="E6" s="7">
        <v>643</v>
      </c>
      <c r="F6" s="7">
        <v>648</v>
      </c>
      <c r="G6" s="7">
        <v>666</v>
      </c>
      <c r="H6" s="7">
        <v>696</v>
      </c>
      <c r="I6" s="7">
        <v>712</v>
      </c>
      <c r="J6" s="7">
        <v>722</v>
      </c>
      <c r="K6" s="7">
        <v>734</v>
      </c>
      <c r="L6" s="8">
        <v>750</v>
      </c>
      <c r="M6" s="8">
        <v>764</v>
      </c>
      <c r="N6" s="8">
        <v>777</v>
      </c>
      <c r="O6" s="8">
        <v>826</v>
      </c>
      <c r="P6" s="8">
        <v>854</v>
      </c>
      <c r="Q6" s="8">
        <v>878</v>
      </c>
      <c r="R6" s="8">
        <v>889</v>
      </c>
      <c r="S6" s="8">
        <v>910</v>
      </c>
      <c r="T6" s="8">
        <v>948</v>
      </c>
      <c r="U6">
        <v>972</v>
      </c>
    </row>
    <row r="7" spans="1:21" ht="15" x14ac:dyDescent="0.25">
      <c r="A7" s="68"/>
      <c r="B7" s="5" t="s">
        <v>21</v>
      </c>
      <c r="C7" s="6"/>
      <c r="D7" s="7">
        <v>50</v>
      </c>
      <c r="E7" s="7">
        <v>86</v>
      </c>
      <c r="F7" s="7">
        <v>94</v>
      </c>
      <c r="G7" s="7">
        <v>102</v>
      </c>
      <c r="H7" s="7">
        <v>87</v>
      </c>
      <c r="I7" s="7">
        <v>102</v>
      </c>
      <c r="J7" s="7">
        <v>117</v>
      </c>
      <c r="K7" s="7">
        <v>145</v>
      </c>
      <c r="L7" s="8">
        <v>195</v>
      </c>
      <c r="M7" s="8">
        <v>303</v>
      </c>
      <c r="N7" s="8">
        <v>394</v>
      </c>
      <c r="O7" s="8">
        <v>462</v>
      </c>
      <c r="P7" s="8">
        <v>500</v>
      </c>
      <c r="Q7" s="8">
        <v>538</v>
      </c>
      <c r="R7" s="8">
        <v>546</v>
      </c>
      <c r="S7" s="8">
        <v>529</v>
      </c>
      <c r="T7" s="8">
        <v>506</v>
      </c>
      <c r="U7">
        <v>481</v>
      </c>
    </row>
    <row r="8" spans="1:21" ht="15" x14ac:dyDescent="0.25">
      <c r="A8" s="49" t="s">
        <v>22</v>
      </c>
      <c r="B8" s="5" t="s">
        <v>23</v>
      </c>
      <c r="C8" s="6"/>
      <c r="D8" s="7"/>
      <c r="E8" s="7"/>
      <c r="F8" s="7"/>
      <c r="G8" s="7"/>
      <c r="H8" s="7"/>
      <c r="I8" s="7"/>
      <c r="J8" s="7"/>
      <c r="K8" s="7"/>
      <c r="L8" s="8"/>
      <c r="M8" s="8"/>
      <c r="N8" s="8"/>
      <c r="O8" s="8"/>
      <c r="P8" s="8">
        <v>623</v>
      </c>
      <c r="Q8" s="8">
        <v>661</v>
      </c>
      <c r="R8" s="8">
        <v>682</v>
      </c>
      <c r="S8" s="8">
        <v>685</v>
      </c>
      <c r="T8" s="8">
        <v>684</v>
      </c>
      <c r="U8">
        <v>677</v>
      </c>
    </row>
    <row r="9" spans="1:21" ht="15" x14ac:dyDescent="0.25">
      <c r="A9" s="50"/>
      <c r="B9" s="5" t="s">
        <v>24</v>
      </c>
      <c r="C9" s="6"/>
      <c r="D9" s="7"/>
      <c r="E9" s="7"/>
      <c r="F9" s="7"/>
      <c r="G9" s="7"/>
      <c r="H9" s="7"/>
      <c r="I9" s="7"/>
      <c r="J9" s="7"/>
      <c r="K9" s="7"/>
      <c r="L9" s="8"/>
      <c r="M9" s="8"/>
      <c r="N9" s="8"/>
      <c r="O9" s="8"/>
      <c r="P9" s="8">
        <f>+P5-P8</f>
        <v>731</v>
      </c>
      <c r="Q9" s="8">
        <f>+Q5-Q8</f>
        <v>755</v>
      </c>
      <c r="R9" s="8">
        <v>753</v>
      </c>
      <c r="S9" s="8">
        <v>754</v>
      </c>
      <c r="T9" s="8">
        <v>770</v>
      </c>
      <c r="U9">
        <v>776</v>
      </c>
    </row>
    <row r="10" spans="1:21" ht="24" customHeight="1" x14ac:dyDescent="0.2">
      <c r="A10" s="9" t="s">
        <v>25</v>
      </c>
      <c r="B10" s="10"/>
      <c r="C10" s="10"/>
      <c r="D10" s="11">
        <v>3006</v>
      </c>
      <c r="E10" s="11">
        <v>3185</v>
      </c>
      <c r="F10" s="11">
        <v>3186</v>
      </c>
      <c r="G10" s="11">
        <v>3348</v>
      </c>
      <c r="H10" s="11">
        <v>4436</v>
      </c>
      <c r="I10" s="11">
        <v>4830</v>
      </c>
      <c r="J10" s="11">
        <v>5198</v>
      </c>
      <c r="K10" s="11">
        <v>5253</v>
      </c>
      <c r="L10" s="12">
        <v>5630</v>
      </c>
      <c r="M10" s="12">
        <v>6086</v>
      </c>
      <c r="N10" s="12">
        <v>6521</v>
      </c>
      <c r="O10" s="12">
        <v>7033</v>
      </c>
      <c r="P10" s="12">
        <v>7492</v>
      </c>
      <c r="Q10" s="12">
        <v>7808</v>
      </c>
      <c r="R10" s="13">
        <v>7903</v>
      </c>
      <c r="S10" s="13">
        <v>8122</v>
      </c>
      <c r="T10" s="13">
        <v>8499</v>
      </c>
      <c r="U10" s="13">
        <v>7877</v>
      </c>
    </row>
    <row r="11" spans="1:21" hidden="1" x14ac:dyDescent="0.2">
      <c r="A11" s="68" t="s">
        <v>19</v>
      </c>
      <c r="B11" s="5" t="s">
        <v>20</v>
      </c>
      <c r="C11" s="6"/>
      <c r="D11" s="7">
        <v>637</v>
      </c>
      <c r="E11" s="7">
        <v>643</v>
      </c>
      <c r="F11" s="7">
        <v>648</v>
      </c>
      <c r="G11" s="7">
        <v>666</v>
      </c>
      <c r="H11" s="7">
        <v>696</v>
      </c>
      <c r="I11" s="7">
        <v>712</v>
      </c>
      <c r="J11" s="7"/>
      <c r="K11" s="7"/>
      <c r="L11" s="8"/>
      <c r="M11" s="8"/>
      <c r="N11" s="8"/>
      <c r="O11" s="8"/>
      <c r="P11" s="8"/>
      <c r="Q11" s="8"/>
      <c r="R11" s="8">
        <f>15+6259</f>
        <v>6274</v>
      </c>
      <c r="S11" s="8">
        <f>15+6259</f>
        <v>6274</v>
      </c>
      <c r="T11" s="8"/>
    </row>
    <row r="12" spans="1:21" hidden="1" x14ac:dyDescent="0.2">
      <c r="A12" s="68"/>
      <c r="B12" s="5" t="s">
        <v>21</v>
      </c>
      <c r="C12" s="6"/>
      <c r="D12" s="7">
        <v>50</v>
      </c>
      <c r="E12" s="7">
        <v>86</v>
      </c>
      <c r="F12" s="7">
        <v>94</v>
      </c>
      <c r="G12" s="7">
        <v>102</v>
      </c>
      <c r="H12" s="7">
        <v>87</v>
      </c>
      <c r="I12" s="7">
        <v>102</v>
      </c>
      <c r="J12" s="7"/>
      <c r="K12" s="7"/>
      <c r="L12" s="8"/>
      <c r="M12" s="8"/>
      <c r="N12" s="8"/>
      <c r="O12" s="8"/>
      <c r="P12" s="8"/>
      <c r="Q12" s="8"/>
      <c r="R12" s="8">
        <f>+R10-R11</f>
        <v>1629</v>
      </c>
      <c r="S12" s="8">
        <f>+S10-S11</f>
        <v>1848</v>
      </c>
      <c r="T12" s="8"/>
    </row>
    <row r="13" spans="1:21" hidden="1" x14ac:dyDescent="0.2">
      <c r="A13" s="49" t="s">
        <v>25</v>
      </c>
      <c r="B13" s="5" t="s">
        <v>26</v>
      </c>
      <c r="C13" s="6"/>
      <c r="D13" s="7"/>
      <c r="E13" s="7"/>
      <c r="F13" s="7"/>
      <c r="G13" s="7"/>
      <c r="H13" s="7"/>
      <c r="I13" s="7"/>
      <c r="J13" s="7"/>
      <c r="K13" s="7"/>
      <c r="L13" s="8"/>
      <c r="M13" s="8"/>
      <c r="N13" s="8"/>
      <c r="O13" s="8"/>
      <c r="P13" s="8"/>
      <c r="Q13" s="8"/>
      <c r="R13" s="8">
        <v>7219</v>
      </c>
      <c r="S13" s="8">
        <v>7219</v>
      </c>
      <c r="T13" s="8"/>
    </row>
    <row r="14" spans="1:21" hidden="1" x14ac:dyDescent="0.2">
      <c r="A14" s="50"/>
      <c r="B14" s="5" t="s">
        <v>27</v>
      </c>
      <c r="C14" s="6"/>
      <c r="D14" s="7"/>
      <c r="E14" s="7"/>
      <c r="F14" s="7"/>
      <c r="G14" s="7"/>
      <c r="H14" s="7"/>
      <c r="I14" s="7"/>
      <c r="J14" s="7"/>
      <c r="K14" s="7"/>
      <c r="L14" s="8"/>
      <c r="M14" s="8"/>
      <c r="N14" s="8"/>
      <c r="O14" s="8"/>
      <c r="P14" s="8"/>
      <c r="Q14" s="8"/>
      <c r="R14" s="8">
        <f>+R10-R13</f>
        <v>684</v>
      </c>
      <c r="S14" s="8">
        <f>+S10-S13</f>
        <v>903</v>
      </c>
      <c r="T14" s="8"/>
    </row>
    <row r="15" spans="1:21" ht="33" customHeight="1" x14ac:dyDescent="0.2">
      <c r="A15" s="51" t="s">
        <v>28</v>
      </c>
      <c r="B15" s="52"/>
      <c r="C15" s="52"/>
      <c r="D15" s="3">
        <f>+D17+D19</f>
        <v>107060</v>
      </c>
      <c r="E15" s="3">
        <f t="shared" ref="E15:P16" si="1">+E17+E19</f>
        <v>122104</v>
      </c>
      <c r="F15" s="3">
        <f t="shared" si="1"/>
        <v>122536</v>
      </c>
      <c r="G15" s="3">
        <f t="shared" si="1"/>
        <v>130758</v>
      </c>
      <c r="H15" s="3">
        <f t="shared" si="1"/>
        <v>130710</v>
      </c>
      <c r="I15" s="3">
        <f t="shared" si="1"/>
        <v>142065</v>
      </c>
      <c r="J15" s="3">
        <f t="shared" si="1"/>
        <v>157181</v>
      </c>
      <c r="K15" s="3">
        <f t="shared" si="1"/>
        <v>164263</v>
      </c>
      <c r="L15" s="4">
        <f t="shared" si="1"/>
        <v>180969</v>
      </c>
      <c r="M15" s="4">
        <f t="shared" si="1"/>
        <v>193672</v>
      </c>
      <c r="N15" s="4">
        <f t="shared" si="1"/>
        <v>206636</v>
      </c>
      <c r="O15" s="4">
        <f t="shared" si="1"/>
        <v>225388</v>
      </c>
      <c r="P15" s="4">
        <f t="shared" si="1"/>
        <v>243432</v>
      </c>
      <c r="Q15" s="4">
        <f t="shared" ref="Q15:U16" si="2">+Q17+Q19</f>
        <v>256720</v>
      </c>
      <c r="R15" s="4">
        <f t="shared" si="2"/>
        <v>261354</v>
      </c>
      <c r="S15" s="4">
        <f t="shared" si="2"/>
        <v>263333</v>
      </c>
      <c r="T15" s="4">
        <f t="shared" si="2"/>
        <v>247040</v>
      </c>
      <c r="U15" s="4">
        <f t="shared" si="2"/>
        <v>190991</v>
      </c>
    </row>
    <row r="16" spans="1:21" x14ac:dyDescent="0.2">
      <c r="A16" s="53" t="s">
        <v>29</v>
      </c>
      <c r="B16" s="54"/>
      <c r="C16" s="54"/>
      <c r="D16" s="7">
        <f>+D18+D20</f>
        <v>55931</v>
      </c>
      <c r="E16" s="7">
        <f t="shared" si="1"/>
        <v>63983</v>
      </c>
      <c r="F16" s="7">
        <f t="shared" si="1"/>
        <v>62178</v>
      </c>
      <c r="G16" s="7">
        <f t="shared" si="1"/>
        <v>67106</v>
      </c>
      <c r="H16" s="7">
        <f t="shared" si="1"/>
        <v>65898</v>
      </c>
      <c r="I16" s="7">
        <f t="shared" si="1"/>
        <v>71353</v>
      </c>
      <c r="J16" s="7">
        <f t="shared" si="1"/>
        <v>79536</v>
      </c>
      <c r="K16" s="7">
        <f t="shared" si="1"/>
        <v>81670</v>
      </c>
      <c r="L16" s="8">
        <f t="shared" si="1"/>
        <v>89963</v>
      </c>
      <c r="M16" s="8">
        <f t="shared" si="1"/>
        <v>95548</v>
      </c>
      <c r="N16" s="8">
        <f t="shared" si="1"/>
        <v>102146</v>
      </c>
      <c r="O16" s="8">
        <f t="shared" si="1"/>
        <v>111178</v>
      </c>
      <c r="P16" s="8">
        <f t="shared" si="1"/>
        <v>119935</v>
      </c>
      <c r="Q16" s="8">
        <f t="shared" si="2"/>
        <v>126610</v>
      </c>
      <c r="R16" s="8">
        <f t="shared" si="2"/>
        <v>128021</v>
      </c>
      <c r="S16" s="8">
        <f t="shared" si="2"/>
        <v>128946</v>
      </c>
      <c r="T16" s="8">
        <f t="shared" si="2"/>
        <v>120955</v>
      </c>
      <c r="U16" s="8">
        <f>+U18+U20</f>
        <v>93362</v>
      </c>
    </row>
    <row r="17" spans="1:21" x14ac:dyDescent="0.2">
      <c r="A17" s="55" t="s">
        <v>28</v>
      </c>
      <c r="B17" s="14" t="s">
        <v>30</v>
      </c>
      <c r="C17" s="15"/>
      <c r="D17" s="16">
        <v>82674</v>
      </c>
      <c r="E17" s="16">
        <v>95038</v>
      </c>
      <c r="F17" s="16">
        <v>94702</v>
      </c>
      <c r="G17" s="16">
        <v>100449</v>
      </c>
      <c r="H17" s="16">
        <v>102522</v>
      </c>
      <c r="I17" s="16">
        <v>109479</v>
      </c>
      <c r="J17" s="16">
        <v>122105</v>
      </c>
      <c r="K17" s="16">
        <v>133351</v>
      </c>
      <c r="L17" s="17">
        <v>150183</v>
      </c>
      <c r="M17" s="17">
        <v>167878</v>
      </c>
      <c r="N17" s="17">
        <v>182957</v>
      </c>
      <c r="O17" s="17">
        <v>201834</v>
      </c>
      <c r="P17" s="17">
        <v>219811</v>
      </c>
      <c r="Q17" s="17">
        <v>233015</v>
      </c>
      <c r="R17" s="17">
        <v>239764</v>
      </c>
      <c r="S17" s="17">
        <v>242623</v>
      </c>
      <c r="T17" s="17">
        <v>229899</v>
      </c>
      <c r="U17" s="17">
        <v>178444</v>
      </c>
    </row>
    <row r="18" spans="1:21" x14ac:dyDescent="0.2">
      <c r="A18" s="55"/>
      <c r="B18" s="18"/>
      <c r="C18" s="19" t="s">
        <v>31</v>
      </c>
      <c r="D18" s="20">
        <v>42723</v>
      </c>
      <c r="E18" s="20">
        <v>49447</v>
      </c>
      <c r="F18" s="20">
        <v>47840</v>
      </c>
      <c r="G18" s="20">
        <v>51377</v>
      </c>
      <c r="H18" s="20">
        <v>51637</v>
      </c>
      <c r="I18" s="20">
        <v>55062</v>
      </c>
      <c r="J18" s="20">
        <v>61606</v>
      </c>
      <c r="K18" s="20">
        <v>66247</v>
      </c>
      <c r="L18" s="21">
        <v>74886</v>
      </c>
      <c r="M18" s="21">
        <v>83037</v>
      </c>
      <c r="N18" s="21">
        <v>90820</v>
      </c>
      <c r="O18" s="21">
        <v>99852</v>
      </c>
      <c r="P18" s="21">
        <v>108763</v>
      </c>
      <c r="Q18" s="21">
        <v>115415</v>
      </c>
      <c r="R18" s="21">
        <v>117969</v>
      </c>
      <c r="S18" s="21">
        <v>119346</v>
      </c>
      <c r="T18" s="21">
        <v>113102</v>
      </c>
      <c r="U18" s="21">
        <v>87489</v>
      </c>
    </row>
    <row r="19" spans="1:21" x14ac:dyDescent="0.2">
      <c r="A19" s="55"/>
      <c r="B19" s="22" t="s">
        <v>32</v>
      </c>
      <c r="C19" s="23"/>
      <c r="D19" s="24">
        <v>24386</v>
      </c>
      <c r="E19" s="24">
        <v>27066</v>
      </c>
      <c r="F19" s="24">
        <v>27834</v>
      </c>
      <c r="G19" s="24">
        <v>30309</v>
      </c>
      <c r="H19" s="24">
        <v>28188</v>
      </c>
      <c r="I19" s="24">
        <v>32586</v>
      </c>
      <c r="J19" s="24">
        <v>35076</v>
      </c>
      <c r="K19" s="24">
        <v>30912</v>
      </c>
      <c r="L19" s="25">
        <v>30786</v>
      </c>
      <c r="M19" s="25">
        <v>25794</v>
      </c>
      <c r="N19" s="25">
        <v>23679</v>
      </c>
      <c r="O19" s="25">
        <v>23554</v>
      </c>
      <c r="P19" s="25">
        <v>23621</v>
      </c>
      <c r="Q19" s="25">
        <v>23705</v>
      </c>
      <c r="R19" s="25">
        <v>21590</v>
      </c>
      <c r="S19" s="25">
        <v>20710</v>
      </c>
      <c r="T19" s="25">
        <v>17141</v>
      </c>
      <c r="U19" s="25">
        <v>12547</v>
      </c>
    </row>
    <row r="20" spans="1:21" x14ac:dyDescent="0.2">
      <c r="A20" s="55"/>
      <c r="B20" s="18"/>
      <c r="C20" s="19" t="s">
        <v>31</v>
      </c>
      <c r="D20" s="20">
        <v>13208</v>
      </c>
      <c r="E20" s="20">
        <v>14536</v>
      </c>
      <c r="F20" s="20">
        <v>14338</v>
      </c>
      <c r="G20" s="20">
        <v>15729</v>
      </c>
      <c r="H20" s="20">
        <v>14261</v>
      </c>
      <c r="I20" s="20">
        <v>16291</v>
      </c>
      <c r="J20" s="20">
        <v>17930</v>
      </c>
      <c r="K20" s="20">
        <v>15423</v>
      </c>
      <c r="L20" s="21">
        <v>15077</v>
      </c>
      <c r="M20" s="21">
        <v>12511</v>
      </c>
      <c r="N20" s="21">
        <v>11326</v>
      </c>
      <c r="O20" s="21">
        <v>11326</v>
      </c>
      <c r="P20" s="21">
        <v>11172</v>
      </c>
      <c r="Q20" s="21">
        <v>11195</v>
      </c>
      <c r="R20" s="21">
        <v>10052</v>
      </c>
      <c r="S20" s="21">
        <v>9600</v>
      </c>
      <c r="T20" s="21">
        <v>7853</v>
      </c>
      <c r="U20" s="21">
        <v>5873</v>
      </c>
    </row>
    <row r="21" spans="1:21" x14ac:dyDescent="0.2">
      <c r="A21" s="55"/>
      <c r="B21" s="14" t="s">
        <v>33</v>
      </c>
      <c r="C21" s="15"/>
      <c r="D21" s="16">
        <v>82674</v>
      </c>
      <c r="E21" s="16">
        <v>95038</v>
      </c>
      <c r="F21" s="16">
        <v>94702</v>
      </c>
      <c r="G21" s="16">
        <v>100449</v>
      </c>
      <c r="H21" s="16"/>
      <c r="I21" s="16"/>
      <c r="J21" s="16"/>
      <c r="K21" s="16"/>
      <c r="L21" s="17"/>
      <c r="M21" s="17">
        <v>174602</v>
      </c>
      <c r="N21" s="17">
        <v>181878</v>
      </c>
      <c r="O21" s="17">
        <v>196639</v>
      </c>
      <c r="P21" s="17">
        <v>209568</v>
      </c>
      <c r="Q21" s="17">
        <v>220049</v>
      </c>
      <c r="R21" s="17">
        <v>222150</v>
      </c>
      <c r="S21" s="17">
        <v>224975</v>
      </c>
      <c r="T21" s="17">
        <v>211748</v>
      </c>
      <c r="U21" s="17">
        <v>159836</v>
      </c>
    </row>
    <row r="22" spans="1:21" x14ac:dyDescent="0.2">
      <c r="A22" s="55"/>
      <c r="B22" s="18"/>
      <c r="C22" s="19" t="s">
        <v>31</v>
      </c>
      <c r="D22" s="20">
        <v>42723</v>
      </c>
      <c r="E22" s="20">
        <v>49447</v>
      </c>
      <c r="F22" s="20">
        <v>47840</v>
      </c>
      <c r="G22" s="20">
        <v>51377</v>
      </c>
      <c r="H22" s="20"/>
      <c r="I22" s="20"/>
      <c r="J22" s="20"/>
      <c r="K22" s="20"/>
      <c r="L22" s="21"/>
      <c r="M22" s="21">
        <v>86278</v>
      </c>
      <c r="N22" s="21">
        <v>89873</v>
      </c>
      <c r="O22" s="21">
        <v>97207</v>
      </c>
      <c r="P22" s="21">
        <v>103435</v>
      </c>
      <c r="Q22" s="21">
        <v>108735</v>
      </c>
      <c r="R22" s="21">
        <v>108878</v>
      </c>
      <c r="S22" s="21">
        <v>110222</v>
      </c>
      <c r="T22" s="21">
        <v>103630</v>
      </c>
      <c r="U22" s="21">
        <v>78090</v>
      </c>
    </row>
    <row r="23" spans="1:21" x14ac:dyDescent="0.2">
      <c r="A23" s="55"/>
      <c r="B23" s="22" t="s">
        <v>34</v>
      </c>
      <c r="C23" s="23"/>
      <c r="D23" s="24">
        <v>24386</v>
      </c>
      <c r="E23" s="24">
        <v>27066</v>
      </c>
      <c r="F23" s="24">
        <v>27834</v>
      </c>
      <c r="G23" s="24">
        <v>30309</v>
      </c>
      <c r="H23" s="24"/>
      <c r="I23" s="24"/>
      <c r="J23" s="24"/>
      <c r="K23" s="24"/>
      <c r="L23" s="25"/>
      <c r="M23" s="25">
        <v>19070</v>
      </c>
      <c r="N23" s="25">
        <v>24758</v>
      </c>
      <c r="O23" s="25">
        <v>28749</v>
      </c>
      <c r="P23" s="25">
        <v>33866</v>
      </c>
      <c r="Q23" s="25">
        <v>36671</v>
      </c>
      <c r="R23" s="25">
        <v>39204</v>
      </c>
      <c r="S23" s="25">
        <v>38358</v>
      </c>
      <c r="T23" s="25">
        <v>35292</v>
      </c>
      <c r="U23" s="25">
        <v>31155</v>
      </c>
    </row>
    <row r="24" spans="1:21" x14ac:dyDescent="0.2">
      <c r="A24" s="55"/>
      <c r="B24" s="18"/>
      <c r="C24" s="19" t="s">
        <v>31</v>
      </c>
      <c r="D24" s="20">
        <v>13208</v>
      </c>
      <c r="E24" s="20">
        <v>14536</v>
      </c>
      <c r="F24" s="20">
        <v>14338</v>
      </c>
      <c r="G24" s="20">
        <v>15729</v>
      </c>
      <c r="H24" s="20"/>
      <c r="I24" s="20"/>
      <c r="J24" s="20"/>
      <c r="K24" s="20"/>
      <c r="L24" s="21"/>
      <c r="M24" s="21">
        <v>9270</v>
      </c>
      <c r="N24" s="21">
        <v>12273</v>
      </c>
      <c r="O24" s="21">
        <v>13971</v>
      </c>
      <c r="P24" s="21">
        <v>16502</v>
      </c>
      <c r="Q24" s="21">
        <v>17875</v>
      </c>
      <c r="R24" s="21">
        <v>19143</v>
      </c>
      <c r="S24" s="21">
        <v>18724</v>
      </c>
      <c r="T24" s="21">
        <v>17325</v>
      </c>
      <c r="U24" s="21">
        <v>15272</v>
      </c>
    </row>
    <row r="25" spans="1:21" hidden="1" x14ac:dyDescent="0.2">
      <c r="A25" s="55" t="s">
        <v>28</v>
      </c>
      <c r="B25" s="26" t="s">
        <v>35</v>
      </c>
      <c r="C25" s="27"/>
      <c r="D25" s="28"/>
      <c r="E25" s="28">
        <v>38425</v>
      </c>
      <c r="F25" s="28">
        <v>32410</v>
      </c>
      <c r="G25" s="28">
        <v>36116</v>
      </c>
      <c r="H25" s="28">
        <v>40851</v>
      </c>
      <c r="I25" s="28">
        <v>41065</v>
      </c>
      <c r="J25" s="28">
        <v>47200</v>
      </c>
      <c r="K25" s="28">
        <v>44856</v>
      </c>
      <c r="L25" s="29">
        <v>49163</v>
      </c>
      <c r="M25" s="29">
        <v>54913</v>
      </c>
      <c r="N25" s="29">
        <v>57165</v>
      </c>
      <c r="O25" s="29">
        <v>68056</v>
      </c>
      <c r="P25" s="29">
        <v>68867</v>
      </c>
      <c r="Q25" s="29">
        <v>72023</v>
      </c>
      <c r="R25" s="29">
        <v>103998</v>
      </c>
      <c r="S25" s="29">
        <v>106892</v>
      </c>
      <c r="T25" s="29">
        <v>106401</v>
      </c>
      <c r="U25" s="29">
        <v>53265</v>
      </c>
    </row>
    <row r="26" spans="1:21" x14ac:dyDescent="0.2">
      <c r="A26" s="55"/>
      <c r="B26" s="58" t="s">
        <v>36</v>
      </c>
      <c r="C26" s="59"/>
      <c r="D26" s="30"/>
      <c r="E26" s="30">
        <v>5096</v>
      </c>
      <c r="F26" s="30">
        <v>5964</v>
      </c>
      <c r="G26" s="30">
        <v>5754</v>
      </c>
      <c r="H26" s="30">
        <v>7643</v>
      </c>
      <c r="I26" s="30">
        <v>1537</v>
      </c>
      <c r="J26" s="30">
        <v>1837</v>
      </c>
      <c r="K26" s="30">
        <v>1176</v>
      </c>
      <c r="L26" s="31">
        <v>758</v>
      </c>
      <c r="M26" s="31">
        <v>1930</v>
      </c>
      <c r="N26" s="31">
        <v>2262</v>
      </c>
      <c r="O26" s="31">
        <v>1868</v>
      </c>
      <c r="P26" s="31">
        <v>1999</v>
      </c>
      <c r="Q26" s="31">
        <v>2070</v>
      </c>
      <c r="R26" s="31">
        <v>2961</v>
      </c>
      <c r="S26" s="31">
        <v>2902</v>
      </c>
      <c r="T26" s="31">
        <v>3096</v>
      </c>
      <c r="U26" s="31">
        <v>2837</v>
      </c>
    </row>
    <row r="27" spans="1:21" x14ac:dyDescent="0.2">
      <c r="A27" s="55"/>
      <c r="B27" s="60" t="s">
        <v>37</v>
      </c>
      <c r="C27" s="61"/>
      <c r="D27" s="28"/>
      <c r="E27" s="28">
        <v>839</v>
      </c>
      <c r="F27" s="28">
        <v>1058</v>
      </c>
      <c r="G27" s="28">
        <v>1031</v>
      </c>
      <c r="H27" s="28">
        <v>988</v>
      </c>
      <c r="I27" s="28">
        <v>1156</v>
      </c>
      <c r="J27" s="28">
        <v>1220</v>
      </c>
      <c r="K27" s="28">
        <v>1161</v>
      </c>
      <c r="L27" s="32">
        <v>1300</v>
      </c>
      <c r="M27" s="32">
        <v>1368</v>
      </c>
      <c r="N27" s="32">
        <v>1438</v>
      </c>
      <c r="O27" s="32">
        <v>1369</v>
      </c>
      <c r="P27" s="32">
        <v>1513</v>
      </c>
      <c r="Q27" s="32">
        <v>1597</v>
      </c>
      <c r="R27" s="32">
        <v>1087</v>
      </c>
      <c r="S27" s="32">
        <v>1076</v>
      </c>
      <c r="T27" s="32">
        <v>1156</v>
      </c>
      <c r="U27" s="32">
        <v>1065</v>
      </c>
    </row>
    <row r="28" spans="1:21" x14ac:dyDescent="0.2">
      <c r="A28" s="57"/>
      <c r="B28" s="33" t="s">
        <v>38</v>
      </c>
      <c r="C28" s="34"/>
      <c r="D28" s="35"/>
      <c r="E28" s="35">
        <v>5772</v>
      </c>
      <c r="F28" s="35">
        <v>18057</v>
      </c>
      <c r="G28" s="35">
        <v>22066</v>
      </c>
      <c r="H28" s="35">
        <v>16749</v>
      </c>
      <c r="I28" s="35">
        <v>19927</v>
      </c>
      <c r="J28" s="35">
        <v>22277</v>
      </c>
      <c r="K28" s="35">
        <v>26062</v>
      </c>
      <c r="L28" s="36">
        <v>30561</v>
      </c>
      <c r="M28" s="36">
        <v>29806</v>
      </c>
      <c r="N28" s="36">
        <v>32734</v>
      </c>
      <c r="O28" s="36">
        <v>31977</v>
      </c>
      <c r="P28" s="36">
        <v>31254</v>
      </c>
      <c r="Q28" s="36">
        <v>29493</v>
      </c>
      <c r="R28" s="36">
        <v>30960</v>
      </c>
      <c r="S28" s="36">
        <v>31891</v>
      </c>
      <c r="T28" s="36">
        <v>31860</v>
      </c>
      <c r="U28" s="36">
        <v>25814</v>
      </c>
    </row>
    <row r="29" spans="1:21" ht="21.75" customHeight="1" x14ac:dyDescent="0.2">
      <c r="A29" s="37" t="s">
        <v>39</v>
      </c>
      <c r="B29" s="38"/>
      <c r="C29" s="38"/>
      <c r="D29" s="39">
        <v>10948</v>
      </c>
      <c r="E29" s="39">
        <v>11490</v>
      </c>
      <c r="F29" s="39">
        <v>12440</v>
      </c>
      <c r="G29" s="39">
        <v>13223</v>
      </c>
      <c r="H29" s="39">
        <v>14740</v>
      </c>
      <c r="I29" s="39">
        <v>15736</v>
      </c>
      <c r="J29" s="39">
        <v>16659</v>
      </c>
      <c r="K29" s="39">
        <v>17626</v>
      </c>
      <c r="L29" s="40">
        <v>19481</v>
      </c>
      <c r="M29" s="40">
        <v>21019</v>
      </c>
      <c r="N29" s="40">
        <v>21962</v>
      </c>
      <c r="O29" s="40">
        <v>24179</v>
      </c>
      <c r="P29" s="40">
        <v>25639</v>
      </c>
      <c r="Q29" s="40">
        <v>27172</v>
      </c>
      <c r="R29" s="41">
        <v>27214</v>
      </c>
      <c r="S29" s="41">
        <v>28070</v>
      </c>
      <c r="T29" s="41">
        <v>30668</v>
      </c>
      <c r="U29" s="41">
        <v>30996</v>
      </c>
    </row>
    <row r="30" spans="1:21" x14ac:dyDescent="0.2">
      <c r="A30" s="18"/>
      <c r="B30" s="19" t="s">
        <v>31</v>
      </c>
      <c r="C30" s="19"/>
      <c r="D30" s="20">
        <v>6874</v>
      </c>
      <c r="E30" s="20">
        <v>9973</v>
      </c>
      <c r="F30" s="20">
        <v>10552</v>
      </c>
      <c r="G30" s="20">
        <v>11233</v>
      </c>
      <c r="H30" s="20">
        <v>12400</v>
      </c>
      <c r="I30" s="20">
        <v>13178</v>
      </c>
      <c r="J30" s="20">
        <v>13889</v>
      </c>
      <c r="K30" s="20">
        <v>14715</v>
      </c>
      <c r="L30" s="21">
        <v>16334</v>
      </c>
      <c r="M30" s="21">
        <v>17716</v>
      </c>
      <c r="N30" s="21">
        <v>18641</v>
      </c>
      <c r="O30" s="21">
        <v>20484</v>
      </c>
      <c r="P30" s="21">
        <v>21787</v>
      </c>
      <c r="Q30" s="21">
        <v>23139</v>
      </c>
      <c r="R30" s="42">
        <v>23112</v>
      </c>
      <c r="S30" s="42">
        <v>23869</v>
      </c>
      <c r="T30" s="42">
        <v>26216</v>
      </c>
      <c r="U30" s="42">
        <v>26395</v>
      </c>
    </row>
    <row r="31" spans="1:21" ht="21.75" customHeight="1" x14ac:dyDescent="0.2">
      <c r="A31" s="43" t="s">
        <v>40</v>
      </c>
      <c r="B31" s="44"/>
      <c r="C31" s="44"/>
      <c r="D31" s="3">
        <v>3424</v>
      </c>
      <c r="E31" s="3">
        <v>3275</v>
      </c>
      <c r="F31" s="3">
        <v>3262</v>
      </c>
      <c r="G31" s="3">
        <v>3446</v>
      </c>
      <c r="H31" s="3">
        <v>4242</v>
      </c>
      <c r="I31" s="3">
        <v>4465</v>
      </c>
      <c r="J31" s="3">
        <v>4651</v>
      </c>
      <c r="K31" s="3">
        <v>4907</v>
      </c>
      <c r="L31" s="4">
        <v>5332</v>
      </c>
      <c r="M31" s="4">
        <v>5895</v>
      </c>
      <c r="N31" s="4">
        <v>6158</v>
      </c>
      <c r="O31" s="4">
        <v>6833</v>
      </c>
      <c r="P31" s="4">
        <v>7303</v>
      </c>
      <c r="Q31" s="4">
        <v>7745</v>
      </c>
      <c r="R31" s="45">
        <v>7843</v>
      </c>
      <c r="S31" s="45">
        <v>8068</v>
      </c>
      <c r="T31" s="45">
        <v>8827</v>
      </c>
      <c r="U31" s="45">
        <v>8824</v>
      </c>
    </row>
    <row r="32" spans="1:21" x14ac:dyDescent="0.2">
      <c r="A32" s="5"/>
      <c r="B32" s="6" t="s">
        <v>31</v>
      </c>
      <c r="C32" s="6"/>
      <c r="D32" s="7">
        <v>3245</v>
      </c>
      <c r="E32" s="7">
        <v>3230</v>
      </c>
      <c r="F32" s="7">
        <v>3255</v>
      </c>
      <c r="G32" s="7"/>
      <c r="H32" s="7">
        <v>4173</v>
      </c>
      <c r="I32" s="7">
        <v>4393</v>
      </c>
      <c r="J32" s="7">
        <v>4569</v>
      </c>
      <c r="K32" s="7">
        <v>4813</v>
      </c>
      <c r="L32" s="8">
        <v>5238</v>
      </c>
      <c r="M32" s="8">
        <v>5773</v>
      </c>
      <c r="N32" s="8">
        <v>6046</v>
      </c>
      <c r="O32" s="8">
        <v>6686</v>
      </c>
      <c r="P32" s="8">
        <v>7143</v>
      </c>
      <c r="Q32" s="8">
        <v>7542</v>
      </c>
      <c r="R32" s="46">
        <v>7609</v>
      </c>
      <c r="S32" s="46">
        <v>7809</v>
      </c>
      <c r="T32" s="46">
        <v>8516</v>
      </c>
      <c r="U32" s="46">
        <v>8487</v>
      </c>
    </row>
    <row r="33" spans="1:21" ht="22.5" customHeight="1" x14ac:dyDescent="0.2">
      <c r="A33" s="37" t="s">
        <v>41</v>
      </c>
      <c r="B33" s="38"/>
      <c r="C33" s="38"/>
      <c r="D33" s="39">
        <v>2856</v>
      </c>
      <c r="E33" s="39"/>
      <c r="F33" s="39">
        <v>3197</v>
      </c>
      <c r="G33" s="39">
        <v>3408</v>
      </c>
      <c r="H33" s="39">
        <v>3632</v>
      </c>
      <c r="I33" s="39">
        <v>3885</v>
      </c>
      <c r="J33" s="39">
        <v>4082</v>
      </c>
      <c r="K33" s="39">
        <v>4326</v>
      </c>
      <c r="L33" s="40">
        <v>4769</v>
      </c>
      <c r="M33" s="40">
        <v>5249</v>
      </c>
      <c r="N33" s="40">
        <v>5589</v>
      </c>
      <c r="O33" s="40">
        <v>6133</v>
      </c>
      <c r="P33" s="40">
        <v>6508</v>
      </c>
      <c r="Q33" s="40">
        <v>6970</v>
      </c>
      <c r="R33" s="41">
        <v>6707</v>
      </c>
      <c r="S33" s="41">
        <v>6870</v>
      </c>
      <c r="T33" s="41">
        <v>7819</v>
      </c>
      <c r="U33" s="41">
        <v>7788</v>
      </c>
    </row>
    <row r="34" spans="1:21" x14ac:dyDescent="0.2">
      <c r="A34" s="18"/>
      <c r="B34" s="19" t="s">
        <v>31</v>
      </c>
      <c r="C34" s="19"/>
      <c r="D34" s="20"/>
      <c r="E34" s="20"/>
      <c r="F34" s="20"/>
      <c r="G34" s="20"/>
      <c r="H34" s="20">
        <v>3529</v>
      </c>
      <c r="I34" s="20">
        <v>3883</v>
      </c>
      <c r="J34" s="20">
        <v>4079</v>
      </c>
      <c r="K34" s="20">
        <v>4321</v>
      </c>
      <c r="L34" s="21">
        <v>4767</v>
      </c>
      <c r="M34" s="21">
        <v>5240</v>
      </c>
      <c r="N34" s="21">
        <v>5585</v>
      </c>
      <c r="O34" s="21">
        <v>6130</v>
      </c>
      <c r="P34" s="21">
        <v>6503</v>
      </c>
      <c r="Q34" s="21">
        <v>6963</v>
      </c>
      <c r="R34" s="42">
        <v>6701</v>
      </c>
      <c r="S34" s="42">
        <v>6861</v>
      </c>
      <c r="T34" s="42">
        <v>7810</v>
      </c>
      <c r="U34" s="42">
        <v>7778</v>
      </c>
    </row>
    <row r="35" spans="1:21" x14ac:dyDescent="0.2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21" x14ac:dyDescent="0.2">
      <c r="A36" s="47"/>
      <c r="B36" s="47"/>
      <c r="C36" s="47" t="s">
        <v>42</v>
      </c>
      <c r="D36" s="47"/>
      <c r="E36" s="47"/>
      <c r="F36" s="47"/>
      <c r="G36" s="47"/>
      <c r="H36" s="47"/>
      <c r="I36" s="47"/>
      <c r="J36" s="47"/>
      <c r="K36" s="47"/>
    </row>
    <row r="37" spans="1:21" x14ac:dyDescent="0.2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</row>
  </sheetData>
  <mergeCells count="14">
    <mergeCell ref="A25:A28"/>
    <mergeCell ref="B26:C26"/>
    <mergeCell ref="B27:C27"/>
    <mergeCell ref="A3:C4"/>
    <mergeCell ref="A5:C5"/>
    <mergeCell ref="A6:A7"/>
    <mergeCell ref="A8:A9"/>
    <mergeCell ref="A11:A12"/>
    <mergeCell ref="A1:R1"/>
    <mergeCell ref="A13:A14"/>
    <mergeCell ref="A15:C15"/>
    <mergeCell ref="A16:C16"/>
    <mergeCell ref="A17:A24"/>
    <mergeCell ref="D3:S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F6A88-0E77-467A-9E74-B268146F7366}">
  <dimension ref="A1:AA38"/>
  <sheetViews>
    <sheetView workbookViewId="0">
      <selection activeCell="A2" sqref="A2"/>
    </sheetView>
  </sheetViews>
  <sheetFormatPr defaultRowHeight="14.25" x14ac:dyDescent="0.2"/>
  <cols>
    <col min="1" max="1" width="4.42578125" style="1" customWidth="1"/>
    <col min="2" max="2" width="15.5703125" style="1" customWidth="1"/>
    <col min="3" max="3" width="12.42578125" style="1" customWidth="1"/>
    <col min="4" max="4" width="8.7109375" style="1" customWidth="1"/>
    <col min="5" max="6" width="6.5703125" style="1" customWidth="1"/>
    <col min="7" max="7" width="12.42578125" style="1" customWidth="1"/>
    <col min="8" max="10" width="6.5703125" style="1" customWidth="1"/>
    <col min="11" max="11" width="13" style="1" customWidth="1"/>
    <col min="12" max="12" width="7.28515625" style="1" customWidth="1"/>
    <col min="13" max="13" width="7.7109375" style="1" customWidth="1"/>
    <col min="14" max="15" width="7.5703125" style="1" customWidth="1"/>
    <col min="16" max="16" width="12" style="1" customWidth="1"/>
    <col min="17" max="17" width="9" style="1" customWidth="1"/>
    <col min="18" max="19" width="7.42578125" style="1" customWidth="1"/>
    <col min="20" max="20" width="13.28515625" style="1" customWidth="1"/>
    <col min="21" max="21" width="8.5703125" style="1" customWidth="1"/>
    <col min="22" max="23" width="7.42578125" style="1" customWidth="1"/>
    <col min="24" max="24" width="12.7109375" style="1" customWidth="1"/>
    <col min="25" max="25" width="8.42578125" style="1" customWidth="1"/>
    <col min="26" max="27" width="8" style="1" customWidth="1"/>
    <col min="28" max="16384" width="9.140625" style="1"/>
  </cols>
  <sheetData>
    <row r="1" spans="1:27" ht="15" x14ac:dyDescent="0.25">
      <c r="A1" s="1" t="s">
        <v>46</v>
      </c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3" spans="1:27" ht="15" x14ac:dyDescent="0.2">
      <c r="A3" s="72" t="s">
        <v>232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4" spans="1:27" x14ac:dyDescent="0.2"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</row>
    <row r="5" spans="1:27" ht="18.75" customHeight="1" x14ac:dyDescent="0.2">
      <c r="A5" s="73" t="s">
        <v>86</v>
      </c>
      <c r="B5" s="73" t="s">
        <v>87</v>
      </c>
      <c r="C5" s="73" t="s">
        <v>233</v>
      </c>
      <c r="D5" s="73"/>
      <c r="E5" s="73"/>
      <c r="F5" s="73"/>
      <c r="G5" s="73" t="s">
        <v>234</v>
      </c>
      <c r="H5" s="73"/>
      <c r="I5" s="73"/>
      <c r="J5" s="73"/>
      <c r="K5" s="73" t="s">
        <v>235</v>
      </c>
      <c r="L5" s="73"/>
      <c r="M5" s="73"/>
      <c r="N5" s="73"/>
      <c r="O5" s="73"/>
      <c r="P5" s="73" t="s">
        <v>236</v>
      </c>
      <c r="Q5" s="73"/>
      <c r="R5" s="73"/>
      <c r="S5" s="73"/>
      <c r="T5" s="73" t="s">
        <v>237</v>
      </c>
      <c r="U5" s="73"/>
      <c r="V5" s="73"/>
      <c r="W5" s="73"/>
      <c r="X5" s="73" t="s">
        <v>238</v>
      </c>
      <c r="Y5" s="73"/>
      <c r="Z5" s="73"/>
      <c r="AA5" s="73"/>
    </row>
    <row r="6" spans="1:27" ht="33.75" customHeight="1" x14ac:dyDescent="0.2">
      <c r="A6" s="73"/>
      <c r="B6" s="73"/>
      <c r="C6" s="73" t="s">
        <v>18</v>
      </c>
      <c r="D6" s="73" t="s">
        <v>25</v>
      </c>
      <c r="E6" s="107" t="s">
        <v>239</v>
      </c>
      <c r="F6" s="107"/>
      <c r="G6" s="73" t="s">
        <v>18</v>
      </c>
      <c r="H6" s="73" t="s">
        <v>25</v>
      </c>
      <c r="I6" s="107" t="s">
        <v>239</v>
      </c>
      <c r="J6" s="107"/>
      <c r="K6" s="73" t="s">
        <v>18</v>
      </c>
      <c r="L6" s="73" t="s">
        <v>240</v>
      </c>
      <c r="M6" s="73" t="s">
        <v>25</v>
      </c>
      <c r="N6" s="107" t="s">
        <v>239</v>
      </c>
      <c r="O6" s="107"/>
      <c r="P6" s="73" t="s">
        <v>18</v>
      </c>
      <c r="Q6" s="73" t="s">
        <v>25</v>
      </c>
      <c r="R6" s="107" t="s">
        <v>239</v>
      </c>
      <c r="S6" s="107"/>
      <c r="T6" s="73" t="s">
        <v>18</v>
      </c>
      <c r="U6" s="73" t="s">
        <v>25</v>
      </c>
      <c r="V6" s="107" t="s">
        <v>239</v>
      </c>
      <c r="W6" s="107"/>
      <c r="X6" s="73" t="s">
        <v>18</v>
      </c>
      <c r="Y6" s="73" t="s">
        <v>25</v>
      </c>
      <c r="Z6" s="107" t="s">
        <v>239</v>
      </c>
      <c r="AA6" s="107"/>
    </row>
    <row r="7" spans="1:27" ht="24" customHeight="1" x14ac:dyDescent="0.2">
      <c r="A7" s="73"/>
      <c r="B7" s="73"/>
      <c r="C7" s="73"/>
      <c r="D7" s="73"/>
      <c r="E7" s="93" t="s">
        <v>55</v>
      </c>
      <c r="F7" s="93" t="s">
        <v>116</v>
      </c>
      <c r="G7" s="73"/>
      <c r="H7" s="73"/>
      <c r="I7" s="93" t="s">
        <v>55</v>
      </c>
      <c r="J7" s="93" t="s">
        <v>116</v>
      </c>
      <c r="K7" s="73"/>
      <c r="L7" s="73"/>
      <c r="M7" s="73"/>
      <c r="N7" s="93" t="s">
        <v>55</v>
      </c>
      <c r="O7" s="93" t="s">
        <v>116</v>
      </c>
      <c r="P7" s="73"/>
      <c r="Q7" s="73"/>
      <c r="R7" s="93" t="s">
        <v>55</v>
      </c>
      <c r="S7" s="93" t="s">
        <v>116</v>
      </c>
      <c r="T7" s="73"/>
      <c r="U7" s="73"/>
      <c r="V7" s="93" t="s">
        <v>55</v>
      </c>
      <c r="W7" s="93" t="s">
        <v>116</v>
      </c>
      <c r="X7" s="73"/>
      <c r="Y7" s="73"/>
      <c r="Z7" s="93" t="s">
        <v>55</v>
      </c>
      <c r="AA7" s="93" t="s">
        <v>116</v>
      </c>
    </row>
    <row r="8" spans="1:27" x14ac:dyDescent="0.2">
      <c r="A8" s="75" t="s">
        <v>106</v>
      </c>
      <c r="B8" s="75"/>
      <c r="C8" s="100">
        <f>+C9+C15+C22+C30+C34+C35</f>
        <v>32</v>
      </c>
      <c r="D8" s="100">
        <f t="shared" ref="D8:AA8" si="0">+D9+D15+D22+D30+D34+D35</f>
        <v>79</v>
      </c>
      <c r="E8" s="100">
        <f t="shared" si="0"/>
        <v>1496</v>
      </c>
      <c r="F8" s="100">
        <f t="shared" si="0"/>
        <v>650</v>
      </c>
      <c r="G8" s="100">
        <f t="shared" si="0"/>
        <v>99</v>
      </c>
      <c r="H8" s="100">
        <f t="shared" si="0"/>
        <v>169</v>
      </c>
      <c r="I8" s="100">
        <f t="shared" si="0"/>
        <v>3557</v>
      </c>
      <c r="J8" s="100">
        <f t="shared" si="0"/>
        <v>1690</v>
      </c>
      <c r="K8" s="100">
        <f t="shared" si="0"/>
        <v>46</v>
      </c>
      <c r="L8" s="100">
        <f t="shared" si="0"/>
        <v>66</v>
      </c>
      <c r="M8" s="100">
        <f t="shared" si="0"/>
        <v>70</v>
      </c>
      <c r="N8" s="100">
        <f t="shared" si="0"/>
        <v>1608</v>
      </c>
      <c r="O8" s="100">
        <f t="shared" si="0"/>
        <v>817</v>
      </c>
      <c r="P8" s="100">
        <f t="shared" si="0"/>
        <v>5</v>
      </c>
      <c r="Q8" s="100">
        <f t="shared" si="0"/>
        <v>17</v>
      </c>
      <c r="R8" s="100">
        <f t="shared" si="0"/>
        <v>229</v>
      </c>
      <c r="S8" s="100">
        <f t="shared" si="0"/>
        <v>76</v>
      </c>
      <c r="T8" s="100">
        <f t="shared" si="0"/>
        <v>2</v>
      </c>
      <c r="U8" s="100">
        <f t="shared" si="0"/>
        <v>6</v>
      </c>
      <c r="V8" s="100">
        <f t="shared" si="0"/>
        <v>81</v>
      </c>
      <c r="W8" s="100">
        <f t="shared" si="0"/>
        <v>36</v>
      </c>
      <c r="X8" s="100">
        <f t="shared" si="0"/>
        <v>0</v>
      </c>
      <c r="Y8" s="100">
        <f t="shared" si="0"/>
        <v>0</v>
      </c>
      <c r="Z8" s="100">
        <f t="shared" si="0"/>
        <v>0</v>
      </c>
      <c r="AA8" s="100">
        <f t="shared" si="0"/>
        <v>0</v>
      </c>
    </row>
    <row r="9" spans="1:27" x14ac:dyDescent="0.2">
      <c r="A9" s="94" t="s">
        <v>107</v>
      </c>
      <c r="B9" s="94"/>
      <c r="C9" s="95">
        <f>SUM(C10:C14)</f>
        <v>0</v>
      </c>
      <c r="D9" s="95">
        <f t="shared" ref="D9:AA9" si="1">SUM(D10:D14)</f>
        <v>0</v>
      </c>
      <c r="E9" s="95">
        <f t="shared" si="1"/>
        <v>0</v>
      </c>
      <c r="F9" s="95">
        <f t="shared" si="1"/>
        <v>0</v>
      </c>
      <c r="G9" s="95">
        <f t="shared" si="1"/>
        <v>27</v>
      </c>
      <c r="H9" s="95">
        <f t="shared" si="1"/>
        <v>49</v>
      </c>
      <c r="I9" s="95">
        <f t="shared" si="1"/>
        <v>1172</v>
      </c>
      <c r="J9" s="95">
        <f t="shared" si="1"/>
        <v>552</v>
      </c>
      <c r="K9" s="95">
        <f t="shared" si="1"/>
        <v>26</v>
      </c>
      <c r="L9" s="95">
        <f t="shared" si="1"/>
        <v>35</v>
      </c>
      <c r="M9" s="95">
        <f t="shared" si="1"/>
        <v>37</v>
      </c>
      <c r="N9" s="95">
        <f t="shared" si="1"/>
        <v>853</v>
      </c>
      <c r="O9" s="95">
        <f t="shared" si="1"/>
        <v>424</v>
      </c>
      <c r="P9" s="95">
        <f t="shared" si="1"/>
        <v>0</v>
      </c>
      <c r="Q9" s="95">
        <f t="shared" si="1"/>
        <v>0</v>
      </c>
      <c r="R9" s="95">
        <f t="shared" si="1"/>
        <v>0</v>
      </c>
      <c r="S9" s="95">
        <f t="shared" si="1"/>
        <v>0</v>
      </c>
      <c r="T9" s="95">
        <f t="shared" si="1"/>
        <v>0</v>
      </c>
      <c r="U9" s="95">
        <f t="shared" si="1"/>
        <v>0</v>
      </c>
      <c r="V9" s="95">
        <f t="shared" si="1"/>
        <v>0</v>
      </c>
      <c r="W9" s="95">
        <f t="shared" si="1"/>
        <v>0</v>
      </c>
      <c r="X9" s="95">
        <f t="shared" si="1"/>
        <v>0</v>
      </c>
      <c r="Y9" s="95">
        <f t="shared" si="1"/>
        <v>0</v>
      </c>
      <c r="Z9" s="95">
        <f t="shared" si="1"/>
        <v>0</v>
      </c>
      <c r="AA9" s="95">
        <f t="shared" si="1"/>
        <v>0</v>
      </c>
    </row>
    <row r="10" spans="1:27" x14ac:dyDescent="0.2">
      <c r="A10" s="96">
        <v>1</v>
      </c>
      <c r="B10" s="97" t="s">
        <v>108</v>
      </c>
      <c r="C10" s="98"/>
      <c r="D10" s="98"/>
      <c r="E10" s="98"/>
      <c r="F10" s="98"/>
      <c r="G10" s="98">
        <v>5</v>
      </c>
      <c r="H10" s="98">
        <v>10</v>
      </c>
      <c r="I10" s="98">
        <v>220</v>
      </c>
      <c r="J10" s="98">
        <v>107</v>
      </c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</row>
    <row r="11" spans="1:27" x14ac:dyDescent="0.2">
      <c r="A11" s="96">
        <v>2</v>
      </c>
      <c r="B11" s="97" t="s">
        <v>109</v>
      </c>
      <c r="C11" s="98"/>
      <c r="D11" s="98"/>
      <c r="E11" s="98"/>
      <c r="F11" s="98"/>
      <c r="G11" s="98">
        <v>4</v>
      </c>
      <c r="H11" s="98">
        <v>4</v>
      </c>
      <c r="I11" s="98">
        <v>72</v>
      </c>
      <c r="J11" s="98">
        <v>30</v>
      </c>
      <c r="K11" s="98">
        <v>18</v>
      </c>
      <c r="L11" s="98">
        <v>18</v>
      </c>
      <c r="M11" s="98">
        <v>21</v>
      </c>
      <c r="N11" s="98">
        <v>444</v>
      </c>
      <c r="O11" s="98">
        <v>208</v>
      </c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</row>
    <row r="12" spans="1:27" x14ac:dyDescent="0.2">
      <c r="A12" s="96">
        <v>3</v>
      </c>
      <c r="B12" s="97" t="s">
        <v>68</v>
      </c>
      <c r="C12" s="98"/>
      <c r="D12" s="98"/>
      <c r="E12" s="98"/>
      <c r="F12" s="98"/>
      <c r="G12" s="98">
        <v>5</v>
      </c>
      <c r="H12" s="98">
        <v>6</v>
      </c>
      <c r="I12" s="98">
        <v>93</v>
      </c>
      <c r="J12" s="98">
        <v>39</v>
      </c>
      <c r="K12" s="98">
        <v>6</v>
      </c>
      <c r="L12" s="98">
        <v>15</v>
      </c>
      <c r="M12" s="98">
        <v>15</v>
      </c>
      <c r="N12" s="98">
        <v>337</v>
      </c>
      <c r="O12" s="98">
        <v>177</v>
      </c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</row>
    <row r="13" spans="1:27" x14ac:dyDescent="0.2">
      <c r="A13" s="96">
        <v>4</v>
      </c>
      <c r="B13" s="97" t="s">
        <v>74</v>
      </c>
      <c r="C13" s="98"/>
      <c r="D13" s="98"/>
      <c r="E13" s="98"/>
      <c r="F13" s="98"/>
      <c r="G13" s="98">
        <v>9</v>
      </c>
      <c r="H13" s="98">
        <v>24</v>
      </c>
      <c r="I13" s="98">
        <v>572</v>
      </c>
      <c r="J13" s="98">
        <v>266</v>
      </c>
      <c r="K13" s="98">
        <v>1</v>
      </c>
      <c r="L13" s="98">
        <v>1</v>
      </c>
      <c r="M13" s="98">
        <v>1</v>
      </c>
      <c r="N13" s="98">
        <v>23</v>
      </c>
      <c r="O13" s="98">
        <v>13</v>
      </c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</row>
    <row r="14" spans="1:27" x14ac:dyDescent="0.2">
      <c r="A14" s="96">
        <v>5</v>
      </c>
      <c r="B14" s="97" t="s">
        <v>75</v>
      </c>
      <c r="C14" s="98"/>
      <c r="D14" s="98"/>
      <c r="E14" s="98"/>
      <c r="F14" s="98"/>
      <c r="G14" s="98">
        <v>4</v>
      </c>
      <c r="H14" s="98">
        <v>5</v>
      </c>
      <c r="I14" s="98">
        <v>215</v>
      </c>
      <c r="J14" s="98">
        <v>110</v>
      </c>
      <c r="K14" s="98">
        <v>1</v>
      </c>
      <c r="L14" s="98">
        <v>1</v>
      </c>
      <c r="M14" s="98"/>
      <c r="N14" s="98">
        <v>49</v>
      </c>
      <c r="O14" s="98">
        <v>26</v>
      </c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</row>
    <row r="15" spans="1:27" x14ac:dyDescent="0.2">
      <c r="A15" s="94" t="s">
        <v>110</v>
      </c>
      <c r="B15" s="94"/>
      <c r="C15" s="95">
        <f>SUM(C16:C21)</f>
        <v>1</v>
      </c>
      <c r="D15" s="95">
        <f t="shared" ref="D15:AA15" si="2">SUM(D16:D21)</f>
        <v>1</v>
      </c>
      <c r="E15" s="95">
        <f t="shared" si="2"/>
        <v>14</v>
      </c>
      <c r="F15" s="95">
        <f t="shared" si="2"/>
        <v>5</v>
      </c>
      <c r="G15" s="95">
        <f t="shared" si="2"/>
        <v>18</v>
      </c>
      <c r="H15" s="95">
        <f t="shared" si="2"/>
        <v>30</v>
      </c>
      <c r="I15" s="95">
        <f t="shared" si="2"/>
        <v>664</v>
      </c>
      <c r="J15" s="95">
        <f t="shared" si="2"/>
        <v>303</v>
      </c>
      <c r="K15" s="95">
        <f t="shared" si="2"/>
        <v>1</v>
      </c>
      <c r="L15" s="95">
        <f t="shared" si="2"/>
        <v>2</v>
      </c>
      <c r="M15" s="95">
        <f t="shared" si="2"/>
        <v>2</v>
      </c>
      <c r="N15" s="95">
        <f t="shared" si="2"/>
        <v>18</v>
      </c>
      <c r="O15" s="95">
        <f t="shared" si="2"/>
        <v>7</v>
      </c>
      <c r="P15" s="95">
        <f t="shared" si="2"/>
        <v>2</v>
      </c>
      <c r="Q15" s="95">
        <f t="shared" si="2"/>
        <v>4</v>
      </c>
      <c r="R15" s="95">
        <f t="shared" si="2"/>
        <v>69</v>
      </c>
      <c r="S15" s="95">
        <f t="shared" si="2"/>
        <v>29</v>
      </c>
      <c r="T15" s="95">
        <f t="shared" si="2"/>
        <v>0</v>
      </c>
      <c r="U15" s="95">
        <f t="shared" si="2"/>
        <v>0</v>
      </c>
      <c r="V15" s="95">
        <f t="shared" si="2"/>
        <v>0</v>
      </c>
      <c r="W15" s="95">
        <f t="shared" si="2"/>
        <v>0</v>
      </c>
      <c r="X15" s="95">
        <f t="shared" si="2"/>
        <v>0</v>
      </c>
      <c r="Y15" s="95">
        <f t="shared" si="2"/>
        <v>0</v>
      </c>
      <c r="Z15" s="95">
        <f t="shared" si="2"/>
        <v>0</v>
      </c>
      <c r="AA15" s="95">
        <f t="shared" si="2"/>
        <v>0</v>
      </c>
    </row>
    <row r="16" spans="1:27" x14ac:dyDescent="0.2">
      <c r="A16" s="96">
        <v>1</v>
      </c>
      <c r="B16" s="97" t="s">
        <v>60</v>
      </c>
      <c r="C16" s="98"/>
      <c r="D16" s="98"/>
      <c r="E16" s="98"/>
      <c r="F16" s="98"/>
      <c r="G16" s="98">
        <v>3</v>
      </c>
      <c r="H16" s="98">
        <v>4</v>
      </c>
      <c r="I16" s="98">
        <v>112</v>
      </c>
      <c r="J16" s="98">
        <v>47</v>
      </c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</row>
    <row r="17" spans="1:27" x14ac:dyDescent="0.2">
      <c r="A17" s="96">
        <v>2</v>
      </c>
      <c r="B17" s="97" t="s">
        <v>62</v>
      </c>
      <c r="C17" s="98"/>
      <c r="D17" s="98"/>
      <c r="E17" s="98"/>
      <c r="F17" s="98"/>
      <c r="G17" s="98">
        <v>2</v>
      </c>
      <c r="H17" s="98">
        <v>2</v>
      </c>
      <c r="I17" s="98">
        <v>27</v>
      </c>
      <c r="J17" s="98">
        <v>16</v>
      </c>
      <c r="K17" s="98"/>
      <c r="L17" s="98"/>
      <c r="M17" s="98"/>
      <c r="N17" s="98"/>
      <c r="O17" s="98"/>
      <c r="P17" s="98">
        <v>1</v>
      </c>
      <c r="Q17" s="98">
        <v>1</v>
      </c>
      <c r="R17" s="98">
        <v>22</v>
      </c>
      <c r="S17" s="98">
        <v>10</v>
      </c>
      <c r="T17" s="98"/>
      <c r="U17" s="98"/>
      <c r="V17" s="98"/>
      <c r="W17" s="98"/>
      <c r="X17" s="98"/>
      <c r="Y17" s="98"/>
      <c r="Z17" s="98"/>
      <c r="AA17" s="98"/>
    </row>
    <row r="18" spans="1:27" x14ac:dyDescent="0.2">
      <c r="A18" s="96">
        <v>3</v>
      </c>
      <c r="B18" s="97" t="s">
        <v>63</v>
      </c>
      <c r="C18" s="98">
        <v>1</v>
      </c>
      <c r="D18" s="98">
        <v>1</v>
      </c>
      <c r="E18" s="98">
        <v>14</v>
      </c>
      <c r="F18" s="98">
        <v>5</v>
      </c>
      <c r="G18" s="98">
        <v>6</v>
      </c>
      <c r="H18" s="98">
        <v>13</v>
      </c>
      <c r="I18" s="98">
        <v>197</v>
      </c>
      <c r="J18" s="98">
        <v>93</v>
      </c>
      <c r="K18" s="98">
        <v>1</v>
      </c>
      <c r="L18" s="98">
        <v>2</v>
      </c>
      <c r="M18" s="98">
        <v>2</v>
      </c>
      <c r="N18" s="98">
        <v>18</v>
      </c>
      <c r="O18" s="98">
        <v>7</v>
      </c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</row>
    <row r="19" spans="1:27" x14ac:dyDescent="0.2">
      <c r="A19" s="96">
        <v>4</v>
      </c>
      <c r="B19" s="97" t="s">
        <v>79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</row>
    <row r="20" spans="1:27" x14ac:dyDescent="0.2">
      <c r="A20" s="96">
        <v>5</v>
      </c>
      <c r="B20" s="97" t="s">
        <v>69</v>
      </c>
      <c r="C20" s="98"/>
      <c r="D20" s="98"/>
      <c r="E20" s="98"/>
      <c r="F20" s="98"/>
      <c r="G20" s="98">
        <v>5</v>
      </c>
      <c r="H20" s="98">
        <v>9</v>
      </c>
      <c r="I20" s="98">
        <v>286</v>
      </c>
      <c r="J20" s="98">
        <v>136</v>
      </c>
      <c r="K20" s="98"/>
      <c r="L20" s="98"/>
      <c r="M20" s="98"/>
      <c r="N20" s="98"/>
      <c r="O20" s="98"/>
      <c r="P20" s="98">
        <v>1</v>
      </c>
      <c r="Q20" s="98">
        <v>3</v>
      </c>
      <c r="R20" s="98">
        <v>47</v>
      </c>
      <c r="S20" s="98">
        <v>19</v>
      </c>
      <c r="T20" s="98"/>
      <c r="U20" s="98"/>
      <c r="V20" s="98"/>
      <c r="W20" s="98"/>
      <c r="X20" s="98"/>
      <c r="Y20" s="98"/>
      <c r="Z20" s="98"/>
      <c r="AA20" s="98"/>
    </row>
    <row r="21" spans="1:27" x14ac:dyDescent="0.2">
      <c r="A21" s="96">
        <v>6</v>
      </c>
      <c r="B21" s="97" t="s">
        <v>76</v>
      </c>
      <c r="C21" s="98"/>
      <c r="D21" s="98"/>
      <c r="E21" s="98"/>
      <c r="F21" s="98"/>
      <c r="G21" s="98">
        <v>2</v>
      </c>
      <c r="H21" s="98">
        <v>2</v>
      </c>
      <c r="I21" s="98">
        <v>42</v>
      </c>
      <c r="J21" s="98">
        <v>11</v>
      </c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</row>
    <row r="22" spans="1:27" x14ac:dyDescent="0.2">
      <c r="A22" s="94" t="s">
        <v>111</v>
      </c>
      <c r="B22" s="94"/>
      <c r="C22" s="95">
        <f>SUM(C23:C29)</f>
        <v>14</v>
      </c>
      <c r="D22" s="95">
        <f t="shared" ref="D22:AA22" si="3">SUM(D23:D29)</f>
        <v>17</v>
      </c>
      <c r="E22" s="95">
        <f t="shared" si="3"/>
        <v>302</v>
      </c>
      <c r="F22" s="95">
        <f t="shared" si="3"/>
        <v>121</v>
      </c>
      <c r="G22" s="95">
        <f t="shared" si="3"/>
        <v>28</v>
      </c>
      <c r="H22" s="95">
        <f t="shared" si="3"/>
        <v>43</v>
      </c>
      <c r="I22" s="95">
        <f t="shared" si="3"/>
        <v>828</v>
      </c>
      <c r="J22" s="95">
        <f t="shared" si="3"/>
        <v>421</v>
      </c>
      <c r="K22" s="95">
        <f t="shared" si="3"/>
        <v>4</v>
      </c>
      <c r="L22" s="95">
        <f t="shared" si="3"/>
        <v>4</v>
      </c>
      <c r="M22" s="95">
        <f t="shared" si="3"/>
        <v>4</v>
      </c>
      <c r="N22" s="95">
        <f t="shared" si="3"/>
        <v>70</v>
      </c>
      <c r="O22" s="95">
        <f t="shared" si="3"/>
        <v>29</v>
      </c>
      <c r="P22" s="95">
        <f t="shared" si="3"/>
        <v>0</v>
      </c>
      <c r="Q22" s="95">
        <f t="shared" si="3"/>
        <v>0</v>
      </c>
      <c r="R22" s="95">
        <f t="shared" si="3"/>
        <v>0</v>
      </c>
      <c r="S22" s="95">
        <f t="shared" si="3"/>
        <v>0</v>
      </c>
      <c r="T22" s="95">
        <f t="shared" si="3"/>
        <v>1</v>
      </c>
      <c r="U22" s="95">
        <f t="shared" si="3"/>
        <v>4</v>
      </c>
      <c r="V22" s="95">
        <f t="shared" si="3"/>
        <v>53</v>
      </c>
      <c r="W22" s="95">
        <f t="shared" si="3"/>
        <v>24</v>
      </c>
      <c r="X22" s="95">
        <f t="shared" si="3"/>
        <v>0</v>
      </c>
      <c r="Y22" s="95">
        <f t="shared" si="3"/>
        <v>0</v>
      </c>
      <c r="Z22" s="95">
        <f t="shared" si="3"/>
        <v>0</v>
      </c>
      <c r="AA22" s="95">
        <f t="shared" si="3"/>
        <v>0</v>
      </c>
    </row>
    <row r="23" spans="1:27" x14ac:dyDescent="0.2">
      <c r="A23" s="96">
        <v>1</v>
      </c>
      <c r="B23" s="97" t="s">
        <v>80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</row>
    <row r="24" spans="1:27" x14ac:dyDescent="0.2">
      <c r="A24" s="96">
        <v>2</v>
      </c>
      <c r="B24" s="97" t="s">
        <v>112</v>
      </c>
      <c r="C24" s="98">
        <v>2</v>
      </c>
      <c r="D24" s="98">
        <v>3</v>
      </c>
      <c r="E24" s="98">
        <v>56</v>
      </c>
      <c r="F24" s="98">
        <v>19</v>
      </c>
      <c r="G24" s="98">
        <v>1</v>
      </c>
      <c r="H24" s="98">
        <v>1</v>
      </c>
      <c r="I24" s="98">
        <v>18</v>
      </c>
      <c r="J24" s="98">
        <v>11</v>
      </c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</row>
    <row r="25" spans="1:27" x14ac:dyDescent="0.2">
      <c r="A25" s="96">
        <v>3</v>
      </c>
      <c r="B25" s="97" t="s">
        <v>65</v>
      </c>
      <c r="C25" s="98"/>
      <c r="D25" s="98"/>
      <c r="E25" s="98"/>
      <c r="F25" s="98"/>
      <c r="G25" s="98">
        <v>2</v>
      </c>
      <c r="H25" s="98">
        <v>4</v>
      </c>
      <c r="I25" s="98">
        <v>40</v>
      </c>
      <c r="J25" s="98">
        <v>23</v>
      </c>
      <c r="K25" s="98">
        <v>4</v>
      </c>
      <c r="L25" s="98">
        <v>4</v>
      </c>
      <c r="M25" s="98">
        <v>4</v>
      </c>
      <c r="N25" s="98">
        <v>70</v>
      </c>
      <c r="O25" s="98">
        <v>29</v>
      </c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</row>
    <row r="26" spans="1:27" x14ac:dyDescent="0.2">
      <c r="A26" s="96">
        <v>4</v>
      </c>
      <c r="B26" s="97" t="s">
        <v>67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</row>
    <row r="27" spans="1:27" x14ac:dyDescent="0.2">
      <c r="A27" s="96">
        <v>5</v>
      </c>
      <c r="B27" s="97" t="s">
        <v>70</v>
      </c>
      <c r="C27" s="98"/>
      <c r="D27" s="98"/>
      <c r="E27" s="98"/>
      <c r="F27" s="98"/>
      <c r="G27" s="98">
        <v>3</v>
      </c>
      <c r="H27" s="98">
        <v>3</v>
      </c>
      <c r="I27" s="98">
        <v>55</v>
      </c>
      <c r="J27" s="98">
        <v>28</v>
      </c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</row>
    <row r="28" spans="1:27" x14ac:dyDescent="0.2">
      <c r="A28" s="96">
        <v>6</v>
      </c>
      <c r="B28" s="97" t="s">
        <v>72</v>
      </c>
      <c r="C28" s="98">
        <v>12</v>
      </c>
      <c r="D28" s="98">
        <v>14</v>
      </c>
      <c r="E28" s="98">
        <v>246</v>
      </c>
      <c r="F28" s="98">
        <v>102</v>
      </c>
      <c r="G28" s="98">
        <v>12</v>
      </c>
      <c r="H28" s="98">
        <v>20</v>
      </c>
      <c r="I28" s="98">
        <v>353</v>
      </c>
      <c r="J28" s="98">
        <v>179</v>
      </c>
      <c r="K28" s="98"/>
      <c r="L28" s="98"/>
      <c r="M28" s="98"/>
      <c r="N28" s="98"/>
      <c r="O28" s="98"/>
      <c r="P28" s="98"/>
      <c r="Q28" s="98"/>
      <c r="R28" s="98"/>
      <c r="S28" s="98"/>
      <c r="T28" s="98">
        <v>1</v>
      </c>
      <c r="U28" s="98">
        <v>4</v>
      </c>
      <c r="V28" s="98">
        <v>53</v>
      </c>
      <c r="W28" s="98">
        <v>24</v>
      </c>
      <c r="X28" s="98"/>
      <c r="Y28" s="98"/>
      <c r="Z28" s="98"/>
      <c r="AA28" s="98"/>
    </row>
    <row r="29" spans="1:27" x14ac:dyDescent="0.2">
      <c r="A29" s="96">
        <v>7</v>
      </c>
      <c r="B29" s="97" t="s">
        <v>73</v>
      </c>
      <c r="C29" s="98"/>
      <c r="D29" s="98"/>
      <c r="E29" s="98"/>
      <c r="F29" s="98"/>
      <c r="G29" s="98">
        <v>10</v>
      </c>
      <c r="H29" s="98">
        <v>15</v>
      </c>
      <c r="I29" s="98">
        <v>362</v>
      </c>
      <c r="J29" s="98">
        <v>180</v>
      </c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</row>
    <row r="30" spans="1:27" x14ac:dyDescent="0.2">
      <c r="A30" s="94" t="s">
        <v>113</v>
      </c>
      <c r="B30" s="94"/>
      <c r="C30" s="95">
        <f>SUM(C31:C33)</f>
        <v>0</v>
      </c>
      <c r="D30" s="95">
        <f t="shared" ref="D30:AA30" si="4">SUM(D31:D33)</f>
        <v>0</v>
      </c>
      <c r="E30" s="95">
        <f t="shared" si="4"/>
        <v>0</v>
      </c>
      <c r="F30" s="95">
        <f t="shared" si="4"/>
        <v>0</v>
      </c>
      <c r="G30" s="95">
        <f t="shared" si="4"/>
        <v>9</v>
      </c>
      <c r="H30" s="95">
        <f t="shared" si="4"/>
        <v>15</v>
      </c>
      <c r="I30" s="95">
        <f t="shared" si="4"/>
        <v>268</v>
      </c>
      <c r="J30" s="95">
        <f t="shared" si="4"/>
        <v>128</v>
      </c>
      <c r="K30" s="95">
        <f t="shared" si="4"/>
        <v>2</v>
      </c>
      <c r="L30" s="95">
        <f t="shared" si="4"/>
        <v>3</v>
      </c>
      <c r="M30" s="95">
        <f t="shared" si="4"/>
        <v>3</v>
      </c>
      <c r="N30" s="95">
        <f t="shared" si="4"/>
        <v>69</v>
      </c>
      <c r="O30" s="95">
        <f t="shared" si="4"/>
        <v>38</v>
      </c>
      <c r="P30" s="95">
        <f t="shared" si="4"/>
        <v>0</v>
      </c>
      <c r="Q30" s="95">
        <f t="shared" si="4"/>
        <v>0</v>
      </c>
      <c r="R30" s="95">
        <f t="shared" si="4"/>
        <v>0</v>
      </c>
      <c r="S30" s="95">
        <f t="shared" si="4"/>
        <v>0</v>
      </c>
      <c r="T30" s="95">
        <f t="shared" si="4"/>
        <v>0</v>
      </c>
      <c r="U30" s="95">
        <f t="shared" si="4"/>
        <v>0</v>
      </c>
      <c r="V30" s="95">
        <f t="shared" si="4"/>
        <v>0</v>
      </c>
      <c r="W30" s="95">
        <f t="shared" si="4"/>
        <v>0</v>
      </c>
      <c r="X30" s="95">
        <f t="shared" si="4"/>
        <v>0</v>
      </c>
      <c r="Y30" s="95">
        <f t="shared" si="4"/>
        <v>0</v>
      </c>
      <c r="Z30" s="95">
        <f t="shared" si="4"/>
        <v>0</v>
      </c>
      <c r="AA30" s="95">
        <f t="shared" si="4"/>
        <v>0</v>
      </c>
    </row>
    <row r="31" spans="1:27" x14ac:dyDescent="0.2">
      <c r="A31" s="96">
        <v>1</v>
      </c>
      <c r="B31" s="97" t="s">
        <v>66</v>
      </c>
      <c r="C31" s="98"/>
      <c r="D31" s="98"/>
      <c r="E31" s="98"/>
      <c r="F31" s="98"/>
      <c r="G31" s="98">
        <v>5</v>
      </c>
      <c r="H31" s="98">
        <v>11</v>
      </c>
      <c r="I31" s="98">
        <v>199</v>
      </c>
      <c r="J31" s="98">
        <v>103</v>
      </c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</row>
    <row r="32" spans="1:27" x14ac:dyDescent="0.2">
      <c r="A32" s="96">
        <v>2</v>
      </c>
      <c r="B32" s="97" t="s">
        <v>71</v>
      </c>
      <c r="C32" s="98"/>
      <c r="D32" s="98"/>
      <c r="E32" s="98"/>
      <c r="F32" s="98"/>
      <c r="G32" s="98">
        <v>3</v>
      </c>
      <c r="H32" s="98">
        <v>3</v>
      </c>
      <c r="I32" s="98">
        <v>47</v>
      </c>
      <c r="J32" s="98">
        <v>17</v>
      </c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</row>
    <row r="33" spans="1:27" x14ac:dyDescent="0.2">
      <c r="A33" s="96">
        <v>3</v>
      </c>
      <c r="B33" s="97" t="s">
        <v>77</v>
      </c>
      <c r="C33" s="98"/>
      <c r="D33" s="98"/>
      <c r="E33" s="98"/>
      <c r="F33" s="98"/>
      <c r="G33" s="98">
        <v>1</v>
      </c>
      <c r="H33" s="98">
        <v>1</v>
      </c>
      <c r="I33" s="98">
        <v>22</v>
      </c>
      <c r="J33" s="98">
        <v>8</v>
      </c>
      <c r="K33" s="98">
        <v>2</v>
      </c>
      <c r="L33" s="98">
        <v>3</v>
      </c>
      <c r="M33" s="98">
        <v>3</v>
      </c>
      <c r="N33" s="98">
        <v>69</v>
      </c>
      <c r="O33" s="98">
        <v>38</v>
      </c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</row>
    <row r="34" spans="1:27" x14ac:dyDescent="0.2">
      <c r="A34" s="94" t="s">
        <v>114</v>
      </c>
      <c r="B34" s="94"/>
      <c r="C34" s="95">
        <v>15</v>
      </c>
      <c r="D34" s="95">
        <v>55</v>
      </c>
      <c r="E34" s="95">
        <v>1063</v>
      </c>
      <c r="F34" s="95">
        <v>465</v>
      </c>
      <c r="G34" s="95">
        <v>17</v>
      </c>
      <c r="H34" s="95">
        <v>32</v>
      </c>
      <c r="I34" s="95">
        <v>625</v>
      </c>
      <c r="J34" s="95">
        <v>286</v>
      </c>
      <c r="K34" s="95">
        <v>13</v>
      </c>
      <c r="L34" s="95">
        <v>22</v>
      </c>
      <c r="M34" s="95">
        <v>24</v>
      </c>
      <c r="N34" s="95">
        <v>598</v>
      </c>
      <c r="O34" s="95">
        <v>319</v>
      </c>
      <c r="P34" s="95">
        <v>3</v>
      </c>
      <c r="Q34" s="95">
        <v>13</v>
      </c>
      <c r="R34" s="95">
        <v>160</v>
      </c>
      <c r="S34" s="95">
        <v>47</v>
      </c>
      <c r="T34" s="95">
        <v>1</v>
      </c>
      <c r="U34" s="95">
        <v>2</v>
      </c>
      <c r="V34" s="95">
        <v>28</v>
      </c>
      <c r="W34" s="95">
        <v>12</v>
      </c>
      <c r="X34" s="95"/>
      <c r="Y34" s="95"/>
      <c r="Z34" s="95"/>
      <c r="AA34" s="95"/>
    </row>
    <row r="35" spans="1:27" x14ac:dyDescent="0.2">
      <c r="A35" s="99" t="s">
        <v>115</v>
      </c>
      <c r="B35" s="99"/>
      <c r="C35" s="98">
        <v>2</v>
      </c>
      <c r="D35" s="98">
        <v>6</v>
      </c>
      <c r="E35" s="98">
        <v>117</v>
      </c>
      <c r="F35" s="98">
        <v>59</v>
      </c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</row>
    <row r="37" spans="1:27" ht="15" x14ac:dyDescent="0.25">
      <c r="A3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</row>
    <row r="38" spans="1:27" ht="15" x14ac:dyDescent="0.25">
      <c r="A38"/>
      <c r="B3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</row>
  </sheetData>
  <mergeCells count="37">
    <mergeCell ref="A35:B35"/>
    <mergeCell ref="B37:AA37"/>
    <mergeCell ref="C38:AA38"/>
    <mergeCell ref="A8:B8"/>
    <mergeCell ref="A9:B9"/>
    <mergeCell ref="A15:B15"/>
    <mergeCell ref="A22:B22"/>
    <mergeCell ref="A30:B30"/>
    <mergeCell ref="A34:B34"/>
    <mergeCell ref="T6:T7"/>
    <mergeCell ref="U6:U7"/>
    <mergeCell ref="V6:W6"/>
    <mergeCell ref="X6:X7"/>
    <mergeCell ref="Y6:Y7"/>
    <mergeCell ref="Z6:AA6"/>
    <mergeCell ref="L6:L7"/>
    <mergeCell ref="M6:M7"/>
    <mergeCell ref="N6:O6"/>
    <mergeCell ref="P6:P7"/>
    <mergeCell ref="Q6:Q7"/>
    <mergeCell ref="R6:S6"/>
    <mergeCell ref="D6:D7"/>
    <mergeCell ref="E6:F6"/>
    <mergeCell ref="G6:G7"/>
    <mergeCell ref="H6:H7"/>
    <mergeCell ref="I6:J6"/>
    <mergeCell ref="K6:K7"/>
    <mergeCell ref="A3:AA3"/>
    <mergeCell ref="A5:A7"/>
    <mergeCell ref="B5:B7"/>
    <mergeCell ref="C5:F5"/>
    <mergeCell ref="G5:J5"/>
    <mergeCell ref="K5:O5"/>
    <mergeCell ref="P5:S5"/>
    <mergeCell ref="T5:W5"/>
    <mergeCell ref="X5:AA5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615BE-0AA7-4330-BDC7-2ADA521600B1}">
  <dimension ref="A1:AC35"/>
  <sheetViews>
    <sheetView workbookViewId="0">
      <selection activeCell="Y23" sqref="Y23"/>
    </sheetView>
  </sheetViews>
  <sheetFormatPr defaultRowHeight="14.25" x14ac:dyDescent="0.2"/>
  <cols>
    <col min="1" max="1" width="4.5703125" style="1" customWidth="1"/>
    <col min="2" max="2" width="11.28515625" style="1" customWidth="1"/>
    <col min="3" max="4" width="7" style="1" customWidth="1"/>
    <col min="5" max="5" width="5.42578125" style="1" customWidth="1"/>
    <col min="6" max="6" width="5.85546875" style="1" customWidth="1"/>
    <col min="7" max="9" width="6.5703125" style="1" customWidth="1"/>
    <col min="10" max="10" width="5.7109375" style="1" customWidth="1"/>
    <col min="11" max="12" width="9.28515625" style="1" customWidth="1"/>
    <col min="13" max="13" width="8.140625" style="1" customWidth="1"/>
    <col min="14" max="18" width="6.5703125" style="1" customWidth="1"/>
    <col min="19" max="19" width="7.140625" style="1" customWidth="1"/>
    <col min="20" max="20" width="6.7109375" style="1" customWidth="1"/>
    <col min="21" max="21" width="6.42578125" style="1" customWidth="1"/>
    <col min="22" max="22" width="5.42578125" style="1" customWidth="1"/>
    <col min="23" max="23" width="9.140625" style="1"/>
    <col min="24" max="24" width="12.5703125" style="1" customWidth="1"/>
    <col min="25" max="16384" width="9.140625" style="1"/>
  </cols>
  <sheetData>
    <row r="1" spans="1:29" ht="12.75" customHeight="1" x14ac:dyDescent="0.25">
      <c r="A1" s="69" t="s">
        <v>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  <c r="P1" s="70"/>
      <c r="Q1" s="70"/>
      <c r="R1" s="70"/>
      <c r="S1" s="71"/>
      <c r="T1" s="71"/>
      <c r="U1" s="71"/>
      <c r="V1" s="71"/>
    </row>
    <row r="2" spans="1:29" ht="7.5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9" ht="15" x14ac:dyDescent="0.2">
      <c r="A3" s="72" t="s">
        <v>47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</row>
    <row r="4" spans="1:29" ht="8.25" customHeigh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9" x14ac:dyDescent="0.2">
      <c r="A5" s="73" t="s">
        <v>48</v>
      </c>
      <c r="B5" s="73" t="s">
        <v>49</v>
      </c>
      <c r="C5" s="73" t="s">
        <v>50</v>
      </c>
      <c r="D5" s="73"/>
      <c r="E5" s="73"/>
      <c r="F5" s="73"/>
      <c r="G5" s="73" t="s">
        <v>51</v>
      </c>
      <c r="H5" s="73"/>
      <c r="I5" s="73"/>
      <c r="J5" s="73"/>
      <c r="K5" s="73" t="s">
        <v>52</v>
      </c>
      <c r="L5" s="73"/>
      <c r="M5" s="73"/>
      <c r="N5" s="73"/>
      <c r="O5" s="73" t="s">
        <v>53</v>
      </c>
      <c r="P5" s="73"/>
      <c r="Q5" s="73"/>
      <c r="R5" s="73"/>
      <c r="S5" s="73" t="s">
        <v>54</v>
      </c>
      <c r="T5" s="73"/>
      <c r="U5" s="73"/>
      <c r="V5" s="73"/>
    </row>
    <row r="6" spans="1:29" x14ac:dyDescent="0.2">
      <c r="A6" s="73"/>
      <c r="B6" s="73"/>
      <c r="C6" s="73" t="s">
        <v>55</v>
      </c>
      <c r="D6" s="73" t="s">
        <v>56</v>
      </c>
      <c r="E6" s="73"/>
      <c r="F6" s="73"/>
      <c r="G6" s="73" t="s">
        <v>55</v>
      </c>
      <c r="H6" s="73" t="s">
        <v>56</v>
      </c>
      <c r="I6" s="73"/>
      <c r="J6" s="73"/>
      <c r="K6" s="73" t="s">
        <v>55</v>
      </c>
      <c r="L6" s="73" t="s">
        <v>56</v>
      </c>
      <c r="M6" s="73"/>
      <c r="N6" s="73"/>
      <c r="O6" s="73" t="s">
        <v>55</v>
      </c>
      <c r="P6" s="73" t="s">
        <v>56</v>
      </c>
      <c r="Q6" s="73"/>
      <c r="R6" s="73"/>
      <c r="S6" s="73" t="s">
        <v>55</v>
      </c>
      <c r="T6" s="73" t="s">
        <v>56</v>
      </c>
      <c r="U6" s="73"/>
      <c r="V6" s="73"/>
    </row>
    <row r="7" spans="1:29" ht="54" x14ac:dyDescent="0.2">
      <c r="A7" s="73"/>
      <c r="B7" s="73"/>
      <c r="C7" s="73"/>
      <c r="D7" s="74" t="s">
        <v>57</v>
      </c>
      <c r="E7" s="74" t="s">
        <v>58</v>
      </c>
      <c r="F7" s="74" t="s">
        <v>59</v>
      </c>
      <c r="G7" s="73"/>
      <c r="H7" s="74" t="s">
        <v>57</v>
      </c>
      <c r="I7" s="74" t="s">
        <v>58</v>
      </c>
      <c r="J7" s="74" t="s">
        <v>59</v>
      </c>
      <c r="K7" s="73"/>
      <c r="L7" s="74" t="s">
        <v>57</v>
      </c>
      <c r="M7" s="74" t="s">
        <v>58</v>
      </c>
      <c r="N7" s="74" t="s">
        <v>59</v>
      </c>
      <c r="O7" s="73"/>
      <c r="P7" s="74" t="s">
        <v>57</v>
      </c>
      <c r="Q7" s="74" t="s">
        <v>58</v>
      </c>
      <c r="R7" s="74" t="s">
        <v>59</v>
      </c>
      <c r="S7" s="73"/>
      <c r="T7" s="74" t="s">
        <v>57</v>
      </c>
      <c r="U7" s="74" t="s">
        <v>58</v>
      </c>
      <c r="V7" s="74" t="s">
        <v>59</v>
      </c>
    </row>
    <row r="8" spans="1:29" x14ac:dyDescent="0.2">
      <c r="A8" s="75" t="s">
        <v>55</v>
      </c>
      <c r="B8" s="75"/>
      <c r="C8" s="76">
        <f>SUM(C9:C29)+C31+C32</f>
        <v>1453</v>
      </c>
      <c r="D8" s="76">
        <f t="shared" ref="D8:V8" si="0">SUM(D9:D29)+D31+D32</f>
        <v>1020</v>
      </c>
      <c r="E8" s="76">
        <f t="shared" si="0"/>
        <v>399</v>
      </c>
      <c r="F8" s="76">
        <f t="shared" si="0"/>
        <v>34</v>
      </c>
      <c r="G8" s="76">
        <f t="shared" si="0"/>
        <v>8001</v>
      </c>
      <c r="H8" s="76">
        <f t="shared" si="0"/>
        <v>5499</v>
      </c>
      <c r="I8" s="76">
        <f t="shared" si="0"/>
        <v>2387</v>
      </c>
      <c r="J8" s="76">
        <f t="shared" si="0"/>
        <v>115</v>
      </c>
      <c r="K8" s="76">
        <f t="shared" si="0"/>
        <v>190991</v>
      </c>
      <c r="L8" s="76">
        <f t="shared" si="0"/>
        <v>132213</v>
      </c>
      <c r="M8" s="76">
        <f t="shared" si="0"/>
        <v>56237</v>
      </c>
      <c r="N8" s="76">
        <f t="shared" si="0"/>
        <v>2541</v>
      </c>
      <c r="O8" s="76">
        <f t="shared" si="0"/>
        <v>30962</v>
      </c>
      <c r="P8" s="76">
        <f t="shared" si="0"/>
        <v>22269</v>
      </c>
      <c r="Q8" s="76">
        <f t="shared" si="0"/>
        <v>8235</v>
      </c>
      <c r="R8" s="76">
        <f t="shared" si="0"/>
        <v>458</v>
      </c>
      <c r="S8" s="76">
        <f>SUM(S9:S29)+S31+S32</f>
        <v>8824</v>
      </c>
      <c r="T8" s="76">
        <f>SUM(T9:T29)+T31+T32</f>
        <v>6422</v>
      </c>
      <c r="U8" s="76">
        <f t="shared" si="0"/>
        <v>2292</v>
      </c>
      <c r="V8" s="76">
        <f t="shared" si="0"/>
        <v>110</v>
      </c>
    </row>
    <row r="9" spans="1:29" x14ac:dyDescent="0.2">
      <c r="A9" s="77">
        <v>1</v>
      </c>
      <c r="B9" s="78" t="s">
        <v>60</v>
      </c>
      <c r="C9" s="79">
        <f>+D9+E9+F9</f>
        <v>36</v>
      </c>
      <c r="D9" s="79">
        <v>16</v>
      </c>
      <c r="E9" s="79">
        <v>18</v>
      </c>
      <c r="F9" s="79">
        <v>2</v>
      </c>
      <c r="G9" s="79">
        <f>+H9+I9+J9</f>
        <v>234</v>
      </c>
      <c r="H9" s="79">
        <v>80</v>
      </c>
      <c r="I9" s="79">
        <v>151</v>
      </c>
      <c r="J9" s="79">
        <v>3</v>
      </c>
      <c r="K9" s="79">
        <f>+L9+M9+N9</f>
        <v>5825</v>
      </c>
      <c r="L9" s="79">
        <v>1902</v>
      </c>
      <c r="M9" s="79">
        <v>3855</v>
      </c>
      <c r="N9" s="79">
        <v>68</v>
      </c>
      <c r="O9" s="79">
        <f>+P9+Q9+R9</f>
        <v>834</v>
      </c>
      <c r="P9" s="79">
        <v>364</v>
      </c>
      <c r="Q9" s="79">
        <v>462</v>
      </c>
      <c r="R9" s="79">
        <v>8</v>
      </c>
      <c r="S9" s="79">
        <f>+T9+U9+V9</f>
        <v>244</v>
      </c>
      <c r="T9" s="79">
        <v>102</v>
      </c>
      <c r="U9" s="79">
        <v>139</v>
      </c>
      <c r="V9" s="79">
        <v>3</v>
      </c>
    </row>
    <row r="10" spans="1:29" s="83" customFormat="1" x14ac:dyDescent="0.2">
      <c r="A10" s="80">
        <v>2</v>
      </c>
      <c r="B10" s="81" t="s">
        <v>61</v>
      </c>
      <c r="C10" s="79">
        <f t="shared" ref="C10:C29" si="1">+D10+E10+F10</f>
        <v>53</v>
      </c>
      <c r="D10" s="82">
        <v>27</v>
      </c>
      <c r="E10" s="82">
        <v>20</v>
      </c>
      <c r="F10" s="82">
        <v>6</v>
      </c>
      <c r="G10" s="79">
        <f t="shared" ref="G10:G29" si="2">+H10+I10+J10</f>
        <v>298</v>
      </c>
      <c r="H10" s="82">
        <v>131</v>
      </c>
      <c r="I10" s="82">
        <v>145</v>
      </c>
      <c r="J10" s="82">
        <v>22</v>
      </c>
      <c r="K10" s="79">
        <f t="shared" ref="K10:K29" si="3">+L10+M10+N10</f>
        <v>7331</v>
      </c>
      <c r="L10" s="82">
        <v>3157</v>
      </c>
      <c r="M10" s="82">
        <v>3665</v>
      </c>
      <c r="N10" s="82">
        <v>509</v>
      </c>
      <c r="O10" s="79">
        <f t="shared" ref="O10:O29" si="4">+P10+Q10+R10</f>
        <v>1341</v>
      </c>
      <c r="P10" s="82">
        <v>634</v>
      </c>
      <c r="Q10" s="82">
        <v>591</v>
      </c>
      <c r="R10" s="82">
        <v>116</v>
      </c>
      <c r="S10" s="79">
        <f t="shared" ref="S10:S29" si="5">+T10+U10+V10</f>
        <v>318</v>
      </c>
      <c r="T10" s="82">
        <v>151</v>
      </c>
      <c r="U10" s="82">
        <v>147</v>
      </c>
      <c r="V10" s="82">
        <v>20</v>
      </c>
      <c r="W10" s="1"/>
      <c r="X10" s="1"/>
      <c r="Y10" s="1"/>
      <c r="Z10" s="1"/>
      <c r="AA10" s="1"/>
      <c r="AB10" s="1"/>
      <c r="AC10" s="1"/>
    </row>
    <row r="11" spans="1:29" s="83" customFormat="1" x14ac:dyDescent="0.2">
      <c r="A11" s="77">
        <v>3</v>
      </c>
      <c r="B11" s="78" t="s">
        <v>62</v>
      </c>
      <c r="C11" s="79">
        <f t="shared" si="1"/>
        <v>43</v>
      </c>
      <c r="D11" s="79">
        <v>22</v>
      </c>
      <c r="E11" s="79">
        <v>19</v>
      </c>
      <c r="F11" s="79">
        <v>2</v>
      </c>
      <c r="G11" s="79">
        <f t="shared" si="2"/>
        <v>245</v>
      </c>
      <c r="H11" s="79">
        <v>110</v>
      </c>
      <c r="I11" s="79">
        <v>129</v>
      </c>
      <c r="J11" s="79">
        <v>6</v>
      </c>
      <c r="K11" s="79">
        <f t="shared" si="3"/>
        <v>5780</v>
      </c>
      <c r="L11" s="79">
        <v>2751</v>
      </c>
      <c r="M11" s="79">
        <v>2900</v>
      </c>
      <c r="N11" s="79">
        <v>129</v>
      </c>
      <c r="O11" s="79">
        <f t="shared" si="4"/>
        <v>856</v>
      </c>
      <c r="P11" s="79">
        <v>477</v>
      </c>
      <c r="Q11" s="79">
        <v>359</v>
      </c>
      <c r="R11" s="79">
        <v>20</v>
      </c>
      <c r="S11" s="79">
        <f t="shared" si="5"/>
        <v>244</v>
      </c>
      <c r="T11" s="79">
        <v>128</v>
      </c>
      <c r="U11" s="79">
        <v>112</v>
      </c>
      <c r="V11" s="79">
        <v>4</v>
      </c>
      <c r="W11" s="1"/>
      <c r="X11" s="1"/>
      <c r="Y11" s="1"/>
      <c r="Z11" s="1"/>
      <c r="AA11" s="1"/>
      <c r="AB11" s="1"/>
      <c r="AC11" s="1"/>
    </row>
    <row r="12" spans="1:29" s="83" customFormat="1" x14ac:dyDescent="0.2">
      <c r="A12" s="80">
        <v>4</v>
      </c>
      <c r="B12" s="81" t="s">
        <v>63</v>
      </c>
      <c r="C12" s="79">
        <f t="shared" si="1"/>
        <v>23</v>
      </c>
      <c r="D12" s="82">
        <v>7</v>
      </c>
      <c r="E12" s="82">
        <v>15</v>
      </c>
      <c r="F12" s="82">
        <v>1</v>
      </c>
      <c r="G12" s="79">
        <f t="shared" si="2"/>
        <v>142</v>
      </c>
      <c r="H12" s="82">
        <v>31</v>
      </c>
      <c r="I12" s="82">
        <v>104</v>
      </c>
      <c r="J12" s="82">
        <v>7</v>
      </c>
      <c r="K12" s="79">
        <f t="shared" si="3"/>
        <v>2804</v>
      </c>
      <c r="L12" s="82">
        <v>619</v>
      </c>
      <c r="M12" s="82">
        <v>2030</v>
      </c>
      <c r="N12" s="82">
        <v>155</v>
      </c>
      <c r="O12" s="79">
        <f t="shared" si="4"/>
        <v>482</v>
      </c>
      <c r="P12" s="82">
        <v>145</v>
      </c>
      <c r="Q12" s="82">
        <v>308</v>
      </c>
      <c r="R12" s="82">
        <v>29</v>
      </c>
      <c r="S12" s="79">
        <f t="shared" si="5"/>
        <v>134</v>
      </c>
      <c r="T12" s="82">
        <v>38</v>
      </c>
      <c r="U12" s="82">
        <v>88</v>
      </c>
      <c r="V12" s="82">
        <v>8</v>
      </c>
      <c r="W12" s="1"/>
      <c r="X12" s="1"/>
      <c r="Y12" s="1"/>
      <c r="Z12" s="1"/>
      <c r="AA12" s="1"/>
      <c r="AB12" s="1"/>
      <c r="AC12" s="1"/>
    </row>
    <row r="13" spans="1:29" s="83" customFormat="1" x14ac:dyDescent="0.2">
      <c r="A13" s="77">
        <v>5</v>
      </c>
      <c r="B13" s="78" t="s">
        <v>64</v>
      </c>
      <c r="C13" s="79">
        <f t="shared" si="1"/>
        <v>31</v>
      </c>
      <c r="D13" s="79">
        <v>12</v>
      </c>
      <c r="E13" s="79">
        <v>17</v>
      </c>
      <c r="F13" s="79">
        <v>2</v>
      </c>
      <c r="G13" s="79">
        <f t="shared" si="2"/>
        <v>148</v>
      </c>
      <c r="H13" s="79">
        <v>54</v>
      </c>
      <c r="I13" s="79">
        <v>88</v>
      </c>
      <c r="J13" s="79">
        <v>6</v>
      </c>
      <c r="K13" s="79">
        <f t="shared" si="3"/>
        <v>3195</v>
      </c>
      <c r="L13" s="79">
        <v>1286</v>
      </c>
      <c r="M13" s="79">
        <v>1804</v>
      </c>
      <c r="N13" s="79">
        <v>105</v>
      </c>
      <c r="O13" s="79">
        <f t="shared" si="4"/>
        <v>619</v>
      </c>
      <c r="P13" s="79">
        <v>306</v>
      </c>
      <c r="Q13" s="79">
        <v>286</v>
      </c>
      <c r="R13" s="79">
        <v>27</v>
      </c>
      <c r="S13" s="79">
        <f t="shared" si="5"/>
        <v>164</v>
      </c>
      <c r="T13" s="79">
        <v>84</v>
      </c>
      <c r="U13" s="79">
        <v>74</v>
      </c>
      <c r="V13" s="79">
        <v>6</v>
      </c>
      <c r="W13" s="1"/>
      <c r="X13" s="1"/>
      <c r="Y13" s="1"/>
      <c r="Z13" s="1"/>
      <c r="AA13" s="1"/>
      <c r="AB13" s="1"/>
      <c r="AC13" s="1"/>
    </row>
    <row r="14" spans="1:29" s="83" customFormat="1" x14ac:dyDescent="0.2">
      <c r="A14" s="80">
        <v>6</v>
      </c>
      <c r="B14" s="81" t="s">
        <v>65</v>
      </c>
      <c r="C14" s="79">
        <f t="shared" si="1"/>
        <v>36</v>
      </c>
      <c r="D14" s="82">
        <v>13</v>
      </c>
      <c r="E14" s="82">
        <v>22</v>
      </c>
      <c r="F14" s="82">
        <v>1</v>
      </c>
      <c r="G14" s="79">
        <f t="shared" si="2"/>
        <v>161</v>
      </c>
      <c r="H14" s="82">
        <v>57</v>
      </c>
      <c r="I14" s="82">
        <v>99</v>
      </c>
      <c r="J14" s="82">
        <v>5</v>
      </c>
      <c r="K14" s="79">
        <f t="shared" si="3"/>
        <v>3655</v>
      </c>
      <c r="L14" s="82">
        <v>1384</v>
      </c>
      <c r="M14" s="82">
        <v>2174</v>
      </c>
      <c r="N14" s="82">
        <v>97</v>
      </c>
      <c r="O14" s="79">
        <f t="shared" si="4"/>
        <v>749</v>
      </c>
      <c r="P14" s="82">
        <v>291</v>
      </c>
      <c r="Q14" s="82">
        <v>427</v>
      </c>
      <c r="R14" s="82">
        <v>31</v>
      </c>
      <c r="S14" s="79">
        <f t="shared" si="5"/>
        <v>199</v>
      </c>
      <c r="T14" s="82">
        <v>81</v>
      </c>
      <c r="U14" s="82">
        <v>110</v>
      </c>
      <c r="V14" s="82">
        <v>8</v>
      </c>
      <c r="W14" s="1"/>
      <c r="X14" s="1"/>
      <c r="Y14" s="1"/>
      <c r="Z14" s="1"/>
      <c r="AA14" s="1"/>
      <c r="AB14" s="1"/>
      <c r="AC14" s="1"/>
    </row>
    <row r="15" spans="1:29" s="83" customFormat="1" x14ac:dyDescent="0.2">
      <c r="A15" s="77">
        <v>7</v>
      </c>
      <c r="B15" s="78" t="s">
        <v>66</v>
      </c>
      <c r="C15" s="79">
        <f t="shared" si="1"/>
        <v>36</v>
      </c>
      <c r="D15" s="79">
        <v>22</v>
      </c>
      <c r="E15" s="79">
        <v>14</v>
      </c>
      <c r="F15" s="79"/>
      <c r="G15" s="79">
        <f t="shared" si="2"/>
        <v>218</v>
      </c>
      <c r="H15" s="79">
        <v>137</v>
      </c>
      <c r="I15" s="79">
        <v>81</v>
      </c>
      <c r="J15" s="79"/>
      <c r="K15" s="79">
        <f t="shared" si="3"/>
        <v>5318</v>
      </c>
      <c r="L15" s="79">
        <v>3346</v>
      </c>
      <c r="M15" s="79">
        <v>1972</v>
      </c>
      <c r="N15" s="79"/>
      <c r="O15" s="79">
        <f t="shared" si="4"/>
        <v>937</v>
      </c>
      <c r="P15" s="79">
        <v>572</v>
      </c>
      <c r="Q15" s="79">
        <v>365</v>
      </c>
      <c r="R15" s="79"/>
      <c r="S15" s="79">
        <f t="shared" si="5"/>
        <v>248</v>
      </c>
      <c r="T15" s="79">
        <v>160</v>
      </c>
      <c r="U15" s="79">
        <v>88</v>
      </c>
      <c r="V15" s="79"/>
      <c r="W15" s="1"/>
      <c r="X15" s="1"/>
      <c r="Y15" s="1"/>
      <c r="Z15" s="1"/>
      <c r="AA15" s="1"/>
      <c r="AB15" s="1"/>
      <c r="AC15" s="1"/>
    </row>
    <row r="16" spans="1:29" s="83" customFormat="1" x14ac:dyDescent="0.2">
      <c r="A16" s="80">
        <v>8</v>
      </c>
      <c r="B16" s="81" t="s">
        <v>67</v>
      </c>
      <c r="C16" s="79">
        <f t="shared" si="1"/>
        <v>22</v>
      </c>
      <c r="D16" s="82">
        <v>8</v>
      </c>
      <c r="E16" s="82">
        <v>14</v>
      </c>
      <c r="F16" s="82"/>
      <c r="G16" s="79">
        <f t="shared" si="2"/>
        <v>95</v>
      </c>
      <c r="H16" s="82">
        <v>39</v>
      </c>
      <c r="I16" s="82">
        <v>56</v>
      </c>
      <c r="J16" s="82"/>
      <c r="K16" s="79">
        <f t="shared" si="3"/>
        <v>2209</v>
      </c>
      <c r="L16" s="82">
        <v>1026</v>
      </c>
      <c r="M16" s="82">
        <v>1183</v>
      </c>
      <c r="N16" s="82"/>
      <c r="O16" s="79">
        <f t="shared" si="4"/>
        <v>417</v>
      </c>
      <c r="P16" s="82">
        <v>184</v>
      </c>
      <c r="Q16" s="82">
        <v>233</v>
      </c>
      <c r="R16" s="82"/>
      <c r="S16" s="79">
        <f t="shared" si="5"/>
        <v>107</v>
      </c>
      <c r="T16" s="82">
        <v>47</v>
      </c>
      <c r="U16" s="82">
        <v>60</v>
      </c>
      <c r="V16" s="82"/>
      <c r="W16" s="1"/>
      <c r="X16" s="1"/>
      <c r="Y16" s="1"/>
      <c r="Z16" s="1"/>
      <c r="AA16" s="1"/>
      <c r="AB16" s="1"/>
      <c r="AC16" s="1"/>
    </row>
    <row r="17" spans="1:29" s="83" customFormat="1" x14ac:dyDescent="0.2">
      <c r="A17" s="77">
        <v>9</v>
      </c>
      <c r="B17" s="78" t="s">
        <v>68</v>
      </c>
      <c r="C17" s="79">
        <f t="shared" si="1"/>
        <v>41</v>
      </c>
      <c r="D17" s="79">
        <v>11</v>
      </c>
      <c r="E17" s="79">
        <v>30</v>
      </c>
      <c r="F17" s="79"/>
      <c r="G17" s="79">
        <f t="shared" si="2"/>
        <v>176</v>
      </c>
      <c r="H17" s="79">
        <v>60</v>
      </c>
      <c r="I17" s="79">
        <v>116</v>
      </c>
      <c r="J17" s="79"/>
      <c r="K17" s="79">
        <f t="shared" si="3"/>
        <v>3997</v>
      </c>
      <c r="L17" s="79">
        <v>1376</v>
      </c>
      <c r="M17" s="79">
        <v>2621</v>
      </c>
      <c r="N17" s="79"/>
      <c r="O17" s="79">
        <f t="shared" si="4"/>
        <v>724</v>
      </c>
      <c r="P17" s="79">
        <v>253</v>
      </c>
      <c r="Q17" s="79">
        <v>471</v>
      </c>
      <c r="R17" s="79"/>
      <c r="S17" s="79">
        <f t="shared" si="5"/>
        <v>204</v>
      </c>
      <c r="T17" s="79">
        <v>74</v>
      </c>
      <c r="U17" s="79">
        <v>130</v>
      </c>
      <c r="V17" s="79"/>
      <c r="W17" s="1"/>
      <c r="X17" s="1"/>
      <c r="Y17" s="1"/>
      <c r="Z17" s="1"/>
      <c r="AA17" s="1"/>
      <c r="AB17" s="1"/>
      <c r="AC17" s="1"/>
    </row>
    <row r="18" spans="1:29" s="83" customFormat="1" x14ac:dyDescent="0.2">
      <c r="A18" s="80">
        <v>10</v>
      </c>
      <c r="B18" s="81" t="s">
        <v>69</v>
      </c>
      <c r="C18" s="79">
        <f t="shared" si="1"/>
        <v>49</v>
      </c>
      <c r="D18" s="82">
        <v>18</v>
      </c>
      <c r="E18" s="82">
        <v>29</v>
      </c>
      <c r="F18" s="82">
        <v>2</v>
      </c>
      <c r="G18" s="79">
        <f t="shared" si="2"/>
        <v>258</v>
      </c>
      <c r="H18" s="82">
        <v>92</v>
      </c>
      <c r="I18" s="82">
        <v>159</v>
      </c>
      <c r="J18" s="82">
        <v>7</v>
      </c>
      <c r="K18" s="79">
        <f t="shared" si="3"/>
        <v>6362</v>
      </c>
      <c r="L18" s="82">
        <v>2166</v>
      </c>
      <c r="M18" s="82">
        <v>4057</v>
      </c>
      <c r="N18" s="82">
        <v>139</v>
      </c>
      <c r="O18" s="79">
        <f t="shared" si="4"/>
        <v>916</v>
      </c>
      <c r="P18" s="82">
        <v>409</v>
      </c>
      <c r="Q18" s="82">
        <v>487</v>
      </c>
      <c r="R18" s="82">
        <v>20</v>
      </c>
      <c r="S18" s="79">
        <f t="shared" si="5"/>
        <v>248</v>
      </c>
      <c r="T18" s="82">
        <v>104</v>
      </c>
      <c r="U18" s="82">
        <v>139</v>
      </c>
      <c r="V18" s="82">
        <v>5</v>
      </c>
      <c r="W18" s="1"/>
      <c r="X18" s="1"/>
      <c r="Y18" s="1"/>
      <c r="Z18" s="1"/>
      <c r="AA18" s="1"/>
      <c r="AB18" s="1"/>
      <c r="AC18" s="1"/>
    </row>
    <row r="19" spans="1:29" s="83" customFormat="1" x14ac:dyDescent="0.2">
      <c r="A19" s="77">
        <v>11</v>
      </c>
      <c r="B19" s="78" t="s">
        <v>70</v>
      </c>
      <c r="C19" s="79">
        <f t="shared" si="1"/>
        <v>30</v>
      </c>
      <c r="D19" s="79">
        <v>10</v>
      </c>
      <c r="E19" s="79">
        <v>20</v>
      </c>
      <c r="F19" s="79"/>
      <c r="G19" s="79">
        <f t="shared" si="2"/>
        <v>155</v>
      </c>
      <c r="H19" s="79">
        <v>57</v>
      </c>
      <c r="I19" s="79">
        <v>98</v>
      </c>
      <c r="J19" s="79"/>
      <c r="K19" s="79">
        <f t="shared" si="3"/>
        <v>3617</v>
      </c>
      <c r="L19" s="79">
        <v>1613</v>
      </c>
      <c r="M19" s="79">
        <v>2004</v>
      </c>
      <c r="N19" s="79"/>
      <c r="O19" s="79">
        <f t="shared" si="4"/>
        <v>668</v>
      </c>
      <c r="P19" s="79">
        <v>279</v>
      </c>
      <c r="Q19" s="79">
        <v>389</v>
      </c>
      <c r="R19" s="79"/>
      <c r="S19" s="79">
        <f t="shared" si="5"/>
        <v>203</v>
      </c>
      <c r="T19" s="79">
        <v>79</v>
      </c>
      <c r="U19" s="79">
        <v>124</v>
      </c>
      <c r="V19" s="79"/>
      <c r="W19" s="1"/>
      <c r="X19" s="1"/>
      <c r="Y19" s="1"/>
      <c r="Z19" s="1"/>
      <c r="AA19" s="1"/>
      <c r="AB19" s="1"/>
      <c r="AC19" s="1"/>
    </row>
    <row r="20" spans="1:29" s="83" customFormat="1" x14ac:dyDescent="0.2">
      <c r="A20" s="80">
        <v>12</v>
      </c>
      <c r="B20" s="81" t="s">
        <v>71</v>
      </c>
      <c r="C20" s="79">
        <f t="shared" si="1"/>
        <v>24</v>
      </c>
      <c r="D20" s="82">
        <v>11</v>
      </c>
      <c r="E20" s="82">
        <v>13</v>
      </c>
      <c r="F20" s="82"/>
      <c r="G20" s="79">
        <f t="shared" si="2"/>
        <v>155</v>
      </c>
      <c r="H20" s="82">
        <v>62</v>
      </c>
      <c r="I20" s="82">
        <v>93</v>
      </c>
      <c r="J20" s="82"/>
      <c r="K20" s="79">
        <f t="shared" si="3"/>
        <v>4077</v>
      </c>
      <c r="L20" s="82">
        <v>1678</v>
      </c>
      <c r="M20" s="82">
        <v>2399</v>
      </c>
      <c r="N20" s="82"/>
      <c r="O20" s="79">
        <f t="shared" si="4"/>
        <v>620</v>
      </c>
      <c r="P20" s="82">
        <v>286</v>
      </c>
      <c r="Q20" s="82">
        <v>334</v>
      </c>
      <c r="R20" s="82"/>
      <c r="S20" s="79">
        <f t="shared" si="5"/>
        <v>182</v>
      </c>
      <c r="T20" s="82">
        <v>82</v>
      </c>
      <c r="U20" s="82">
        <v>100</v>
      </c>
      <c r="V20" s="82"/>
      <c r="W20" s="1"/>
      <c r="X20" s="1"/>
      <c r="Y20" s="1"/>
      <c r="Z20" s="1"/>
      <c r="AA20" s="1"/>
      <c r="AB20" s="1"/>
      <c r="AC20" s="1"/>
    </row>
    <row r="21" spans="1:29" s="83" customFormat="1" x14ac:dyDescent="0.2">
      <c r="A21" s="77">
        <v>13</v>
      </c>
      <c r="B21" s="78" t="s">
        <v>72</v>
      </c>
      <c r="C21" s="79">
        <f t="shared" si="1"/>
        <v>41</v>
      </c>
      <c r="D21" s="79">
        <v>8</v>
      </c>
      <c r="E21" s="79">
        <v>31</v>
      </c>
      <c r="F21" s="79">
        <v>2</v>
      </c>
      <c r="G21" s="79">
        <f t="shared" si="2"/>
        <v>272</v>
      </c>
      <c r="H21" s="79">
        <v>65</v>
      </c>
      <c r="I21" s="79">
        <v>194</v>
      </c>
      <c r="J21" s="79">
        <v>13</v>
      </c>
      <c r="K21" s="79">
        <f t="shared" si="3"/>
        <v>6195</v>
      </c>
      <c r="L21" s="79">
        <v>1309</v>
      </c>
      <c r="M21" s="79">
        <v>4547</v>
      </c>
      <c r="N21" s="79">
        <v>339</v>
      </c>
      <c r="O21" s="79">
        <f t="shared" si="4"/>
        <v>1121</v>
      </c>
      <c r="P21" s="79">
        <v>270</v>
      </c>
      <c r="Q21" s="79">
        <v>793</v>
      </c>
      <c r="R21" s="79">
        <v>58</v>
      </c>
      <c r="S21" s="79">
        <f t="shared" si="5"/>
        <v>300</v>
      </c>
      <c r="T21" s="79">
        <v>75</v>
      </c>
      <c r="U21" s="79">
        <v>207</v>
      </c>
      <c r="V21" s="79">
        <v>18</v>
      </c>
      <c r="W21" s="1"/>
      <c r="X21" s="1"/>
      <c r="Y21" s="1"/>
      <c r="Z21" s="1"/>
      <c r="AA21" s="1"/>
      <c r="AB21" s="1"/>
      <c r="AC21" s="1"/>
    </row>
    <row r="22" spans="1:29" s="83" customFormat="1" x14ac:dyDescent="0.2">
      <c r="A22" s="80">
        <v>14</v>
      </c>
      <c r="B22" s="81" t="s">
        <v>73</v>
      </c>
      <c r="C22" s="79">
        <f t="shared" si="1"/>
        <v>45</v>
      </c>
      <c r="D22" s="82">
        <v>6</v>
      </c>
      <c r="E22" s="82">
        <v>32</v>
      </c>
      <c r="F22" s="82">
        <v>7</v>
      </c>
      <c r="G22" s="79">
        <f t="shared" si="2"/>
        <v>252</v>
      </c>
      <c r="H22" s="82">
        <v>41</v>
      </c>
      <c r="I22" s="82">
        <v>191</v>
      </c>
      <c r="J22" s="82">
        <v>20</v>
      </c>
      <c r="K22" s="79">
        <f t="shared" si="3"/>
        <v>6041</v>
      </c>
      <c r="L22" s="82">
        <v>955</v>
      </c>
      <c r="M22" s="82">
        <v>4682</v>
      </c>
      <c r="N22" s="82">
        <v>404</v>
      </c>
      <c r="O22" s="79">
        <f t="shared" si="4"/>
        <v>781</v>
      </c>
      <c r="P22" s="82">
        <v>172</v>
      </c>
      <c r="Q22" s="82">
        <v>547</v>
      </c>
      <c r="R22" s="82">
        <v>62</v>
      </c>
      <c r="S22" s="79">
        <f t="shared" si="5"/>
        <v>211</v>
      </c>
      <c r="T22" s="82">
        <v>47</v>
      </c>
      <c r="U22" s="82">
        <v>147</v>
      </c>
      <c r="V22" s="82">
        <v>17</v>
      </c>
      <c r="W22" s="1"/>
      <c r="X22" s="1"/>
      <c r="Y22" s="1"/>
      <c r="Z22" s="1"/>
      <c r="AA22" s="1"/>
      <c r="AB22" s="1"/>
      <c r="AC22" s="1"/>
    </row>
    <row r="23" spans="1:29" s="83" customFormat="1" x14ac:dyDescent="0.2">
      <c r="A23" s="77">
        <v>15</v>
      </c>
      <c r="B23" s="78" t="s">
        <v>74</v>
      </c>
      <c r="C23" s="79">
        <f t="shared" si="1"/>
        <v>33</v>
      </c>
      <c r="D23" s="79">
        <v>15</v>
      </c>
      <c r="E23" s="79">
        <v>18</v>
      </c>
      <c r="F23" s="79"/>
      <c r="G23" s="79">
        <f t="shared" si="2"/>
        <v>227</v>
      </c>
      <c r="H23" s="79">
        <v>95</v>
      </c>
      <c r="I23" s="79">
        <v>132</v>
      </c>
      <c r="J23" s="79"/>
      <c r="K23" s="79">
        <f t="shared" si="3"/>
        <v>5260</v>
      </c>
      <c r="L23" s="79">
        <v>2184</v>
      </c>
      <c r="M23" s="79">
        <v>3076</v>
      </c>
      <c r="N23" s="79"/>
      <c r="O23" s="79">
        <f t="shared" si="4"/>
        <v>691</v>
      </c>
      <c r="P23" s="79">
        <v>379</v>
      </c>
      <c r="Q23" s="79">
        <v>312</v>
      </c>
      <c r="R23" s="79"/>
      <c r="S23" s="79">
        <f t="shared" si="5"/>
        <v>188</v>
      </c>
      <c r="T23" s="79">
        <v>102</v>
      </c>
      <c r="U23" s="79">
        <v>86</v>
      </c>
      <c r="V23" s="79"/>
      <c r="W23" s="1"/>
      <c r="X23" s="1"/>
      <c r="Y23" s="1"/>
      <c r="Z23" s="1"/>
      <c r="AA23" s="1"/>
      <c r="AB23" s="1"/>
      <c r="AC23" s="1"/>
    </row>
    <row r="24" spans="1:29" s="83" customFormat="1" x14ac:dyDescent="0.2">
      <c r="A24" s="80">
        <v>16</v>
      </c>
      <c r="B24" s="81" t="s">
        <v>75</v>
      </c>
      <c r="C24" s="79">
        <f t="shared" si="1"/>
        <v>43</v>
      </c>
      <c r="D24" s="82">
        <v>24</v>
      </c>
      <c r="E24" s="82">
        <v>19</v>
      </c>
      <c r="F24" s="82"/>
      <c r="G24" s="79">
        <f t="shared" si="2"/>
        <v>221</v>
      </c>
      <c r="H24" s="82">
        <v>103</v>
      </c>
      <c r="I24" s="82">
        <v>118</v>
      </c>
      <c r="J24" s="82"/>
      <c r="K24" s="79">
        <f t="shared" si="3"/>
        <v>5440</v>
      </c>
      <c r="L24" s="82">
        <v>2352</v>
      </c>
      <c r="M24" s="82">
        <v>3088</v>
      </c>
      <c r="N24" s="82"/>
      <c r="O24" s="79">
        <f t="shared" si="4"/>
        <v>868</v>
      </c>
      <c r="P24" s="82">
        <v>460</v>
      </c>
      <c r="Q24" s="82">
        <v>408</v>
      </c>
      <c r="R24" s="82"/>
      <c r="S24" s="79">
        <f t="shared" si="5"/>
        <v>262</v>
      </c>
      <c r="T24" s="82">
        <v>131</v>
      </c>
      <c r="U24" s="82">
        <v>131</v>
      </c>
      <c r="V24" s="82"/>
      <c r="W24" s="1"/>
      <c r="X24" s="1"/>
      <c r="Y24" s="1"/>
      <c r="Z24" s="1"/>
      <c r="AA24" s="1"/>
      <c r="AB24" s="1"/>
      <c r="AC24" s="1"/>
    </row>
    <row r="25" spans="1:29" s="83" customFormat="1" x14ac:dyDescent="0.2">
      <c r="A25" s="77">
        <v>17</v>
      </c>
      <c r="B25" s="78" t="s">
        <v>76</v>
      </c>
      <c r="C25" s="79">
        <f t="shared" si="1"/>
        <v>50</v>
      </c>
      <c r="D25" s="79">
        <v>23</v>
      </c>
      <c r="E25" s="79">
        <v>24</v>
      </c>
      <c r="F25" s="79">
        <v>3</v>
      </c>
      <c r="G25" s="79">
        <f t="shared" si="2"/>
        <v>311</v>
      </c>
      <c r="H25" s="79">
        <v>119</v>
      </c>
      <c r="I25" s="79">
        <v>188</v>
      </c>
      <c r="J25" s="79">
        <v>4</v>
      </c>
      <c r="K25" s="79">
        <f t="shared" si="3"/>
        <v>7346</v>
      </c>
      <c r="L25" s="79">
        <v>3007</v>
      </c>
      <c r="M25" s="79">
        <v>4163</v>
      </c>
      <c r="N25" s="79">
        <v>176</v>
      </c>
      <c r="O25" s="79">
        <f t="shared" si="4"/>
        <v>1175</v>
      </c>
      <c r="P25" s="79">
        <v>546</v>
      </c>
      <c r="Q25" s="79">
        <v>612</v>
      </c>
      <c r="R25" s="79">
        <v>17</v>
      </c>
      <c r="S25" s="79">
        <f t="shared" si="5"/>
        <v>299</v>
      </c>
      <c r="T25" s="79">
        <v>136</v>
      </c>
      <c r="U25" s="79">
        <v>159</v>
      </c>
      <c r="V25" s="79">
        <v>4</v>
      </c>
      <c r="W25" s="1"/>
      <c r="X25" s="1"/>
      <c r="Y25" s="1"/>
      <c r="Z25" s="1"/>
      <c r="AA25" s="1"/>
      <c r="AB25" s="1"/>
      <c r="AC25" s="1"/>
    </row>
    <row r="26" spans="1:29" s="83" customFormat="1" x14ac:dyDescent="0.2">
      <c r="A26" s="80">
        <v>18</v>
      </c>
      <c r="B26" s="81" t="s">
        <v>77</v>
      </c>
      <c r="C26" s="79">
        <f t="shared" si="1"/>
        <v>36</v>
      </c>
      <c r="D26" s="82">
        <v>13</v>
      </c>
      <c r="E26" s="82">
        <v>19</v>
      </c>
      <c r="F26" s="82">
        <v>4</v>
      </c>
      <c r="G26" s="79">
        <f t="shared" si="2"/>
        <v>229</v>
      </c>
      <c r="H26" s="82">
        <v>73</v>
      </c>
      <c r="I26" s="82">
        <v>139</v>
      </c>
      <c r="J26" s="82">
        <v>17</v>
      </c>
      <c r="K26" s="79">
        <f t="shared" si="3"/>
        <v>5217</v>
      </c>
      <c r="L26" s="82">
        <v>1583</v>
      </c>
      <c r="M26" s="82">
        <v>3299</v>
      </c>
      <c r="N26" s="82">
        <v>335</v>
      </c>
      <c r="O26" s="79">
        <f t="shared" si="4"/>
        <v>771</v>
      </c>
      <c r="P26" s="82">
        <v>305</v>
      </c>
      <c r="Q26" s="82">
        <v>412</v>
      </c>
      <c r="R26" s="82">
        <v>54</v>
      </c>
      <c r="S26" s="79">
        <f t="shared" si="5"/>
        <v>231</v>
      </c>
      <c r="T26" s="82">
        <v>89</v>
      </c>
      <c r="U26" s="82">
        <v>129</v>
      </c>
      <c r="V26" s="82">
        <v>13</v>
      </c>
      <c r="W26" s="1"/>
      <c r="X26" s="1"/>
      <c r="Y26" s="1"/>
      <c r="Z26" s="1"/>
      <c r="AA26" s="1"/>
      <c r="AB26" s="1"/>
      <c r="AC26" s="1"/>
    </row>
    <row r="27" spans="1:29" s="83" customFormat="1" x14ac:dyDescent="0.2">
      <c r="A27" s="77">
        <v>19</v>
      </c>
      <c r="B27" s="78" t="s">
        <v>78</v>
      </c>
      <c r="C27" s="79">
        <f t="shared" si="1"/>
        <v>38</v>
      </c>
      <c r="D27" s="79">
        <v>33</v>
      </c>
      <c r="E27" s="79">
        <v>5</v>
      </c>
      <c r="F27" s="79"/>
      <c r="G27" s="79">
        <f t="shared" si="2"/>
        <v>240</v>
      </c>
      <c r="H27" s="79">
        <v>211</v>
      </c>
      <c r="I27" s="79">
        <v>29</v>
      </c>
      <c r="J27" s="79"/>
      <c r="K27" s="79">
        <f t="shared" si="3"/>
        <v>5827</v>
      </c>
      <c r="L27" s="79">
        <v>5196</v>
      </c>
      <c r="M27" s="79">
        <v>631</v>
      </c>
      <c r="N27" s="79"/>
      <c r="O27" s="79">
        <f t="shared" si="4"/>
        <v>981</v>
      </c>
      <c r="P27" s="79">
        <v>861</v>
      </c>
      <c r="Q27" s="79">
        <v>120</v>
      </c>
      <c r="R27" s="79"/>
      <c r="S27" s="79">
        <f t="shared" si="5"/>
        <v>286</v>
      </c>
      <c r="T27" s="79">
        <v>254</v>
      </c>
      <c r="U27" s="79">
        <v>32</v>
      </c>
      <c r="V27" s="79"/>
      <c r="W27" s="1"/>
      <c r="X27" s="1"/>
      <c r="Y27" s="1"/>
      <c r="Z27" s="1"/>
      <c r="AA27" s="1"/>
      <c r="AB27" s="1"/>
      <c r="AC27" s="1"/>
    </row>
    <row r="28" spans="1:29" s="83" customFormat="1" x14ac:dyDescent="0.2">
      <c r="A28" s="80">
        <v>20</v>
      </c>
      <c r="B28" s="81" t="s">
        <v>79</v>
      </c>
      <c r="C28" s="79">
        <f t="shared" si="1"/>
        <v>39</v>
      </c>
      <c r="D28" s="82">
        <v>37</v>
      </c>
      <c r="E28" s="82">
        <v>2</v>
      </c>
      <c r="F28" s="82"/>
      <c r="G28" s="79">
        <f t="shared" si="2"/>
        <v>302</v>
      </c>
      <c r="H28" s="82">
        <v>289</v>
      </c>
      <c r="I28" s="82">
        <v>13</v>
      </c>
      <c r="J28" s="82"/>
      <c r="K28" s="79">
        <f t="shared" si="3"/>
        <v>7161</v>
      </c>
      <c r="L28" s="82">
        <v>6821</v>
      </c>
      <c r="M28" s="82">
        <v>340</v>
      </c>
      <c r="N28" s="82"/>
      <c r="O28" s="79">
        <f t="shared" si="4"/>
        <v>1215</v>
      </c>
      <c r="P28" s="82">
        <v>1149</v>
      </c>
      <c r="Q28" s="82">
        <v>66</v>
      </c>
      <c r="R28" s="82"/>
      <c r="S28" s="79">
        <f t="shared" si="5"/>
        <v>352</v>
      </c>
      <c r="T28" s="82">
        <v>334</v>
      </c>
      <c r="U28" s="82">
        <v>18</v>
      </c>
      <c r="V28" s="82"/>
      <c r="W28" s="1"/>
      <c r="X28" s="1"/>
      <c r="Y28" s="1"/>
      <c r="Z28" s="1"/>
      <c r="AA28" s="1"/>
      <c r="AB28" s="1"/>
      <c r="AC28" s="1"/>
    </row>
    <row r="29" spans="1:29" s="83" customFormat="1" x14ac:dyDescent="0.2">
      <c r="A29" s="77">
        <v>21</v>
      </c>
      <c r="B29" s="78" t="s">
        <v>80</v>
      </c>
      <c r="C29" s="79">
        <f t="shared" si="1"/>
        <v>10</v>
      </c>
      <c r="D29" s="79">
        <v>3</v>
      </c>
      <c r="E29" s="79">
        <v>7</v>
      </c>
      <c r="F29" s="79"/>
      <c r="G29" s="79">
        <f t="shared" si="2"/>
        <v>57</v>
      </c>
      <c r="H29" s="79">
        <v>26</v>
      </c>
      <c r="I29" s="79">
        <v>31</v>
      </c>
      <c r="J29" s="79"/>
      <c r="K29" s="79">
        <f t="shared" si="3"/>
        <v>1649</v>
      </c>
      <c r="L29" s="79">
        <v>748</v>
      </c>
      <c r="M29" s="79">
        <v>901</v>
      </c>
      <c r="N29" s="79"/>
      <c r="O29" s="79">
        <f t="shared" si="4"/>
        <v>184</v>
      </c>
      <c r="P29" s="79">
        <v>74</v>
      </c>
      <c r="Q29" s="79">
        <v>110</v>
      </c>
      <c r="R29" s="79"/>
      <c r="S29" s="79">
        <f t="shared" si="5"/>
        <v>50</v>
      </c>
      <c r="T29" s="79">
        <v>21</v>
      </c>
      <c r="U29" s="79">
        <v>29</v>
      </c>
      <c r="V29" s="79"/>
      <c r="W29" s="1"/>
      <c r="X29" s="1"/>
      <c r="Y29" s="1"/>
      <c r="Z29" s="1"/>
      <c r="AA29" s="1"/>
      <c r="AB29" s="1"/>
      <c r="AC29" s="1"/>
    </row>
    <row r="30" spans="1:29" s="84" customFormat="1" ht="15" customHeight="1" x14ac:dyDescent="0.25">
      <c r="A30" s="75" t="s">
        <v>81</v>
      </c>
      <c r="B30" s="75"/>
      <c r="C30" s="76">
        <f>+D30+E30+F30</f>
        <v>759</v>
      </c>
      <c r="D30" s="76">
        <f>SUM(D9:D29)</f>
        <v>339</v>
      </c>
      <c r="E30" s="76">
        <f t="shared" ref="E30:F30" si="6">SUM(E9:E29)</f>
        <v>388</v>
      </c>
      <c r="F30" s="76">
        <f t="shared" si="6"/>
        <v>32</v>
      </c>
      <c r="G30" s="76">
        <f>+H30+I30+J30</f>
        <v>4396</v>
      </c>
      <c r="H30" s="76">
        <f>SUM(H9:H29)</f>
        <v>1932</v>
      </c>
      <c r="I30" s="76">
        <f t="shared" ref="I30:J30" si="7">SUM(I9:I29)</f>
        <v>2354</v>
      </c>
      <c r="J30" s="76">
        <f t="shared" si="7"/>
        <v>110</v>
      </c>
      <c r="K30" s="76">
        <f>+L30+M30+N30</f>
        <v>104306</v>
      </c>
      <c r="L30" s="76">
        <f>SUM(L9:L29)</f>
        <v>46459</v>
      </c>
      <c r="M30" s="76">
        <f t="shared" ref="M30:N30" si="8">SUM(M9:M29)</f>
        <v>55391</v>
      </c>
      <c r="N30" s="76">
        <f t="shared" si="8"/>
        <v>2456</v>
      </c>
      <c r="O30" s="76">
        <f>+P30+Q30+R30</f>
        <v>16950</v>
      </c>
      <c r="P30" s="76">
        <f>SUM(P9:P29)</f>
        <v>8416</v>
      </c>
      <c r="Q30" s="76">
        <f t="shared" ref="Q30:R30" si="9">SUM(Q9:Q29)</f>
        <v>8092</v>
      </c>
      <c r="R30" s="76">
        <f t="shared" si="9"/>
        <v>442</v>
      </c>
      <c r="S30" s="76">
        <f>+T30+U30+V30</f>
        <v>4674</v>
      </c>
      <c r="T30" s="76">
        <f>SUM(T9:T29)</f>
        <v>2319</v>
      </c>
      <c r="U30" s="76">
        <f t="shared" ref="U30:V30" si="10">SUM(U9:U29)</f>
        <v>2249</v>
      </c>
      <c r="V30" s="76">
        <f t="shared" si="10"/>
        <v>106</v>
      </c>
      <c r="W30" s="1"/>
      <c r="X30" s="1"/>
      <c r="Y30" s="1"/>
      <c r="Z30" s="1"/>
      <c r="AA30" s="1"/>
      <c r="AB30" s="1"/>
      <c r="AC30" s="1"/>
    </row>
    <row r="31" spans="1:29" s="83" customFormat="1" x14ac:dyDescent="0.2">
      <c r="A31" s="85" t="s">
        <v>82</v>
      </c>
      <c r="B31" s="85"/>
      <c r="C31" s="79">
        <f>+D31+E31+F31</f>
        <v>667</v>
      </c>
      <c r="D31" s="79">
        <v>667</v>
      </c>
      <c r="E31" s="79"/>
      <c r="F31" s="79"/>
      <c r="G31" s="79">
        <f>+H31+I31+J31</f>
        <v>3488</v>
      </c>
      <c r="H31" s="79">
        <v>3488</v>
      </c>
      <c r="I31" s="79"/>
      <c r="J31" s="79"/>
      <c r="K31" s="79">
        <f>+L31+M31+N31</f>
        <v>83658</v>
      </c>
      <c r="L31" s="79">
        <v>83658</v>
      </c>
      <c r="M31" s="79"/>
      <c r="N31" s="79"/>
      <c r="O31" s="79">
        <f>+P31+Q31+R31</f>
        <v>13572</v>
      </c>
      <c r="P31" s="79">
        <v>13572</v>
      </c>
      <c r="Q31" s="79"/>
      <c r="R31" s="79"/>
      <c r="S31" s="79">
        <f>+T31+U31+V31</f>
        <v>4017</v>
      </c>
      <c r="T31" s="79">
        <v>4017</v>
      </c>
      <c r="U31" s="79"/>
      <c r="V31" s="79"/>
      <c r="W31" s="1"/>
      <c r="X31" s="1"/>
      <c r="Y31" s="1"/>
      <c r="Z31" s="1"/>
      <c r="AA31" s="1"/>
      <c r="AB31" s="1"/>
      <c r="AC31" s="1"/>
    </row>
    <row r="32" spans="1:29" s="83" customFormat="1" x14ac:dyDescent="0.2">
      <c r="A32" s="86" t="s">
        <v>83</v>
      </c>
      <c r="B32" s="86"/>
      <c r="C32" s="82">
        <f>+D32+E32+F32</f>
        <v>27</v>
      </c>
      <c r="D32" s="82">
        <v>14</v>
      </c>
      <c r="E32" s="82">
        <v>11</v>
      </c>
      <c r="F32" s="82">
        <v>2</v>
      </c>
      <c r="G32" s="82">
        <f>+H32+I32+J32</f>
        <v>117</v>
      </c>
      <c r="H32" s="82">
        <v>79</v>
      </c>
      <c r="I32" s="82">
        <v>33</v>
      </c>
      <c r="J32" s="82">
        <v>5</v>
      </c>
      <c r="K32" s="82">
        <f>+L32+M32+N32</f>
        <v>3027</v>
      </c>
      <c r="L32" s="82">
        <v>2096</v>
      </c>
      <c r="M32" s="82">
        <v>846</v>
      </c>
      <c r="N32" s="82">
        <v>85</v>
      </c>
      <c r="O32" s="82">
        <f>+P32+Q32+R32</f>
        <v>440</v>
      </c>
      <c r="P32" s="82">
        <v>281</v>
      </c>
      <c r="Q32" s="82">
        <v>143</v>
      </c>
      <c r="R32" s="82">
        <v>16</v>
      </c>
      <c r="S32" s="82">
        <f>+T32+U32+V32</f>
        <v>133</v>
      </c>
      <c r="T32" s="82">
        <v>86</v>
      </c>
      <c r="U32" s="82">
        <v>43</v>
      </c>
      <c r="V32" s="82">
        <v>4</v>
      </c>
      <c r="W32" s="1"/>
      <c r="X32" s="1"/>
      <c r="Y32" s="1"/>
      <c r="Z32" s="1"/>
      <c r="AA32" s="1"/>
      <c r="AB32" s="1"/>
      <c r="AC32" s="1"/>
    </row>
    <row r="33" spans="2:4" x14ac:dyDescent="0.2">
      <c r="B33" s="70" t="s">
        <v>84</v>
      </c>
    </row>
    <row r="35" spans="2:4" x14ac:dyDescent="0.2">
      <c r="D35" s="87"/>
    </row>
  </sheetData>
  <mergeCells count="23">
    <mergeCell ref="A32:B32"/>
    <mergeCell ref="P6:R6"/>
    <mergeCell ref="S6:S7"/>
    <mergeCell ref="T6:V6"/>
    <mergeCell ref="A8:B8"/>
    <mergeCell ref="A30:B30"/>
    <mergeCell ref="A31:B31"/>
    <mergeCell ref="D6:F6"/>
    <mergeCell ref="G6:G7"/>
    <mergeCell ref="H6:J6"/>
    <mergeCell ref="K6:K7"/>
    <mergeCell ref="L6:N6"/>
    <mergeCell ref="O6:O7"/>
    <mergeCell ref="A1:N1"/>
    <mergeCell ref="A3:V3"/>
    <mergeCell ref="A5:A7"/>
    <mergeCell ref="B5:B7"/>
    <mergeCell ref="C5:F5"/>
    <mergeCell ref="G5:J5"/>
    <mergeCell ref="K5:N5"/>
    <mergeCell ref="O5:R5"/>
    <mergeCell ref="S5:V5"/>
    <mergeCell ref="C6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15E6A-6406-4784-9F28-E123CC53A32F}">
  <dimension ref="A1:R37"/>
  <sheetViews>
    <sheetView workbookViewId="0">
      <selection activeCell="V8" sqref="V8"/>
    </sheetView>
  </sheetViews>
  <sheetFormatPr defaultRowHeight="12.75" x14ac:dyDescent="0.2"/>
  <cols>
    <col min="1" max="1" width="4.42578125" style="90" customWidth="1"/>
    <col min="2" max="2" width="15.5703125" style="90" customWidth="1"/>
    <col min="3" max="3" width="7" style="90" customWidth="1"/>
    <col min="4" max="4" width="5.5703125" style="90" customWidth="1"/>
    <col min="5" max="6" width="5.85546875" style="90" customWidth="1"/>
    <col min="7" max="7" width="8.140625" style="90" customWidth="1"/>
    <col min="8" max="11" width="7.42578125" style="90" customWidth="1"/>
    <col min="12" max="12" width="4.85546875" style="90" customWidth="1"/>
    <col min="13" max="15" width="5.28515625" style="90" customWidth="1"/>
    <col min="16" max="16" width="11" style="90" customWidth="1"/>
    <col min="17" max="17" width="9.5703125" style="90" customWidth="1"/>
    <col min="18" max="18" width="10.140625" style="90" customWidth="1"/>
    <col min="19" max="16384" width="9.140625" style="90"/>
  </cols>
  <sheetData>
    <row r="1" spans="1:18" x14ac:dyDescent="0.2">
      <c r="A1" s="88" t="s">
        <v>46</v>
      </c>
      <c r="B1" s="88"/>
      <c r="C1" s="88"/>
      <c r="D1" s="88"/>
      <c r="E1" s="88"/>
      <c r="F1" s="88"/>
      <c r="G1" s="88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3" spans="1:18" x14ac:dyDescent="0.2">
      <c r="A3" s="91" t="s">
        <v>85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5" spans="1:18" ht="24.75" customHeight="1" x14ac:dyDescent="0.2">
      <c r="A5" s="73" t="s">
        <v>86</v>
      </c>
      <c r="B5" s="73" t="s">
        <v>87</v>
      </c>
      <c r="C5" s="92" t="s">
        <v>50</v>
      </c>
      <c r="D5" s="73" t="s">
        <v>88</v>
      </c>
      <c r="E5" s="73"/>
      <c r="F5" s="73"/>
      <c r="G5" s="92" t="s">
        <v>89</v>
      </c>
      <c r="H5" s="73" t="s">
        <v>90</v>
      </c>
      <c r="I5" s="73"/>
      <c r="J5" s="73"/>
      <c r="K5" s="73"/>
      <c r="L5" s="73"/>
      <c r="M5" s="73" t="s">
        <v>91</v>
      </c>
      <c r="N5" s="73"/>
      <c r="O5" s="73"/>
      <c r="P5" s="73" t="s">
        <v>92</v>
      </c>
      <c r="Q5" s="73" t="s">
        <v>93</v>
      </c>
      <c r="R5" s="73"/>
    </row>
    <row r="6" spans="1:18" ht="59.25" x14ac:dyDescent="0.2">
      <c r="A6" s="73"/>
      <c r="B6" s="73"/>
      <c r="C6" s="92"/>
      <c r="D6" s="74" t="s">
        <v>94</v>
      </c>
      <c r="E6" s="74" t="s">
        <v>95</v>
      </c>
      <c r="F6" s="74" t="s">
        <v>21</v>
      </c>
      <c r="G6" s="92"/>
      <c r="H6" s="74" t="s">
        <v>96</v>
      </c>
      <c r="I6" s="74" t="s">
        <v>97</v>
      </c>
      <c r="J6" s="74" t="s">
        <v>98</v>
      </c>
      <c r="K6" s="74" t="s">
        <v>99</v>
      </c>
      <c r="L6" s="74" t="s">
        <v>100</v>
      </c>
      <c r="M6" s="74" t="s">
        <v>101</v>
      </c>
      <c r="N6" s="74" t="s">
        <v>102</v>
      </c>
      <c r="O6" s="74" t="s">
        <v>103</v>
      </c>
      <c r="P6" s="73"/>
      <c r="Q6" s="93" t="s">
        <v>104</v>
      </c>
      <c r="R6" s="93" t="s">
        <v>105</v>
      </c>
    </row>
    <row r="7" spans="1:18" x14ac:dyDescent="0.2">
      <c r="A7" s="75" t="s">
        <v>106</v>
      </c>
      <c r="B7" s="75"/>
      <c r="C7" s="76">
        <f>+C8+C14+C21+C29+C33+C34</f>
        <v>1453</v>
      </c>
      <c r="D7" s="76">
        <f>+D8+D14+D21+D29+D33+D34</f>
        <v>957</v>
      </c>
      <c r="E7" s="76">
        <f t="shared" ref="E7:R7" si="0">+E8+E14+E21+E29+E33+E34</f>
        <v>15</v>
      </c>
      <c r="F7" s="76">
        <f t="shared" si="0"/>
        <v>481</v>
      </c>
      <c r="G7" s="76">
        <f t="shared" si="0"/>
        <v>7877</v>
      </c>
      <c r="H7" s="76">
        <f t="shared" si="0"/>
        <v>392</v>
      </c>
      <c r="I7" s="76">
        <f t="shared" si="0"/>
        <v>1665</v>
      </c>
      <c r="J7" s="76">
        <f t="shared" si="0"/>
        <v>2478</v>
      </c>
      <c r="K7" s="76">
        <f t="shared" si="0"/>
        <v>2803</v>
      </c>
      <c r="L7" s="76">
        <f t="shared" si="0"/>
        <v>122</v>
      </c>
      <c r="M7" s="76">
        <f t="shared" si="0"/>
        <v>70</v>
      </c>
      <c r="N7" s="76">
        <f t="shared" si="0"/>
        <v>347</v>
      </c>
      <c r="O7" s="76">
        <f t="shared" si="0"/>
        <v>0</v>
      </c>
      <c r="P7" s="76">
        <f t="shared" si="0"/>
        <v>190991</v>
      </c>
      <c r="Q7" s="76">
        <f>+Q8+Q14+Q21+Q29+Q33+Q34</f>
        <v>178444</v>
      </c>
      <c r="R7" s="76">
        <f t="shared" si="0"/>
        <v>12547</v>
      </c>
    </row>
    <row r="8" spans="1:18" x14ac:dyDescent="0.2">
      <c r="A8" s="94" t="s">
        <v>107</v>
      </c>
      <c r="B8" s="94"/>
      <c r="C8" s="95">
        <f>SUM(C9:C13)</f>
        <v>201</v>
      </c>
      <c r="D8" s="95">
        <f t="shared" ref="D8:R8" si="1">SUM(D9:D13)</f>
        <v>167</v>
      </c>
      <c r="E8" s="95">
        <f t="shared" si="1"/>
        <v>12</v>
      </c>
      <c r="F8" s="95">
        <f t="shared" si="1"/>
        <v>22</v>
      </c>
      <c r="G8" s="95">
        <f>SUM(G9:G13)</f>
        <v>1043</v>
      </c>
      <c r="H8" s="95">
        <f t="shared" si="1"/>
        <v>49</v>
      </c>
      <c r="I8" s="95">
        <f t="shared" si="1"/>
        <v>239</v>
      </c>
      <c r="J8" s="95">
        <f t="shared" si="1"/>
        <v>305</v>
      </c>
      <c r="K8" s="95">
        <f t="shared" si="1"/>
        <v>293</v>
      </c>
      <c r="L8" s="95">
        <f t="shared" si="1"/>
        <v>15</v>
      </c>
      <c r="M8" s="95">
        <f t="shared" si="1"/>
        <v>18</v>
      </c>
      <c r="N8" s="95">
        <f t="shared" si="1"/>
        <v>124</v>
      </c>
      <c r="O8" s="95">
        <f t="shared" si="1"/>
        <v>0</v>
      </c>
      <c r="P8" s="95">
        <f t="shared" si="1"/>
        <v>25223</v>
      </c>
      <c r="Q8" s="95">
        <f t="shared" si="1"/>
        <v>21349</v>
      </c>
      <c r="R8" s="95">
        <f t="shared" si="1"/>
        <v>3874</v>
      </c>
    </row>
    <row r="9" spans="1:18" x14ac:dyDescent="0.2">
      <c r="A9" s="96">
        <v>1</v>
      </c>
      <c r="B9" s="97" t="s">
        <v>108</v>
      </c>
      <c r="C9" s="98">
        <f>SUM(D9:F9)</f>
        <v>53</v>
      </c>
      <c r="D9" s="98">
        <v>37</v>
      </c>
      <c r="E9" s="98">
        <v>10</v>
      </c>
      <c r="F9" s="98">
        <v>6</v>
      </c>
      <c r="G9" s="98">
        <f>SUM(H9:O9)</f>
        <v>294</v>
      </c>
      <c r="H9" s="98">
        <v>46</v>
      </c>
      <c r="I9" s="98">
        <v>57</v>
      </c>
      <c r="J9" s="98">
        <v>81</v>
      </c>
      <c r="K9" s="98">
        <v>69</v>
      </c>
      <c r="L9" s="98">
        <v>8</v>
      </c>
      <c r="M9" s="98">
        <v>8</v>
      </c>
      <c r="N9" s="98">
        <v>25</v>
      </c>
      <c r="O9" s="98"/>
      <c r="P9" s="98">
        <f>SUM(Q9:R9)</f>
        <v>7331</v>
      </c>
      <c r="Q9" s="98">
        <v>6496</v>
      </c>
      <c r="R9" s="98">
        <v>835</v>
      </c>
    </row>
    <row r="10" spans="1:18" x14ac:dyDescent="0.2">
      <c r="A10" s="96">
        <v>2</v>
      </c>
      <c r="B10" s="97" t="s">
        <v>109</v>
      </c>
      <c r="C10" s="98">
        <f t="shared" ref="C10:C13" si="2">SUM(D10:F10)</f>
        <v>31</v>
      </c>
      <c r="D10" s="98">
        <v>31</v>
      </c>
      <c r="E10" s="98"/>
      <c r="F10" s="98"/>
      <c r="G10" s="98">
        <f t="shared" ref="G10:G13" si="3">SUM(H10:O10)</f>
        <v>137</v>
      </c>
      <c r="H10" s="98"/>
      <c r="I10" s="98">
        <v>35</v>
      </c>
      <c r="J10" s="98">
        <v>41</v>
      </c>
      <c r="K10" s="98">
        <v>40</v>
      </c>
      <c r="L10" s="98"/>
      <c r="M10" s="98">
        <v>3</v>
      </c>
      <c r="N10" s="98">
        <v>18</v>
      </c>
      <c r="O10" s="98"/>
      <c r="P10" s="98">
        <f t="shared" ref="P10:P13" si="4">SUM(Q10:R10)</f>
        <v>3195</v>
      </c>
      <c r="Q10" s="98">
        <v>2579</v>
      </c>
      <c r="R10" s="98">
        <v>616</v>
      </c>
    </row>
    <row r="11" spans="1:18" x14ac:dyDescent="0.2">
      <c r="A11" s="96">
        <v>3</v>
      </c>
      <c r="B11" s="97" t="s">
        <v>68</v>
      </c>
      <c r="C11" s="98">
        <f t="shared" si="2"/>
        <v>41</v>
      </c>
      <c r="D11" s="98">
        <v>38</v>
      </c>
      <c r="E11" s="98"/>
      <c r="F11" s="98">
        <v>3</v>
      </c>
      <c r="G11" s="98">
        <f t="shared" si="3"/>
        <v>175</v>
      </c>
      <c r="H11" s="98"/>
      <c r="I11" s="98">
        <v>56</v>
      </c>
      <c r="J11" s="98">
        <v>45</v>
      </c>
      <c r="K11" s="98">
        <v>53</v>
      </c>
      <c r="L11" s="98">
        <v>7</v>
      </c>
      <c r="M11" s="98">
        <v>2</v>
      </c>
      <c r="N11" s="98">
        <v>12</v>
      </c>
      <c r="O11" s="98"/>
      <c r="P11" s="98">
        <f t="shared" si="4"/>
        <v>3997</v>
      </c>
      <c r="Q11" s="98">
        <v>3749</v>
      </c>
      <c r="R11" s="98">
        <v>248</v>
      </c>
    </row>
    <row r="12" spans="1:18" x14ac:dyDescent="0.2">
      <c r="A12" s="96">
        <v>4</v>
      </c>
      <c r="B12" s="97" t="s">
        <v>74</v>
      </c>
      <c r="C12" s="98">
        <f t="shared" si="2"/>
        <v>33</v>
      </c>
      <c r="D12" s="98">
        <v>30</v>
      </c>
      <c r="E12" s="98"/>
      <c r="F12" s="98">
        <v>3</v>
      </c>
      <c r="G12" s="98">
        <f t="shared" si="3"/>
        <v>227</v>
      </c>
      <c r="H12" s="98">
        <v>1</v>
      </c>
      <c r="I12" s="98">
        <v>38</v>
      </c>
      <c r="J12" s="98">
        <v>67</v>
      </c>
      <c r="K12" s="98">
        <v>62</v>
      </c>
      <c r="L12" s="98"/>
      <c r="M12" s="98">
        <v>5</v>
      </c>
      <c r="N12" s="98">
        <v>54</v>
      </c>
      <c r="O12" s="98"/>
      <c r="P12" s="98">
        <f t="shared" si="4"/>
        <v>5260</v>
      </c>
      <c r="Q12" s="98">
        <v>3898</v>
      </c>
      <c r="R12" s="98">
        <v>1362</v>
      </c>
    </row>
    <row r="13" spans="1:18" x14ac:dyDescent="0.2">
      <c r="A13" s="96">
        <v>5</v>
      </c>
      <c r="B13" s="97" t="s">
        <v>75</v>
      </c>
      <c r="C13" s="98">
        <f t="shared" si="2"/>
        <v>43</v>
      </c>
      <c r="D13" s="98">
        <v>31</v>
      </c>
      <c r="E13" s="98">
        <v>2</v>
      </c>
      <c r="F13" s="98">
        <v>10</v>
      </c>
      <c r="G13" s="98">
        <f t="shared" si="3"/>
        <v>210</v>
      </c>
      <c r="H13" s="98">
        <v>2</v>
      </c>
      <c r="I13" s="98">
        <v>53</v>
      </c>
      <c r="J13" s="98">
        <v>71</v>
      </c>
      <c r="K13" s="98">
        <v>69</v>
      </c>
      <c r="L13" s="98"/>
      <c r="M13" s="98"/>
      <c r="N13" s="98">
        <v>15</v>
      </c>
      <c r="O13" s="98"/>
      <c r="P13" s="98">
        <f t="shared" si="4"/>
        <v>5440</v>
      </c>
      <c r="Q13" s="98">
        <v>4627</v>
      </c>
      <c r="R13" s="98">
        <v>813</v>
      </c>
    </row>
    <row r="14" spans="1:18" x14ac:dyDescent="0.2">
      <c r="A14" s="94" t="s">
        <v>110</v>
      </c>
      <c r="B14" s="94"/>
      <c r="C14" s="95">
        <f>SUM(C15:C20)</f>
        <v>240</v>
      </c>
      <c r="D14" s="95">
        <f t="shared" ref="D14:R14" si="5">SUM(D15:D20)</f>
        <v>210</v>
      </c>
      <c r="E14" s="95">
        <f t="shared" si="5"/>
        <v>0</v>
      </c>
      <c r="F14" s="95">
        <f t="shared" si="5"/>
        <v>30</v>
      </c>
      <c r="G14" s="95">
        <f t="shared" si="5"/>
        <v>1433</v>
      </c>
      <c r="H14" s="95">
        <f t="shared" si="5"/>
        <v>108</v>
      </c>
      <c r="I14" s="95">
        <f t="shared" si="5"/>
        <v>282</v>
      </c>
      <c r="J14" s="95">
        <f t="shared" si="5"/>
        <v>398</v>
      </c>
      <c r="K14" s="95">
        <f t="shared" si="5"/>
        <v>472</v>
      </c>
      <c r="L14" s="95">
        <f t="shared" si="5"/>
        <v>33</v>
      </c>
      <c r="M14" s="95">
        <f t="shared" si="5"/>
        <v>16</v>
      </c>
      <c r="N14" s="95">
        <f t="shared" si="5"/>
        <v>124</v>
      </c>
      <c r="O14" s="95">
        <f t="shared" si="5"/>
        <v>0</v>
      </c>
      <c r="P14" s="95">
        <f t="shared" si="5"/>
        <v>35278</v>
      </c>
      <c r="Q14" s="95">
        <f t="shared" si="5"/>
        <v>30438</v>
      </c>
      <c r="R14" s="95">
        <f t="shared" si="5"/>
        <v>4840</v>
      </c>
    </row>
    <row r="15" spans="1:18" x14ac:dyDescent="0.2">
      <c r="A15" s="96">
        <v>1</v>
      </c>
      <c r="B15" s="97" t="s">
        <v>60</v>
      </c>
      <c r="C15" s="98">
        <f t="shared" ref="C15:C20" si="6">SUM(D15:F15)</f>
        <v>36</v>
      </c>
      <c r="D15" s="98">
        <v>35</v>
      </c>
      <c r="E15" s="98"/>
      <c r="F15" s="98">
        <v>1</v>
      </c>
      <c r="G15" s="98">
        <f t="shared" ref="G15:G20" si="7">SUM(H15:O15)</f>
        <v>218</v>
      </c>
      <c r="H15" s="98">
        <v>5</v>
      </c>
      <c r="I15" s="98">
        <v>44</v>
      </c>
      <c r="J15" s="98">
        <v>62</v>
      </c>
      <c r="K15" s="98">
        <v>76</v>
      </c>
      <c r="L15" s="98">
        <v>2</v>
      </c>
      <c r="M15" s="98">
        <v>2</v>
      </c>
      <c r="N15" s="98">
        <v>27</v>
      </c>
      <c r="O15" s="98"/>
      <c r="P15" s="98">
        <f t="shared" ref="P15:P34" si="8">SUM(Q15:R15)</f>
        <v>5825</v>
      </c>
      <c r="Q15" s="98">
        <v>4622</v>
      </c>
      <c r="R15" s="98">
        <v>1203</v>
      </c>
    </row>
    <row r="16" spans="1:18" x14ac:dyDescent="0.2">
      <c r="A16" s="96">
        <v>2</v>
      </c>
      <c r="B16" s="97" t="s">
        <v>62</v>
      </c>
      <c r="C16" s="98">
        <f t="shared" si="6"/>
        <v>43</v>
      </c>
      <c r="D16" s="98">
        <v>36</v>
      </c>
      <c r="E16" s="98"/>
      <c r="F16" s="98">
        <v>7</v>
      </c>
      <c r="G16" s="98">
        <f t="shared" si="7"/>
        <v>226</v>
      </c>
      <c r="H16" s="98">
        <v>6</v>
      </c>
      <c r="I16" s="98">
        <v>48</v>
      </c>
      <c r="J16" s="98">
        <v>79</v>
      </c>
      <c r="K16" s="98">
        <v>74</v>
      </c>
      <c r="L16" s="98">
        <v>2</v>
      </c>
      <c r="M16" s="98"/>
      <c r="N16" s="98">
        <v>17</v>
      </c>
      <c r="O16" s="98"/>
      <c r="P16" s="98">
        <f t="shared" si="8"/>
        <v>5780</v>
      </c>
      <c r="Q16" s="98">
        <v>4964</v>
      </c>
      <c r="R16" s="98">
        <v>816</v>
      </c>
    </row>
    <row r="17" spans="1:18" x14ac:dyDescent="0.2">
      <c r="A17" s="96">
        <v>3</v>
      </c>
      <c r="B17" s="97" t="s">
        <v>63</v>
      </c>
      <c r="C17" s="98">
        <f t="shared" si="6"/>
        <v>23</v>
      </c>
      <c r="D17" s="98">
        <v>22</v>
      </c>
      <c r="E17" s="98"/>
      <c r="F17" s="98">
        <v>1</v>
      </c>
      <c r="G17" s="98">
        <f t="shared" si="7"/>
        <v>139</v>
      </c>
      <c r="H17" s="98"/>
      <c r="I17" s="98">
        <v>24</v>
      </c>
      <c r="J17" s="98">
        <v>37</v>
      </c>
      <c r="K17" s="98">
        <v>43</v>
      </c>
      <c r="L17" s="98">
        <v>12</v>
      </c>
      <c r="M17" s="98"/>
      <c r="N17" s="98">
        <v>23</v>
      </c>
      <c r="O17" s="98"/>
      <c r="P17" s="98">
        <f t="shared" si="8"/>
        <v>2804</v>
      </c>
      <c r="Q17" s="98">
        <v>2401</v>
      </c>
      <c r="R17" s="98">
        <v>403</v>
      </c>
    </row>
    <row r="18" spans="1:18" x14ac:dyDescent="0.2">
      <c r="A18" s="96">
        <v>4</v>
      </c>
      <c r="B18" s="97" t="s">
        <v>79</v>
      </c>
      <c r="C18" s="98">
        <f t="shared" si="6"/>
        <v>39</v>
      </c>
      <c r="D18" s="98">
        <v>31</v>
      </c>
      <c r="E18" s="98"/>
      <c r="F18" s="98">
        <v>8</v>
      </c>
      <c r="G18" s="98">
        <f t="shared" si="7"/>
        <v>302</v>
      </c>
      <c r="H18" s="98">
        <v>63</v>
      </c>
      <c r="I18" s="98">
        <v>68</v>
      </c>
      <c r="J18" s="98">
        <v>79</v>
      </c>
      <c r="K18" s="98">
        <v>87</v>
      </c>
      <c r="L18" s="98">
        <v>5</v>
      </c>
      <c r="M18" s="98"/>
      <c r="N18" s="98"/>
      <c r="O18" s="98"/>
      <c r="P18" s="98">
        <f t="shared" si="8"/>
        <v>7161</v>
      </c>
      <c r="Q18" s="98">
        <v>7161</v>
      </c>
      <c r="R18" s="98"/>
    </row>
    <row r="19" spans="1:18" x14ac:dyDescent="0.2">
      <c r="A19" s="96">
        <v>5</v>
      </c>
      <c r="B19" s="97" t="s">
        <v>69</v>
      </c>
      <c r="C19" s="98">
        <f t="shared" si="6"/>
        <v>49</v>
      </c>
      <c r="D19" s="98">
        <v>44</v>
      </c>
      <c r="E19" s="98"/>
      <c r="F19" s="98">
        <v>5</v>
      </c>
      <c r="G19" s="98">
        <f t="shared" si="7"/>
        <v>244</v>
      </c>
      <c r="H19" s="98">
        <v>6</v>
      </c>
      <c r="I19" s="98">
        <v>46</v>
      </c>
      <c r="J19" s="98">
        <v>69</v>
      </c>
      <c r="K19" s="98">
        <v>87</v>
      </c>
      <c r="L19" s="98">
        <v>8</v>
      </c>
      <c r="M19" s="98">
        <v>13</v>
      </c>
      <c r="N19" s="98">
        <v>15</v>
      </c>
      <c r="O19" s="98"/>
      <c r="P19" s="98">
        <f t="shared" si="8"/>
        <v>6362</v>
      </c>
      <c r="Q19" s="98">
        <v>4992</v>
      </c>
      <c r="R19" s="98">
        <v>1370</v>
      </c>
    </row>
    <row r="20" spans="1:18" x14ac:dyDescent="0.2">
      <c r="A20" s="96">
        <v>6</v>
      </c>
      <c r="B20" s="97" t="s">
        <v>76</v>
      </c>
      <c r="C20" s="98">
        <f t="shared" si="6"/>
        <v>50</v>
      </c>
      <c r="D20" s="98">
        <v>42</v>
      </c>
      <c r="E20" s="98"/>
      <c r="F20" s="98">
        <v>8</v>
      </c>
      <c r="G20" s="98">
        <f t="shared" si="7"/>
        <v>304</v>
      </c>
      <c r="H20" s="98">
        <v>28</v>
      </c>
      <c r="I20" s="98">
        <v>52</v>
      </c>
      <c r="J20" s="98">
        <v>72</v>
      </c>
      <c r="K20" s="98">
        <v>105</v>
      </c>
      <c r="L20" s="98">
        <v>4</v>
      </c>
      <c r="M20" s="98">
        <v>1</v>
      </c>
      <c r="N20" s="98">
        <v>42</v>
      </c>
      <c r="O20" s="98"/>
      <c r="P20" s="98">
        <f t="shared" si="8"/>
        <v>7346</v>
      </c>
      <c r="Q20" s="98">
        <v>6298</v>
      </c>
      <c r="R20" s="98">
        <v>1048</v>
      </c>
    </row>
    <row r="21" spans="1:18" x14ac:dyDescent="0.2">
      <c r="A21" s="94" t="s">
        <v>111</v>
      </c>
      <c r="B21" s="94"/>
      <c r="C21" s="95">
        <f>SUM(C22:C28)</f>
        <v>222</v>
      </c>
      <c r="D21" s="95">
        <f t="shared" ref="D21:R21" si="9">SUM(D22:D28)</f>
        <v>199</v>
      </c>
      <c r="E21" s="95">
        <f t="shared" si="9"/>
        <v>2</v>
      </c>
      <c r="F21" s="95">
        <f t="shared" si="9"/>
        <v>21</v>
      </c>
      <c r="G21" s="95">
        <f t="shared" si="9"/>
        <v>1200</v>
      </c>
      <c r="H21" s="95">
        <f t="shared" si="9"/>
        <v>91</v>
      </c>
      <c r="I21" s="95">
        <f t="shared" si="9"/>
        <v>273</v>
      </c>
      <c r="J21" s="95">
        <f t="shared" si="9"/>
        <v>361</v>
      </c>
      <c r="K21" s="95">
        <f t="shared" si="9"/>
        <v>389</v>
      </c>
      <c r="L21" s="95">
        <f t="shared" si="9"/>
        <v>10</v>
      </c>
      <c r="M21" s="95">
        <f t="shared" si="9"/>
        <v>14</v>
      </c>
      <c r="N21" s="95">
        <f t="shared" si="9"/>
        <v>62</v>
      </c>
      <c r="O21" s="95">
        <f t="shared" si="9"/>
        <v>0</v>
      </c>
      <c r="P21" s="95">
        <f t="shared" si="9"/>
        <v>29193</v>
      </c>
      <c r="Q21" s="95">
        <f t="shared" si="9"/>
        <v>26826</v>
      </c>
      <c r="R21" s="95">
        <f t="shared" si="9"/>
        <v>2367</v>
      </c>
    </row>
    <row r="22" spans="1:18" x14ac:dyDescent="0.2">
      <c r="A22" s="96">
        <v>1</v>
      </c>
      <c r="B22" s="97" t="s">
        <v>80</v>
      </c>
      <c r="C22" s="98">
        <f t="shared" ref="C22:C28" si="10">SUM(D22:F22)</f>
        <v>10</v>
      </c>
      <c r="D22" s="98">
        <v>6</v>
      </c>
      <c r="E22" s="98"/>
      <c r="F22" s="98">
        <v>4</v>
      </c>
      <c r="G22" s="98">
        <f t="shared" ref="G22:G28" si="11">SUM(H22:O22)</f>
        <v>56</v>
      </c>
      <c r="H22" s="98">
        <v>11</v>
      </c>
      <c r="I22" s="98">
        <v>11</v>
      </c>
      <c r="J22" s="98">
        <v>14</v>
      </c>
      <c r="K22" s="98">
        <v>14</v>
      </c>
      <c r="L22" s="98">
        <v>1</v>
      </c>
      <c r="M22" s="98">
        <v>1</v>
      </c>
      <c r="N22" s="98">
        <v>4</v>
      </c>
      <c r="O22" s="98"/>
      <c r="P22" s="98">
        <f t="shared" si="8"/>
        <v>1649</v>
      </c>
      <c r="Q22" s="98">
        <v>1557</v>
      </c>
      <c r="R22" s="98">
        <v>92</v>
      </c>
    </row>
    <row r="23" spans="1:18" x14ac:dyDescent="0.2">
      <c r="A23" s="96">
        <v>2</v>
      </c>
      <c r="B23" s="97" t="s">
        <v>112</v>
      </c>
      <c r="C23" s="98">
        <f t="shared" si="10"/>
        <v>38</v>
      </c>
      <c r="D23" s="98">
        <v>29</v>
      </c>
      <c r="E23" s="98"/>
      <c r="F23" s="98">
        <v>9</v>
      </c>
      <c r="G23" s="98">
        <f t="shared" si="11"/>
        <v>240</v>
      </c>
      <c r="H23" s="98">
        <v>9</v>
      </c>
      <c r="I23" s="98">
        <v>60</v>
      </c>
      <c r="J23" s="98">
        <v>82</v>
      </c>
      <c r="K23" s="98">
        <v>88</v>
      </c>
      <c r="L23" s="98"/>
      <c r="M23" s="98"/>
      <c r="N23" s="98">
        <v>1</v>
      </c>
      <c r="O23" s="98"/>
      <c r="P23" s="98">
        <f t="shared" si="8"/>
        <v>5827</v>
      </c>
      <c r="Q23" s="98">
        <v>5813</v>
      </c>
      <c r="R23" s="98">
        <v>14</v>
      </c>
    </row>
    <row r="24" spans="1:18" x14ac:dyDescent="0.2">
      <c r="A24" s="96">
        <v>3</v>
      </c>
      <c r="B24" s="97" t="s">
        <v>65</v>
      </c>
      <c r="C24" s="98">
        <f t="shared" si="10"/>
        <v>36</v>
      </c>
      <c r="D24" s="98">
        <v>33</v>
      </c>
      <c r="E24" s="98"/>
      <c r="F24" s="98">
        <v>3</v>
      </c>
      <c r="G24" s="98">
        <f t="shared" si="11"/>
        <v>159</v>
      </c>
      <c r="H24" s="98">
        <v>5</v>
      </c>
      <c r="I24" s="98">
        <v>41</v>
      </c>
      <c r="J24" s="98">
        <v>45</v>
      </c>
      <c r="K24" s="98">
        <v>51</v>
      </c>
      <c r="L24" s="98">
        <v>2</v>
      </c>
      <c r="M24" s="98"/>
      <c r="N24" s="98">
        <v>15</v>
      </c>
      <c r="O24" s="98"/>
      <c r="P24" s="98">
        <f t="shared" si="8"/>
        <v>3655</v>
      </c>
      <c r="Q24" s="98">
        <v>3266</v>
      </c>
      <c r="R24" s="98">
        <v>389</v>
      </c>
    </row>
    <row r="25" spans="1:18" x14ac:dyDescent="0.2">
      <c r="A25" s="96">
        <v>4</v>
      </c>
      <c r="B25" s="97" t="s">
        <v>67</v>
      </c>
      <c r="C25" s="98">
        <f t="shared" si="10"/>
        <v>22</v>
      </c>
      <c r="D25" s="98">
        <v>22</v>
      </c>
      <c r="E25" s="98"/>
      <c r="F25" s="98"/>
      <c r="G25" s="98">
        <f t="shared" si="11"/>
        <v>94</v>
      </c>
      <c r="H25" s="98">
        <v>5</v>
      </c>
      <c r="I25" s="98">
        <v>22</v>
      </c>
      <c r="J25" s="98">
        <v>27</v>
      </c>
      <c r="K25" s="98">
        <v>34</v>
      </c>
      <c r="L25" s="98">
        <v>1</v>
      </c>
      <c r="M25" s="98">
        <v>4</v>
      </c>
      <c r="N25" s="98">
        <v>1</v>
      </c>
      <c r="O25" s="98"/>
      <c r="P25" s="98">
        <f t="shared" si="8"/>
        <v>2209</v>
      </c>
      <c r="Q25" s="98">
        <v>2143</v>
      </c>
      <c r="R25" s="98">
        <v>66</v>
      </c>
    </row>
    <row r="26" spans="1:18" x14ac:dyDescent="0.2">
      <c r="A26" s="96">
        <v>5</v>
      </c>
      <c r="B26" s="97" t="s">
        <v>70</v>
      </c>
      <c r="C26" s="98">
        <f t="shared" si="10"/>
        <v>30</v>
      </c>
      <c r="D26" s="98">
        <v>28</v>
      </c>
      <c r="E26" s="98">
        <v>2</v>
      </c>
      <c r="F26" s="98"/>
      <c r="G26" s="98">
        <f t="shared" si="11"/>
        <v>152</v>
      </c>
      <c r="H26" s="98">
        <v>4</v>
      </c>
      <c r="I26" s="98">
        <v>33</v>
      </c>
      <c r="J26" s="98">
        <v>50</v>
      </c>
      <c r="K26" s="98">
        <v>62</v>
      </c>
      <c r="L26" s="98"/>
      <c r="M26" s="98"/>
      <c r="N26" s="98">
        <v>3</v>
      </c>
      <c r="O26" s="98"/>
      <c r="P26" s="98">
        <f t="shared" si="8"/>
        <v>3617</v>
      </c>
      <c r="Q26" s="98">
        <v>3535</v>
      </c>
      <c r="R26" s="98">
        <v>82</v>
      </c>
    </row>
    <row r="27" spans="1:18" x14ac:dyDescent="0.2">
      <c r="A27" s="96">
        <v>6</v>
      </c>
      <c r="B27" s="97" t="s">
        <v>72</v>
      </c>
      <c r="C27" s="98">
        <f t="shared" si="10"/>
        <v>41</v>
      </c>
      <c r="D27" s="98">
        <v>39</v>
      </c>
      <c r="E27" s="98"/>
      <c r="F27" s="98">
        <v>2</v>
      </c>
      <c r="G27" s="98">
        <f t="shared" si="11"/>
        <v>270</v>
      </c>
      <c r="H27" s="98">
        <v>44</v>
      </c>
      <c r="I27" s="98">
        <v>58</v>
      </c>
      <c r="J27" s="98">
        <v>76</v>
      </c>
      <c r="K27" s="98">
        <v>80</v>
      </c>
      <c r="L27" s="98">
        <v>1</v>
      </c>
      <c r="M27" s="98"/>
      <c r="N27" s="98">
        <v>11</v>
      </c>
      <c r="O27" s="98"/>
      <c r="P27" s="98">
        <f t="shared" si="8"/>
        <v>6195</v>
      </c>
      <c r="Q27" s="98">
        <v>5950</v>
      </c>
      <c r="R27" s="98">
        <v>245</v>
      </c>
    </row>
    <row r="28" spans="1:18" x14ac:dyDescent="0.2">
      <c r="A28" s="96">
        <v>7</v>
      </c>
      <c r="B28" s="97" t="s">
        <v>73</v>
      </c>
      <c r="C28" s="98">
        <f t="shared" si="10"/>
        <v>45</v>
      </c>
      <c r="D28" s="98">
        <v>42</v>
      </c>
      <c r="E28" s="98"/>
      <c r="F28" s="98">
        <v>3</v>
      </c>
      <c r="G28" s="98">
        <f t="shared" si="11"/>
        <v>229</v>
      </c>
      <c r="H28" s="98">
        <v>13</v>
      </c>
      <c r="I28" s="98">
        <v>48</v>
      </c>
      <c r="J28" s="98">
        <v>67</v>
      </c>
      <c r="K28" s="98">
        <v>60</v>
      </c>
      <c r="L28" s="98">
        <v>5</v>
      </c>
      <c r="M28" s="98">
        <v>9</v>
      </c>
      <c r="N28" s="98">
        <v>27</v>
      </c>
      <c r="O28" s="98"/>
      <c r="P28" s="98">
        <f t="shared" si="8"/>
        <v>6041</v>
      </c>
      <c r="Q28" s="98">
        <v>4562</v>
      </c>
      <c r="R28" s="98">
        <v>1479</v>
      </c>
    </row>
    <row r="29" spans="1:18" x14ac:dyDescent="0.2">
      <c r="A29" s="94" t="s">
        <v>113</v>
      </c>
      <c r="B29" s="94"/>
      <c r="C29" s="95">
        <f>SUM(C30:C32)</f>
        <v>96</v>
      </c>
      <c r="D29" s="95">
        <f t="shared" ref="D29:R29" si="12">SUM(D30:D32)</f>
        <v>89</v>
      </c>
      <c r="E29" s="95">
        <f t="shared" si="12"/>
        <v>0</v>
      </c>
      <c r="F29" s="95">
        <f t="shared" si="12"/>
        <v>7</v>
      </c>
      <c r="G29" s="95">
        <f t="shared" si="12"/>
        <v>596</v>
      </c>
      <c r="H29" s="95">
        <f t="shared" si="12"/>
        <v>31</v>
      </c>
      <c r="I29" s="95">
        <f t="shared" si="12"/>
        <v>123</v>
      </c>
      <c r="J29" s="95">
        <f t="shared" si="12"/>
        <v>176</v>
      </c>
      <c r="K29" s="95">
        <f t="shared" si="12"/>
        <v>201</v>
      </c>
      <c r="L29" s="95">
        <f t="shared" si="12"/>
        <v>6</v>
      </c>
      <c r="M29" s="95">
        <f t="shared" si="12"/>
        <v>22</v>
      </c>
      <c r="N29" s="95">
        <f t="shared" si="12"/>
        <v>37</v>
      </c>
      <c r="O29" s="95">
        <f t="shared" si="12"/>
        <v>0</v>
      </c>
      <c r="P29" s="95">
        <f t="shared" si="12"/>
        <v>14612</v>
      </c>
      <c r="Q29" s="95">
        <f t="shared" si="12"/>
        <v>13146</v>
      </c>
      <c r="R29" s="95">
        <f t="shared" si="12"/>
        <v>1466</v>
      </c>
    </row>
    <row r="30" spans="1:18" x14ac:dyDescent="0.2">
      <c r="A30" s="96">
        <v>1</v>
      </c>
      <c r="B30" s="97" t="s">
        <v>66</v>
      </c>
      <c r="C30" s="98">
        <f>SUM(D30:F30)</f>
        <v>36</v>
      </c>
      <c r="D30" s="98">
        <v>31</v>
      </c>
      <c r="E30" s="98"/>
      <c r="F30" s="98">
        <v>5</v>
      </c>
      <c r="G30" s="98">
        <f>SUM(H30:O30)</f>
        <v>218</v>
      </c>
      <c r="H30" s="98">
        <v>18</v>
      </c>
      <c r="I30" s="98">
        <v>48</v>
      </c>
      <c r="J30" s="98">
        <v>70</v>
      </c>
      <c r="K30" s="98">
        <v>72</v>
      </c>
      <c r="L30" s="98">
        <v>1</v>
      </c>
      <c r="M30" s="98">
        <v>3</v>
      </c>
      <c r="N30" s="98">
        <v>6</v>
      </c>
      <c r="O30" s="98"/>
      <c r="P30" s="98">
        <f t="shared" si="8"/>
        <v>5318</v>
      </c>
      <c r="Q30" s="98">
        <v>5150</v>
      </c>
      <c r="R30" s="98">
        <v>168</v>
      </c>
    </row>
    <row r="31" spans="1:18" x14ac:dyDescent="0.2">
      <c r="A31" s="96">
        <v>2</v>
      </c>
      <c r="B31" s="97" t="s">
        <v>71</v>
      </c>
      <c r="C31" s="98">
        <f>SUM(D31:F31)</f>
        <v>24</v>
      </c>
      <c r="D31" s="98">
        <v>24</v>
      </c>
      <c r="E31" s="98"/>
      <c r="F31" s="98"/>
      <c r="G31" s="98">
        <f t="shared" ref="G31:G32" si="13">SUM(H31:O31)</f>
        <v>151</v>
      </c>
      <c r="H31" s="98"/>
      <c r="I31" s="98">
        <v>30</v>
      </c>
      <c r="J31" s="98">
        <v>44</v>
      </c>
      <c r="K31" s="98">
        <v>54</v>
      </c>
      <c r="L31" s="98">
        <v>2</v>
      </c>
      <c r="M31" s="98">
        <v>17</v>
      </c>
      <c r="N31" s="98">
        <v>4</v>
      </c>
      <c r="O31" s="98"/>
      <c r="P31" s="98">
        <f t="shared" si="8"/>
        <v>4077</v>
      </c>
      <c r="Q31" s="98">
        <v>3450</v>
      </c>
      <c r="R31" s="98">
        <v>627</v>
      </c>
    </row>
    <row r="32" spans="1:18" x14ac:dyDescent="0.2">
      <c r="A32" s="96">
        <v>3</v>
      </c>
      <c r="B32" s="97" t="s">
        <v>77</v>
      </c>
      <c r="C32" s="98">
        <f>SUM(D32:F32)</f>
        <v>36</v>
      </c>
      <c r="D32" s="98">
        <v>34</v>
      </c>
      <c r="E32" s="98"/>
      <c r="F32" s="98">
        <v>2</v>
      </c>
      <c r="G32" s="98">
        <f t="shared" si="13"/>
        <v>227</v>
      </c>
      <c r="H32" s="98">
        <v>13</v>
      </c>
      <c r="I32" s="98">
        <v>45</v>
      </c>
      <c r="J32" s="98">
        <v>62</v>
      </c>
      <c r="K32" s="98">
        <v>75</v>
      </c>
      <c r="L32" s="98">
        <v>3</v>
      </c>
      <c r="M32" s="98">
        <v>2</v>
      </c>
      <c r="N32" s="98">
        <v>27</v>
      </c>
      <c r="O32" s="98"/>
      <c r="P32" s="98">
        <f t="shared" si="8"/>
        <v>5217</v>
      </c>
      <c r="Q32" s="98">
        <v>4546</v>
      </c>
      <c r="R32" s="98">
        <v>671</v>
      </c>
    </row>
    <row r="33" spans="1:18" x14ac:dyDescent="0.2">
      <c r="A33" s="94" t="s">
        <v>114</v>
      </c>
      <c r="B33" s="94"/>
      <c r="C33" s="95">
        <f>SUM(D33:F33)</f>
        <v>667</v>
      </c>
      <c r="D33" s="95">
        <v>265</v>
      </c>
      <c r="E33" s="95">
        <v>1</v>
      </c>
      <c r="F33" s="95">
        <v>401</v>
      </c>
      <c r="G33" s="95">
        <f>SUM(H33:O33)</f>
        <v>3488</v>
      </c>
      <c r="H33" s="95">
        <v>105</v>
      </c>
      <c r="I33" s="95">
        <v>724</v>
      </c>
      <c r="J33" s="95">
        <v>1202</v>
      </c>
      <c r="K33" s="95">
        <v>1407</v>
      </c>
      <c r="L33" s="95">
        <v>50</v>
      </c>
      <c r="M33" s="95"/>
      <c r="N33" s="95"/>
      <c r="O33" s="95"/>
      <c r="P33" s="95">
        <f>SUM(Q33:R33)</f>
        <v>83658</v>
      </c>
      <c r="Q33" s="95">
        <v>83658</v>
      </c>
      <c r="R33" s="95"/>
    </row>
    <row r="34" spans="1:18" x14ac:dyDescent="0.2">
      <c r="A34" s="99" t="s">
        <v>115</v>
      </c>
      <c r="B34" s="99"/>
      <c r="C34" s="100">
        <f>SUM(D34:F34)</f>
        <v>27</v>
      </c>
      <c r="D34" s="100">
        <v>27</v>
      </c>
      <c r="E34" s="100"/>
      <c r="F34" s="100"/>
      <c r="G34" s="100">
        <f>SUM(H34:O34)</f>
        <v>117</v>
      </c>
      <c r="H34" s="100">
        <v>8</v>
      </c>
      <c r="I34" s="100">
        <v>24</v>
      </c>
      <c r="J34" s="100">
        <v>36</v>
      </c>
      <c r="K34" s="100">
        <v>41</v>
      </c>
      <c r="L34" s="100">
        <v>8</v>
      </c>
      <c r="M34" s="100"/>
      <c r="N34" s="100"/>
      <c r="O34" s="100"/>
      <c r="P34" s="100">
        <f t="shared" si="8"/>
        <v>3027</v>
      </c>
      <c r="Q34" s="100">
        <v>3027</v>
      </c>
      <c r="R34" s="100"/>
    </row>
    <row r="36" spans="1:18" x14ac:dyDescent="0.2">
      <c r="A36" s="89"/>
    </row>
    <row r="37" spans="1:18" x14ac:dyDescent="0.2">
      <c r="A37" s="89"/>
      <c r="B37" s="89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</row>
  </sheetData>
  <mergeCells count="19">
    <mergeCell ref="A33:B33"/>
    <mergeCell ref="A34:B34"/>
    <mergeCell ref="C37:R37"/>
    <mergeCell ref="Q5:R5"/>
    <mergeCell ref="A7:B7"/>
    <mergeCell ref="A8:B8"/>
    <mergeCell ref="A14:B14"/>
    <mergeCell ref="A21:B21"/>
    <mergeCell ref="A29:B29"/>
    <mergeCell ref="A1:G1"/>
    <mergeCell ref="A3:R3"/>
    <mergeCell ref="A5:A6"/>
    <mergeCell ref="B5:B6"/>
    <mergeCell ref="C5:C6"/>
    <mergeCell ref="D5:F5"/>
    <mergeCell ref="G5:G6"/>
    <mergeCell ref="H5:L5"/>
    <mergeCell ref="M5:O5"/>
    <mergeCell ref="P5:P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457C9-A9FA-417B-9DCD-355A47C2B2A3}">
  <dimension ref="A1:S35"/>
  <sheetViews>
    <sheetView tabSelected="1" workbookViewId="0">
      <selection activeCell="V17" sqref="V17"/>
    </sheetView>
  </sheetViews>
  <sheetFormatPr defaultRowHeight="14.25" x14ac:dyDescent="0.2"/>
  <cols>
    <col min="1" max="1" width="4.42578125" style="1" customWidth="1"/>
    <col min="2" max="2" width="15.5703125" style="1" customWidth="1"/>
    <col min="3" max="3" width="9" style="1" customWidth="1"/>
    <col min="4" max="4" width="9.140625" style="1"/>
    <col min="5" max="6" width="8.7109375" style="1" customWidth="1"/>
    <col min="7" max="7" width="7.7109375" style="1" customWidth="1"/>
    <col min="8" max="9" width="7.5703125" style="1" customWidth="1"/>
    <col min="10" max="10" width="7.42578125" style="1" customWidth="1"/>
    <col min="11" max="11" width="8" style="1" customWidth="1"/>
    <col min="12" max="13" width="7.5703125" style="1" customWidth="1"/>
    <col min="14" max="14" width="6.5703125" style="1" customWidth="1"/>
    <col min="15" max="15" width="7.42578125" style="1" customWidth="1"/>
    <col min="16" max="16" width="6.5703125" style="1" customWidth="1"/>
    <col min="17" max="17" width="7.7109375" style="1" customWidth="1"/>
    <col min="18" max="18" width="6.5703125" style="1" customWidth="1"/>
    <col min="19" max="19" width="6.7109375" style="1" customWidth="1"/>
    <col min="20" max="16384" width="9.140625" style="1"/>
  </cols>
  <sheetData>
    <row r="1" spans="1:19" ht="15" x14ac:dyDescent="0.25">
      <c r="A1" s="1" t="s">
        <v>46</v>
      </c>
      <c r="G1"/>
      <c r="H1"/>
      <c r="I1"/>
      <c r="J1"/>
      <c r="K1"/>
      <c r="L1"/>
      <c r="M1"/>
      <c r="N1"/>
      <c r="O1"/>
      <c r="P1"/>
      <c r="Q1"/>
      <c r="R1"/>
    </row>
    <row r="3" spans="1:19" ht="15" x14ac:dyDescent="0.2">
      <c r="A3" s="72" t="s">
        <v>117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9" x14ac:dyDescent="0.2">
      <c r="G4" s="105"/>
      <c r="H4" s="105"/>
      <c r="I4" s="105"/>
      <c r="J4" s="105"/>
      <c r="K4" s="105"/>
    </row>
    <row r="5" spans="1:19" ht="26.25" customHeight="1" x14ac:dyDescent="0.2">
      <c r="A5" s="73" t="s">
        <v>86</v>
      </c>
      <c r="B5" s="73" t="s">
        <v>87</v>
      </c>
      <c r="C5" s="73" t="s">
        <v>52</v>
      </c>
      <c r="D5" s="73"/>
      <c r="E5" s="73" t="s">
        <v>104</v>
      </c>
      <c r="F5" s="73"/>
      <c r="G5" s="73" t="s">
        <v>118</v>
      </c>
      <c r="H5" s="73"/>
      <c r="I5" s="73"/>
      <c r="J5" s="73"/>
      <c r="K5" s="73"/>
      <c r="L5" s="73" t="s">
        <v>105</v>
      </c>
      <c r="M5" s="73"/>
      <c r="N5" s="73" t="s">
        <v>119</v>
      </c>
      <c r="O5" s="73"/>
      <c r="P5" s="73"/>
      <c r="Q5" s="106" t="s">
        <v>120</v>
      </c>
      <c r="R5" s="106" t="s">
        <v>121</v>
      </c>
      <c r="S5" s="106" t="s">
        <v>122</v>
      </c>
    </row>
    <row r="6" spans="1:19" ht="21" customHeight="1" x14ac:dyDescent="0.2">
      <c r="A6" s="73"/>
      <c r="B6" s="73"/>
      <c r="C6" s="73" t="s">
        <v>55</v>
      </c>
      <c r="D6" s="73" t="s">
        <v>116</v>
      </c>
      <c r="E6" s="73"/>
      <c r="F6" s="73"/>
      <c r="G6" s="92" t="s">
        <v>96</v>
      </c>
      <c r="H6" s="92" t="s">
        <v>97</v>
      </c>
      <c r="I6" s="92" t="s">
        <v>98</v>
      </c>
      <c r="J6" s="92" t="s">
        <v>99</v>
      </c>
      <c r="K6" s="92" t="s">
        <v>100</v>
      </c>
      <c r="L6" s="73"/>
      <c r="M6" s="73"/>
      <c r="N6" s="106" t="s">
        <v>101</v>
      </c>
      <c r="O6" s="106" t="s">
        <v>102</v>
      </c>
      <c r="P6" s="106" t="s">
        <v>103</v>
      </c>
      <c r="Q6" s="106"/>
      <c r="R6" s="106"/>
      <c r="S6" s="106"/>
    </row>
    <row r="7" spans="1:19" ht="29.25" customHeight="1" x14ac:dyDescent="0.2">
      <c r="A7" s="73"/>
      <c r="B7" s="73"/>
      <c r="C7" s="73"/>
      <c r="D7" s="73"/>
      <c r="E7" s="93" t="s">
        <v>55</v>
      </c>
      <c r="F7" s="93" t="s">
        <v>116</v>
      </c>
      <c r="G7" s="92"/>
      <c r="H7" s="92"/>
      <c r="I7" s="92"/>
      <c r="J7" s="92"/>
      <c r="K7" s="92"/>
      <c r="L7" s="93" t="s">
        <v>55</v>
      </c>
      <c r="M7" s="93" t="s">
        <v>116</v>
      </c>
      <c r="N7" s="106"/>
      <c r="O7" s="106"/>
      <c r="P7" s="106"/>
      <c r="Q7" s="106"/>
      <c r="R7" s="106"/>
      <c r="S7" s="106"/>
    </row>
    <row r="8" spans="1:19" x14ac:dyDescent="0.2">
      <c r="A8" s="75" t="s">
        <v>106</v>
      </c>
      <c r="B8" s="75"/>
      <c r="C8" s="76">
        <f>+C9+C15+C22+C30+C34+C35</f>
        <v>190991</v>
      </c>
      <c r="D8" s="76">
        <f t="shared" ref="D8:S8" si="0">+D9+D15+D22+D30+D34+D35</f>
        <v>93362</v>
      </c>
      <c r="E8" s="76">
        <f t="shared" si="0"/>
        <v>178444</v>
      </c>
      <c r="F8" s="76">
        <f t="shared" si="0"/>
        <v>87489</v>
      </c>
      <c r="G8" s="76">
        <f t="shared" si="0"/>
        <v>7221</v>
      </c>
      <c r="H8" s="76">
        <f t="shared" si="0"/>
        <v>40676</v>
      </c>
      <c r="I8" s="76">
        <f t="shared" si="0"/>
        <v>60449</v>
      </c>
      <c r="J8" s="76">
        <f t="shared" si="0"/>
        <v>67496</v>
      </c>
      <c r="K8" s="76">
        <f t="shared" si="0"/>
        <v>2602</v>
      </c>
      <c r="L8" s="76">
        <f t="shared" si="0"/>
        <v>12547</v>
      </c>
      <c r="M8" s="76">
        <f t="shared" si="0"/>
        <v>5873</v>
      </c>
      <c r="N8" s="76">
        <f t="shared" si="0"/>
        <v>1456</v>
      </c>
      <c r="O8" s="76">
        <f t="shared" si="0"/>
        <v>8026</v>
      </c>
      <c r="P8" s="76">
        <f t="shared" si="0"/>
        <v>3065</v>
      </c>
      <c r="Q8" s="76">
        <f t="shared" si="0"/>
        <v>2837</v>
      </c>
      <c r="R8" s="76">
        <f t="shared" si="0"/>
        <v>64</v>
      </c>
      <c r="S8" s="76">
        <f t="shared" si="0"/>
        <v>2282</v>
      </c>
    </row>
    <row r="9" spans="1:19" x14ac:dyDescent="0.2">
      <c r="A9" s="94" t="s">
        <v>107</v>
      </c>
      <c r="B9" s="94"/>
      <c r="C9" s="95">
        <f>SUM(C10:C14)</f>
        <v>25223</v>
      </c>
      <c r="D9" s="95">
        <f t="shared" ref="D9:S9" si="1">SUM(D10:D14)</f>
        <v>12241</v>
      </c>
      <c r="E9" s="95">
        <f t="shared" si="1"/>
        <v>21349</v>
      </c>
      <c r="F9" s="95">
        <f>SUM(F10:F14)</f>
        <v>10375</v>
      </c>
      <c r="G9" s="95">
        <f t="shared" si="1"/>
        <v>1229</v>
      </c>
      <c r="H9" s="95">
        <f t="shared" si="1"/>
        <v>5519</v>
      </c>
      <c r="I9" s="95">
        <f t="shared" si="1"/>
        <v>7301</v>
      </c>
      <c r="J9" s="95">
        <f t="shared" si="1"/>
        <v>6983</v>
      </c>
      <c r="K9" s="95">
        <f t="shared" si="1"/>
        <v>317</v>
      </c>
      <c r="L9" s="95">
        <f t="shared" si="1"/>
        <v>3874</v>
      </c>
      <c r="M9" s="95">
        <f t="shared" si="1"/>
        <v>1866</v>
      </c>
      <c r="N9" s="95">
        <f t="shared" si="1"/>
        <v>364</v>
      </c>
      <c r="O9" s="95">
        <f t="shared" si="1"/>
        <v>2819</v>
      </c>
      <c r="P9" s="95">
        <f t="shared" si="1"/>
        <v>691</v>
      </c>
      <c r="Q9" s="95">
        <f t="shared" si="1"/>
        <v>158</v>
      </c>
      <c r="R9" s="95">
        <f t="shared" si="1"/>
        <v>4</v>
      </c>
      <c r="S9" s="95">
        <f t="shared" si="1"/>
        <v>156</v>
      </c>
    </row>
    <row r="10" spans="1:19" x14ac:dyDescent="0.2">
      <c r="A10" s="96">
        <v>1</v>
      </c>
      <c r="B10" s="97" t="s">
        <v>108</v>
      </c>
      <c r="C10" s="98">
        <f>+E10+L10</f>
        <v>7331</v>
      </c>
      <c r="D10" s="98">
        <f>+F10+M10</f>
        <v>3575</v>
      </c>
      <c r="E10" s="98">
        <f>SUM(G10:K10)</f>
        <v>6496</v>
      </c>
      <c r="F10" s="98">
        <v>3156</v>
      </c>
      <c r="G10" s="98">
        <v>1164</v>
      </c>
      <c r="H10" s="98">
        <v>1360</v>
      </c>
      <c r="I10" s="98">
        <v>2079</v>
      </c>
      <c r="J10" s="98">
        <v>1702</v>
      </c>
      <c r="K10" s="98">
        <v>191</v>
      </c>
      <c r="L10" s="98">
        <f>SUM(N10:P10)</f>
        <v>835</v>
      </c>
      <c r="M10" s="98">
        <v>419</v>
      </c>
      <c r="N10" s="98">
        <v>177</v>
      </c>
      <c r="O10" s="98">
        <v>613</v>
      </c>
      <c r="P10" s="98">
        <v>45</v>
      </c>
      <c r="Q10" s="98">
        <v>18</v>
      </c>
      <c r="R10" s="98">
        <v>1</v>
      </c>
      <c r="S10" s="98">
        <v>21</v>
      </c>
    </row>
    <row r="11" spans="1:19" x14ac:dyDescent="0.2">
      <c r="A11" s="96">
        <v>2</v>
      </c>
      <c r="B11" s="97" t="s">
        <v>109</v>
      </c>
      <c r="C11" s="98">
        <f t="shared" ref="C11:D33" si="2">+E11+L11</f>
        <v>3195</v>
      </c>
      <c r="D11" s="98">
        <f t="shared" si="2"/>
        <v>1543</v>
      </c>
      <c r="E11" s="98">
        <f t="shared" ref="E11:E33" si="3">SUM(G11:K11)</f>
        <v>2579</v>
      </c>
      <c r="F11" s="98">
        <v>1246</v>
      </c>
      <c r="G11" s="98"/>
      <c r="H11" s="98">
        <v>756</v>
      </c>
      <c r="I11" s="98">
        <v>915</v>
      </c>
      <c r="J11" s="98">
        <v>908</v>
      </c>
      <c r="K11" s="98"/>
      <c r="L11" s="98">
        <f t="shared" ref="L11:L35" si="4">SUM(N11:P11)</f>
        <v>616</v>
      </c>
      <c r="M11" s="98">
        <v>297</v>
      </c>
      <c r="N11" s="98">
        <v>40</v>
      </c>
      <c r="O11" s="98">
        <v>374</v>
      </c>
      <c r="P11" s="98">
        <v>202</v>
      </c>
      <c r="Q11" s="98">
        <v>14</v>
      </c>
      <c r="R11" s="98"/>
      <c r="S11" s="98">
        <v>40</v>
      </c>
    </row>
    <row r="12" spans="1:19" x14ac:dyDescent="0.2">
      <c r="A12" s="96">
        <v>3</v>
      </c>
      <c r="B12" s="97" t="s">
        <v>68</v>
      </c>
      <c r="C12" s="98">
        <f t="shared" si="2"/>
        <v>3997</v>
      </c>
      <c r="D12" s="98">
        <f t="shared" si="2"/>
        <v>1921</v>
      </c>
      <c r="E12" s="98">
        <f t="shared" si="3"/>
        <v>3749</v>
      </c>
      <c r="F12" s="98">
        <v>1803</v>
      </c>
      <c r="G12" s="98"/>
      <c r="H12" s="98">
        <v>1161</v>
      </c>
      <c r="I12" s="98">
        <v>1150</v>
      </c>
      <c r="J12" s="98">
        <v>1312</v>
      </c>
      <c r="K12" s="98">
        <v>126</v>
      </c>
      <c r="L12" s="98">
        <f t="shared" si="4"/>
        <v>248</v>
      </c>
      <c r="M12" s="98">
        <v>118</v>
      </c>
      <c r="N12" s="98">
        <v>33</v>
      </c>
      <c r="O12" s="98">
        <v>203</v>
      </c>
      <c r="P12" s="98">
        <v>12</v>
      </c>
      <c r="Q12" s="98">
        <v>30</v>
      </c>
      <c r="R12" s="98"/>
      <c r="S12" s="98">
        <v>19</v>
      </c>
    </row>
    <row r="13" spans="1:19" x14ac:dyDescent="0.2">
      <c r="A13" s="96">
        <v>4</v>
      </c>
      <c r="B13" s="97" t="s">
        <v>74</v>
      </c>
      <c r="C13" s="98">
        <f t="shared" si="2"/>
        <v>5260</v>
      </c>
      <c r="D13" s="98">
        <f t="shared" si="2"/>
        <v>2520</v>
      </c>
      <c r="E13" s="98">
        <f t="shared" si="3"/>
        <v>3898</v>
      </c>
      <c r="F13" s="98">
        <v>1858</v>
      </c>
      <c r="G13" s="98">
        <v>22</v>
      </c>
      <c r="H13" s="98">
        <v>975</v>
      </c>
      <c r="I13" s="98">
        <v>1496</v>
      </c>
      <c r="J13" s="98">
        <v>1405</v>
      </c>
      <c r="K13" s="98"/>
      <c r="L13" s="98">
        <f t="shared" si="4"/>
        <v>1362</v>
      </c>
      <c r="M13" s="98">
        <v>662</v>
      </c>
      <c r="N13" s="98">
        <v>114</v>
      </c>
      <c r="O13" s="98">
        <v>1248</v>
      </c>
      <c r="P13" s="98"/>
      <c r="Q13" s="98">
        <v>27</v>
      </c>
      <c r="R13" s="98">
        <v>1</v>
      </c>
      <c r="S13" s="98">
        <v>26</v>
      </c>
    </row>
    <row r="14" spans="1:19" x14ac:dyDescent="0.2">
      <c r="A14" s="96">
        <v>5</v>
      </c>
      <c r="B14" s="97" t="s">
        <v>75</v>
      </c>
      <c r="C14" s="98">
        <f t="shared" si="2"/>
        <v>5440</v>
      </c>
      <c r="D14" s="98">
        <f t="shared" si="2"/>
        <v>2682</v>
      </c>
      <c r="E14" s="98">
        <f t="shared" si="3"/>
        <v>4627</v>
      </c>
      <c r="F14" s="98">
        <v>2312</v>
      </c>
      <c r="G14" s="98">
        <v>43</v>
      </c>
      <c r="H14" s="98">
        <v>1267</v>
      </c>
      <c r="I14" s="98">
        <v>1661</v>
      </c>
      <c r="J14" s="98">
        <v>1656</v>
      </c>
      <c r="K14" s="98"/>
      <c r="L14" s="98">
        <f t="shared" si="4"/>
        <v>813</v>
      </c>
      <c r="M14" s="98">
        <v>370</v>
      </c>
      <c r="N14" s="98"/>
      <c r="O14" s="98">
        <v>381</v>
      </c>
      <c r="P14" s="98">
        <v>432</v>
      </c>
      <c r="Q14" s="98">
        <v>69</v>
      </c>
      <c r="R14" s="98">
        <v>2</v>
      </c>
      <c r="S14" s="98">
        <v>50</v>
      </c>
    </row>
    <row r="15" spans="1:19" x14ac:dyDescent="0.2">
      <c r="A15" s="94" t="s">
        <v>110</v>
      </c>
      <c r="B15" s="94"/>
      <c r="C15" s="95">
        <f t="shared" ref="C15:S15" si="5">SUM(C16:C21)</f>
        <v>35278</v>
      </c>
      <c r="D15" s="95">
        <f t="shared" si="5"/>
        <v>17236</v>
      </c>
      <c r="E15" s="95">
        <f t="shared" si="5"/>
        <v>30438</v>
      </c>
      <c r="F15" s="95">
        <f t="shared" si="5"/>
        <v>15023</v>
      </c>
      <c r="G15" s="95">
        <f t="shared" si="5"/>
        <v>1768</v>
      </c>
      <c r="H15" s="95">
        <f t="shared" si="5"/>
        <v>7126</v>
      </c>
      <c r="I15" s="95">
        <f t="shared" si="5"/>
        <v>9729</v>
      </c>
      <c r="J15" s="95">
        <f t="shared" si="5"/>
        <v>11080</v>
      </c>
      <c r="K15" s="95">
        <f t="shared" si="5"/>
        <v>735</v>
      </c>
      <c r="L15" s="95">
        <f t="shared" si="5"/>
        <v>4840</v>
      </c>
      <c r="M15" s="95">
        <f t="shared" si="5"/>
        <v>2213</v>
      </c>
      <c r="N15" s="95">
        <f t="shared" si="5"/>
        <v>433</v>
      </c>
      <c r="O15" s="95">
        <f t="shared" si="5"/>
        <v>2976</v>
      </c>
      <c r="P15" s="95">
        <f t="shared" si="5"/>
        <v>1431</v>
      </c>
      <c r="Q15" s="95">
        <f t="shared" si="5"/>
        <v>908</v>
      </c>
      <c r="R15" s="95">
        <f t="shared" si="5"/>
        <v>8</v>
      </c>
      <c r="S15" s="95">
        <f t="shared" si="5"/>
        <v>279</v>
      </c>
    </row>
    <row r="16" spans="1:19" x14ac:dyDescent="0.2">
      <c r="A16" s="96">
        <v>1</v>
      </c>
      <c r="B16" s="97" t="s">
        <v>60</v>
      </c>
      <c r="C16" s="98">
        <f t="shared" si="2"/>
        <v>5825</v>
      </c>
      <c r="D16" s="98">
        <f t="shared" si="2"/>
        <v>2821</v>
      </c>
      <c r="E16" s="98">
        <f t="shared" si="3"/>
        <v>4622</v>
      </c>
      <c r="F16" s="98">
        <v>2284</v>
      </c>
      <c r="G16" s="98">
        <v>95</v>
      </c>
      <c r="H16" s="98">
        <v>1091</v>
      </c>
      <c r="I16" s="98">
        <v>1569</v>
      </c>
      <c r="J16" s="98">
        <v>1833</v>
      </c>
      <c r="K16" s="98">
        <v>34</v>
      </c>
      <c r="L16" s="98">
        <f t="shared" si="4"/>
        <v>1203</v>
      </c>
      <c r="M16" s="98">
        <v>537</v>
      </c>
      <c r="N16" s="98">
        <v>33</v>
      </c>
      <c r="O16" s="98">
        <v>722</v>
      </c>
      <c r="P16" s="98">
        <v>448</v>
      </c>
      <c r="Q16" s="98">
        <v>155</v>
      </c>
      <c r="R16" s="98">
        <v>3</v>
      </c>
      <c r="S16" s="98">
        <v>35</v>
      </c>
    </row>
    <row r="17" spans="1:19" x14ac:dyDescent="0.2">
      <c r="A17" s="96">
        <v>2</v>
      </c>
      <c r="B17" s="97" t="s">
        <v>62</v>
      </c>
      <c r="C17" s="98">
        <f t="shared" si="2"/>
        <v>5780</v>
      </c>
      <c r="D17" s="98">
        <f t="shared" si="2"/>
        <v>2924</v>
      </c>
      <c r="E17" s="98">
        <f t="shared" si="3"/>
        <v>4964</v>
      </c>
      <c r="F17" s="98">
        <v>2539</v>
      </c>
      <c r="G17" s="98">
        <v>168</v>
      </c>
      <c r="H17" s="98">
        <v>1296</v>
      </c>
      <c r="I17" s="98">
        <v>1728</v>
      </c>
      <c r="J17" s="98">
        <v>1711</v>
      </c>
      <c r="K17" s="98">
        <v>61</v>
      </c>
      <c r="L17" s="98">
        <f t="shared" si="4"/>
        <v>816</v>
      </c>
      <c r="M17" s="98">
        <v>385</v>
      </c>
      <c r="N17" s="98"/>
      <c r="O17" s="98">
        <v>407</v>
      </c>
      <c r="P17" s="98">
        <v>409</v>
      </c>
      <c r="Q17" s="98">
        <v>250</v>
      </c>
      <c r="R17" s="98">
        <v>2</v>
      </c>
      <c r="S17" s="98">
        <v>51</v>
      </c>
    </row>
    <row r="18" spans="1:19" x14ac:dyDescent="0.2">
      <c r="A18" s="96">
        <v>3</v>
      </c>
      <c r="B18" s="97" t="s">
        <v>63</v>
      </c>
      <c r="C18" s="98">
        <f t="shared" si="2"/>
        <v>2804</v>
      </c>
      <c r="D18" s="98">
        <f t="shared" si="2"/>
        <v>1356</v>
      </c>
      <c r="E18" s="98">
        <f t="shared" si="3"/>
        <v>2401</v>
      </c>
      <c r="F18" s="98">
        <v>1159</v>
      </c>
      <c r="G18" s="98"/>
      <c r="H18" s="98">
        <v>485</v>
      </c>
      <c r="I18" s="98">
        <v>765</v>
      </c>
      <c r="J18" s="98">
        <v>948</v>
      </c>
      <c r="K18" s="98">
        <v>203</v>
      </c>
      <c r="L18" s="98">
        <f t="shared" si="4"/>
        <v>403</v>
      </c>
      <c r="M18" s="98">
        <v>197</v>
      </c>
      <c r="N18" s="98"/>
      <c r="O18" s="98">
        <v>314</v>
      </c>
      <c r="P18" s="98">
        <v>89</v>
      </c>
      <c r="Q18" s="98">
        <v>37</v>
      </c>
      <c r="R18" s="98"/>
      <c r="S18" s="98">
        <v>29</v>
      </c>
    </row>
    <row r="19" spans="1:19" x14ac:dyDescent="0.2">
      <c r="A19" s="96">
        <v>4</v>
      </c>
      <c r="B19" s="97" t="s">
        <v>79</v>
      </c>
      <c r="C19" s="98">
        <f t="shared" si="2"/>
        <v>7161</v>
      </c>
      <c r="D19" s="98">
        <f t="shared" si="2"/>
        <v>3453</v>
      </c>
      <c r="E19" s="98">
        <f t="shared" si="3"/>
        <v>7161</v>
      </c>
      <c r="F19" s="98">
        <v>3453</v>
      </c>
      <c r="G19" s="98">
        <v>1018</v>
      </c>
      <c r="H19" s="98">
        <v>1677</v>
      </c>
      <c r="I19" s="98">
        <v>2079</v>
      </c>
      <c r="J19" s="98">
        <v>2251</v>
      </c>
      <c r="K19" s="98">
        <v>136</v>
      </c>
      <c r="L19" s="98">
        <f t="shared" si="4"/>
        <v>0</v>
      </c>
      <c r="M19" s="98"/>
      <c r="N19" s="98"/>
      <c r="O19" s="98"/>
      <c r="P19" s="98"/>
      <c r="Q19" s="98">
        <v>81</v>
      </c>
      <c r="R19" s="98">
        <v>1</v>
      </c>
      <c r="S19" s="98">
        <v>70</v>
      </c>
    </row>
    <row r="20" spans="1:19" x14ac:dyDescent="0.2">
      <c r="A20" s="96">
        <v>5</v>
      </c>
      <c r="B20" s="97" t="s">
        <v>69</v>
      </c>
      <c r="C20" s="98">
        <f t="shared" si="2"/>
        <v>6362</v>
      </c>
      <c r="D20" s="98">
        <f t="shared" si="2"/>
        <v>3094</v>
      </c>
      <c r="E20" s="98">
        <f t="shared" si="3"/>
        <v>4992</v>
      </c>
      <c r="F20" s="98">
        <v>2475</v>
      </c>
      <c r="G20" s="98">
        <v>106</v>
      </c>
      <c r="H20" s="98">
        <v>1134</v>
      </c>
      <c r="I20" s="98">
        <v>1624</v>
      </c>
      <c r="J20" s="98">
        <v>1984</v>
      </c>
      <c r="K20" s="98">
        <v>144</v>
      </c>
      <c r="L20" s="98">
        <f t="shared" si="4"/>
        <v>1370</v>
      </c>
      <c r="M20" s="98">
        <v>619</v>
      </c>
      <c r="N20" s="98">
        <v>382</v>
      </c>
      <c r="O20" s="98">
        <v>629</v>
      </c>
      <c r="P20" s="98">
        <v>359</v>
      </c>
      <c r="Q20" s="98">
        <v>348</v>
      </c>
      <c r="R20" s="98">
        <v>1</v>
      </c>
      <c r="S20" s="98">
        <v>44</v>
      </c>
    </row>
    <row r="21" spans="1:19" x14ac:dyDescent="0.2">
      <c r="A21" s="96">
        <v>6</v>
      </c>
      <c r="B21" s="97" t="s">
        <v>76</v>
      </c>
      <c r="C21" s="98">
        <f t="shared" si="2"/>
        <v>7346</v>
      </c>
      <c r="D21" s="98">
        <f t="shared" si="2"/>
        <v>3588</v>
      </c>
      <c r="E21" s="98">
        <f t="shared" si="3"/>
        <v>6298</v>
      </c>
      <c r="F21" s="98">
        <v>3113</v>
      </c>
      <c r="G21" s="98">
        <v>381</v>
      </c>
      <c r="H21" s="98">
        <v>1443</v>
      </c>
      <c r="I21" s="98">
        <v>1964</v>
      </c>
      <c r="J21" s="98">
        <v>2353</v>
      </c>
      <c r="K21" s="98">
        <v>157</v>
      </c>
      <c r="L21" s="98">
        <f t="shared" si="4"/>
        <v>1048</v>
      </c>
      <c r="M21" s="98">
        <v>475</v>
      </c>
      <c r="N21" s="98">
        <v>18</v>
      </c>
      <c r="O21" s="98">
        <v>904</v>
      </c>
      <c r="P21" s="98">
        <v>126</v>
      </c>
      <c r="Q21" s="98">
        <v>37</v>
      </c>
      <c r="R21" s="98">
        <v>1</v>
      </c>
      <c r="S21" s="98">
        <v>50</v>
      </c>
    </row>
    <row r="22" spans="1:19" x14ac:dyDescent="0.2">
      <c r="A22" s="94" t="s">
        <v>111</v>
      </c>
      <c r="B22" s="94"/>
      <c r="C22" s="95">
        <f t="shared" ref="C22:S22" si="6">SUM(C23:C29)</f>
        <v>29193</v>
      </c>
      <c r="D22" s="95">
        <f t="shared" si="6"/>
        <v>14235</v>
      </c>
      <c r="E22" s="95">
        <f t="shared" si="6"/>
        <v>26826</v>
      </c>
      <c r="F22" s="95">
        <f t="shared" si="6"/>
        <v>13139</v>
      </c>
      <c r="G22" s="95">
        <f t="shared" si="6"/>
        <v>1854</v>
      </c>
      <c r="H22" s="95">
        <f t="shared" si="6"/>
        <v>6797</v>
      </c>
      <c r="I22" s="95">
        <f t="shared" si="6"/>
        <v>8531</v>
      </c>
      <c r="J22" s="95">
        <f t="shared" si="6"/>
        <v>9452</v>
      </c>
      <c r="K22" s="95">
        <f t="shared" si="6"/>
        <v>192</v>
      </c>
      <c r="L22" s="95">
        <f t="shared" si="6"/>
        <v>2367</v>
      </c>
      <c r="M22" s="95">
        <f t="shared" si="6"/>
        <v>1096</v>
      </c>
      <c r="N22" s="95">
        <f t="shared" si="6"/>
        <v>183</v>
      </c>
      <c r="O22" s="95">
        <f t="shared" si="6"/>
        <v>1444</v>
      </c>
      <c r="P22" s="95">
        <f t="shared" si="6"/>
        <v>740</v>
      </c>
      <c r="Q22" s="95">
        <f t="shared" si="6"/>
        <v>310</v>
      </c>
      <c r="R22" s="95">
        <f t="shared" si="6"/>
        <v>8</v>
      </c>
      <c r="S22" s="95">
        <f t="shared" si="6"/>
        <v>310</v>
      </c>
    </row>
    <row r="23" spans="1:19" x14ac:dyDescent="0.2">
      <c r="A23" s="96">
        <v>1</v>
      </c>
      <c r="B23" s="97" t="s">
        <v>80</v>
      </c>
      <c r="C23" s="98">
        <f t="shared" si="2"/>
        <v>1649</v>
      </c>
      <c r="D23" s="98">
        <f t="shared" si="2"/>
        <v>803</v>
      </c>
      <c r="E23" s="98">
        <f t="shared" si="3"/>
        <v>1557</v>
      </c>
      <c r="F23" s="98">
        <v>761</v>
      </c>
      <c r="G23" s="98">
        <v>406</v>
      </c>
      <c r="H23" s="98">
        <v>386</v>
      </c>
      <c r="I23" s="98">
        <v>358</v>
      </c>
      <c r="J23" s="98">
        <v>394</v>
      </c>
      <c r="K23" s="98">
        <v>13</v>
      </c>
      <c r="L23" s="98">
        <f t="shared" si="4"/>
        <v>92</v>
      </c>
      <c r="M23" s="98">
        <v>42</v>
      </c>
      <c r="N23" s="98">
        <v>19</v>
      </c>
      <c r="O23" s="98">
        <v>62</v>
      </c>
      <c r="P23" s="98">
        <v>11</v>
      </c>
      <c r="Q23" s="98">
        <v>2</v>
      </c>
      <c r="R23" s="98"/>
      <c r="S23" s="98">
        <v>16</v>
      </c>
    </row>
    <row r="24" spans="1:19" x14ac:dyDescent="0.2">
      <c r="A24" s="96">
        <v>2</v>
      </c>
      <c r="B24" s="97" t="s">
        <v>112</v>
      </c>
      <c r="C24" s="98">
        <f t="shared" si="2"/>
        <v>5827</v>
      </c>
      <c r="D24" s="98">
        <f t="shared" si="2"/>
        <v>2785</v>
      </c>
      <c r="E24" s="98">
        <f t="shared" si="3"/>
        <v>5813</v>
      </c>
      <c r="F24" s="98">
        <v>2778</v>
      </c>
      <c r="G24" s="98">
        <v>142</v>
      </c>
      <c r="H24" s="98">
        <v>1564</v>
      </c>
      <c r="I24" s="98">
        <v>1941</v>
      </c>
      <c r="J24" s="98">
        <v>2166</v>
      </c>
      <c r="K24" s="98"/>
      <c r="L24" s="98">
        <f t="shared" si="4"/>
        <v>14</v>
      </c>
      <c r="M24" s="98">
        <v>7</v>
      </c>
      <c r="N24" s="98"/>
      <c r="O24" s="98">
        <v>14</v>
      </c>
      <c r="P24" s="98"/>
      <c r="Q24" s="98">
        <v>63</v>
      </c>
      <c r="R24" s="98">
        <v>2</v>
      </c>
      <c r="S24" s="98">
        <v>71</v>
      </c>
    </row>
    <row r="25" spans="1:19" x14ac:dyDescent="0.2">
      <c r="A25" s="96">
        <v>3</v>
      </c>
      <c r="B25" s="97" t="s">
        <v>65</v>
      </c>
      <c r="C25" s="98">
        <f t="shared" si="2"/>
        <v>3655</v>
      </c>
      <c r="D25" s="98">
        <f t="shared" si="2"/>
        <v>1770</v>
      </c>
      <c r="E25" s="98">
        <f t="shared" si="3"/>
        <v>3266</v>
      </c>
      <c r="F25" s="98">
        <v>1598</v>
      </c>
      <c r="G25" s="98">
        <v>49</v>
      </c>
      <c r="H25" s="98">
        <v>948</v>
      </c>
      <c r="I25" s="98">
        <v>1036</v>
      </c>
      <c r="J25" s="98">
        <v>1191</v>
      </c>
      <c r="K25" s="98">
        <v>42</v>
      </c>
      <c r="L25" s="98">
        <f t="shared" si="4"/>
        <v>389</v>
      </c>
      <c r="M25" s="98">
        <v>172</v>
      </c>
      <c r="N25" s="98"/>
      <c r="O25" s="98">
        <v>317</v>
      </c>
      <c r="P25" s="98">
        <v>72</v>
      </c>
      <c r="Q25" s="98">
        <v>45</v>
      </c>
      <c r="R25" s="98">
        <v>1</v>
      </c>
      <c r="S25" s="98">
        <v>54</v>
      </c>
    </row>
    <row r="26" spans="1:19" x14ac:dyDescent="0.2">
      <c r="A26" s="96">
        <v>4</v>
      </c>
      <c r="B26" s="97" t="s">
        <v>67</v>
      </c>
      <c r="C26" s="98">
        <f t="shared" si="2"/>
        <v>2209</v>
      </c>
      <c r="D26" s="98">
        <f t="shared" si="2"/>
        <v>1099</v>
      </c>
      <c r="E26" s="98">
        <f t="shared" si="3"/>
        <v>2143</v>
      </c>
      <c r="F26" s="98">
        <v>1065</v>
      </c>
      <c r="G26" s="98">
        <v>92</v>
      </c>
      <c r="H26" s="98">
        <v>553</v>
      </c>
      <c r="I26" s="98">
        <v>632</v>
      </c>
      <c r="J26" s="98">
        <v>855</v>
      </c>
      <c r="K26" s="98">
        <v>11</v>
      </c>
      <c r="L26" s="98">
        <f t="shared" si="4"/>
        <v>66</v>
      </c>
      <c r="M26" s="98">
        <v>34</v>
      </c>
      <c r="N26" s="98">
        <v>47</v>
      </c>
      <c r="O26" s="98">
        <v>7</v>
      </c>
      <c r="P26" s="98">
        <v>12</v>
      </c>
      <c r="Q26" s="98">
        <v>18</v>
      </c>
      <c r="R26" s="98"/>
      <c r="S26" s="98">
        <v>28</v>
      </c>
    </row>
    <row r="27" spans="1:19" x14ac:dyDescent="0.2">
      <c r="A27" s="96">
        <v>5</v>
      </c>
      <c r="B27" s="97" t="s">
        <v>70</v>
      </c>
      <c r="C27" s="98">
        <f t="shared" si="2"/>
        <v>3617</v>
      </c>
      <c r="D27" s="98">
        <f t="shared" si="2"/>
        <v>1793</v>
      </c>
      <c r="E27" s="98">
        <f t="shared" si="3"/>
        <v>3535</v>
      </c>
      <c r="F27" s="98">
        <v>1759</v>
      </c>
      <c r="G27" s="98">
        <v>76</v>
      </c>
      <c r="H27" s="98">
        <v>824</v>
      </c>
      <c r="I27" s="98">
        <v>1141</v>
      </c>
      <c r="J27" s="98">
        <v>1494</v>
      </c>
      <c r="K27" s="98"/>
      <c r="L27" s="98">
        <f t="shared" si="4"/>
        <v>82</v>
      </c>
      <c r="M27" s="98">
        <v>34</v>
      </c>
      <c r="N27" s="98"/>
      <c r="O27" s="98">
        <v>46</v>
      </c>
      <c r="P27" s="98">
        <v>36</v>
      </c>
      <c r="Q27" s="98">
        <v>42</v>
      </c>
      <c r="R27" s="98">
        <v>1</v>
      </c>
      <c r="S27" s="98">
        <v>46</v>
      </c>
    </row>
    <row r="28" spans="1:19" x14ac:dyDescent="0.2">
      <c r="A28" s="96">
        <v>6</v>
      </c>
      <c r="B28" s="97" t="s">
        <v>72</v>
      </c>
      <c r="C28" s="98">
        <f t="shared" si="2"/>
        <v>6195</v>
      </c>
      <c r="D28" s="98">
        <f t="shared" si="2"/>
        <v>3075</v>
      </c>
      <c r="E28" s="98">
        <f t="shared" si="3"/>
        <v>5950</v>
      </c>
      <c r="F28" s="98">
        <v>2953</v>
      </c>
      <c r="G28" s="98">
        <v>830</v>
      </c>
      <c r="H28" s="98">
        <v>1346</v>
      </c>
      <c r="I28" s="98">
        <v>1860</v>
      </c>
      <c r="J28" s="98">
        <v>1900</v>
      </c>
      <c r="K28" s="98">
        <v>14</v>
      </c>
      <c r="L28" s="98">
        <f t="shared" si="4"/>
        <v>245</v>
      </c>
      <c r="M28" s="98">
        <v>122</v>
      </c>
      <c r="N28" s="98"/>
      <c r="O28" s="98">
        <v>226</v>
      </c>
      <c r="P28" s="98">
        <v>19</v>
      </c>
      <c r="Q28" s="98">
        <v>62</v>
      </c>
      <c r="R28" s="98">
        <v>3</v>
      </c>
      <c r="S28" s="98">
        <v>58</v>
      </c>
    </row>
    <row r="29" spans="1:19" x14ac:dyDescent="0.2">
      <c r="A29" s="96">
        <v>7</v>
      </c>
      <c r="B29" s="97" t="s">
        <v>73</v>
      </c>
      <c r="C29" s="98">
        <f t="shared" si="2"/>
        <v>6041</v>
      </c>
      <c r="D29" s="98">
        <f t="shared" si="2"/>
        <v>2910</v>
      </c>
      <c r="E29" s="98">
        <f t="shared" si="3"/>
        <v>4562</v>
      </c>
      <c r="F29" s="98">
        <v>2225</v>
      </c>
      <c r="G29" s="98">
        <v>259</v>
      </c>
      <c r="H29" s="98">
        <v>1176</v>
      </c>
      <c r="I29" s="98">
        <v>1563</v>
      </c>
      <c r="J29" s="98">
        <v>1452</v>
      </c>
      <c r="K29" s="98">
        <v>112</v>
      </c>
      <c r="L29" s="98">
        <f t="shared" si="4"/>
        <v>1479</v>
      </c>
      <c r="M29" s="98">
        <v>685</v>
      </c>
      <c r="N29" s="98">
        <v>117</v>
      </c>
      <c r="O29" s="98">
        <v>772</v>
      </c>
      <c r="P29" s="98">
        <v>590</v>
      </c>
      <c r="Q29" s="98">
        <v>78</v>
      </c>
      <c r="R29" s="98">
        <v>1</v>
      </c>
      <c r="S29" s="98">
        <v>37</v>
      </c>
    </row>
    <row r="30" spans="1:19" x14ac:dyDescent="0.2">
      <c r="A30" s="94" t="s">
        <v>113</v>
      </c>
      <c r="B30" s="94"/>
      <c r="C30" s="95">
        <f t="shared" ref="C30:S30" si="7">SUM(C31:C33)</f>
        <v>14612</v>
      </c>
      <c r="D30" s="95">
        <f t="shared" si="7"/>
        <v>7231</v>
      </c>
      <c r="E30" s="95">
        <f t="shared" si="7"/>
        <v>13146</v>
      </c>
      <c r="F30" s="95">
        <f t="shared" si="7"/>
        <v>6533</v>
      </c>
      <c r="G30" s="95">
        <f t="shared" si="7"/>
        <v>621</v>
      </c>
      <c r="H30" s="95">
        <f t="shared" si="7"/>
        <v>3151</v>
      </c>
      <c r="I30" s="95">
        <f t="shared" si="7"/>
        <v>4296</v>
      </c>
      <c r="J30" s="95">
        <f t="shared" si="7"/>
        <v>4937</v>
      </c>
      <c r="K30" s="95">
        <f t="shared" si="7"/>
        <v>141</v>
      </c>
      <c r="L30" s="95">
        <f t="shared" si="7"/>
        <v>1466</v>
      </c>
      <c r="M30" s="95">
        <f t="shared" si="7"/>
        <v>698</v>
      </c>
      <c r="N30" s="95">
        <f t="shared" si="7"/>
        <v>476</v>
      </c>
      <c r="O30" s="95">
        <f t="shared" si="7"/>
        <v>787</v>
      </c>
      <c r="P30" s="95">
        <f t="shared" si="7"/>
        <v>203</v>
      </c>
      <c r="Q30" s="95">
        <f t="shared" si="7"/>
        <v>170</v>
      </c>
      <c r="R30" s="95">
        <f t="shared" si="7"/>
        <v>6</v>
      </c>
      <c r="S30" s="95">
        <f t="shared" si="7"/>
        <v>166</v>
      </c>
    </row>
    <row r="31" spans="1:19" x14ac:dyDescent="0.2">
      <c r="A31" s="96">
        <v>1</v>
      </c>
      <c r="B31" s="97" t="s">
        <v>66</v>
      </c>
      <c r="C31" s="98">
        <f t="shared" si="2"/>
        <v>5318</v>
      </c>
      <c r="D31" s="98">
        <f t="shared" si="2"/>
        <v>2634</v>
      </c>
      <c r="E31" s="98">
        <f t="shared" si="3"/>
        <v>5150</v>
      </c>
      <c r="F31" s="98">
        <v>2554</v>
      </c>
      <c r="G31" s="98">
        <v>320</v>
      </c>
      <c r="H31" s="98">
        <v>1211</v>
      </c>
      <c r="I31" s="98">
        <v>1745</v>
      </c>
      <c r="J31" s="98">
        <v>1856</v>
      </c>
      <c r="K31" s="98">
        <v>18</v>
      </c>
      <c r="L31" s="98">
        <f t="shared" si="4"/>
        <v>168</v>
      </c>
      <c r="M31" s="98">
        <v>80</v>
      </c>
      <c r="N31" s="98">
        <v>60</v>
      </c>
      <c r="O31" s="98">
        <v>108</v>
      </c>
      <c r="P31" s="98"/>
      <c r="Q31" s="98">
        <v>53</v>
      </c>
      <c r="R31" s="98">
        <v>4</v>
      </c>
      <c r="S31" s="98">
        <v>63</v>
      </c>
    </row>
    <row r="32" spans="1:19" x14ac:dyDescent="0.2">
      <c r="A32" s="96">
        <v>2</v>
      </c>
      <c r="B32" s="97" t="s">
        <v>71</v>
      </c>
      <c r="C32" s="98">
        <f t="shared" si="2"/>
        <v>4077</v>
      </c>
      <c r="D32" s="98">
        <f t="shared" si="2"/>
        <v>2004</v>
      </c>
      <c r="E32" s="98">
        <f t="shared" si="3"/>
        <v>3450</v>
      </c>
      <c r="F32" s="98">
        <v>1710</v>
      </c>
      <c r="G32" s="98"/>
      <c r="H32" s="98">
        <v>832</v>
      </c>
      <c r="I32" s="98">
        <v>1166</v>
      </c>
      <c r="J32" s="98">
        <v>1393</v>
      </c>
      <c r="K32" s="98">
        <v>59</v>
      </c>
      <c r="L32" s="98">
        <f t="shared" si="4"/>
        <v>627</v>
      </c>
      <c r="M32" s="98">
        <v>294</v>
      </c>
      <c r="N32" s="98">
        <v>392</v>
      </c>
      <c r="O32" s="98">
        <v>73</v>
      </c>
      <c r="P32" s="98">
        <v>162</v>
      </c>
      <c r="Q32" s="98">
        <v>60</v>
      </c>
      <c r="R32" s="98">
        <v>1</v>
      </c>
      <c r="S32" s="98">
        <v>61</v>
      </c>
    </row>
    <row r="33" spans="1:19" x14ac:dyDescent="0.2">
      <c r="A33" s="96">
        <v>3</v>
      </c>
      <c r="B33" s="97" t="s">
        <v>77</v>
      </c>
      <c r="C33" s="98">
        <f t="shared" si="2"/>
        <v>5217</v>
      </c>
      <c r="D33" s="98">
        <f t="shared" si="2"/>
        <v>2593</v>
      </c>
      <c r="E33" s="98">
        <f t="shared" si="3"/>
        <v>4546</v>
      </c>
      <c r="F33" s="98">
        <v>2269</v>
      </c>
      <c r="G33" s="98">
        <v>301</v>
      </c>
      <c r="H33" s="98">
        <v>1108</v>
      </c>
      <c r="I33" s="98">
        <v>1385</v>
      </c>
      <c r="J33" s="98">
        <v>1688</v>
      </c>
      <c r="K33" s="98">
        <v>64</v>
      </c>
      <c r="L33" s="98">
        <f t="shared" si="4"/>
        <v>671</v>
      </c>
      <c r="M33" s="98">
        <v>324</v>
      </c>
      <c r="N33" s="98">
        <v>24</v>
      </c>
      <c r="O33" s="98">
        <v>606</v>
      </c>
      <c r="P33" s="98">
        <v>41</v>
      </c>
      <c r="Q33" s="98">
        <v>57</v>
      </c>
      <c r="R33" s="98">
        <v>1</v>
      </c>
      <c r="S33" s="98">
        <v>42</v>
      </c>
    </row>
    <row r="34" spans="1:19" x14ac:dyDescent="0.2">
      <c r="A34" s="94" t="s">
        <v>114</v>
      </c>
      <c r="B34" s="94"/>
      <c r="C34" s="95">
        <f>+E34+L34</f>
        <v>83658</v>
      </c>
      <c r="D34" s="95">
        <f>+F34+M34</f>
        <v>40890</v>
      </c>
      <c r="E34" s="95">
        <f>SUM(G34:K34)</f>
        <v>83658</v>
      </c>
      <c r="F34" s="95">
        <v>40890</v>
      </c>
      <c r="G34" s="95">
        <v>1693</v>
      </c>
      <c r="H34" s="95">
        <v>17430</v>
      </c>
      <c r="I34" s="95">
        <v>29515</v>
      </c>
      <c r="J34" s="95">
        <v>33954</v>
      </c>
      <c r="K34" s="95">
        <v>1066</v>
      </c>
      <c r="L34" s="95">
        <f>SUM(N34:P34)</f>
        <v>0</v>
      </c>
      <c r="M34" s="95"/>
      <c r="N34" s="95"/>
      <c r="O34" s="95"/>
      <c r="P34" s="95"/>
      <c r="Q34" s="95">
        <v>1285</v>
      </c>
      <c r="R34" s="95">
        <v>37</v>
      </c>
      <c r="S34" s="95">
        <v>1350</v>
      </c>
    </row>
    <row r="35" spans="1:19" x14ac:dyDescent="0.2">
      <c r="A35" s="99" t="s">
        <v>115</v>
      </c>
      <c r="B35" s="99"/>
      <c r="C35" s="98">
        <f>+E35+L35</f>
        <v>3027</v>
      </c>
      <c r="D35" s="98">
        <f t="shared" ref="D35:D59" si="8">+F35+M35</f>
        <v>1529</v>
      </c>
      <c r="E35" s="98">
        <f>SUM(G35:K35)</f>
        <v>3027</v>
      </c>
      <c r="F35" s="98">
        <v>1529</v>
      </c>
      <c r="G35" s="98">
        <v>56</v>
      </c>
      <c r="H35" s="98">
        <v>653</v>
      </c>
      <c r="I35" s="98">
        <v>1077</v>
      </c>
      <c r="J35" s="98">
        <v>1090</v>
      </c>
      <c r="K35" s="98">
        <v>151</v>
      </c>
      <c r="L35" s="98">
        <f t="shared" si="4"/>
        <v>0</v>
      </c>
      <c r="M35" s="98"/>
      <c r="N35" s="98"/>
      <c r="O35" s="98"/>
      <c r="P35" s="98"/>
      <c r="Q35" s="98">
        <v>6</v>
      </c>
      <c r="R35" s="98">
        <v>1</v>
      </c>
      <c r="S35" s="98">
        <v>21</v>
      </c>
    </row>
  </sheetData>
  <mergeCells count="28">
    <mergeCell ref="A34:B34"/>
    <mergeCell ref="A35:B35"/>
    <mergeCell ref="P6:P7"/>
    <mergeCell ref="A8:B8"/>
    <mergeCell ref="A9:B9"/>
    <mergeCell ref="A15:B15"/>
    <mergeCell ref="A22:B22"/>
    <mergeCell ref="A30:B30"/>
    <mergeCell ref="S5:S7"/>
    <mergeCell ref="C6:C7"/>
    <mergeCell ref="D6:D7"/>
    <mergeCell ref="G6:G7"/>
    <mergeCell ref="H6:H7"/>
    <mergeCell ref="I6:I7"/>
    <mergeCell ref="J6:J7"/>
    <mergeCell ref="K6:K7"/>
    <mergeCell ref="N6:N7"/>
    <mergeCell ref="O6:O7"/>
    <mergeCell ref="A3:R3"/>
    <mergeCell ref="A5:A7"/>
    <mergeCell ref="B5:B7"/>
    <mergeCell ref="C5:D5"/>
    <mergeCell ref="E5:F6"/>
    <mergeCell ref="G5:K5"/>
    <mergeCell ref="L5:M6"/>
    <mergeCell ref="N5:P5"/>
    <mergeCell ref="Q5:Q7"/>
    <mergeCell ref="R5:R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03E8-5BF2-47AC-A0AC-5CE6B5CA0062}">
  <dimension ref="A1:X38"/>
  <sheetViews>
    <sheetView workbookViewId="0">
      <selection activeCell="Z7" sqref="Z7"/>
    </sheetView>
  </sheetViews>
  <sheetFormatPr defaultRowHeight="14.25" x14ac:dyDescent="0.2"/>
  <cols>
    <col min="1" max="1" width="4.42578125" style="1" customWidth="1"/>
    <col min="2" max="2" width="15.5703125" style="1" customWidth="1"/>
    <col min="3" max="4" width="8.7109375" style="1" customWidth="1"/>
    <col min="5" max="6" width="6.5703125" style="1" customWidth="1"/>
    <col min="7" max="8" width="7.7109375" style="1" customWidth="1"/>
    <col min="9" max="12" width="7.5703125" style="1" customWidth="1"/>
    <col min="13" max="20" width="7.42578125" style="1" customWidth="1"/>
    <col min="21" max="22" width="8" style="1" customWidth="1"/>
    <col min="23" max="23" width="10.85546875" style="1" customWidth="1"/>
    <col min="24" max="24" width="8.5703125" style="1" customWidth="1"/>
    <col min="25" max="16384" width="9.140625" style="1"/>
  </cols>
  <sheetData>
    <row r="1" spans="1:24" ht="15" x14ac:dyDescent="0.25">
      <c r="A1" s="1" t="s">
        <v>46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3" spans="1:24" ht="15" x14ac:dyDescent="0.2">
      <c r="A3" s="72" t="s">
        <v>123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</row>
    <row r="4" spans="1:24" x14ac:dyDescent="0.2"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</row>
    <row r="5" spans="1:24" ht="34.5" customHeight="1" x14ac:dyDescent="0.2">
      <c r="A5" s="73" t="s">
        <v>86</v>
      </c>
      <c r="B5" s="73" t="s">
        <v>87</v>
      </c>
      <c r="C5" s="73" t="s">
        <v>37</v>
      </c>
      <c r="D5" s="73"/>
      <c r="E5" s="73" t="s">
        <v>124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 t="s">
        <v>37</v>
      </c>
      <c r="X5" s="73"/>
    </row>
    <row r="6" spans="1:24" ht="28.5" customHeight="1" x14ac:dyDescent="0.2">
      <c r="A6" s="73"/>
      <c r="B6" s="73"/>
      <c r="C6" s="73"/>
      <c r="D6" s="73"/>
      <c r="E6" s="107" t="s">
        <v>125</v>
      </c>
      <c r="F6" s="107"/>
      <c r="G6" s="107" t="s">
        <v>126</v>
      </c>
      <c r="H6" s="107"/>
      <c r="I6" s="107" t="s">
        <v>127</v>
      </c>
      <c r="J6" s="107"/>
      <c r="K6" s="107" t="s">
        <v>128</v>
      </c>
      <c r="L6" s="107"/>
      <c r="M6" s="107" t="s">
        <v>129</v>
      </c>
      <c r="N6" s="107"/>
      <c r="O6" s="107" t="s">
        <v>130</v>
      </c>
      <c r="P6" s="107"/>
      <c r="Q6" s="107" t="s">
        <v>131</v>
      </c>
      <c r="R6" s="107"/>
      <c r="S6" s="73" t="s">
        <v>132</v>
      </c>
      <c r="T6" s="73"/>
      <c r="U6" s="73" t="s">
        <v>133</v>
      </c>
      <c r="V6" s="73"/>
      <c r="W6" s="107" t="s">
        <v>134</v>
      </c>
      <c r="X6" s="107" t="s">
        <v>135</v>
      </c>
    </row>
    <row r="7" spans="1:24" ht="19.5" customHeight="1" x14ac:dyDescent="0.2">
      <c r="A7" s="73"/>
      <c r="B7" s="73"/>
      <c r="C7" s="93" t="s">
        <v>55</v>
      </c>
      <c r="D7" s="93" t="s">
        <v>116</v>
      </c>
      <c r="E7" s="93" t="s">
        <v>55</v>
      </c>
      <c r="F7" s="93" t="s">
        <v>116</v>
      </c>
      <c r="G7" s="93" t="s">
        <v>55</v>
      </c>
      <c r="H7" s="93" t="s">
        <v>116</v>
      </c>
      <c r="I7" s="93" t="s">
        <v>55</v>
      </c>
      <c r="J7" s="93" t="s">
        <v>116</v>
      </c>
      <c r="K7" s="93" t="s">
        <v>55</v>
      </c>
      <c r="L7" s="93" t="s">
        <v>116</v>
      </c>
      <c r="M7" s="93" t="s">
        <v>55</v>
      </c>
      <c r="N7" s="93" t="s">
        <v>116</v>
      </c>
      <c r="O7" s="93" t="s">
        <v>55</v>
      </c>
      <c r="P7" s="93" t="s">
        <v>116</v>
      </c>
      <c r="Q7" s="93" t="s">
        <v>55</v>
      </c>
      <c r="R7" s="93" t="s">
        <v>116</v>
      </c>
      <c r="S7" s="93" t="s">
        <v>55</v>
      </c>
      <c r="T7" s="93" t="s">
        <v>116</v>
      </c>
      <c r="U7" s="93" t="s">
        <v>55</v>
      </c>
      <c r="V7" s="93" t="s">
        <v>116</v>
      </c>
      <c r="W7" s="107"/>
      <c r="X7" s="107"/>
    </row>
    <row r="8" spans="1:24" x14ac:dyDescent="0.2">
      <c r="A8" s="75" t="s">
        <v>106</v>
      </c>
      <c r="B8" s="75"/>
      <c r="C8" s="100">
        <f>+C9+C15+C22+C30+C34+C35</f>
        <v>1065</v>
      </c>
      <c r="D8" s="100">
        <f t="shared" ref="D8:X8" si="0">+D9+D15+D22+D30+D34+D35</f>
        <v>392</v>
      </c>
      <c r="E8" s="100">
        <f t="shared" si="0"/>
        <v>53</v>
      </c>
      <c r="F8" s="100">
        <f t="shared" si="0"/>
        <v>21</v>
      </c>
      <c r="G8" s="100">
        <f t="shared" si="0"/>
        <v>65</v>
      </c>
      <c r="H8" s="100">
        <f t="shared" si="0"/>
        <v>21</v>
      </c>
      <c r="I8" s="100">
        <f t="shared" si="0"/>
        <v>60</v>
      </c>
      <c r="J8" s="100">
        <f t="shared" si="0"/>
        <v>19</v>
      </c>
      <c r="K8" s="100">
        <f t="shared" si="0"/>
        <v>292</v>
      </c>
      <c r="L8" s="100">
        <f t="shared" si="0"/>
        <v>125</v>
      </c>
      <c r="M8" s="100">
        <f t="shared" si="0"/>
        <v>39</v>
      </c>
      <c r="N8" s="100">
        <f t="shared" si="0"/>
        <v>17</v>
      </c>
      <c r="O8" s="100">
        <f t="shared" si="0"/>
        <v>27</v>
      </c>
      <c r="P8" s="100">
        <f t="shared" si="0"/>
        <v>17</v>
      </c>
      <c r="Q8" s="100">
        <f t="shared" si="0"/>
        <v>197</v>
      </c>
      <c r="R8" s="100">
        <f t="shared" si="0"/>
        <v>38</v>
      </c>
      <c r="S8" s="100">
        <f t="shared" si="0"/>
        <v>62</v>
      </c>
      <c r="T8" s="100">
        <f t="shared" si="0"/>
        <v>32</v>
      </c>
      <c r="U8" s="100">
        <f t="shared" si="0"/>
        <v>270</v>
      </c>
      <c r="V8" s="100">
        <f t="shared" si="0"/>
        <v>102</v>
      </c>
      <c r="W8" s="100">
        <f t="shared" si="0"/>
        <v>844</v>
      </c>
      <c r="X8" s="100">
        <f t="shared" si="0"/>
        <v>221</v>
      </c>
    </row>
    <row r="9" spans="1:24" x14ac:dyDescent="0.2">
      <c r="A9" s="94" t="s">
        <v>107</v>
      </c>
      <c r="B9" s="94"/>
      <c r="C9" s="95">
        <f t="shared" ref="C9:X9" si="1">SUM(C10:C14)</f>
        <v>67</v>
      </c>
      <c r="D9" s="95">
        <f t="shared" si="1"/>
        <v>27</v>
      </c>
      <c r="E9" s="95">
        <f t="shared" si="1"/>
        <v>7</v>
      </c>
      <c r="F9" s="95">
        <f t="shared" si="1"/>
        <v>4</v>
      </c>
      <c r="G9" s="95">
        <f t="shared" si="1"/>
        <v>5</v>
      </c>
      <c r="H9" s="95">
        <f t="shared" si="1"/>
        <v>2</v>
      </c>
      <c r="I9" s="95">
        <f t="shared" si="1"/>
        <v>3</v>
      </c>
      <c r="J9" s="95">
        <f t="shared" si="1"/>
        <v>1</v>
      </c>
      <c r="K9" s="95">
        <f t="shared" si="1"/>
        <v>24</v>
      </c>
      <c r="L9" s="95">
        <f t="shared" si="1"/>
        <v>7</v>
      </c>
      <c r="M9" s="95">
        <f t="shared" si="1"/>
        <v>1</v>
      </c>
      <c r="N9" s="95">
        <f t="shared" si="1"/>
        <v>0</v>
      </c>
      <c r="O9" s="95">
        <f t="shared" si="1"/>
        <v>3</v>
      </c>
      <c r="P9" s="95">
        <f t="shared" si="1"/>
        <v>3</v>
      </c>
      <c r="Q9" s="95">
        <f t="shared" si="1"/>
        <v>3</v>
      </c>
      <c r="R9" s="95">
        <f t="shared" si="1"/>
        <v>2</v>
      </c>
      <c r="S9" s="95">
        <f t="shared" si="1"/>
        <v>2</v>
      </c>
      <c r="T9" s="95">
        <f t="shared" si="1"/>
        <v>1</v>
      </c>
      <c r="U9" s="95">
        <f t="shared" si="1"/>
        <v>19</v>
      </c>
      <c r="V9" s="95">
        <f t="shared" si="1"/>
        <v>7</v>
      </c>
      <c r="W9" s="95">
        <f t="shared" si="1"/>
        <v>50</v>
      </c>
      <c r="X9" s="95">
        <f t="shared" si="1"/>
        <v>17</v>
      </c>
    </row>
    <row r="10" spans="1:24" x14ac:dyDescent="0.2">
      <c r="A10" s="96">
        <v>1</v>
      </c>
      <c r="B10" s="97" t="s">
        <v>108</v>
      </c>
      <c r="C10" s="98">
        <f>E10+G10+I10+K10+M10+O10+Q10+S10+U10</f>
        <v>2</v>
      </c>
      <c r="D10" s="98">
        <f>F10+H10+J10+L10+N10+P10+R10+T10+V10</f>
        <v>1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>
        <v>1</v>
      </c>
      <c r="R10" s="98">
        <v>1</v>
      </c>
      <c r="S10" s="98"/>
      <c r="T10" s="98"/>
      <c r="U10" s="98">
        <v>1</v>
      </c>
      <c r="V10" s="98"/>
      <c r="W10" s="98">
        <v>2</v>
      </c>
      <c r="X10" s="98"/>
    </row>
    <row r="11" spans="1:24" x14ac:dyDescent="0.2">
      <c r="A11" s="96">
        <v>2</v>
      </c>
      <c r="B11" s="97" t="s">
        <v>109</v>
      </c>
      <c r="C11" s="98">
        <f t="shared" ref="C11:D34" si="2">E11+G11+I11+K11+M11+O11+Q11+S11+U11</f>
        <v>26</v>
      </c>
      <c r="D11" s="98">
        <f t="shared" si="2"/>
        <v>15</v>
      </c>
      <c r="E11" s="98">
        <v>4</v>
      </c>
      <c r="F11" s="98">
        <v>3</v>
      </c>
      <c r="G11" s="98">
        <v>5</v>
      </c>
      <c r="H11" s="98">
        <v>2</v>
      </c>
      <c r="I11" s="98">
        <v>2</v>
      </c>
      <c r="J11" s="98">
        <v>1</v>
      </c>
      <c r="K11" s="98">
        <v>7</v>
      </c>
      <c r="L11" s="98">
        <v>4</v>
      </c>
      <c r="M11" s="98"/>
      <c r="N11" s="98"/>
      <c r="O11" s="98"/>
      <c r="P11" s="98"/>
      <c r="Q11" s="98"/>
      <c r="R11" s="98"/>
      <c r="S11" s="98"/>
      <c r="T11" s="98"/>
      <c r="U11" s="98">
        <v>8</v>
      </c>
      <c r="V11" s="98">
        <v>5</v>
      </c>
      <c r="W11" s="98">
        <v>22</v>
      </c>
      <c r="X11" s="98">
        <v>4</v>
      </c>
    </row>
    <row r="12" spans="1:24" x14ac:dyDescent="0.2">
      <c r="A12" s="96">
        <v>3</v>
      </c>
      <c r="B12" s="97" t="s">
        <v>68</v>
      </c>
      <c r="C12" s="98">
        <f t="shared" si="2"/>
        <v>10</v>
      </c>
      <c r="D12" s="98">
        <f t="shared" si="2"/>
        <v>3</v>
      </c>
      <c r="E12" s="98"/>
      <c r="F12" s="98"/>
      <c r="G12" s="98"/>
      <c r="H12" s="98"/>
      <c r="I12" s="98"/>
      <c r="J12" s="98"/>
      <c r="K12" s="98">
        <v>4</v>
      </c>
      <c r="L12" s="98">
        <v>1</v>
      </c>
      <c r="M12" s="98"/>
      <c r="N12" s="98"/>
      <c r="O12" s="98">
        <v>1</v>
      </c>
      <c r="P12" s="98">
        <v>1</v>
      </c>
      <c r="Q12" s="98">
        <v>1</v>
      </c>
      <c r="R12" s="98"/>
      <c r="S12" s="98">
        <v>1</v>
      </c>
      <c r="T12" s="98"/>
      <c r="U12" s="98">
        <v>3</v>
      </c>
      <c r="V12" s="98">
        <v>1</v>
      </c>
      <c r="W12" s="98">
        <v>6</v>
      </c>
      <c r="X12" s="98">
        <v>4</v>
      </c>
    </row>
    <row r="13" spans="1:24" x14ac:dyDescent="0.2">
      <c r="A13" s="96">
        <v>4</v>
      </c>
      <c r="B13" s="97" t="s">
        <v>74</v>
      </c>
      <c r="C13" s="98">
        <f t="shared" si="2"/>
        <v>17</v>
      </c>
      <c r="D13" s="98">
        <f t="shared" si="2"/>
        <v>6</v>
      </c>
      <c r="E13" s="98">
        <v>2</v>
      </c>
      <c r="F13" s="98">
        <v>1</v>
      </c>
      <c r="G13" s="98"/>
      <c r="H13" s="98"/>
      <c r="I13" s="98">
        <v>1</v>
      </c>
      <c r="J13" s="98"/>
      <c r="K13" s="98">
        <v>7</v>
      </c>
      <c r="L13" s="98">
        <v>2</v>
      </c>
      <c r="M13" s="98"/>
      <c r="N13" s="98"/>
      <c r="O13" s="98">
        <v>1</v>
      </c>
      <c r="P13" s="98">
        <v>1</v>
      </c>
      <c r="Q13" s="98">
        <v>1</v>
      </c>
      <c r="R13" s="98">
        <v>1</v>
      </c>
      <c r="S13" s="98">
        <v>1</v>
      </c>
      <c r="T13" s="98">
        <v>1</v>
      </c>
      <c r="U13" s="98">
        <v>4</v>
      </c>
      <c r="V13" s="98"/>
      <c r="W13" s="98">
        <v>12</v>
      </c>
      <c r="X13" s="98">
        <v>5</v>
      </c>
    </row>
    <row r="14" spans="1:24" x14ac:dyDescent="0.2">
      <c r="A14" s="96">
        <v>5</v>
      </c>
      <c r="B14" s="97" t="s">
        <v>75</v>
      </c>
      <c r="C14" s="98">
        <f t="shared" si="2"/>
        <v>12</v>
      </c>
      <c r="D14" s="98">
        <f t="shared" si="2"/>
        <v>2</v>
      </c>
      <c r="E14" s="98">
        <v>1</v>
      </c>
      <c r="F14" s="98"/>
      <c r="G14" s="98"/>
      <c r="H14" s="98"/>
      <c r="I14" s="98"/>
      <c r="J14" s="98"/>
      <c r="K14" s="98">
        <v>6</v>
      </c>
      <c r="L14" s="98"/>
      <c r="M14" s="98">
        <v>1</v>
      </c>
      <c r="N14" s="98"/>
      <c r="O14" s="98">
        <v>1</v>
      </c>
      <c r="P14" s="98">
        <v>1</v>
      </c>
      <c r="Q14" s="98"/>
      <c r="R14" s="98"/>
      <c r="S14" s="98"/>
      <c r="T14" s="98"/>
      <c r="U14" s="98">
        <v>3</v>
      </c>
      <c r="V14" s="98">
        <v>1</v>
      </c>
      <c r="W14" s="98">
        <v>8</v>
      </c>
      <c r="X14" s="98">
        <v>4</v>
      </c>
    </row>
    <row r="15" spans="1:24" x14ac:dyDescent="0.2">
      <c r="A15" s="94" t="s">
        <v>110</v>
      </c>
      <c r="B15" s="94"/>
      <c r="C15" s="95">
        <f t="shared" ref="C15:X15" si="3">SUM(C16:C21)</f>
        <v>172</v>
      </c>
      <c r="D15" s="95">
        <f t="shared" si="3"/>
        <v>75</v>
      </c>
      <c r="E15" s="95">
        <f t="shared" si="3"/>
        <v>8</v>
      </c>
      <c r="F15" s="95">
        <f t="shared" si="3"/>
        <v>3</v>
      </c>
      <c r="G15" s="95">
        <f t="shared" si="3"/>
        <v>11</v>
      </c>
      <c r="H15" s="95">
        <f t="shared" si="3"/>
        <v>4</v>
      </c>
      <c r="I15" s="95">
        <f t="shared" si="3"/>
        <v>11</v>
      </c>
      <c r="J15" s="95">
        <f t="shared" si="3"/>
        <v>8</v>
      </c>
      <c r="K15" s="95">
        <f t="shared" si="3"/>
        <v>43</v>
      </c>
      <c r="L15" s="95">
        <f t="shared" si="3"/>
        <v>22</v>
      </c>
      <c r="M15" s="95">
        <f t="shared" si="3"/>
        <v>8</v>
      </c>
      <c r="N15" s="95">
        <f t="shared" si="3"/>
        <v>3</v>
      </c>
      <c r="O15" s="95">
        <f t="shared" si="3"/>
        <v>9</v>
      </c>
      <c r="P15" s="95">
        <f t="shared" si="3"/>
        <v>6</v>
      </c>
      <c r="Q15" s="95">
        <f t="shared" si="3"/>
        <v>9</v>
      </c>
      <c r="R15" s="95">
        <f t="shared" si="3"/>
        <v>0</v>
      </c>
      <c r="S15" s="95">
        <f t="shared" si="3"/>
        <v>10</v>
      </c>
      <c r="T15" s="95">
        <f t="shared" si="3"/>
        <v>4</v>
      </c>
      <c r="U15" s="95">
        <f t="shared" si="3"/>
        <v>63</v>
      </c>
      <c r="V15" s="95">
        <f t="shared" si="3"/>
        <v>25</v>
      </c>
      <c r="W15" s="95">
        <f t="shared" si="3"/>
        <v>141</v>
      </c>
      <c r="X15" s="95">
        <f t="shared" si="3"/>
        <v>31</v>
      </c>
    </row>
    <row r="16" spans="1:24" x14ac:dyDescent="0.2">
      <c r="A16" s="96">
        <v>1</v>
      </c>
      <c r="B16" s="97" t="s">
        <v>60</v>
      </c>
      <c r="C16" s="98">
        <f t="shared" si="2"/>
        <v>15</v>
      </c>
      <c r="D16" s="98">
        <f t="shared" si="2"/>
        <v>3</v>
      </c>
      <c r="E16" s="98"/>
      <c r="F16" s="98"/>
      <c r="G16" s="98">
        <v>3</v>
      </c>
      <c r="H16" s="98"/>
      <c r="I16" s="98"/>
      <c r="J16" s="98"/>
      <c r="K16" s="98">
        <v>6</v>
      </c>
      <c r="L16" s="98">
        <v>1</v>
      </c>
      <c r="M16" s="98">
        <v>1</v>
      </c>
      <c r="N16" s="98">
        <v>1</v>
      </c>
      <c r="O16" s="98"/>
      <c r="P16" s="98"/>
      <c r="Q16" s="98">
        <v>1</v>
      </c>
      <c r="R16" s="98"/>
      <c r="S16" s="98">
        <v>4</v>
      </c>
      <c r="T16" s="98">
        <v>1</v>
      </c>
      <c r="U16" s="98"/>
      <c r="V16" s="98"/>
      <c r="W16" s="98">
        <v>10</v>
      </c>
      <c r="X16" s="98">
        <v>5</v>
      </c>
    </row>
    <row r="17" spans="1:24" x14ac:dyDescent="0.2">
      <c r="A17" s="96">
        <v>2</v>
      </c>
      <c r="B17" s="97" t="s">
        <v>62</v>
      </c>
      <c r="C17" s="98">
        <f t="shared" si="2"/>
        <v>38</v>
      </c>
      <c r="D17" s="98">
        <f t="shared" si="2"/>
        <v>16</v>
      </c>
      <c r="E17" s="98">
        <v>2</v>
      </c>
      <c r="F17" s="98">
        <v>1</v>
      </c>
      <c r="G17" s="98">
        <v>2</v>
      </c>
      <c r="H17" s="98">
        <v>1</v>
      </c>
      <c r="I17" s="98">
        <v>4</v>
      </c>
      <c r="J17" s="98">
        <v>2</v>
      </c>
      <c r="K17" s="98">
        <v>9</v>
      </c>
      <c r="L17" s="98">
        <v>8</v>
      </c>
      <c r="M17" s="98">
        <v>2</v>
      </c>
      <c r="N17" s="98"/>
      <c r="O17" s="98">
        <v>2</v>
      </c>
      <c r="P17" s="98">
        <v>1</v>
      </c>
      <c r="Q17" s="98"/>
      <c r="R17" s="98"/>
      <c r="S17" s="98"/>
      <c r="T17" s="98"/>
      <c r="U17" s="98">
        <v>17</v>
      </c>
      <c r="V17" s="98">
        <v>3</v>
      </c>
      <c r="W17" s="98">
        <v>32</v>
      </c>
      <c r="X17" s="98">
        <v>6</v>
      </c>
    </row>
    <row r="18" spans="1:24" x14ac:dyDescent="0.2">
      <c r="A18" s="96">
        <v>3</v>
      </c>
      <c r="B18" s="97" t="s">
        <v>63</v>
      </c>
      <c r="C18" s="98">
        <f t="shared" si="2"/>
        <v>17</v>
      </c>
      <c r="D18" s="98">
        <f t="shared" si="2"/>
        <v>7</v>
      </c>
      <c r="E18" s="98">
        <v>2</v>
      </c>
      <c r="F18" s="98">
        <v>1</v>
      </c>
      <c r="G18" s="98">
        <v>1</v>
      </c>
      <c r="H18" s="98"/>
      <c r="I18" s="98">
        <v>1</v>
      </c>
      <c r="J18" s="98">
        <v>1</v>
      </c>
      <c r="K18" s="98">
        <v>3</v>
      </c>
      <c r="L18" s="98">
        <v>1</v>
      </c>
      <c r="M18" s="98"/>
      <c r="N18" s="98"/>
      <c r="O18" s="98">
        <v>2</v>
      </c>
      <c r="P18" s="98">
        <v>1</v>
      </c>
      <c r="Q18" s="98">
        <v>1</v>
      </c>
      <c r="R18" s="98"/>
      <c r="S18" s="98">
        <v>1</v>
      </c>
      <c r="T18" s="98">
        <v>1</v>
      </c>
      <c r="U18" s="98">
        <v>6</v>
      </c>
      <c r="V18" s="98">
        <v>2</v>
      </c>
      <c r="W18" s="98">
        <v>15</v>
      </c>
      <c r="X18" s="98">
        <v>2</v>
      </c>
    </row>
    <row r="19" spans="1:24" x14ac:dyDescent="0.2">
      <c r="A19" s="96">
        <v>4</v>
      </c>
      <c r="B19" s="97" t="s">
        <v>79</v>
      </c>
      <c r="C19" s="98">
        <f t="shared" si="2"/>
        <v>27</v>
      </c>
      <c r="D19" s="98">
        <f t="shared" si="2"/>
        <v>16</v>
      </c>
      <c r="E19" s="98">
        <v>1</v>
      </c>
      <c r="F19" s="98"/>
      <c r="G19" s="98">
        <v>1</v>
      </c>
      <c r="H19" s="98">
        <v>1</v>
      </c>
      <c r="I19" s="98">
        <v>3</v>
      </c>
      <c r="J19" s="98">
        <v>3</v>
      </c>
      <c r="K19" s="98">
        <v>6</v>
      </c>
      <c r="L19" s="98">
        <v>3</v>
      </c>
      <c r="M19" s="98">
        <v>2</v>
      </c>
      <c r="N19" s="98"/>
      <c r="O19" s="98">
        <v>1</v>
      </c>
      <c r="P19" s="98">
        <v>1</v>
      </c>
      <c r="Q19" s="98">
        <v>5</v>
      </c>
      <c r="R19" s="98"/>
      <c r="S19" s="98">
        <v>1</v>
      </c>
      <c r="T19" s="98">
        <v>1</v>
      </c>
      <c r="U19" s="98">
        <v>7</v>
      </c>
      <c r="V19" s="98">
        <v>7</v>
      </c>
      <c r="W19" s="98">
        <v>21</v>
      </c>
      <c r="X19" s="98">
        <v>6</v>
      </c>
    </row>
    <row r="20" spans="1:24" x14ac:dyDescent="0.2">
      <c r="A20" s="96">
        <v>5</v>
      </c>
      <c r="B20" s="97" t="s">
        <v>69</v>
      </c>
      <c r="C20" s="98">
        <f t="shared" si="2"/>
        <v>59</v>
      </c>
      <c r="D20" s="98">
        <f t="shared" si="2"/>
        <v>27</v>
      </c>
      <c r="E20" s="98">
        <v>1</v>
      </c>
      <c r="F20" s="98"/>
      <c r="G20" s="98">
        <v>1</v>
      </c>
      <c r="H20" s="98">
        <v>1</v>
      </c>
      <c r="I20" s="98">
        <v>3</v>
      </c>
      <c r="J20" s="98">
        <v>2</v>
      </c>
      <c r="K20" s="98">
        <v>16</v>
      </c>
      <c r="L20" s="98">
        <v>8</v>
      </c>
      <c r="M20" s="98">
        <v>2</v>
      </c>
      <c r="N20" s="98">
        <v>1</v>
      </c>
      <c r="O20" s="98">
        <v>4</v>
      </c>
      <c r="P20" s="98">
        <v>3</v>
      </c>
      <c r="Q20" s="98">
        <v>2</v>
      </c>
      <c r="R20" s="98"/>
      <c r="S20" s="98">
        <v>2</v>
      </c>
      <c r="T20" s="98">
        <v>1</v>
      </c>
      <c r="U20" s="98">
        <v>28</v>
      </c>
      <c r="V20" s="98">
        <v>11</v>
      </c>
      <c r="W20" s="98">
        <v>49</v>
      </c>
      <c r="X20" s="98">
        <v>10</v>
      </c>
    </row>
    <row r="21" spans="1:24" x14ac:dyDescent="0.2">
      <c r="A21" s="96">
        <v>6</v>
      </c>
      <c r="B21" s="97" t="s">
        <v>76</v>
      </c>
      <c r="C21" s="98">
        <f t="shared" si="2"/>
        <v>16</v>
      </c>
      <c r="D21" s="98">
        <f t="shared" si="2"/>
        <v>6</v>
      </c>
      <c r="E21" s="98">
        <v>2</v>
      </c>
      <c r="F21" s="98">
        <v>1</v>
      </c>
      <c r="G21" s="98">
        <v>3</v>
      </c>
      <c r="H21" s="98">
        <v>1</v>
      </c>
      <c r="I21" s="98"/>
      <c r="J21" s="98"/>
      <c r="K21" s="98">
        <v>3</v>
      </c>
      <c r="L21" s="98">
        <v>1</v>
      </c>
      <c r="M21" s="98">
        <v>1</v>
      </c>
      <c r="N21" s="98">
        <v>1</v>
      </c>
      <c r="O21" s="98"/>
      <c r="P21" s="98"/>
      <c r="Q21" s="98"/>
      <c r="R21" s="98"/>
      <c r="S21" s="98">
        <v>2</v>
      </c>
      <c r="T21" s="98"/>
      <c r="U21" s="98">
        <v>5</v>
      </c>
      <c r="V21" s="98">
        <v>2</v>
      </c>
      <c r="W21" s="98">
        <v>14</v>
      </c>
      <c r="X21" s="98">
        <v>2</v>
      </c>
    </row>
    <row r="22" spans="1:24" x14ac:dyDescent="0.2">
      <c r="A22" s="94" t="s">
        <v>111</v>
      </c>
      <c r="B22" s="94"/>
      <c r="C22" s="95">
        <f t="shared" ref="C22:X22" si="4">SUM(C23:C29)</f>
        <v>142</v>
      </c>
      <c r="D22" s="95">
        <f t="shared" si="4"/>
        <v>50</v>
      </c>
      <c r="E22" s="95">
        <f t="shared" si="4"/>
        <v>7</v>
      </c>
      <c r="F22" s="95">
        <f t="shared" si="4"/>
        <v>3</v>
      </c>
      <c r="G22" s="95">
        <f t="shared" si="4"/>
        <v>9</v>
      </c>
      <c r="H22" s="95">
        <f t="shared" si="4"/>
        <v>1</v>
      </c>
      <c r="I22" s="95">
        <f t="shared" si="4"/>
        <v>20</v>
      </c>
      <c r="J22" s="95">
        <f t="shared" si="4"/>
        <v>4</v>
      </c>
      <c r="K22" s="95">
        <f t="shared" si="4"/>
        <v>48</v>
      </c>
      <c r="L22" s="95">
        <f t="shared" si="4"/>
        <v>19</v>
      </c>
      <c r="M22" s="95">
        <f t="shared" si="4"/>
        <v>6</v>
      </c>
      <c r="N22" s="95">
        <f t="shared" si="4"/>
        <v>5</v>
      </c>
      <c r="O22" s="95">
        <f t="shared" si="4"/>
        <v>4</v>
      </c>
      <c r="P22" s="95">
        <f t="shared" si="4"/>
        <v>1</v>
      </c>
      <c r="Q22" s="95">
        <f t="shared" si="4"/>
        <v>9</v>
      </c>
      <c r="R22" s="95">
        <f t="shared" si="4"/>
        <v>3</v>
      </c>
      <c r="S22" s="95">
        <f t="shared" si="4"/>
        <v>9</v>
      </c>
      <c r="T22" s="95">
        <f t="shared" si="4"/>
        <v>4</v>
      </c>
      <c r="U22" s="95">
        <f t="shared" si="4"/>
        <v>30</v>
      </c>
      <c r="V22" s="95">
        <f t="shared" si="4"/>
        <v>10</v>
      </c>
      <c r="W22" s="95">
        <f t="shared" si="4"/>
        <v>118</v>
      </c>
      <c r="X22" s="95">
        <f t="shared" si="4"/>
        <v>24</v>
      </c>
    </row>
    <row r="23" spans="1:24" x14ac:dyDescent="0.2">
      <c r="A23" s="96">
        <v>1</v>
      </c>
      <c r="B23" s="97" t="s">
        <v>80</v>
      </c>
      <c r="C23" s="98">
        <f t="shared" si="2"/>
        <v>4</v>
      </c>
      <c r="D23" s="98">
        <f t="shared" si="2"/>
        <v>0</v>
      </c>
      <c r="E23" s="98"/>
      <c r="F23" s="98"/>
      <c r="G23" s="98"/>
      <c r="H23" s="98"/>
      <c r="I23" s="98">
        <v>1</v>
      </c>
      <c r="J23" s="98"/>
      <c r="K23" s="98">
        <v>2</v>
      </c>
      <c r="L23" s="98"/>
      <c r="M23" s="98"/>
      <c r="N23" s="98"/>
      <c r="O23" s="98"/>
      <c r="P23" s="98"/>
      <c r="Q23" s="98"/>
      <c r="R23" s="98"/>
      <c r="S23" s="98">
        <v>1</v>
      </c>
      <c r="T23" s="98"/>
      <c r="U23" s="98"/>
      <c r="V23" s="98"/>
      <c r="W23" s="98">
        <v>3</v>
      </c>
      <c r="X23" s="98">
        <v>1</v>
      </c>
    </row>
    <row r="24" spans="1:24" x14ac:dyDescent="0.2">
      <c r="A24" s="96">
        <v>2</v>
      </c>
      <c r="B24" s="97" t="s">
        <v>112</v>
      </c>
      <c r="C24" s="98">
        <f t="shared" si="2"/>
        <v>58</v>
      </c>
      <c r="D24" s="98">
        <f t="shared" si="2"/>
        <v>19</v>
      </c>
      <c r="E24" s="98">
        <v>1</v>
      </c>
      <c r="F24" s="98"/>
      <c r="G24" s="98">
        <v>8</v>
      </c>
      <c r="H24" s="98">
        <v>1</v>
      </c>
      <c r="I24" s="98">
        <v>9</v>
      </c>
      <c r="J24" s="98">
        <v>2</v>
      </c>
      <c r="K24" s="98">
        <v>23</v>
      </c>
      <c r="L24" s="98">
        <v>10</v>
      </c>
      <c r="M24" s="98">
        <v>2</v>
      </c>
      <c r="N24" s="98">
        <v>1</v>
      </c>
      <c r="O24" s="98">
        <v>1</v>
      </c>
      <c r="P24" s="98">
        <v>1</v>
      </c>
      <c r="Q24" s="98">
        <v>6</v>
      </c>
      <c r="R24" s="98">
        <v>2</v>
      </c>
      <c r="S24" s="98">
        <v>2</v>
      </c>
      <c r="T24" s="98"/>
      <c r="U24" s="98">
        <v>6</v>
      </c>
      <c r="V24" s="98">
        <v>2</v>
      </c>
      <c r="W24" s="98">
        <v>54</v>
      </c>
      <c r="X24" s="98">
        <v>4</v>
      </c>
    </row>
    <row r="25" spans="1:24" x14ac:dyDescent="0.2">
      <c r="A25" s="96">
        <v>3</v>
      </c>
      <c r="B25" s="97" t="s">
        <v>65</v>
      </c>
      <c r="C25" s="98">
        <f t="shared" si="2"/>
        <v>17</v>
      </c>
      <c r="D25" s="98">
        <f t="shared" si="2"/>
        <v>6</v>
      </c>
      <c r="E25" s="98"/>
      <c r="F25" s="98"/>
      <c r="G25" s="98"/>
      <c r="H25" s="98"/>
      <c r="I25" s="98">
        <v>2</v>
      </c>
      <c r="J25" s="98"/>
      <c r="K25" s="98">
        <v>4</v>
      </c>
      <c r="L25" s="98">
        <v>3</v>
      </c>
      <c r="M25" s="98"/>
      <c r="N25" s="98"/>
      <c r="O25" s="98">
        <v>3</v>
      </c>
      <c r="P25" s="98"/>
      <c r="Q25" s="98"/>
      <c r="R25" s="98"/>
      <c r="S25" s="98">
        <v>3</v>
      </c>
      <c r="T25" s="98">
        <v>1</v>
      </c>
      <c r="U25" s="98">
        <v>5</v>
      </c>
      <c r="V25" s="98">
        <v>2</v>
      </c>
      <c r="W25" s="98">
        <v>12</v>
      </c>
      <c r="X25" s="98">
        <v>5</v>
      </c>
    </row>
    <row r="26" spans="1:24" x14ac:dyDescent="0.2">
      <c r="A26" s="96">
        <v>4</v>
      </c>
      <c r="B26" s="97" t="s">
        <v>67</v>
      </c>
      <c r="C26" s="98">
        <f t="shared" si="2"/>
        <v>14</v>
      </c>
      <c r="D26" s="98">
        <f t="shared" si="2"/>
        <v>7</v>
      </c>
      <c r="E26" s="98"/>
      <c r="F26" s="98"/>
      <c r="G26" s="98"/>
      <c r="H26" s="98"/>
      <c r="I26" s="98">
        <v>2</v>
      </c>
      <c r="J26" s="98">
        <v>1</v>
      </c>
      <c r="K26" s="98">
        <v>5</v>
      </c>
      <c r="L26" s="98">
        <v>2</v>
      </c>
      <c r="M26" s="98">
        <v>1</v>
      </c>
      <c r="N26" s="98">
        <v>1</v>
      </c>
      <c r="O26" s="98"/>
      <c r="P26" s="98"/>
      <c r="Q26" s="98">
        <v>1</v>
      </c>
      <c r="R26" s="98">
        <v>1</v>
      </c>
      <c r="S26" s="98">
        <v>2</v>
      </c>
      <c r="T26" s="98">
        <v>2</v>
      </c>
      <c r="U26" s="98">
        <v>3</v>
      </c>
      <c r="V26" s="98"/>
      <c r="W26" s="98">
        <v>11</v>
      </c>
      <c r="X26" s="98">
        <v>3</v>
      </c>
    </row>
    <row r="27" spans="1:24" x14ac:dyDescent="0.2">
      <c r="A27" s="96">
        <v>5</v>
      </c>
      <c r="B27" s="97" t="s">
        <v>70</v>
      </c>
      <c r="C27" s="98">
        <f t="shared" si="2"/>
        <v>24</v>
      </c>
      <c r="D27" s="98">
        <f t="shared" si="2"/>
        <v>13</v>
      </c>
      <c r="E27" s="98">
        <v>2</v>
      </c>
      <c r="F27" s="98">
        <v>2</v>
      </c>
      <c r="G27" s="98"/>
      <c r="H27" s="98"/>
      <c r="I27" s="98"/>
      <c r="J27" s="98"/>
      <c r="K27" s="98">
        <v>8</v>
      </c>
      <c r="L27" s="98">
        <v>4</v>
      </c>
      <c r="M27" s="98">
        <v>1</v>
      </c>
      <c r="N27" s="98">
        <v>1</v>
      </c>
      <c r="O27" s="98"/>
      <c r="P27" s="98"/>
      <c r="Q27" s="98"/>
      <c r="R27" s="98"/>
      <c r="S27" s="98"/>
      <c r="T27" s="98"/>
      <c r="U27" s="98">
        <v>13</v>
      </c>
      <c r="V27" s="98">
        <v>6</v>
      </c>
      <c r="W27" s="98">
        <v>21</v>
      </c>
      <c r="X27" s="98">
        <v>3</v>
      </c>
    </row>
    <row r="28" spans="1:24" x14ac:dyDescent="0.2">
      <c r="A28" s="96">
        <v>6</v>
      </c>
      <c r="B28" s="97" t="s">
        <v>72</v>
      </c>
      <c r="C28" s="98">
        <f t="shared" si="2"/>
        <v>19</v>
      </c>
      <c r="D28" s="98">
        <f t="shared" si="2"/>
        <v>5</v>
      </c>
      <c r="E28" s="98">
        <v>3</v>
      </c>
      <c r="F28" s="98">
        <v>1</v>
      </c>
      <c r="G28" s="98">
        <v>1</v>
      </c>
      <c r="H28" s="98"/>
      <c r="I28" s="98">
        <v>6</v>
      </c>
      <c r="J28" s="98">
        <v>1</v>
      </c>
      <c r="K28" s="98">
        <v>4</v>
      </c>
      <c r="L28" s="98"/>
      <c r="M28" s="98">
        <v>2</v>
      </c>
      <c r="N28" s="98">
        <v>2</v>
      </c>
      <c r="O28" s="98"/>
      <c r="P28" s="98"/>
      <c r="Q28" s="98"/>
      <c r="R28" s="98"/>
      <c r="S28" s="98">
        <v>1</v>
      </c>
      <c r="T28" s="98">
        <v>1</v>
      </c>
      <c r="U28" s="98">
        <v>2</v>
      </c>
      <c r="V28" s="98"/>
      <c r="W28" s="98">
        <v>12</v>
      </c>
      <c r="X28" s="98">
        <v>7</v>
      </c>
    </row>
    <row r="29" spans="1:24" x14ac:dyDescent="0.2">
      <c r="A29" s="96">
        <v>7</v>
      </c>
      <c r="B29" s="97" t="s">
        <v>73</v>
      </c>
      <c r="C29" s="98">
        <f t="shared" si="2"/>
        <v>6</v>
      </c>
      <c r="D29" s="98">
        <f t="shared" si="2"/>
        <v>0</v>
      </c>
      <c r="E29" s="98">
        <v>1</v>
      </c>
      <c r="F29" s="98"/>
      <c r="G29" s="98"/>
      <c r="H29" s="98"/>
      <c r="I29" s="98"/>
      <c r="J29" s="98"/>
      <c r="K29" s="98">
        <v>2</v>
      </c>
      <c r="L29" s="98"/>
      <c r="M29" s="98"/>
      <c r="N29" s="98"/>
      <c r="O29" s="98"/>
      <c r="P29" s="98"/>
      <c r="Q29" s="98">
        <v>2</v>
      </c>
      <c r="R29" s="98"/>
      <c r="S29" s="98"/>
      <c r="T29" s="98"/>
      <c r="U29" s="98">
        <v>1</v>
      </c>
      <c r="V29" s="98"/>
      <c r="W29" s="98">
        <v>5</v>
      </c>
      <c r="X29" s="98">
        <v>1</v>
      </c>
    </row>
    <row r="30" spans="1:24" x14ac:dyDescent="0.2">
      <c r="A30" s="94" t="s">
        <v>113</v>
      </c>
      <c r="B30" s="94"/>
      <c r="C30" s="95">
        <f t="shared" ref="C30:X30" si="5">SUM(C31:C33)</f>
        <v>55</v>
      </c>
      <c r="D30" s="95">
        <f t="shared" si="5"/>
        <v>19</v>
      </c>
      <c r="E30" s="95">
        <f t="shared" si="5"/>
        <v>1</v>
      </c>
      <c r="F30" s="95">
        <f t="shared" si="5"/>
        <v>0</v>
      </c>
      <c r="G30" s="95">
        <f t="shared" si="5"/>
        <v>2</v>
      </c>
      <c r="H30" s="95">
        <f t="shared" si="5"/>
        <v>0</v>
      </c>
      <c r="I30" s="95">
        <f t="shared" si="5"/>
        <v>6</v>
      </c>
      <c r="J30" s="95">
        <f t="shared" si="5"/>
        <v>2</v>
      </c>
      <c r="K30" s="95">
        <f t="shared" si="5"/>
        <v>16</v>
      </c>
      <c r="L30" s="95">
        <f t="shared" si="5"/>
        <v>5</v>
      </c>
      <c r="M30" s="95">
        <f t="shared" si="5"/>
        <v>3</v>
      </c>
      <c r="N30" s="95">
        <f t="shared" si="5"/>
        <v>2</v>
      </c>
      <c r="O30" s="95">
        <f t="shared" si="5"/>
        <v>2</v>
      </c>
      <c r="P30" s="95">
        <f t="shared" si="5"/>
        <v>2</v>
      </c>
      <c r="Q30" s="95">
        <f t="shared" si="5"/>
        <v>2</v>
      </c>
      <c r="R30" s="95">
        <f t="shared" si="5"/>
        <v>1</v>
      </c>
      <c r="S30" s="95">
        <f t="shared" si="5"/>
        <v>5</v>
      </c>
      <c r="T30" s="95">
        <f t="shared" si="5"/>
        <v>3</v>
      </c>
      <c r="U30" s="95">
        <f t="shared" si="5"/>
        <v>18</v>
      </c>
      <c r="V30" s="95">
        <f t="shared" si="5"/>
        <v>4</v>
      </c>
      <c r="W30" s="95">
        <f t="shared" si="5"/>
        <v>47</v>
      </c>
      <c r="X30" s="95">
        <f t="shared" si="5"/>
        <v>8</v>
      </c>
    </row>
    <row r="31" spans="1:24" x14ac:dyDescent="0.2">
      <c r="A31" s="96">
        <v>1</v>
      </c>
      <c r="B31" s="97" t="s">
        <v>66</v>
      </c>
      <c r="C31" s="98">
        <f t="shared" si="2"/>
        <v>15</v>
      </c>
      <c r="D31" s="98">
        <f t="shared" si="2"/>
        <v>5</v>
      </c>
      <c r="E31" s="98">
        <v>1</v>
      </c>
      <c r="F31" s="98"/>
      <c r="G31" s="98">
        <v>1</v>
      </c>
      <c r="H31" s="98"/>
      <c r="I31" s="98">
        <v>1</v>
      </c>
      <c r="J31" s="98">
        <v>1</v>
      </c>
      <c r="K31" s="98">
        <v>4</v>
      </c>
      <c r="L31" s="98">
        <v>1</v>
      </c>
      <c r="M31" s="98"/>
      <c r="N31" s="98"/>
      <c r="O31" s="98">
        <v>1</v>
      </c>
      <c r="P31" s="98">
        <v>1</v>
      </c>
      <c r="Q31" s="98"/>
      <c r="R31" s="98"/>
      <c r="S31" s="98"/>
      <c r="T31" s="98"/>
      <c r="U31" s="98">
        <v>7</v>
      </c>
      <c r="V31" s="98">
        <v>2</v>
      </c>
      <c r="W31" s="98">
        <v>13</v>
      </c>
      <c r="X31" s="98">
        <v>2</v>
      </c>
    </row>
    <row r="32" spans="1:24" x14ac:dyDescent="0.2">
      <c r="A32" s="96">
        <v>2</v>
      </c>
      <c r="B32" s="97" t="s">
        <v>71</v>
      </c>
      <c r="C32" s="98">
        <f t="shared" si="2"/>
        <v>15</v>
      </c>
      <c r="D32" s="98">
        <f t="shared" si="2"/>
        <v>5</v>
      </c>
      <c r="E32" s="98"/>
      <c r="F32" s="98"/>
      <c r="G32" s="98">
        <v>1</v>
      </c>
      <c r="H32" s="98"/>
      <c r="I32" s="98">
        <v>2</v>
      </c>
      <c r="J32" s="98">
        <v>1</v>
      </c>
      <c r="K32" s="98">
        <v>4</v>
      </c>
      <c r="L32" s="98">
        <v>2</v>
      </c>
      <c r="M32" s="98">
        <v>3</v>
      </c>
      <c r="N32" s="98">
        <v>2</v>
      </c>
      <c r="O32" s="98"/>
      <c r="P32" s="98"/>
      <c r="Q32" s="98"/>
      <c r="R32" s="98"/>
      <c r="S32" s="98"/>
      <c r="T32" s="98"/>
      <c r="U32" s="98">
        <v>5</v>
      </c>
      <c r="V32" s="98"/>
      <c r="W32" s="98">
        <v>14</v>
      </c>
      <c r="X32" s="98">
        <v>1</v>
      </c>
    </row>
    <row r="33" spans="1:24" x14ac:dyDescent="0.2">
      <c r="A33" s="96">
        <v>3</v>
      </c>
      <c r="B33" s="97" t="s">
        <v>77</v>
      </c>
      <c r="C33" s="98">
        <f t="shared" si="2"/>
        <v>25</v>
      </c>
      <c r="D33" s="98">
        <f t="shared" si="2"/>
        <v>9</v>
      </c>
      <c r="E33" s="98"/>
      <c r="F33" s="98"/>
      <c r="G33" s="98"/>
      <c r="H33" s="98"/>
      <c r="I33" s="98">
        <v>3</v>
      </c>
      <c r="J33" s="98"/>
      <c r="K33" s="98">
        <v>8</v>
      </c>
      <c r="L33" s="98">
        <v>2</v>
      </c>
      <c r="M33" s="98"/>
      <c r="N33" s="98"/>
      <c r="O33" s="98">
        <v>1</v>
      </c>
      <c r="P33" s="98">
        <v>1</v>
      </c>
      <c r="Q33" s="98">
        <v>2</v>
      </c>
      <c r="R33" s="98">
        <v>1</v>
      </c>
      <c r="S33" s="98">
        <v>5</v>
      </c>
      <c r="T33" s="98">
        <v>3</v>
      </c>
      <c r="U33" s="98">
        <v>6</v>
      </c>
      <c r="V33" s="98">
        <v>2</v>
      </c>
      <c r="W33" s="98">
        <v>20</v>
      </c>
      <c r="X33" s="98">
        <v>5</v>
      </c>
    </row>
    <row r="34" spans="1:24" x14ac:dyDescent="0.2">
      <c r="A34" s="94" t="s">
        <v>114</v>
      </c>
      <c r="B34" s="94"/>
      <c r="C34" s="95">
        <f t="shared" si="2"/>
        <v>623</v>
      </c>
      <c r="D34" s="95">
        <f t="shared" si="2"/>
        <v>218</v>
      </c>
      <c r="E34" s="95">
        <v>30</v>
      </c>
      <c r="F34" s="95">
        <v>11</v>
      </c>
      <c r="G34" s="95">
        <v>37</v>
      </c>
      <c r="H34" s="95">
        <v>13</v>
      </c>
      <c r="I34" s="95">
        <v>20</v>
      </c>
      <c r="J34" s="95">
        <v>4</v>
      </c>
      <c r="K34" s="95">
        <v>161</v>
      </c>
      <c r="L34" s="95">
        <v>72</v>
      </c>
      <c r="M34" s="95">
        <v>21</v>
      </c>
      <c r="N34" s="95">
        <v>7</v>
      </c>
      <c r="O34" s="95">
        <v>9</v>
      </c>
      <c r="P34" s="95">
        <v>5</v>
      </c>
      <c r="Q34" s="95">
        <v>173</v>
      </c>
      <c r="R34" s="95">
        <v>31</v>
      </c>
      <c r="S34" s="95">
        <v>36</v>
      </c>
      <c r="T34" s="95">
        <v>20</v>
      </c>
      <c r="U34" s="95">
        <v>136</v>
      </c>
      <c r="V34" s="95">
        <v>55</v>
      </c>
      <c r="W34" s="95">
        <v>482</v>
      </c>
      <c r="X34" s="95">
        <v>141</v>
      </c>
    </row>
    <row r="35" spans="1:24" x14ac:dyDescent="0.2">
      <c r="A35" s="99" t="s">
        <v>115</v>
      </c>
      <c r="B35" s="99"/>
      <c r="C35" s="98">
        <f>E35+G35+I35+K35+M35+O35+Q35+S35+U35</f>
        <v>6</v>
      </c>
      <c r="D35" s="98">
        <f t="shared" ref="D35:D59" si="6">F35+H35+J35+L35+N35+P35+R35+T35+V35</f>
        <v>3</v>
      </c>
      <c r="E35" s="98"/>
      <c r="F35" s="98"/>
      <c r="G35" s="98">
        <v>1</v>
      </c>
      <c r="H35" s="98">
        <v>1</v>
      </c>
      <c r="I35" s="98"/>
      <c r="J35" s="98"/>
      <c r="K35" s="98"/>
      <c r="L35" s="98"/>
      <c r="M35" s="98"/>
      <c r="N35" s="98"/>
      <c r="O35" s="98"/>
      <c r="P35" s="98"/>
      <c r="Q35" s="98">
        <v>1</v>
      </c>
      <c r="R35" s="98">
        <v>1</v>
      </c>
      <c r="S35" s="98"/>
      <c r="T35" s="98"/>
      <c r="U35" s="98">
        <v>4</v>
      </c>
      <c r="V35" s="98">
        <v>1</v>
      </c>
      <c r="W35" s="98">
        <v>6</v>
      </c>
      <c r="X35" s="98"/>
    </row>
    <row r="37" spans="1:24" ht="15" x14ac:dyDescent="0.25">
      <c r="A3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</row>
    <row r="38" spans="1:24" ht="15" x14ac:dyDescent="0.25">
      <c r="A38"/>
      <c r="B3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</row>
  </sheetData>
  <mergeCells count="26">
    <mergeCell ref="A34:B34"/>
    <mergeCell ref="A35:B35"/>
    <mergeCell ref="B37:V37"/>
    <mergeCell ref="C38:V38"/>
    <mergeCell ref="X6:X7"/>
    <mergeCell ref="A8:B8"/>
    <mergeCell ref="A9:B9"/>
    <mergeCell ref="A15:B15"/>
    <mergeCell ref="A22:B22"/>
    <mergeCell ref="A30:B30"/>
    <mergeCell ref="M6:N6"/>
    <mergeCell ref="O6:P6"/>
    <mergeCell ref="Q6:R6"/>
    <mergeCell ref="S6:T6"/>
    <mergeCell ref="U6:V6"/>
    <mergeCell ref="W6:W7"/>
    <mergeCell ref="A3:V3"/>
    <mergeCell ref="A5:A7"/>
    <mergeCell ref="B5:B7"/>
    <mergeCell ref="C5:D6"/>
    <mergeCell ref="E5:V5"/>
    <mergeCell ref="W5:X5"/>
    <mergeCell ref="E6:F6"/>
    <mergeCell ref="G6:H6"/>
    <mergeCell ref="I6:J6"/>
    <mergeCell ref="K6:L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3354D-F6ED-4CE6-94D5-2F85EA72C112}">
  <dimension ref="A1:V35"/>
  <sheetViews>
    <sheetView workbookViewId="0">
      <selection activeCell="Y17" sqref="Y17"/>
    </sheetView>
  </sheetViews>
  <sheetFormatPr defaultRowHeight="14.25" x14ac:dyDescent="0.2"/>
  <cols>
    <col min="1" max="1" width="4.42578125" style="1" customWidth="1"/>
    <col min="2" max="2" width="15.5703125" style="1" customWidth="1"/>
    <col min="3" max="4" width="8.7109375" style="1" customWidth="1"/>
    <col min="5" max="6" width="6.5703125" style="1" customWidth="1"/>
    <col min="7" max="8" width="7.7109375" style="1" customWidth="1"/>
    <col min="9" max="12" width="7.5703125" style="1" customWidth="1"/>
    <col min="13" max="20" width="7.42578125" style="1" customWidth="1"/>
    <col min="21" max="22" width="8" style="1" customWidth="1"/>
    <col min="23" max="16384" width="9.140625" style="1"/>
  </cols>
  <sheetData>
    <row r="1" spans="1:22" ht="15" x14ac:dyDescent="0.25">
      <c r="A1" s="1" t="s">
        <v>46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3" spans="1:22" ht="15" x14ac:dyDescent="0.2">
      <c r="A3" s="72" t="s">
        <v>136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</row>
    <row r="4" spans="1:22" x14ac:dyDescent="0.2"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</row>
    <row r="5" spans="1:22" x14ac:dyDescent="0.2">
      <c r="A5" s="73" t="s">
        <v>86</v>
      </c>
      <c r="B5" s="73" t="s">
        <v>87</v>
      </c>
      <c r="C5" s="73" t="s">
        <v>53</v>
      </c>
      <c r="D5" s="73"/>
      <c r="E5" s="73" t="s">
        <v>124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ht="25.5" customHeight="1" x14ac:dyDescent="0.2">
      <c r="A6" s="73"/>
      <c r="B6" s="73"/>
      <c r="C6" s="73"/>
      <c r="D6" s="73"/>
      <c r="E6" s="107" t="s">
        <v>137</v>
      </c>
      <c r="F6" s="107"/>
      <c r="G6" s="107" t="s">
        <v>138</v>
      </c>
      <c r="H6" s="107"/>
      <c r="I6" s="107" t="s">
        <v>54</v>
      </c>
      <c r="J6" s="107"/>
      <c r="K6" s="107" t="s">
        <v>139</v>
      </c>
      <c r="L6" s="107"/>
      <c r="M6" s="107" t="s">
        <v>140</v>
      </c>
      <c r="N6" s="107"/>
      <c r="O6" s="107" t="s">
        <v>141</v>
      </c>
      <c r="P6" s="107"/>
      <c r="Q6" s="107" t="s">
        <v>142</v>
      </c>
      <c r="R6" s="107"/>
      <c r="S6" s="73" t="s">
        <v>143</v>
      </c>
      <c r="T6" s="73"/>
      <c r="U6" s="73" t="s">
        <v>83</v>
      </c>
      <c r="V6" s="73"/>
    </row>
    <row r="7" spans="1:22" ht="20.25" customHeight="1" x14ac:dyDescent="0.2">
      <c r="A7" s="73"/>
      <c r="B7" s="73"/>
      <c r="C7" s="93" t="s">
        <v>55</v>
      </c>
      <c r="D7" s="93" t="s">
        <v>116</v>
      </c>
      <c r="E7" s="93" t="s">
        <v>55</v>
      </c>
      <c r="F7" s="93" t="s">
        <v>116</v>
      </c>
      <c r="G7" s="93" t="s">
        <v>55</v>
      </c>
      <c r="H7" s="93" t="s">
        <v>116</v>
      </c>
      <c r="I7" s="93" t="s">
        <v>55</v>
      </c>
      <c r="J7" s="93" t="s">
        <v>116</v>
      </c>
      <c r="K7" s="93" t="s">
        <v>55</v>
      </c>
      <c r="L7" s="93" t="s">
        <v>116</v>
      </c>
      <c r="M7" s="93" t="s">
        <v>55</v>
      </c>
      <c r="N7" s="93" t="s">
        <v>116</v>
      </c>
      <c r="O7" s="93" t="s">
        <v>55</v>
      </c>
      <c r="P7" s="93" t="s">
        <v>116</v>
      </c>
      <c r="Q7" s="93" t="s">
        <v>55</v>
      </c>
      <c r="R7" s="93" t="s">
        <v>116</v>
      </c>
      <c r="S7" s="93" t="s">
        <v>55</v>
      </c>
      <c r="T7" s="93" t="s">
        <v>116</v>
      </c>
      <c r="U7" s="93" t="s">
        <v>55</v>
      </c>
      <c r="V7" s="93" t="s">
        <v>116</v>
      </c>
    </row>
    <row r="8" spans="1:22" x14ac:dyDescent="0.2">
      <c r="A8" s="75" t="s">
        <v>106</v>
      </c>
      <c r="B8" s="75"/>
      <c r="C8" s="100">
        <f>+C9+C15+C22+C30+C34+C35</f>
        <v>30996</v>
      </c>
      <c r="D8" s="100">
        <f t="shared" ref="D8:V8" si="0">+D9+D15+D22+D30+D34+D35</f>
        <v>26395</v>
      </c>
      <c r="E8" s="100">
        <f t="shared" si="0"/>
        <v>1391</v>
      </c>
      <c r="F8" s="100">
        <f t="shared" si="0"/>
        <v>1354</v>
      </c>
      <c r="G8" s="100">
        <f t="shared" si="0"/>
        <v>805</v>
      </c>
      <c r="H8" s="100">
        <f t="shared" si="0"/>
        <v>791</v>
      </c>
      <c r="I8" s="100">
        <f t="shared" si="0"/>
        <v>8824</v>
      </c>
      <c r="J8" s="100">
        <f t="shared" si="0"/>
        <v>8487</v>
      </c>
      <c r="K8" s="100">
        <f t="shared" si="0"/>
        <v>7788</v>
      </c>
      <c r="L8" s="100">
        <f t="shared" si="0"/>
        <v>7778</v>
      </c>
      <c r="M8" s="100">
        <f t="shared" si="0"/>
        <v>30</v>
      </c>
      <c r="N8" s="100">
        <f t="shared" si="0"/>
        <v>30</v>
      </c>
      <c r="O8" s="100">
        <f t="shared" si="0"/>
        <v>34</v>
      </c>
      <c r="P8" s="100">
        <f t="shared" si="0"/>
        <v>28</v>
      </c>
      <c r="Q8" s="100">
        <f t="shared" si="0"/>
        <v>661</v>
      </c>
      <c r="R8" s="100">
        <f t="shared" si="0"/>
        <v>616</v>
      </c>
      <c r="S8" s="100">
        <f t="shared" si="0"/>
        <v>837</v>
      </c>
      <c r="T8" s="100">
        <f t="shared" si="0"/>
        <v>729</v>
      </c>
      <c r="U8" s="100">
        <f t="shared" si="0"/>
        <v>10626</v>
      </c>
      <c r="V8" s="100">
        <f t="shared" si="0"/>
        <v>6582</v>
      </c>
    </row>
    <row r="9" spans="1:22" x14ac:dyDescent="0.2">
      <c r="A9" s="94" t="s">
        <v>107</v>
      </c>
      <c r="B9" s="94"/>
      <c r="C9" s="95">
        <f>SUM(C10:C14)</f>
        <v>4247</v>
      </c>
      <c r="D9" s="95">
        <f t="shared" ref="D9:V9" si="1">SUM(D10:D14)</f>
        <v>3484</v>
      </c>
      <c r="E9" s="95">
        <f t="shared" si="1"/>
        <v>200</v>
      </c>
      <c r="F9" s="95">
        <f t="shared" si="1"/>
        <v>200</v>
      </c>
      <c r="G9" s="95">
        <f t="shared" si="1"/>
        <v>109</v>
      </c>
      <c r="H9" s="95">
        <f t="shared" si="1"/>
        <v>108</v>
      </c>
      <c r="I9" s="95">
        <f t="shared" si="1"/>
        <v>1136</v>
      </c>
      <c r="J9" s="95">
        <f t="shared" si="1"/>
        <v>1111</v>
      </c>
      <c r="K9" s="95">
        <f t="shared" si="1"/>
        <v>988</v>
      </c>
      <c r="L9" s="95">
        <f t="shared" si="1"/>
        <v>987</v>
      </c>
      <c r="M9" s="95">
        <f t="shared" si="1"/>
        <v>0</v>
      </c>
      <c r="N9" s="95">
        <f t="shared" si="1"/>
        <v>0</v>
      </c>
      <c r="O9" s="95">
        <f t="shared" si="1"/>
        <v>0</v>
      </c>
      <c r="P9" s="95">
        <f t="shared" si="1"/>
        <v>0</v>
      </c>
      <c r="Q9" s="95">
        <f t="shared" si="1"/>
        <v>64</v>
      </c>
      <c r="R9" s="95">
        <f t="shared" si="1"/>
        <v>58</v>
      </c>
      <c r="S9" s="95">
        <f t="shared" si="1"/>
        <v>118</v>
      </c>
      <c r="T9" s="95">
        <f t="shared" si="1"/>
        <v>83</v>
      </c>
      <c r="U9" s="95">
        <f t="shared" si="1"/>
        <v>1632</v>
      </c>
      <c r="V9" s="95">
        <f t="shared" si="1"/>
        <v>937</v>
      </c>
    </row>
    <row r="10" spans="1:22" x14ac:dyDescent="0.2">
      <c r="A10" s="96">
        <v>1</v>
      </c>
      <c r="B10" s="97" t="s">
        <v>108</v>
      </c>
      <c r="C10" s="98">
        <f>E10+G10+I10+K10+M10+U10+O10+Q10+S10</f>
        <v>1344</v>
      </c>
      <c r="D10" s="98">
        <f>F10+H10+J10+L10+N10+V10+P10+R10+T10</f>
        <v>1043</v>
      </c>
      <c r="E10" s="98">
        <v>53</v>
      </c>
      <c r="F10" s="98">
        <v>53</v>
      </c>
      <c r="G10" s="98">
        <v>40</v>
      </c>
      <c r="H10" s="98">
        <v>40</v>
      </c>
      <c r="I10" s="98">
        <v>318</v>
      </c>
      <c r="J10" s="98">
        <v>312</v>
      </c>
      <c r="K10" s="98">
        <v>271</v>
      </c>
      <c r="L10" s="98">
        <v>271</v>
      </c>
      <c r="M10" s="98"/>
      <c r="N10" s="98"/>
      <c r="O10" s="98"/>
      <c r="P10" s="98"/>
      <c r="Q10" s="98">
        <v>25</v>
      </c>
      <c r="R10" s="98">
        <v>22</v>
      </c>
      <c r="S10" s="98">
        <v>44</v>
      </c>
      <c r="T10" s="98">
        <v>25</v>
      </c>
      <c r="U10" s="98">
        <v>593</v>
      </c>
      <c r="V10" s="98">
        <v>320</v>
      </c>
    </row>
    <row r="11" spans="1:22" x14ac:dyDescent="0.2">
      <c r="A11" s="96">
        <v>2</v>
      </c>
      <c r="B11" s="97" t="s">
        <v>109</v>
      </c>
      <c r="C11" s="98">
        <f t="shared" ref="C11:D35" si="2">E11+G11+I11+K11+M11+U11+O11+Q11+S11</f>
        <v>619</v>
      </c>
      <c r="D11" s="98">
        <f t="shared" si="2"/>
        <v>503</v>
      </c>
      <c r="E11" s="98">
        <v>31</v>
      </c>
      <c r="F11" s="98">
        <v>31</v>
      </c>
      <c r="G11" s="98">
        <v>11</v>
      </c>
      <c r="H11" s="98">
        <v>10</v>
      </c>
      <c r="I11" s="98">
        <v>164</v>
      </c>
      <c r="J11" s="98">
        <v>157</v>
      </c>
      <c r="K11" s="98">
        <v>140</v>
      </c>
      <c r="L11" s="98">
        <v>140</v>
      </c>
      <c r="M11" s="98"/>
      <c r="N11" s="98"/>
      <c r="O11" s="98"/>
      <c r="P11" s="98"/>
      <c r="Q11" s="98">
        <v>2</v>
      </c>
      <c r="R11" s="98">
        <v>1</v>
      </c>
      <c r="S11" s="98">
        <v>21</v>
      </c>
      <c r="T11" s="98">
        <v>16</v>
      </c>
      <c r="U11" s="98">
        <v>250</v>
      </c>
      <c r="V11" s="98">
        <v>148</v>
      </c>
    </row>
    <row r="12" spans="1:22" x14ac:dyDescent="0.2">
      <c r="A12" s="96">
        <v>3</v>
      </c>
      <c r="B12" s="97" t="s">
        <v>68</v>
      </c>
      <c r="C12" s="98">
        <f t="shared" si="2"/>
        <v>724</v>
      </c>
      <c r="D12" s="98">
        <f t="shared" si="2"/>
        <v>585</v>
      </c>
      <c r="E12" s="98">
        <v>41</v>
      </c>
      <c r="F12" s="98">
        <v>41</v>
      </c>
      <c r="G12" s="98">
        <v>10</v>
      </c>
      <c r="H12" s="98">
        <v>10</v>
      </c>
      <c r="I12" s="98">
        <v>204</v>
      </c>
      <c r="J12" s="98">
        <v>201</v>
      </c>
      <c r="K12" s="98">
        <v>180</v>
      </c>
      <c r="L12" s="98">
        <v>179</v>
      </c>
      <c r="M12" s="98"/>
      <c r="N12" s="98"/>
      <c r="O12" s="98"/>
      <c r="P12" s="98"/>
      <c r="Q12" s="98">
        <v>1</v>
      </c>
      <c r="R12" s="98">
        <v>1</v>
      </c>
      <c r="S12" s="98">
        <v>15</v>
      </c>
      <c r="T12" s="98">
        <v>14</v>
      </c>
      <c r="U12" s="98">
        <v>273</v>
      </c>
      <c r="V12" s="98">
        <v>139</v>
      </c>
    </row>
    <row r="13" spans="1:22" x14ac:dyDescent="0.2">
      <c r="A13" s="96">
        <v>4</v>
      </c>
      <c r="B13" s="97" t="s">
        <v>74</v>
      </c>
      <c r="C13" s="98">
        <f t="shared" si="2"/>
        <v>691</v>
      </c>
      <c r="D13" s="98">
        <f t="shared" si="2"/>
        <v>593</v>
      </c>
      <c r="E13" s="98">
        <v>33</v>
      </c>
      <c r="F13" s="98">
        <v>33</v>
      </c>
      <c r="G13" s="98">
        <v>22</v>
      </c>
      <c r="H13" s="98">
        <v>22</v>
      </c>
      <c r="I13" s="98">
        <v>188</v>
      </c>
      <c r="J13" s="98">
        <v>182</v>
      </c>
      <c r="K13" s="98">
        <v>171</v>
      </c>
      <c r="L13" s="98">
        <v>171</v>
      </c>
      <c r="M13" s="98"/>
      <c r="N13" s="98"/>
      <c r="O13" s="98"/>
      <c r="P13" s="98"/>
      <c r="Q13" s="98">
        <v>18</v>
      </c>
      <c r="R13" s="98">
        <v>17</v>
      </c>
      <c r="S13" s="98">
        <v>18</v>
      </c>
      <c r="T13" s="98">
        <v>14</v>
      </c>
      <c r="U13" s="98">
        <v>241</v>
      </c>
      <c r="V13" s="98">
        <v>154</v>
      </c>
    </row>
    <row r="14" spans="1:22" x14ac:dyDescent="0.2">
      <c r="A14" s="96">
        <v>5</v>
      </c>
      <c r="B14" s="97" t="s">
        <v>75</v>
      </c>
      <c r="C14" s="98">
        <f t="shared" si="2"/>
        <v>869</v>
      </c>
      <c r="D14" s="98">
        <f t="shared" si="2"/>
        <v>760</v>
      </c>
      <c r="E14" s="98">
        <v>42</v>
      </c>
      <c r="F14" s="98">
        <v>42</v>
      </c>
      <c r="G14" s="98">
        <v>26</v>
      </c>
      <c r="H14" s="98">
        <v>26</v>
      </c>
      <c r="I14" s="98">
        <v>262</v>
      </c>
      <c r="J14" s="98">
        <v>259</v>
      </c>
      <c r="K14" s="98">
        <v>226</v>
      </c>
      <c r="L14" s="98">
        <v>226</v>
      </c>
      <c r="M14" s="98"/>
      <c r="N14" s="98"/>
      <c r="O14" s="98"/>
      <c r="P14" s="98"/>
      <c r="Q14" s="98">
        <v>18</v>
      </c>
      <c r="R14" s="98">
        <v>17</v>
      </c>
      <c r="S14" s="98">
        <v>20</v>
      </c>
      <c r="T14" s="98">
        <v>14</v>
      </c>
      <c r="U14" s="98">
        <v>275</v>
      </c>
      <c r="V14" s="98">
        <v>176</v>
      </c>
    </row>
    <row r="15" spans="1:22" x14ac:dyDescent="0.2">
      <c r="A15" s="94" t="s">
        <v>110</v>
      </c>
      <c r="B15" s="94"/>
      <c r="C15" s="95">
        <f t="shared" ref="C15:V15" si="3">SUM(C16:C21)</f>
        <v>5483</v>
      </c>
      <c r="D15" s="95">
        <f t="shared" si="3"/>
        <v>4561</v>
      </c>
      <c r="E15" s="95">
        <f t="shared" si="3"/>
        <v>227</v>
      </c>
      <c r="F15" s="95">
        <f t="shared" si="3"/>
        <v>221</v>
      </c>
      <c r="G15" s="95">
        <f t="shared" si="3"/>
        <v>153</v>
      </c>
      <c r="H15" s="95">
        <f t="shared" si="3"/>
        <v>149</v>
      </c>
      <c r="I15" s="95">
        <f t="shared" si="3"/>
        <v>1521</v>
      </c>
      <c r="J15" s="95">
        <f t="shared" si="3"/>
        <v>1478</v>
      </c>
      <c r="K15" s="95">
        <f t="shared" si="3"/>
        <v>1312</v>
      </c>
      <c r="L15" s="95">
        <f t="shared" si="3"/>
        <v>1312</v>
      </c>
      <c r="M15" s="95">
        <f t="shared" si="3"/>
        <v>0</v>
      </c>
      <c r="N15" s="95">
        <f t="shared" si="3"/>
        <v>0</v>
      </c>
      <c r="O15" s="95">
        <f t="shared" si="3"/>
        <v>7</v>
      </c>
      <c r="P15" s="95">
        <f t="shared" si="3"/>
        <v>5</v>
      </c>
      <c r="Q15" s="95">
        <f t="shared" si="3"/>
        <v>110</v>
      </c>
      <c r="R15" s="95">
        <f t="shared" si="3"/>
        <v>103</v>
      </c>
      <c r="S15" s="95">
        <f t="shared" si="3"/>
        <v>182</v>
      </c>
      <c r="T15" s="95">
        <f t="shared" si="3"/>
        <v>154</v>
      </c>
      <c r="U15" s="95">
        <f t="shared" si="3"/>
        <v>1971</v>
      </c>
      <c r="V15" s="95">
        <f t="shared" si="3"/>
        <v>1139</v>
      </c>
    </row>
    <row r="16" spans="1:22" x14ac:dyDescent="0.2">
      <c r="A16" s="96">
        <v>1</v>
      </c>
      <c r="B16" s="97" t="s">
        <v>60</v>
      </c>
      <c r="C16" s="98">
        <f t="shared" si="2"/>
        <v>834</v>
      </c>
      <c r="D16" s="98">
        <f t="shared" si="2"/>
        <v>672</v>
      </c>
      <c r="E16" s="98">
        <v>33</v>
      </c>
      <c r="F16" s="98">
        <v>33</v>
      </c>
      <c r="G16" s="98">
        <v>33</v>
      </c>
      <c r="H16" s="98">
        <v>33</v>
      </c>
      <c r="I16" s="98">
        <v>244</v>
      </c>
      <c r="J16" s="98">
        <v>233</v>
      </c>
      <c r="K16" s="98">
        <v>192</v>
      </c>
      <c r="L16" s="98">
        <v>192</v>
      </c>
      <c r="M16" s="98"/>
      <c r="N16" s="98"/>
      <c r="O16" s="98">
        <v>2</v>
      </c>
      <c r="P16" s="98">
        <v>2</v>
      </c>
      <c r="Q16" s="98">
        <v>7</v>
      </c>
      <c r="R16" s="98">
        <v>6</v>
      </c>
      <c r="S16" s="98">
        <v>33</v>
      </c>
      <c r="T16" s="98">
        <v>28</v>
      </c>
      <c r="U16" s="98">
        <v>290</v>
      </c>
      <c r="V16" s="98">
        <v>145</v>
      </c>
    </row>
    <row r="17" spans="1:22" x14ac:dyDescent="0.2">
      <c r="A17" s="96">
        <v>2</v>
      </c>
      <c r="B17" s="97" t="s">
        <v>62</v>
      </c>
      <c r="C17" s="98">
        <f t="shared" si="2"/>
        <v>856</v>
      </c>
      <c r="D17" s="98">
        <f t="shared" si="2"/>
        <v>716</v>
      </c>
      <c r="E17" s="98">
        <v>42</v>
      </c>
      <c r="F17" s="98">
        <v>39</v>
      </c>
      <c r="G17" s="98">
        <v>17</v>
      </c>
      <c r="H17" s="98">
        <v>17</v>
      </c>
      <c r="I17" s="98">
        <v>244</v>
      </c>
      <c r="J17" s="98">
        <v>237</v>
      </c>
      <c r="K17" s="98">
        <v>207</v>
      </c>
      <c r="L17" s="98">
        <v>207</v>
      </c>
      <c r="M17" s="98"/>
      <c r="N17" s="98"/>
      <c r="O17" s="98"/>
      <c r="P17" s="98"/>
      <c r="Q17" s="98">
        <v>14</v>
      </c>
      <c r="R17" s="98">
        <v>13</v>
      </c>
      <c r="S17" s="98">
        <v>26</v>
      </c>
      <c r="T17" s="98">
        <v>20</v>
      </c>
      <c r="U17" s="98">
        <v>306</v>
      </c>
      <c r="V17" s="98">
        <v>183</v>
      </c>
    </row>
    <row r="18" spans="1:22" x14ac:dyDescent="0.2">
      <c r="A18" s="96">
        <v>3</v>
      </c>
      <c r="B18" s="97" t="s">
        <v>63</v>
      </c>
      <c r="C18" s="98">
        <f t="shared" si="2"/>
        <v>482</v>
      </c>
      <c r="D18" s="98">
        <f t="shared" si="2"/>
        <v>408</v>
      </c>
      <c r="E18" s="98">
        <v>22</v>
      </c>
      <c r="F18" s="98">
        <v>22</v>
      </c>
      <c r="G18" s="98">
        <v>16</v>
      </c>
      <c r="H18" s="98">
        <v>16</v>
      </c>
      <c r="I18" s="98">
        <v>134</v>
      </c>
      <c r="J18" s="98">
        <v>128</v>
      </c>
      <c r="K18" s="98">
        <v>118</v>
      </c>
      <c r="L18" s="98">
        <v>118</v>
      </c>
      <c r="M18" s="98"/>
      <c r="N18" s="98"/>
      <c r="O18" s="98"/>
      <c r="P18" s="98"/>
      <c r="Q18" s="98">
        <v>6</v>
      </c>
      <c r="R18" s="98">
        <v>6</v>
      </c>
      <c r="S18" s="98">
        <v>20</v>
      </c>
      <c r="T18" s="98">
        <v>20</v>
      </c>
      <c r="U18" s="98">
        <v>166</v>
      </c>
      <c r="V18" s="98">
        <v>98</v>
      </c>
    </row>
    <row r="19" spans="1:22" x14ac:dyDescent="0.2">
      <c r="A19" s="96">
        <v>4</v>
      </c>
      <c r="B19" s="97" t="s">
        <v>79</v>
      </c>
      <c r="C19" s="98">
        <f t="shared" si="2"/>
        <v>1216</v>
      </c>
      <c r="D19" s="98">
        <f t="shared" si="2"/>
        <v>1032</v>
      </c>
      <c r="E19" s="98">
        <v>38</v>
      </c>
      <c r="F19" s="98">
        <v>38</v>
      </c>
      <c r="G19" s="98">
        <v>35</v>
      </c>
      <c r="H19" s="98">
        <v>35</v>
      </c>
      <c r="I19" s="98">
        <v>352</v>
      </c>
      <c r="J19" s="98">
        <v>347</v>
      </c>
      <c r="K19" s="98">
        <v>309</v>
      </c>
      <c r="L19" s="98">
        <v>309</v>
      </c>
      <c r="M19" s="98"/>
      <c r="N19" s="98"/>
      <c r="O19" s="98">
        <v>2</v>
      </c>
      <c r="P19" s="98">
        <v>1</v>
      </c>
      <c r="Q19" s="98">
        <v>33</v>
      </c>
      <c r="R19" s="98">
        <v>32</v>
      </c>
      <c r="S19" s="98">
        <v>32</v>
      </c>
      <c r="T19" s="98">
        <v>27</v>
      </c>
      <c r="U19" s="98">
        <v>415</v>
      </c>
      <c r="V19" s="98">
        <v>243</v>
      </c>
    </row>
    <row r="20" spans="1:22" x14ac:dyDescent="0.2">
      <c r="A20" s="96">
        <v>5</v>
      </c>
      <c r="B20" s="97" t="s">
        <v>69</v>
      </c>
      <c r="C20" s="98">
        <f t="shared" si="2"/>
        <v>916</v>
      </c>
      <c r="D20" s="98">
        <f t="shared" si="2"/>
        <v>802</v>
      </c>
      <c r="E20" s="98">
        <v>49</v>
      </c>
      <c r="F20" s="98">
        <v>46</v>
      </c>
      <c r="G20" s="98">
        <v>22</v>
      </c>
      <c r="H20" s="98">
        <v>22</v>
      </c>
      <c r="I20" s="98">
        <v>248</v>
      </c>
      <c r="J20" s="98">
        <v>241</v>
      </c>
      <c r="K20" s="98">
        <v>226</v>
      </c>
      <c r="L20" s="98">
        <v>226</v>
      </c>
      <c r="M20" s="98"/>
      <c r="N20" s="98"/>
      <c r="O20" s="98">
        <v>1</v>
      </c>
      <c r="P20" s="98"/>
      <c r="Q20" s="98">
        <v>13</v>
      </c>
      <c r="R20" s="98">
        <v>11</v>
      </c>
      <c r="S20" s="98">
        <v>36</v>
      </c>
      <c r="T20" s="98">
        <v>29</v>
      </c>
      <c r="U20" s="98">
        <v>321</v>
      </c>
      <c r="V20" s="98">
        <v>227</v>
      </c>
    </row>
    <row r="21" spans="1:22" x14ac:dyDescent="0.2">
      <c r="A21" s="96">
        <v>6</v>
      </c>
      <c r="B21" s="97" t="s">
        <v>76</v>
      </c>
      <c r="C21" s="98">
        <f t="shared" si="2"/>
        <v>1179</v>
      </c>
      <c r="D21" s="98">
        <f t="shared" si="2"/>
        <v>931</v>
      </c>
      <c r="E21" s="98">
        <v>43</v>
      </c>
      <c r="F21" s="98">
        <v>43</v>
      </c>
      <c r="G21" s="98">
        <v>30</v>
      </c>
      <c r="H21" s="98">
        <v>26</v>
      </c>
      <c r="I21" s="98">
        <v>299</v>
      </c>
      <c r="J21" s="98">
        <v>292</v>
      </c>
      <c r="K21" s="98">
        <v>260</v>
      </c>
      <c r="L21" s="98">
        <v>260</v>
      </c>
      <c r="M21" s="98"/>
      <c r="N21" s="98"/>
      <c r="O21" s="98">
        <v>2</v>
      </c>
      <c r="P21" s="98">
        <v>2</v>
      </c>
      <c r="Q21" s="98">
        <v>37</v>
      </c>
      <c r="R21" s="98">
        <v>35</v>
      </c>
      <c r="S21" s="98">
        <v>35</v>
      </c>
      <c r="T21" s="98">
        <v>30</v>
      </c>
      <c r="U21" s="98">
        <v>473</v>
      </c>
      <c r="V21" s="98">
        <v>243</v>
      </c>
    </row>
    <row r="22" spans="1:22" x14ac:dyDescent="0.2">
      <c r="A22" s="94" t="s">
        <v>111</v>
      </c>
      <c r="B22" s="94"/>
      <c r="C22" s="95">
        <f t="shared" ref="C22:V22" si="4">SUM(C23:C29)</f>
        <v>4908</v>
      </c>
      <c r="D22" s="95">
        <f t="shared" si="4"/>
        <v>4198</v>
      </c>
      <c r="E22" s="95">
        <f t="shared" si="4"/>
        <v>212</v>
      </c>
      <c r="F22" s="95">
        <f t="shared" si="4"/>
        <v>209</v>
      </c>
      <c r="G22" s="95">
        <f t="shared" si="4"/>
        <v>127</v>
      </c>
      <c r="H22" s="95">
        <f t="shared" si="4"/>
        <v>124</v>
      </c>
      <c r="I22" s="95">
        <f t="shared" si="4"/>
        <v>1356</v>
      </c>
      <c r="J22" s="95">
        <f t="shared" si="4"/>
        <v>1323</v>
      </c>
      <c r="K22" s="95">
        <f t="shared" si="4"/>
        <v>1246</v>
      </c>
      <c r="L22" s="95">
        <f t="shared" si="4"/>
        <v>1246</v>
      </c>
      <c r="M22" s="95">
        <f t="shared" si="4"/>
        <v>0</v>
      </c>
      <c r="N22" s="95">
        <f t="shared" si="4"/>
        <v>0</v>
      </c>
      <c r="O22" s="95">
        <f t="shared" si="4"/>
        <v>5</v>
      </c>
      <c r="P22" s="95">
        <f t="shared" si="4"/>
        <v>4</v>
      </c>
      <c r="Q22" s="95">
        <f t="shared" si="4"/>
        <v>121</v>
      </c>
      <c r="R22" s="95">
        <f t="shared" si="4"/>
        <v>114</v>
      </c>
      <c r="S22" s="95">
        <f t="shared" si="4"/>
        <v>150</v>
      </c>
      <c r="T22" s="95">
        <f t="shared" si="4"/>
        <v>139</v>
      </c>
      <c r="U22" s="95">
        <f t="shared" si="4"/>
        <v>1691</v>
      </c>
      <c r="V22" s="95">
        <f t="shared" si="4"/>
        <v>1039</v>
      </c>
    </row>
    <row r="23" spans="1:22" x14ac:dyDescent="0.2">
      <c r="A23" s="96">
        <v>1</v>
      </c>
      <c r="B23" s="97" t="s">
        <v>80</v>
      </c>
      <c r="C23" s="98">
        <f t="shared" si="2"/>
        <v>184</v>
      </c>
      <c r="D23" s="98">
        <f t="shared" si="2"/>
        <v>158</v>
      </c>
      <c r="E23" s="98">
        <v>11</v>
      </c>
      <c r="F23" s="98">
        <v>10</v>
      </c>
      <c r="G23" s="98">
        <v>5</v>
      </c>
      <c r="H23" s="98">
        <v>5</v>
      </c>
      <c r="I23" s="98">
        <v>50</v>
      </c>
      <c r="J23" s="98">
        <v>49</v>
      </c>
      <c r="K23" s="98">
        <v>46</v>
      </c>
      <c r="L23" s="98">
        <v>46</v>
      </c>
      <c r="M23" s="98"/>
      <c r="N23" s="98"/>
      <c r="O23" s="98"/>
      <c r="P23" s="98"/>
      <c r="Q23" s="98">
        <v>3</v>
      </c>
      <c r="R23" s="98">
        <v>3</v>
      </c>
      <c r="S23" s="98">
        <v>8</v>
      </c>
      <c r="T23" s="98">
        <v>6</v>
      </c>
      <c r="U23" s="98">
        <v>61</v>
      </c>
      <c r="V23" s="98">
        <v>39</v>
      </c>
    </row>
    <row r="24" spans="1:22" x14ac:dyDescent="0.2">
      <c r="A24" s="96">
        <v>2</v>
      </c>
      <c r="B24" s="97" t="s">
        <v>112</v>
      </c>
      <c r="C24" s="98">
        <f t="shared" si="2"/>
        <v>982</v>
      </c>
      <c r="D24" s="98">
        <f t="shared" si="2"/>
        <v>867</v>
      </c>
      <c r="E24" s="98">
        <v>38</v>
      </c>
      <c r="F24" s="98">
        <v>37</v>
      </c>
      <c r="G24" s="98">
        <v>25</v>
      </c>
      <c r="H24" s="98">
        <v>24</v>
      </c>
      <c r="I24" s="98">
        <v>286</v>
      </c>
      <c r="J24" s="98">
        <v>285</v>
      </c>
      <c r="K24" s="98">
        <v>278</v>
      </c>
      <c r="L24" s="98">
        <v>278</v>
      </c>
      <c r="M24" s="98"/>
      <c r="N24" s="98"/>
      <c r="O24" s="98">
        <v>5</v>
      </c>
      <c r="P24" s="98">
        <v>4</v>
      </c>
      <c r="Q24" s="98">
        <v>27</v>
      </c>
      <c r="R24" s="98">
        <v>27</v>
      </c>
      <c r="S24" s="98">
        <v>33</v>
      </c>
      <c r="T24" s="98">
        <v>31</v>
      </c>
      <c r="U24" s="98">
        <v>290</v>
      </c>
      <c r="V24" s="98">
        <v>181</v>
      </c>
    </row>
    <row r="25" spans="1:22" x14ac:dyDescent="0.2">
      <c r="A25" s="96">
        <v>3</v>
      </c>
      <c r="B25" s="97" t="s">
        <v>65</v>
      </c>
      <c r="C25" s="98">
        <f t="shared" si="2"/>
        <v>749</v>
      </c>
      <c r="D25" s="98">
        <f t="shared" si="2"/>
        <v>636</v>
      </c>
      <c r="E25" s="98">
        <v>36</v>
      </c>
      <c r="F25" s="98">
        <v>36</v>
      </c>
      <c r="G25" s="98">
        <v>14</v>
      </c>
      <c r="H25" s="98">
        <v>14</v>
      </c>
      <c r="I25" s="98">
        <v>199</v>
      </c>
      <c r="J25" s="98">
        <v>191</v>
      </c>
      <c r="K25" s="98">
        <v>167</v>
      </c>
      <c r="L25" s="98">
        <v>167</v>
      </c>
      <c r="M25" s="98"/>
      <c r="N25" s="98"/>
      <c r="O25" s="98"/>
      <c r="P25" s="98"/>
      <c r="Q25" s="98">
        <v>23</v>
      </c>
      <c r="R25" s="98">
        <v>23</v>
      </c>
      <c r="S25" s="98">
        <v>36</v>
      </c>
      <c r="T25" s="98">
        <v>34</v>
      </c>
      <c r="U25" s="98">
        <v>274</v>
      </c>
      <c r="V25" s="98">
        <v>171</v>
      </c>
    </row>
    <row r="26" spans="1:22" x14ac:dyDescent="0.2">
      <c r="A26" s="96">
        <v>4</v>
      </c>
      <c r="B26" s="97" t="s">
        <v>67</v>
      </c>
      <c r="C26" s="98">
        <f t="shared" si="2"/>
        <v>417</v>
      </c>
      <c r="D26" s="98">
        <f t="shared" si="2"/>
        <v>340</v>
      </c>
      <c r="E26" s="98">
        <v>20</v>
      </c>
      <c r="F26" s="98">
        <v>20</v>
      </c>
      <c r="G26" s="98">
        <v>15</v>
      </c>
      <c r="H26" s="98">
        <v>15</v>
      </c>
      <c r="I26" s="98">
        <v>107</v>
      </c>
      <c r="J26" s="98">
        <v>105</v>
      </c>
      <c r="K26" s="98">
        <v>99</v>
      </c>
      <c r="L26" s="98">
        <v>99</v>
      </c>
      <c r="M26" s="98"/>
      <c r="N26" s="98"/>
      <c r="O26" s="98"/>
      <c r="P26" s="98"/>
      <c r="Q26" s="98">
        <v>9</v>
      </c>
      <c r="R26" s="98">
        <v>8</v>
      </c>
      <c r="S26" s="98">
        <v>9</v>
      </c>
      <c r="T26" s="98">
        <v>9</v>
      </c>
      <c r="U26" s="98">
        <v>158</v>
      </c>
      <c r="V26" s="98">
        <v>84</v>
      </c>
    </row>
    <row r="27" spans="1:22" x14ac:dyDescent="0.2">
      <c r="A27" s="96">
        <v>5</v>
      </c>
      <c r="B27" s="97" t="s">
        <v>70</v>
      </c>
      <c r="C27" s="98">
        <f t="shared" si="2"/>
        <v>673</v>
      </c>
      <c r="D27" s="98">
        <f t="shared" si="2"/>
        <v>586</v>
      </c>
      <c r="E27" s="98">
        <v>28</v>
      </c>
      <c r="F27" s="98">
        <v>28</v>
      </c>
      <c r="G27" s="98">
        <v>17</v>
      </c>
      <c r="H27" s="98">
        <v>15</v>
      </c>
      <c r="I27" s="98">
        <v>203</v>
      </c>
      <c r="J27" s="98">
        <v>194</v>
      </c>
      <c r="K27" s="98">
        <v>174</v>
      </c>
      <c r="L27" s="98">
        <v>174</v>
      </c>
      <c r="M27" s="98"/>
      <c r="N27" s="98"/>
      <c r="O27" s="98"/>
      <c r="P27" s="98"/>
      <c r="Q27" s="98">
        <v>14</v>
      </c>
      <c r="R27" s="98">
        <v>12</v>
      </c>
      <c r="S27" s="98">
        <v>17</v>
      </c>
      <c r="T27" s="98">
        <v>15</v>
      </c>
      <c r="U27" s="98">
        <v>220</v>
      </c>
      <c r="V27" s="98">
        <v>148</v>
      </c>
    </row>
    <row r="28" spans="1:22" x14ac:dyDescent="0.2">
      <c r="A28" s="96">
        <v>6</v>
      </c>
      <c r="B28" s="97" t="s">
        <v>72</v>
      </c>
      <c r="C28" s="98">
        <f t="shared" si="2"/>
        <v>1122</v>
      </c>
      <c r="D28" s="98">
        <f t="shared" si="2"/>
        <v>954</v>
      </c>
      <c r="E28" s="98">
        <v>39</v>
      </c>
      <c r="F28" s="98">
        <v>38</v>
      </c>
      <c r="G28" s="98">
        <v>36</v>
      </c>
      <c r="H28" s="98">
        <v>36</v>
      </c>
      <c r="I28" s="98">
        <v>300</v>
      </c>
      <c r="J28" s="98">
        <v>291</v>
      </c>
      <c r="K28" s="98">
        <v>278</v>
      </c>
      <c r="L28" s="98">
        <v>278</v>
      </c>
      <c r="M28" s="98"/>
      <c r="N28" s="98"/>
      <c r="O28" s="98"/>
      <c r="P28" s="98"/>
      <c r="Q28" s="98">
        <v>34</v>
      </c>
      <c r="R28" s="98">
        <v>30</v>
      </c>
      <c r="S28" s="98">
        <v>39</v>
      </c>
      <c r="T28" s="98">
        <v>37</v>
      </c>
      <c r="U28" s="98">
        <v>396</v>
      </c>
      <c r="V28" s="98">
        <v>244</v>
      </c>
    </row>
    <row r="29" spans="1:22" x14ac:dyDescent="0.2">
      <c r="A29" s="96">
        <v>7</v>
      </c>
      <c r="B29" s="97" t="s">
        <v>73</v>
      </c>
      <c r="C29" s="98">
        <f t="shared" si="2"/>
        <v>781</v>
      </c>
      <c r="D29" s="98">
        <f t="shared" si="2"/>
        <v>657</v>
      </c>
      <c r="E29" s="98">
        <v>40</v>
      </c>
      <c r="F29" s="98">
        <v>40</v>
      </c>
      <c r="G29" s="98">
        <v>15</v>
      </c>
      <c r="H29" s="98">
        <v>15</v>
      </c>
      <c r="I29" s="98">
        <v>211</v>
      </c>
      <c r="J29" s="98">
        <v>208</v>
      </c>
      <c r="K29" s="98">
        <v>204</v>
      </c>
      <c r="L29" s="98">
        <v>204</v>
      </c>
      <c r="M29" s="98"/>
      <c r="N29" s="98"/>
      <c r="O29" s="98"/>
      <c r="P29" s="98"/>
      <c r="Q29" s="98">
        <v>11</v>
      </c>
      <c r="R29" s="98">
        <v>11</v>
      </c>
      <c r="S29" s="98">
        <v>8</v>
      </c>
      <c r="T29" s="98">
        <v>7</v>
      </c>
      <c r="U29" s="98">
        <v>292</v>
      </c>
      <c r="V29" s="98">
        <v>172</v>
      </c>
    </row>
    <row r="30" spans="1:22" x14ac:dyDescent="0.2">
      <c r="A30" s="94" t="s">
        <v>113</v>
      </c>
      <c r="B30" s="94"/>
      <c r="C30" s="95">
        <f t="shared" ref="C30:V30" si="5">SUM(C31:C33)</f>
        <v>2332</v>
      </c>
      <c r="D30" s="95">
        <f t="shared" si="5"/>
        <v>1913</v>
      </c>
      <c r="E30" s="95">
        <f t="shared" si="5"/>
        <v>95</v>
      </c>
      <c r="F30" s="95">
        <f t="shared" si="5"/>
        <v>93</v>
      </c>
      <c r="G30" s="95">
        <f t="shared" si="5"/>
        <v>62</v>
      </c>
      <c r="H30" s="95">
        <f t="shared" si="5"/>
        <v>60</v>
      </c>
      <c r="I30" s="95">
        <f t="shared" si="5"/>
        <v>661</v>
      </c>
      <c r="J30" s="95">
        <f t="shared" si="5"/>
        <v>626</v>
      </c>
      <c r="K30" s="95">
        <f t="shared" si="5"/>
        <v>572</v>
      </c>
      <c r="L30" s="95">
        <f t="shared" si="5"/>
        <v>569</v>
      </c>
      <c r="M30" s="95">
        <f t="shared" si="5"/>
        <v>1</v>
      </c>
      <c r="N30" s="95">
        <f t="shared" si="5"/>
        <v>1</v>
      </c>
      <c r="O30" s="95">
        <f t="shared" si="5"/>
        <v>0</v>
      </c>
      <c r="P30" s="95">
        <f t="shared" si="5"/>
        <v>0</v>
      </c>
      <c r="Q30" s="95">
        <f t="shared" si="5"/>
        <v>37</v>
      </c>
      <c r="R30" s="95">
        <f t="shared" si="5"/>
        <v>33</v>
      </c>
      <c r="S30" s="95">
        <f t="shared" si="5"/>
        <v>49</v>
      </c>
      <c r="T30" s="95">
        <f t="shared" si="5"/>
        <v>45</v>
      </c>
      <c r="U30" s="95">
        <f t="shared" si="5"/>
        <v>855</v>
      </c>
      <c r="V30" s="95">
        <f t="shared" si="5"/>
        <v>486</v>
      </c>
    </row>
    <row r="31" spans="1:22" x14ac:dyDescent="0.2">
      <c r="A31" s="96">
        <v>1</v>
      </c>
      <c r="B31" s="97" t="s">
        <v>66</v>
      </c>
      <c r="C31" s="98">
        <f t="shared" si="2"/>
        <v>939</v>
      </c>
      <c r="D31" s="98">
        <f t="shared" si="2"/>
        <v>761</v>
      </c>
      <c r="E31" s="98">
        <v>35</v>
      </c>
      <c r="F31" s="98">
        <v>35</v>
      </c>
      <c r="G31" s="98">
        <v>30</v>
      </c>
      <c r="H31" s="98">
        <v>30</v>
      </c>
      <c r="I31" s="98">
        <v>248</v>
      </c>
      <c r="J31" s="98">
        <v>238</v>
      </c>
      <c r="K31" s="98">
        <v>224</v>
      </c>
      <c r="L31" s="98">
        <v>224</v>
      </c>
      <c r="M31" s="98"/>
      <c r="N31" s="98"/>
      <c r="O31" s="98"/>
      <c r="P31" s="98"/>
      <c r="Q31" s="98">
        <v>26</v>
      </c>
      <c r="R31" s="98">
        <v>24</v>
      </c>
      <c r="S31" s="98">
        <v>30</v>
      </c>
      <c r="T31" s="98">
        <v>28</v>
      </c>
      <c r="U31" s="98">
        <v>346</v>
      </c>
      <c r="V31" s="98">
        <v>182</v>
      </c>
    </row>
    <row r="32" spans="1:22" x14ac:dyDescent="0.2">
      <c r="A32" s="96">
        <v>2</v>
      </c>
      <c r="B32" s="97" t="s">
        <v>71</v>
      </c>
      <c r="C32" s="98">
        <f t="shared" si="2"/>
        <v>620</v>
      </c>
      <c r="D32" s="98">
        <f t="shared" si="2"/>
        <v>507</v>
      </c>
      <c r="E32" s="98">
        <v>24</v>
      </c>
      <c r="F32" s="98">
        <v>24</v>
      </c>
      <c r="G32" s="98">
        <v>11</v>
      </c>
      <c r="H32" s="98">
        <v>11</v>
      </c>
      <c r="I32" s="98">
        <v>182</v>
      </c>
      <c r="J32" s="98">
        <v>172</v>
      </c>
      <c r="K32" s="98">
        <v>150</v>
      </c>
      <c r="L32" s="98">
        <v>147</v>
      </c>
      <c r="M32" s="98">
        <v>1</v>
      </c>
      <c r="N32" s="98">
        <v>1</v>
      </c>
      <c r="O32" s="98"/>
      <c r="P32" s="98"/>
      <c r="Q32" s="98">
        <v>9</v>
      </c>
      <c r="R32" s="98">
        <v>8</v>
      </c>
      <c r="S32" s="98">
        <v>8</v>
      </c>
      <c r="T32" s="98">
        <v>7</v>
      </c>
      <c r="U32" s="98">
        <v>235</v>
      </c>
      <c r="V32" s="98">
        <v>137</v>
      </c>
    </row>
    <row r="33" spans="1:22" x14ac:dyDescent="0.2">
      <c r="A33" s="96">
        <v>3</v>
      </c>
      <c r="B33" s="97" t="s">
        <v>77</v>
      </c>
      <c r="C33" s="98">
        <f t="shared" si="2"/>
        <v>773</v>
      </c>
      <c r="D33" s="98">
        <f t="shared" si="2"/>
        <v>645</v>
      </c>
      <c r="E33" s="98">
        <v>36</v>
      </c>
      <c r="F33" s="98">
        <v>34</v>
      </c>
      <c r="G33" s="98">
        <v>21</v>
      </c>
      <c r="H33" s="98">
        <v>19</v>
      </c>
      <c r="I33" s="98">
        <v>231</v>
      </c>
      <c r="J33" s="98">
        <v>216</v>
      </c>
      <c r="K33" s="98">
        <v>198</v>
      </c>
      <c r="L33" s="98">
        <v>198</v>
      </c>
      <c r="M33" s="98"/>
      <c r="N33" s="98"/>
      <c r="O33" s="98"/>
      <c r="P33" s="98"/>
      <c r="Q33" s="98">
        <v>2</v>
      </c>
      <c r="R33" s="98">
        <v>1</v>
      </c>
      <c r="S33" s="98">
        <v>11</v>
      </c>
      <c r="T33" s="98">
        <v>10</v>
      </c>
      <c r="U33" s="98">
        <v>274</v>
      </c>
      <c r="V33" s="98">
        <v>167</v>
      </c>
    </row>
    <row r="34" spans="1:22" x14ac:dyDescent="0.2">
      <c r="A34" s="94" t="s">
        <v>114</v>
      </c>
      <c r="B34" s="94"/>
      <c r="C34" s="95">
        <f>E34+G34+I34+K34+M34+U34+O34+Q34+S34</f>
        <v>13586</v>
      </c>
      <c r="D34" s="95">
        <f t="shared" si="2"/>
        <v>11831</v>
      </c>
      <c r="E34" s="95">
        <v>630</v>
      </c>
      <c r="F34" s="95">
        <v>604</v>
      </c>
      <c r="G34" s="95">
        <v>347</v>
      </c>
      <c r="H34" s="95">
        <v>343</v>
      </c>
      <c r="I34" s="95">
        <v>4017</v>
      </c>
      <c r="J34" s="95">
        <v>3819</v>
      </c>
      <c r="K34" s="95">
        <v>3533</v>
      </c>
      <c r="L34" s="95">
        <v>3527</v>
      </c>
      <c r="M34" s="95">
        <v>25</v>
      </c>
      <c r="N34" s="95">
        <v>25</v>
      </c>
      <c r="O34" s="95">
        <v>22</v>
      </c>
      <c r="P34" s="95">
        <v>19</v>
      </c>
      <c r="Q34" s="95">
        <v>329</v>
      </c>
      <c r="R34" s="95">
        <v>308</v>
      </c>
      <c r="S34" s="95">
        <v>338</v>
      </c>
      <c r="T34" s="95">
        <v>308</v>
      </c>
      <c r="U34" s="95">
        <v>4345</v>
      </c>
      <c r="V34" s="95">
        <v>2878</v>
      </c>
    </row>
    <row r="35" spans="1:22" x14ac:dyDescent="0.2">
      <c r="A35" s="99" t="s">
        <v>115</v>
      </c>
      <c r="B35" s="99"/>
      <c r="C35" s="98">
        <f t="shared" si="2"/>
        <v>440</v>
      </c>
      <c r="D35" s="98">
        <f t="shared" si="2"/>
        <v>408</v>
      </c>
      <c r="E35" s="98">
        <v>27</v>
      </c>
      <c r="F35" s="98">
        <v>27</v>
      </c>
      <c r="G35" s="98">
        <v>7</v>
      </c>
      <c r="H35" s="98">
        <v>7</v>
      </c>
      <c r="I35" s="98">
        <v>133</v>
      </c>
      <c r="J35" s="98">
        <v>130</v>
      </c>
      <c r="K35" s="98">
        <v>137</v>
      </c>
      <c r="L35" s="98">
        <v>137</v>
      </c>
      <c r="M35" s="98">
        <v>4</v>
      </c>
      <c r="N35" s="98">
        <v>4</v>
      </c>
      <c r="O35" s="98"/>
      <c r="P35" s="98"/>
      <c r="Q35" s="98"/>
      <c r="R35" s="98"/>
      <c r="S35" s="98"/>
      <c r="T35" s="98"/>
      <c r="U35" s="98">
        <v>132</v>
      </c>
      <c r="V35" s="98">
        <v>103</v>
      </c>
    </row>
  </sheetData>
  <mergeCells count="21">
    <mergeCell ref="A15:B15"/>
    <mergeCell ref="A22:B22"/>
    <mergeCell ref="A30:B30"/>
    <mergeCell ref="A34:B34"/>
    <mergeCell ref="A35:B35"/>
    <mergeCell ref="O6:P6"/>
    <mergeCell ref="Q6:R6"/>
    <mergeCell ref="S6:T6"/>
    <mergeCell ref="U6:V6"/>
    <mergeCell ref="A8:B8"/>
    <mergeCell ref="A9:B9"/>
    <mergeCell ref="A3:V3"/>
    <mergeCell ref="A5:A7"/>
    <mergeCell ref="B5:B7"/>
    <mergeCell ref="C5:D6"/>
    <mergeCell ref="E5:V5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1694-DD24-48F6-9502-E7BA220742F1}">
  <dimension ref="A1:S31"/>
  <sheetViews>
    <sheetView workbookViewId="0">
      <selection activeCell="X14" sqref="X14"/>
    </sheetView>
  </sheetViews>
  <sheetFormatPr defaultRowHeight="12.75" x14ac:dyDescent="0.2"/>
  <cols>
    <col min="1" max="1" width="4.42578125" style="90" customWidth="1"/>
    <col min="2" max="2" width="15.5703125" style="90" customWidth="1"/>
    <col min="3" max="3" width="11" style="90" customWidth="1"/>
    <col min="4" max="4" width="7.7109375" style="90" customWidth="1"/>
    <col min="5" max="6" width="7.5703125" style="90" customWidth="1"/>
    <col min="7" max="7" width="7.42578125" style="90" customWidth="1"/>
    <col min="8" max="12" width="7" style="90" customWidth="1"/>
    <col min="13" max="16" width="7.5703125" style="90" customWidth="1"/>
    <col min="17" max="17" width="6.5703125" style="90" customWidth="1"/>
    <col min="18" max="18" width="7.42578125" style="90" customWidth="1"/>
    <col min="19" max="19" width="6.5703125" style="90" customWidth="1"/>
    <col min="20" max="16384" width="9.140625" style="90"/>
  </cols>
  <sheetData>
    <row r="1" spans="1:19" x14ac:dyDescent="0.2">
      <c r="A1" s="90" t="s">
        <v>46</v>
      </c>
    </row>
    <row r="3" spans="1:19" x14ac:dyDescent="0.2">
      <c r="A3" s="109" t="s">
        <v>144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5" spans="1:19" x14ac:dyDescent="0.2">
      <c r="B5" s="110" t="s">
        <v>145</v>
      </c>
      <c r="C5" s="110" t="s">
        <v>54</v>
      </c>
      <c r="D5" s="110"/>
      <c r="E5" s="110" t="s">
        <v>146</v>
      </c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9" x14ac:dyDescent="0.2">
      <c r="B6" s="110"/>
      <c r="C6" s="110"/>
      <c r="D6" s="110"/>
      <c r="E6" s="110" t="s">
        <v>147</v>
      </c>
      <c r="F6" s="110"/>
      <c r="G6" s="110" t="s">
        <v>148</v>
      </c>
      <c r="H6" s="110"/>
      <c r="I6" s="110" t="s">
        <v>149</v>
      </c>
      <c r="J6" s="110"/>
      <c r="K6" s="110" t="s">
        <v>150</v>
      </c>
      <c r="L6" s="110"/>
      <c r="M6" s="110" t="s">
        <v>151</v>
      </c>
      <c r="N6" s="110"/>
      <c r="O6" s="110" t="s">
        <v>152</v>
      </c>
      <c r="P6" s="110"/>
      <c r="Q6" s="110" t="s">
        <v>153</v>
      </c>
      <c r="R6" s="110"/>
    </row>
    <row r="7" spans="1:19" x14ac:dyDescent="0.2">
      <c r="B7" s="110"/>
      <c r="C7" s="111" t="s">
        <v>55</v>
      </c>
      <c r="D7" s="111" t="s">
        <v>116</v>
      </c>
      <c r="E7" s="111" t="s">
        <v>55</v>
      </c>
      <c r="F7" s="111" t="s">
        <v>116</v>
      </c>
      <c r="G7" s="111" t="s">
        <v>55</v>
      </c>
      <c r="H7" s="111" t="s">
        <v>116</v>
      </c>
      <c r="I7" s="111" t="s">
        <v>55</v>
      </c>
      <c r="J7" s="111" t="s">
        <v>116</v>
      </c>
      <c r="K7" s="111" t="s">
        <v>55</v>
      </c>
      <c r="L7" s="111" t="s">
        <v>116</v>
      </c>
      <c r="M7" s="111" t="s">
        <v>55</v>
      </c>
      <c r="N7" s="111" t="s">
        <v>116</v>
      </c>
      <c r="O7" s="111" t="s">
        <v>55</v>
      </c>
      <c r="P7" s="111" t="s">
        <v>116</v>
      </c>
      <c r="Q7" s="111" t="s">
        <v>55</v>
      </c>
      <c r="R7" s="111" t="s">
        <v>116</v>
      </c>
    </row>
    <row r="8" spans="1:19" x14ac:dyDescent="0.2">
      <c r="B8" s="97" t="s">
        <v>60</v>
      </c>
      <c r="C8" s="100">
        <f>E8+G8+M8+Q8+I8+K8+O8</f>
        <v>244</v>
      </c>
      <c r="D8" s="100">
        <f>F8+H8+N8+R8+J8+L8+P8</f>
        <v>233</v>
      </c>
      <c r="E8" s="98">
        <v>192</v>
      </c>
      <c r="F8" s="98">
        <v>191</v>
      </c>
      <c r="G8" s="98">
        <v>28</v>
      </c>
      <c r="H8" s="98">
        <v>25</v>
      </c>
      <c r="I8" s="98">
        <v>13</v>
      </c>
      <c r="J8" s="98">
        <v>6</v>
      </c>
      <c r="K8" s="98"/>
      <c r="L8" s="98"/>
      <c r="M8" s="98">
        <v>2</v>
      </c>
      <c r="N8" s="98">
        <v>2</v>
      </c>
      <c r="O8" s="98"/>
      <c r="P8" s="98"/>
      <c r="Q8" s="98">
        <v>9</v>
      </c>
      <c r="R8" s="98">
        <v>9</v>
      </c>
    </row>
    <row r="9" spans="1:19" x14ac:dyDescent="0.2">
      <c r="B9" s="97" t="s">
        <v>61</v>
      </c>
      <c r="C9" s="100">
        <f t="shared" ref="C9:D30" si="0">E9+G9+M9+Q9+I9+K9+O9</f>
        <v>318</v>
      </c>
      <c r="D9" s="100">
        <f t="shared" si="0"/>
        <v>312</v>
      </c>
      <c r="E9" s="98">
        <v>263</v>
      </c>
      <c r="F9" s="98">
        <v>263</v>
      </c>
      <c r="G9" s="98">
        <v>35</v>
      </c>
      <c r="H9" s="98">
        <v>31</v>
      </c>
      <c r="I9" s="98">
        <v>2</v>
      </c>
      <c r="J9" s="98"/>
      <c r="K9" s="98"/>
      <c r="L9" s="98"/>
      <c r="M9" s="98">
        <v>2</v>
      </c>
      <c r="N9" s="98">
        <v>2</v>
      </c>
      <c r="O9" s="98">
        <v>14</v>
      </c>
      <c r="P9" s="98">
        <v>14</v>
      </c>
      <c r="Q9" s="98">
        <v>2</v>
      </c>
      <c r="R9" s="98">
        <v>2</v>
      </c>
    </row>
    <row r="10" spans="1:19" x14ac:dyDescent="0.2">
      <c r="B10" s="97" t="s">
        <v>62</v>
      </c>
      <c r="C10" s="100">
        <f t="shared" si="0"/>
        <v>244</v>
      </c>
      <c r="D10" s="100">
        <f t="shared" si="0"/>
        <v>237</v>
      </c>
      <c r="E10" s="98">
        <v>206</v>
      </c>
      <c r="F10" s="98">
        <v>206</v>
      </c>
      <c r="G10" s="98">
        <v>26</v>
      </c>
      <c r="H10" s="98">
        <v>19</v>
      </c>
      <c r="I10" s="98">
        <v>2</v>
      </c>
      <c r="J10" s="98">
        <v>2</v>
      </c>
      <c r="K10" s="98"/>
      <c r="L10" s="98"/>
      <c r="M10" s="98"/>
      <c r="N10" s="98"/>
      <c r="O10" s="98">
        <v>1</v>
      </c>
      <c r="P10" s="98">
        <v>1</v>
      </c>
      <c r="Q10" s="98">
        <v>9</v>
      </c>
      <c r="R10" s="98">
        <v>9</v>
      </c>
    </row>
    <row r="11" spans="1:19" x14ac:dyDescent="0.2">
      <c r="B11" s="97" t="s">
        <v>63</v>
      </c>
      <c r="C11" s="100">
        <f t="shared" si="0"/>
        <v>134</v>
      </c>
      <c r="D11" s="100">
        <f t="shared" si="0"/>
        <v>128</v>
      </c>
      <c r="E11" s="98">
        <v>117</v>
      </c>
      <c r="F11" s="98">
        <v>117</v>
      </c>
      <c r="G11" s="98">
        <v>15</v>
      </c>
      <c r="H11" s="98">
        <v>9</v>
      </c>
      <c r="I11" s="98"/>
      <c r="J11" s="98"/>
      <c r="K11" s="98"/>
      <c r="L11" s="98"/>
      <c r="M11" s="98"/>
      <c r="N11" s="98"/>
      <c r="O11" s="98"/>
      <c r="P11" s="98"/>
      <c r="Q11" s="98">
        <v>2</v>
      </c>
      <c r="R11" s="98">
        <v>2</v>
      </c>
    </row>
    <row r="12" spans="1:19" x14ac:dyDescent="0.2">
      <c r="B12" s="97" t="s">
        <v>64</v>
      </c>
      <c r="C12" s="100">
        <f t="shared" si="0"/>
        <v>164</v>
      </c>
      <c r="D12" s="100">
        <f t="shared" si="0"/>
        <v>157</v>
      </c>
      <c r="E12" s="98">
        <v>137</v>
      </c>
      <c r="F12" s="98">
        <v>135</v>
      </c>
      <c r="G12" s="98">
        <v>11</v>
      </c>
      <c r="H12" s="98">
        <v>8</v>
      </c>
      <c r="I12" s="98">
        <v>2</v>
      </c>
      <c r="J12" s="98">
        <v>1</v>
      </c>
      <c r="K12" s="98"/>
      <c r="L12" s="98"/>
      <c r="M12" s="98">
        <v>1</v>
      </c>
      <c r="N12" s="98">
        <v>1</v>
      </c>
      <c r="O12" s="98">
        <v>3</v>
      </c>
      <c r="P12" s="98">
        <v>2</v>
      </c>
      <c r="Q12" s="98">
        <v>10</v>
      </c>
      <c r="R12" s="98">
        <v>10</v>
      </c>
    </row>
    <row r="13" spans="1:19" x14ac:dyDescent="0.2">
      <c r="B13" s="97" t="s">
        <v>65</v>
      </c>
      <c r="C13" s="100">
        <f t="shared" si="0"/>
        <v>199</v>
      </c>
      <c r="D13" s="100">
        <f t="shared" si="0"/>
        <v>191</v>
      </c>
      <c r="E13" s="98">
        <v>164</v>
      </c>
      <c r="F13" s="98">
        <v>164</v>
      </c>
      <c r="G13" s="98">
        <v>30</v>
      </c>
      <c r="H13" s="98">
        <v>23</v>
      </c>
      <c r="I13" s="98">
        <v>2</v>
      </c>
      <c r="J13" s="98">
        <v>1</v>
      </c>
      <c r="K13" s="98"/>
      <c r="L13" s="98"/>
      <c r="M13" s="98"/>
      <c r="N13" s="98"/>
      <c r="O13" s="98">
        <v>3</v>
      </c>
      <c r="P13" s="98">
        <v>3</v>
      </c>
      <c r="Q13" s="98"/>
      <c r="R13" s="98"/>
    </row>
    <row r="14" spans="1:19" x14ac:dyDescent="0.2">
      <c r="B14" s="97" t="s">
        <v>66</v>
      </c>
      <c r="C14" s="100">
        <f t="shared" si="0"/>
        <v>248</v>
      </c>
      <c r="D14" s="100">
        <f t="shared" si="0"/>
        <v>238</v>
      </c>
      <c r="E14" s="98">
        <v>224</v>
      </c>
      <c r="F14" s="98">
        <v>224</v>
      </c>
      <c r="G14" s="98">
        <v>22</v>
      </c>
      <c r="H14" s="98">
        <v>12</v>
      </c>
      <c r="I14" s="98">
        <v>1</v>
      </c>
      <c r="J14" s="98">
        <v>1</v>
      </c>
      <c r="K14" s="98"/>
      <c r="L14" s="98"/>
      <c r="M14" s="98">
        <v>1</v>
      </c>
      <c r="N14" s="98">
        <v>1</v>
      </c>
      <c r="O14" s="98"/>
      <c r="P14" s="98"/>
      <c r="Q14" s="98"/>
      <c r="R14" s="98"/>
    </row>
    <row r="15" spans="1:19" x14ac:dyDescent="0.2">
      <c r="B15" s="97" t="s">
        <v>67</v>
      </c>
      <c r="C15" s="100">
        <f t="shared" si="0"/>
        <v>107</v>
      </c>
      <c r="D15" s="100">
        <f t="shared" si="0"/>
        <v>105</v>
      </c>
      <c r="E15" s="98">
        <v>93</v>
      </c>
      <c r="F15" s="98">
        <v>93</v>
      </c>
      <c r="G15" s="98">
        <v>12</v>
      </c>
      <c r="H15" s="98">
        <v>10</v>
      </c>
      <c r="I15" s="98"/>
      <c r="J15" s="98"/>
      <c r="K15" s="98"/>
      <c r="L15" s="98"/>
      <c r="M15" s="98">
        <v>2</v>
      </c>
      <c r="N15" s="98">
        <v>2</v>
      </c>
      <c r="O15" s="98"/>
      <c r="P15" s="98"/>
      <c r="Q15" s="98"/>
      <c r="R15" s="98"/>
    </row>
    <row r="16" spans="1:19" x14ac:dyDescent="0.2">
      <c r="B16" s="97" t="s">
        <v>68</v>
      </c>
      <c r="C16" s="100">
        <f t="shared" si="0"/>
        <v>204</v>
      </c>
      <c r="D16" s="100">
        <f t="shared" si="0"/>
        <v>201</v>
      </c>
      <c r="E16" s="98">
        <v>180</v>
      </c>
      <c r="F16" s="98">
        <v>180</v>
      </c>
      <c r="G16" s="98">
        <v>23</v>
      </c>
      <c r="H16" s="98">
        <v>21</v>
      </c>
      <c r="I16" s="98">
        <v>1</v>
      </c>
      <c r="J16" s="98"/>
      <c r="K16" s="98"/>
      <c r="L16" s="98"/>
      <c r="M16" s="98"/>
      <c r="N16" s="98"/>
      <c r="O16" s="98"/>
      <c r="P16" s="98"/>
      <c r="Q16" s="98"/>
      <c r="R16" s="98"/>
    </row>
    <row r="17" spans="2:18" x14ac:dyDescent="0.2">
      <c r="B17" s="97" t="s">
        <v>69</v>
      </c>
      <c r="C17" s="100">
        <f t="shared" si="0"/>
        <v>248</v>
      </c>
      <c r="D17" s="100">
        <f t="shared" si="0"/>
        <v>241</v>
      </c>
      <c r="E17" s="98">
        <v>222</v>
      </c>
      <c r="F17" s="98">
        <v>221</v>
      </c>
      <c r="G17" s="98">
        <v>24</v>
      </c>
      <c r="H17" s="98">
        <v>18</v>
      </c>
      <c r="I17" s="98"/>
      <c r="J17" s="98"/>
      <c r="K17" s="98"/>
      <c r="L17" s="98"/>
      <c r="M17" s="98">
        <v>1</v>
      </c>
      <c r="N17" s="98">
        <v>1</v>
      </c>
      <c r="O17" s="98">
        <v>1</v>
      </c>
      <c r="P17" s="98">
        <v>1</v>
      </c>
      <c r="Q17" s="98"/>
      <c r="R17" s="98"/>
    </row>
    <row r="18" spans="2:18" x14ac:dyDescent="0.2">
      <c r="B18" s="97" t="s">
        <v>70</v>
      </c>
      <c r="C18" s="100">
        <f t="shared" si="0"/>
        <v>203</v>
      </c>
      <c r="D18" s="100">
        <f t="shared" si="0"/>
        <v>194</v>
      </c>
      <c r="E18" s="98">
        <v>173</v>
      </c>
      <c r="F18" s="98">
        <v>172</v>
      </c>
      <c r="G18" s="98">
        <v>25</v>
      </c>
      <c r="H18" s="98">
        <v>18</v>
      </c>
      <c r="I18" s="98">
        <v>2</v>
      </c>
      <c r="J18" s="98">
        <v>2</v>
      </c>
      <c r="K18" s="98"/>
      <c r="L18" s="98"/>
      <c r="M18" s="98"/>
      <c r="N18" s="98"/>
      <c r="O18" s="98">
        <v>2</v>
      </c>
      <c r="P18" s="98">
        <v>2</v>
      </c>
      <c r="Q18" s="98">
        <v>1</v>
      </c>
      <c r="R18" s="98"/>
    </row>
    <row r="19" spans="2:18" x14ac:dyDescent="0.2">
      <c r="B19" s="97" t="s">
        <v>71</v>
      </c>
      <c r="C19" s="100">
        <f t="shared" si="0"/>
        <v>182</v>
      </c>
      <c r="D19" s="100">
        <f t="shared" si="0"/>
        <v>172</v>
      </c>
      <c r="E19" s="98">
        <v>145</v>
      </c>
      <c r="F19" s="98">
        <v>145</v>
      </c>
      <c r="G19" s="98">
        <v>20</v>
      </c>
      <c r="H19" s="98">
        <v>13</v>
      </c>
      <c r="I19" s="98">
        <v>10</v>
      </c>
      <c r="J19" s="98">
        <v>7</v>
      </c>
      <c r="K19" s="98"/>
      <c r="L19" s="98"/>
      <c r="M19" s="98">
        <v>6</v>
      </c>
      <c r="N19" s="98">
        <v>6</v>
      </c>
      <c r="O19" s="98"/>
      <c r="P19" s="98"/>
      <c r="Q19" s="98">
        <v>1</v>
      </c>
      <c r="R19" s="98">
        <v>1</v>
      </c>
    </row>
    <row r="20" spans="2:18" x14ac:dyDescent="0.2">
      <c r="B20" s="97" t="s">
        <v>72</v>
      </c>
      <c r="C20" s="100">
        <f t="shared" si="0"/>
        <v>300</v>
      </c>
      <c r="D20" s="100">
        <f t="shared" si="0"/>
        <v>291</v>
      </c>
      <c r="E20" s="98">
        <v>261</v>
      </c>
      <c r="F20" s="98">
        <v>261</v>
      </c>
      <c r="G20" s="98">
        <v>32</v>
      </c>
      <c r="H20" s="98">
        <v>24</v>
      </c>
      <c r="I20" s="98">
        <v>6</v>
      </c>
      <c r="J20" s="98">
        <v>5</v>
      </c>
      <c r="K20" s="98"/>
      <c r="L20" s="98"/>
      <c r="M20" s="98"/>
      <c r="N20" s="98"/>
      <c r="O20" s="98">
        <v>1</v>
      </c>
      <c r="P20" s="98">
        <v>1</v>
      </c>
      <c r="Q20" s="98"/>
      <c r="R20" s="98"/>
    </row>
    <row r="21" spans="2:18" x14ac:dyDescent="0.2">
      <c r="B21" s="97" t="s">
        <v>73</v>
      </c>
      <c r="C21" s="100">
        <f t="shared" si="0"/>
        <v>211</v>
      </c>
      <c r="D21" s="100">
        <f t="shared" si="0"/>
        <v>208</v>
      </c>
      <c r="E21" s="98">
        <v>199</v>
      </c>
      <c r="F21" s="98">
        <v>199</v>
      </c>
      <c r="G21" s="98">
        <v>10</v>
      </c>
      <c r="H21" s="98">
        <v>8</v>
      </c>
      <c r="I21" s="98">
        <v>2</v>
      </c>
      <c r="J21" s="98">
        <v>1</v>
      </c>
      <c r="K21" s="98"/>
      <c r="L21" s="98"/>
      <c r="M21" s="98"/>
      <c r="N21" s="98"/>
      <c r="O21" s="98"/>
      <c r="P21" s="98"/>
      <c r="Q21" s="98"/>
      <c r="R21" s="98"/>
    </row>
    <row r="22" spans="2:18" x14ac:dyDescent="0.2">
      <c r="B22" s="97" t="s">
        <v>74</v>
      </c>
      <c r="C22" s="100">
        <f t="shared" si="0"/>
        <v>188</v>
      </c>
      <c r="D22" s="100">
        <f t="shared" si="0"/>
        <v>182</v>
      </c>
      <c r="E22" s="98">
        <v>171</v>
      </c>
      <c r="F22" s="98">
        <v>171</v>
      </c>
      <c r="G22" s="98">
        <v>16</v>
      </c>
      <c r="H22" s="98">
        <v>10</v>
      </c>
      <c r="I22" s="98"/>
      <c r="J22" s="98"/>
      <c r="K22" s="98"/>
      <c r="L22" s="98"/>
      <c r="M22" s="98"/>
      <c r="N22" s="98"/>
      <c r="O22" s="98">
        <v>1</v>
      </c>
      <c r="P22" s="98">
        <v>1</v>
      </c>
      <c r="Q22" s="98"/>
      <c r="R22" s="98"/>
    </row>
    <row r="23" spans="2:18" x14ac:dyDescent="0.2">
      <c r="B23" s="97" t="s">
        <v>75</v>
      </c>
      <c r="C23" s="100">
        <f t="shared" si="0"/>
        <v>262</v>
      </c>
      <c r="D23" s="100">
        <f t="shared" si="0"/>
        <v>259</v>
      </c>
      <c r="E23" s="98">
        <v>224</v>
      </c>
      <c r="F23" s="98">
        <v>224</v>
      </c>
      <c r="G23" s="98">
        <v>32</v>
      </c>
      <c r="H23" s="98">
        <v>29</v>
      </c>
      <c r="I23" s="98">
        <v>1</v>
      </c>
      <c r="J23" s="98">
        <v>1</v>
      </c>
      <c r="K23" s="98"/>
      <c r="L23" s="98"/>
      <c r="M23" s="98"/>
      <c r="N23" s="98"/>
      <c r="O23" s="98"/>
      <c r="P23" s="98"/>
      <c r="Q23" s="98">
        <v>5</v>
      </c>
      <c r="R23" s="98">
        <v>5</v>
      </c>
    </row>
    <row r="24" spans="2:18" x14ac:dyDescent="0.2">
      <c r="B24" s="97" t="s">
        <v>76</v>
      </c>
      <c r="C24" s="100">
        <f t="shared" si="0"/>
        <v>299</v>
      </c>
      <c r="D24" s="100">
        <f t="shared" si="0"/>
        <v>292</v>
      </c>
      <c r="E24" s="98">
        <v>261</v>
      </c>
      <c r="F24" s="98">
        <v>261</v>
      </c>
      <c r="G24" s="98">
        <v>32</v>
      </c>
      <c r="H24" s="98">
        <v>28</v>
      </c>
      <c r="I24" s="98">
        <v>6</v>
      </c>
      <c r="J24" s="98">
        <v>3</v>
      </c>
      <c r="K24" s="98"/>
      <c r="L24" s="98"/>
      <c r="M24" s="98"/>
      <c r="N24" s="98"/>
      <c r="O24" s="98"/>
      <c r="P24" s="98"/>
      <c r="Q24" s="98"/>
      <c r="R24" s="98"/>
    </row>
    <row r="25" spans="2:18" x14ac:dyDescent="0.2">
      <c r="B25" s="97" t="s">
        <v>77</v>
      </c>
      <c r="C25" s="100">
        <f t="shared" si="0"/>
        <v>231</v>
      </c>
      <c r="D25" s="100">
        <f t="shared" si="0"/>
        <v>216</v>
      </c>
      <c r="E25" s="98">
        <v>194</v>
      </c>
      <c r="F25" s="98">
        <v>192</v>
      </c>
      <c r="G25" s="98">
        <v>20</v>
      </c>
      <c r="H25" s="98">
        <v>16</v>
      </c>
      <c r="I25" s="98">
        <v>16</v>
      </c>
      <c r="J25" s="98">
        <v>7</v>
      </c>
      <c r="K25" s="98"/>
      <c r="L25" s="98"/>
      <c r="M25" s="98"/>
      <c r="N25" s="98"/>
      <c r="O25" s="98">
        <v>1</v>
      </c>
      <c r="P25" s="98">
        <v>1</v>
      </c>
      <c r="Q25" s="98"/>
      <c r="R25" s="98"/>
    </row>
    <row r="26" spans="2:18" x14ac:dyDescent="0.2">
      <c r="B26" s="97" t="s">
        <v>78</v>
      </c>
      <c r="C26" s="100">
        <f t="shared" si="0"/>
        <v>286</v>
      </c>
      <c r="D26" s="100">
        <f t="shared" si="0"/>
        <v>285</v>
      </c>
      <c r="E26" s="98">
        <v>266</v>
      </c>
      <c r="F26" s="98">
        <v>266</v>
      </c>
      <c r="G26" s="98">
        <v>20</v>
      </c>
      <c r="H26" s="98">
        <v>19</v>
      </c>
      <c r="I26" s="98"/>
      <c r="J26" s="98"/>
      <c r="K26" s="98"/>
      <c r="L26" s="98"/>
      <c r="M26" s="98"/>
      <c r="N26" s="98"/>
      <c r="O26" s="98"/>
      <c r="P26" s="98"/>
      <c r="Q26" s="98"/>
      <c r="R26" s="98"/>
    </row>
    <row r="27" spans="2:18" x14ac:dyDescent="0.2">
      <c r="B27" s="97" t="s">
        <v>154</v>
      </c>
      <c r="C27" s="100">
        <f t="shared" si="0"/>
        <v>4017</v>
      </c>
      <c r="D27" s="100">
        <f t="shared" si="0"/>
        <v>3819</v>
      </c>
      <c r="E27" s="98">
        <v>3467</v>
      </c>
      <c r="F27" s="98">
        <v>3454</v>
      </c>
      <c r="G27" s="98">
        <v>305</v>
      </c>
      <c r="H27" s="98">
        <v>239</v>
      </c>
      <c r="I27" s="98">
        <v>245</v>
      </c>
      <c r="J27" s="98">
        <v>126</v>
      </c>
      <c r="K27" s="98"/>
      <c r="L27" s="98"/>
      <c r="M27" s="98"/>
      <c r="N27" s="98"/>
      <c r="O27" s="98"/>
      <c r="P27" s="98"/>
      <c r="Q27" s="98"/>
      <c r="R27" s="98"/>
    </row>
    <row r="28" spans="2:18" x14ac:dyDescent="0.2">
      <c r="B28" s="97" t="s">
        <v>79</v>
      </c>
      <c r="C28" s="100">
        <f t="shared" si="0"/>
        <v>352</v>
      </c>
      <c r="D28" s="100">
        <f t="shared" si="0"/>
        <v>347</v>
      </c>
      <c r="E28" s="98">
        <v>318</v>
      </c>
      <c r="F28" s="98">
        <v>318</v>
      </c>
      <c r="G28" s="98">
        <v>31</v>
      </c>
      <c r="H28" s="98">
        <v>27</v>
      </c>
      <c r="I28" s="98">
        <v>3</v>
      </c>
      <c r="J28" s="98">
        <v>2</v>
      </c>
      <c r="K28" s="98"/>
      <c r="L28" s="98"/>
      <c r="M28" s="98"/>
      <c r="N28" s="98"/>
      <c r="O28" s="98"/>
      <c r="P28" s="98"/>
      <c r="Q28" s="98"/>
      <c r="R28" s="98"/>
    </row>
    <row r="29" spans="2:18" x14ac:dyDescent="0.2">
      <c r="B29" s="97" t="s">
        <v>80</v>
      </c>
      <c r="C29" s="100">
        <f t="shared" si="0"/>
        <v>50</v>
      </c>
      <c r="D29" s="100">
        <f t="shared" si="0"/>
        <v>49</v>
      </c>
      <c r="E29" s="98">
        <v>45</v>
      </c>
      <c r="F29" s="98">
        <v>45</v>
      </c>
      <c r="G29" s="98">
        <v>4</v>
      </c>
      <c r="H29" s="98">
        <v>3</v>
      </c>
      <c r="I29" s="98">
        <v>1</v>
      </c>
      <c r="J29" s="98">
        <v>1</v>
      </c>
      <c r="K29" s="98"/>
      <c r="L29" s="98"/>
      <c r="M29" s="98"/>
      <c r="N29" s="98"/>
      <c r="O29" s="98"/>
      <c r="P29" s="98"/>
      <c r="Q29" s="98"/>
      <c r="R29" s="98"/>
    </row>
    <row r="30" spans="2:18" x14ac:dyDescent="0.2">
      <c r="B30" s="97" t="s">
        <v>155</v>
      </c>
      <c r="C30" s="100">
        <f t="shared" si="0"/>
        <v>133</v>
      </c>
      <c r="D30" s="100">
        <f t="shared" si="0"/>
        <v>130</v>
      </c>
      <c r="E30" s="98">
        <v>122</v>
      </c>
      <c r="F30" s="98">
        <v>122</v>
      </c>
      <c r="G30" s="98">
        <v>11</v>
      </c>
      <c r="H30" s="98">
        <v>8</v>
      </c>
      <c r="I30" s="98"/>
      <c r="J30" s="98"/>
      <c r="K30" s="98"/>
      <c r="L30" s="98"/>
      <c r="M30" s="98"/>
      <c r="N30" s="98"/>
      <c r="O30" s="98"/>
      <c r="P30" s="98"/>
      <c r="Q30" s="98"/>
      <c r="R30" s="98"/>
    </row>
    <row r="31" spans="2:18" x14ac:dyDescent="0.2">
      <c r="B31" s="112" t="s">
        <v>156</v>
      </c>
      <c r="C31" s="100">
        <f t="shared" ref="C31:R31" si="1">SUM(C8:C30)</f>
        <v>8824</v>
      </c>
      <c r="D31" s="100">
        <f t="shared" si="1"/>
        <v>8487</v>
      </c>
      <c r="E31" s="100">
        <f t="shared" si="1"/>
        <v>7644</v>
      </c>
      <c r="F31" s="100">
        <f t="shared" si="1"/>
        <v>7624</v>
      </c>
      <c r="G31" s="100">
        <f t="shared" si="1"/>
        <v>784</v>
      </c>
      <c r="H31" s="100">
        <f t="shared" si="1"/>
        <v>618</v>
      </c>
      <c r="I31" s="100">
        <f t="shared" si="1"/>
        <v>315</v>
      </c>
      <c r="J31" s="100">
        <f t="shared" si="1"/>
        <v>166</v>
      </c>
      <c r="K31" s="100">
        <f t="shared" si="1"/>
        <v>0</v>
      </c>
      <c r="L31" s="100">
        <f t="shared" si="1"/>
        <v>0</v>
      </c>
      <c r="M31" s="100">
        <f t="shared" si="1"/>
        <v>15</v>
      </c>
      <c r="N31" s="100">
        <f t="shared" si="1"/>
        <v>15</v>
      </c>
      <c r="O31" s="100">
        <f t="shared" si="1"/>
        <v>27</v>
      </c>
      <c r="P31" s="100">
        <f t="shared" si="1"/>
        <v>26</v>
      </c>
      <c r="Q31" s="100">
        <f t="shared" si="1"/>
        <v>39</v>
      </c>
      <c r="R31" s="100">
        <f t="shared" si="1"/>
        <v>38</v>
      </c>
    </row>
  </sheetData>
  <mergeCells count="11">
    <mergeCell ref="Q6:R6"/>
    <mergeCell ref="A3:S3"/>
    <mergeCell ref="B5:B7"/>
    <mergeCell ref="C5:D6"/>
    <mergeCell ref="E5:R5"/>
    <mergeCell ref="E6:F6"/>
    <mergeCell ref="G6:H6"/>
    <mergeCell ref="I6:J6"/>
    <mergeCell ref="K6:L6"/>
    <mergeCell ref="M6:N6"/>
    <mergeCell ref="O6:P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D3F4C-66BC-453E-ACF8-36096A76D133}">
  <dimension ref="A1:AA33"/>
  <sheetViews>
    <sheetView workbookViewId="0">
      <selection activeCell="N15" sqref="N15"/>
    </sheetView>
  </sheetViews>
  <sheetFormatPr defaultRowHeight="12.75" x14ac:dyDescent="0.25"/>
  <cols>
    <col min="1" max="1" width="4.7109375" style="115" customWidth="1"/>
    <col min="2" max="2" width="4.140625" style="115" customWidth="1"/>
    <col min="3" max="3" width="21.5703125" style="115" customWidth="1"/>
    <col min="4" max="4" width="3.7109375" style="115" customWidth="1"/>
    <col min="5" max="5" width="6.42578125" style="115" customWidth="1"/>
    <col min="6" max="7" width="6.85546875" style="115" customWidth="1"/>
    <col min="8" max="8" width="8.42578125" style="115" customWidth="1"/>
    <col min="9" max="9" width="9.42578125" style="115" customWidth="1"/>
    <col min="10" max="10" width="8.140625" style="115" customWidth="1"/>
    <col min="11" max="11" width="8.85546875" style="115" customWidth="1"/>
    <col min="12" max="12" width="7" style="115" customWidth="1"/>
    <col min="13" max="14" width="7.140625" style="115" customWidth="1"/>
    <col min="15" max="15" width="7.28515625" style="115" customWidth="1"/>
    <col min="16" max="16" width="7.42578125" style="115" customWidth="1"/>
    <col min="17" max="17" width="7" style="115" customWidth="1"/>
    <col min="18" max="19" width="7.140625" style="115" customWidth="1"/>
    <col min="20" max="20" width="4.7109375" style="115" customWidth="1"/>
    <col min="21" max="21" width="4.5703125" style="115" customWidth="1"/>
    <col min="22" max="22" width="6.140625" style="116" customWidth="1"/>
    <col min="23" max="23" width="6.28515625" style="115" customWidth="1"/>
    <col min="24" max="24" width="6.140625" style="115" customWidth="1"/>
    <col min="25" max="25" width="6.28515625" style="115" customWidth="1"/>
    <col min="26" max="26" width="7.42578125" style="115" customWidth="1"/>
    <col min="27" max="27" width="6" style="115" customWidth="1"/>
    <col min="28" max="16384" width="9.140625" style="115"/>
  </cols>
  <sheetData>
    <row r="1" spans="1:27" s="113" customFormat="1" ht="14.1" customHeight="1" x14ac:dyDescent="0.25">
      <c r="A1" s="113" t="s">
        <v>46</v>
      </c>
      <c r="V1" s="114"/>
    </row>
    <row r="2" spans="1:27" ht="14.1" customHeight="1" x14ac:dyDescent="0.25"/>
    <row r="3" spans="1:27" ht="14.1" customHeight="1" x14ac:dyDescent="0.25">
      <c r="A3" s="117" t="s">
        <v>157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</row>
    <row r="4" spans="1:27" ht="14.1" customHeight="1" x14ac:dyDescent="0.25">
      <c r="V4" s="118"/>
    </row>
    <row r="5" spans="1:27" ht="12.75" customHeight="1" x14ac:dyDescent="0.25">
      <c r="A5" s="119" t="s">
        <v>86</v>
      </c>
      <c r="B5" s="106" t="s">
        <v>158</v>
      </c>
      <c r="C5" s="119" t="s">
        <v>159</v>
      </c>
      <c r="D5" s="106" t="s">
        <v>22</v>
      </c>
      <c r="E5" s="106" t="s">
        <v>160</v>
      </c>
      <c r="F5" s="119" t="s">
        <v>93</v>
      </c>
      <c r="G5" s="119"/>
      <c r="H5" s="119" t="s">
        <v>52</v>
      </c>
      <c r="I5" s="119"/>
      <c r="J5" s="120" t="s">
        <v>124</v>
      </c>
      <c r="K5" s="121"/>
      <c r="L5" s="121"/>
      <c r="M5" s="122"/>
      <c r="N5" s="106" t="s">
        <v>38</v>
      </c>
      <c r="O5" s="106" t="s">
        <v>37</v>
      </c>
      <c r="P5" s="119" t="s">
        <v>53</v>
      </c>
      <c r="Q5" s="119"/>
      <c r="R5" s="119" t="s">
        <v>124</v>
      </c>
      <c r="S5" s="119"/>
      <c r="T5" s="119"/>
      <c r="U5" s="119"/>
      <c r="V5" s="119"/>
      <c r="W5" s="119"/>
      <c r="X5" s="119"/>
      <c r="Y5" s="119"/>
      <c r="Z5" s="119"/>
      <c r="AA5" s="119"/>
    </row>
    <row r="6" spans="1:27" ht="27.75" customHeight="1" x14ac:dyDescent="0.25">
      <c r="A6" s="119"/>
      <c r="B6" s="106"/>
      <c r="C6" s="119"/>
      <c r="D6" s="106"/>
      <c r="E6" s="106"/>
      <c r="F6" s="119"/>
      <c r="G6" s="119"/>
      <c r="H6" s="119"/>
      <c r="I6" s="119"/>
      <c r="J6" s="119" t="s">
        <v>104</v>
      </c>
      <c r="K6" s="119"/>
      <c r="L6" s="119" t="s">
        <v>105</v>
      </c>
      <c r="M6" s="119"/>
      <c r="N6" s="106"/>
      <c r="O6" s="106"/>
      <c r="P6" s="119"/>
      <c r="Q6" s="119"/>
      <c r="R6" s="119" t="s">
        <v>137</v>
      </c>
      <c r="S6" s="119"/>
      <c r="T6" s="119" t="s">
        <v>138</v>
      </c>
      <c r="U6" s="119"/>
      <c r="V6" s="119" t="s">
        <v>54</v>
      </c>
      <c r="W6" s="119"/>
      <c r="X6" s="119" t="s">
        <v>139</v>
      </c>
      <c r="Y6" s="119"/>
      <c r="Z6" s="119" t="s">
        <v>161</v>
      </c>
      <c r="AA6" s="119"/>
    </row>
    <row r="7" spans="1:27" ht="49.5" customHeight="1" x14ac:dyDescent="0.25">
      <c r="A7" s="119"/>
      <c r="B7" s="106"/>
      <c r="C7" s="119"/>
      <c r="D7" s="106"/>
      <c r="E7" s="106"/>
      <c r="F7" s="123" t="s">
        <v>162</v>
      </c>
      <c r="G7" s="123" t="s">
        <v>163</v>
      </c>
      <c r="H7" s="124" t="s">
        <v>55</v>
      </c>
      <c r="I7" s="124" t="s">
        <v>116</v>
      </c>
      <c r="J7" s="124" t="s">
        <v>55</v>
      </c>
      <c r="K7" s="124" t="s">
        <v>116</v>
      </c>
      <c r="L7" s="124" t="s">
        <v>55</v>
      </c>
      <c r="M7" s="124" t="s">
        <v>116</v>
      </c>
      <c r="N7" s="106"/>
      <c r="O7" s="106"/>
      <c r="P7" s="125" t="s">
        <v>55</v>
      </c>
      <c r="Q7" s="125" t="s">
        <v>116</v>
      </c>
      <c r="R7" s="124" t="s">
        <v>55</v>
      </c>
      <c r="S7" s="124" t="s">
        <v>116</v>
      </c>
      <c r="T7" s="124" t="s">
        <v>55</v>
      </c>
      <c r="U7" s="124" t="s">
        <v>116</v>
      </c>
      <c r="V7" s="126" t="s">
        <v>55</v>
      </c>
      <c r="W7" s="124" t="s">
        <v>116</v>
      </c>
      <c r="X7" s="124" t="s">
        <v>55</v>
      </c>
      <c r="Y7" s="124" t="s">
        <v>116</v>
      </c>
      <c r="Z7" s="124" t="s">
        <v>55</v>
      </c>
      <c r="AA7" s="124" t="s">
        <v>116</v>
      </c>
    </row>
    <row r="8" spans="1:27" ht="14.1" customHeight="1" x14ac:dyDescent="0.25">
      <c r="A8" s="127"/>
      <c r="B8" s="127"/>
      <c r="C8" s="127" t="s">
        <v>106</v>
      </c>
      <c r="D8" s="128"/>
      <c r="E8" s="101">
        <f>SUM(E11:E33)</f>
        <v>7877</v>
      </c>
      <c r="F8" s="101">
        <f t="shared" ref="F8:AA8" si="0">SUM(F11:F33)</f>
        <v>7460</v>
      </c>
      <c r="G8" s="101">
        <f t="shared" si="0"/>
        <v>417</v>
      </c>
      <c r="H8" s="101">
        <f t="shared" si="0"/>
        <v>190991</v>
      </c>
      <c r="I8" s="101">
        <f t="shared" si="0"/>
        <v>93362</v>
      </c>
      <c r="J8" s="101">
        <f t="shared" si="0"/>
        <v>178444</v>
      </c>
      <c r="K8" s="101">
        <f t="shared" si="0"/>
        <v>87489</v>
      </c>
      <c r="L8" s="101">
        <f t="shared" si="0"/>
        <v>12547</v>
      </c>
      <c r="M8" s="101">
        <f t="shared" si="0"/>
        <v>5873</v>
      </c>
      <c r="N8" s="101">
        <f t="shared" si="0"/>
        <v>25814</v>
      </c>
      <c r="O8" s="101">
        <f t="shared" si="0"/>
        <v>1065</v>
      </c>
      <c r="P8" s="101">
        <f t="shared" si="0"/>
        <v>30996</v>
      </c>
      <c r="Q8" s="101">
        <f t="shared" si="0"/>
        <v>26395</v>
      </c>
      <c r="R8" s="101">
        <f t="shared" si="0"/>
        <v>1391</v>
      </c>
      <c r="S8" s="101">
        <f t="shared" si="0"/>
        <v>1354</v>
      </c>
      <c r="T8" s="101">
        <f t="shared" si="0"/>
        <v>805</v>
      </c>
      <c r="U8" s="101">
        <f t="shared" si="0"/>
        <v>791</v>
      </c>
      <c r="V8" s="101">
        <f t="shared" si="0"/>
        <v>8824</v>
      </c>
      <c r="W8" s="101">
        <f t="shared" si="0"/>
        <v>8487</v>
      </c>
      <c r="X8" s="101">
        <f t="shared" si="0"/>
        <v>7788</v>
      </c>
      <c r="Y8" s="101">
        <f t="shared" si="0"/>
        <v>7778</v>
      </c>
      <c r="Z8" s="101">
        <f t="shared" si="0"/>
        <v>12188</v>
      </c>
      <c r="AA8" s="101">
        <f t="shared" si="0"/>
        <v>7985</v>
      </c>
    </row>
    <row r="9" spans="1:27" s="129" customFormat="1" ht="14.1" customHeight="1" x14ac:dyDescent="0.25">
      <c r="A9" s="127"/>
      <c r="B9" s="127"/>
      <c r="C9" s="127" t="s">
        <v>164</v>
      </c>
      <c r="D9" s="128"/>
      <c r="E9" s="101">
        <f>+F9+G9</f>
        <v>6432</v>
      </c>
      <c r="F9" s="101">
        <v>6015</v>
      </c>
      <c r="G9" s="101">
        <v>417</v>
      </c>
      <c r="H9" s="101">
        <f>+J9+L9</f>
        <v>159836</v>
      </c>
      <c r="I9" s="101">
        <f>+K9+M9</f>
        <v>78090</v>
      </c>
      <c r="J9" s="101">
        <v>147289</v>
      </c>
      <c r="K9" s="101">
        <v>72217</v>
      </c>
      <c r="L9" s="101">
        <v>12547</v>
      </c>
      <c r="M9" s="101">
        <v>5873</v>
      </c>
      <c r="N9" s="101">
        <v>25095</v>
      </c>
      <c r="O9" s="101">
        <v>782</v>
      </c>
      <c r="P9" s="101">
        <f>+R9+T9+V9+X9+Z9</f>
        <v>26841</v>
      </c>
      <c r="Q9" s="101">
        <f>+S9+U9+W9+Y9+AA9</f>
        <v>22532</v>
      </c>
      <c r="R9" s="101">
        <v>946</v>
      </c>
      <c r="S9" s="101">
        <v>939</v>
      </c>
      <c r="T9" s="101">
        <v>721</v>
      </c>
      <c r="U9" s="101">
        <v>714</v>
      </c>
      <c r="V9" s="101">
        <v>7508</v>
      </c>
      <c r="W9" s="101">
        <v>7194</v>
      </c>
      <c r="X9" s="101">
        <v>6562</v>
      </c>
      <c r="Y9" s="101">
        <v>6558</v>
      </c>
      <c r="Z9" s="101">
        <v>11104</v>
      </c>
      <c r="AA9" s="101">
        <v>7127</v>
      </c>
    </row>
    <row r="10" spans="1:27" ht="14.1" customHeight="1" x14ac:dyDescent="0.25">
      <c r="A10" s="130"/>
      <c r="B10" s="130"/>
      <c r="C10" s="131" t="s">
        <v>165</v>
      </c>
      <c r="D10" s="132"/>
      <c r="E10" s="102">
        <f t="shared" ref="E10:E33" si="1">+F10+G10</f>
        <v>1445</v>
      </c>
      <c r="F10" s="102">
        <v>1445</v>
      </c>
      <c r="G10" s="102"/>
      <c r="H10" s="102">
        <f t="shared" ref="H10:I33" si="2">+J10+L10</f>
        <v>31155</v>
      </c>
      <c r="I10" s="102">
        <f t="shared" si="2"/>
        <v>15272</v>
      </c>
      <c r="J10" s="102">
        <v>31155</v>
      </c>
      <c r="K10" s="102">
        <v>15272</v>
      </c>
      <c r="L10" s="102"/>
      <c r="M10" s="102"/>
      <c r="N10" s="102">
        <v>719</v>
      </c>
      <c r="O10" s="102">
        <v>283</v>
      </c>
      <c r="P10" s="102">
        <f t="shared" ref="P10:Q33" si="3">+R10+T10+V10+X10+Z10</f>
        <v>4155</v>
      </c>
      <c r="Q10" s="102">
        <f t="shared" si="3"/>
        <v>3863</v>
      </c>
      <c r="R10" s="102">
        <v>445</v>
      </c>
      <c r="S10" s="102">
        <v>415</v>
      </c>
      <c r="T10" s="102">
        <v>84</v>
      </c>
      <c r="U10" s="102">
        <v>77</v>
      </c>
      <c r="V10" s="102">
        <v>1316</v>
      </c>
      <c r="W10" s="102">
        <v>1293</v>
      </c>
      <c r="X10" s="102">
        <v>1226</v>
      </c>
      <c r="Y10" s="102">
        <v>1220</v>
      </c>
      <c r="Z10" s="102">
        <v>1084</v>
      </c>
      <c r="AA10" s="102">
        <v>858</v>
      </c>
    </row>
    <row r="11" spans="1:27" ht="14.1" customHeight="1" x14ac:dyDescent="0.25">
      <c r="A11" s="133">
        <v>1</v>
      </c>
      <c r="B11" s="133"/>
      <c r="C11" s="81" t="s">
        <v>60</v>
      </c>
      <c r="D11" s="133"/>
      <c r="E11" s="134">
        <f t="shared" si="1"/>
        <v>218</v>
      </c>
      <c r="F11" s="134">
        <v>189</v>
      </c>
      <c r="G11" s="134">
        <v>29</v>
      </c>
      <c r="H11" s="134">
        <f t="shared" si="2"/>
        <v>5825</v>
      </c>
      <c r="I11" s="134">
        <f t="shared" si="2"/>
        <v>2821</v>
      </c>
      <c r="J11" s="134">
        <v>4622</v>
      </c>
      <c r="K11" s="134">
        <v>2284</v>
      </c>
      <c r="L11" s="134">
        <v>1203</v>
      </c>
      <c r="M11" s="134">
        <v>537</v>
      </c>
      <c r="N11" s="134">
        <v>2535</v>
      </c>
      <c r="O11" s="134">
        <v>15</v>
      </c>
      <c r="P11" s="134">
        <f t="shared" si="3"/>
        <v>834</v>
      </c>
      <c r="Q11" s="134">
        <f t="shared" si="3"/>
        <v>672</v>
      </c>
      <c r="R11" s="134">
        <v>33</v>
      </c>
      <c r="S11" s="134">
        <v>33</v>
      </c>
      <c r="T11" s="134">
        <v>33</v>
      </c>
      <c r="U11" s="134">
        <v>33</v>
      </c>
      <c r="V11" s="135">
        <v>244</v>
      </c>
      <c r="W11" s="134">
        <v>233</v>
      </c>
      <c r="X11" s="134">
        <v>192</v>
      </c>
      <c r="Y11" s="134">
        <v>192</v>
      </c>
      <c r="Z11" s="134">
        <v>332</v>
      </c>
      <c r="AA11" s="134">
        <v>181</v>
      </c>
    </row>
    <row r="12" spans="1:27" ht="14.1" customHeight="1" x14ac:dyDescent="0.25">
      <c r="A12" s="136">
        <f>+A11+1</f>
        <v>2</v>
      </c>
      <c r="B12" s="136"/>
      <c r="C12" s="78" t="s">
        <v>61</v>
      </c>
      <c r="D12" s="136"/>
      <c r="E12" s="137">
        <f t="shared" si="1"/>
        <v>294</v>
      </c>
      <c r="F12" s="137">
        <v>261</v>
      </c>
      <c r="G12" s="137">
        <v>33</v>
      </c>
      <c r="H12" s="137">
        <f t="shared" si="2"/>
        <v>7331</v>
      </c>
      <c r="I12" s="137">
        <f t="shared" si="2"/>
        <v>3575</v>
      </c>
      <c r="J12" s="137">
        <v>6496</v>
      </c>
      <c r="K12" s="137">
        <v>3156</v>
      </c>
      <c r="L12" s="137">
        <v>835</v>
      </c>
      <c r="M12" s="137">
        <v>419</v>
      </c>
      <c r="N12" s="137">
        <v>1193</v>
      </c>
      <c r="O12" s="137">
        <v>2</v>
      </c>
      <c r="P12" s="137">
        <f t="shared" si="3"/>
        <v>1344</v>
      </c>
      <c r="Q12" s="137">
        <f t="shared" si="3"/>
        <v>1043</v>
      </c>
      <c r="R12" s="137">
        <v>53</v>
      </c>
      <c r="S12" s="137">
        <v>53</v>
      </c>
      <c r="T12" s="137">
        <v>40</v>
      </c>
      <c r="U12" s="137">
        <v>40</v>
      </c>
      <c r="V12" s="138">
        <v>318</v>
      </c>
      <c r="W12" s="137">
        <v>312</v>
      </c>
      <c r="X12" s="137">
        <v>271</v>
      </c>
      <c r="Y12" s="137">
        <v>271</v>
      </c>
      <c r="Z12" s="137">
        <v>662</v>
      </c>
      <c r="AA12" s="137">
        <v>367</v>
      </c>
    </row>
    <row r="13" spans="1:27" ht="14.1" customHeight="1" x14ac:dyDescent="0.25">
      <c r="A13" s="139">
        <f t="shared" ref="A13:A33" si="4">+A12+1</f>
        <v>3</v>
      </c>
      <c r="B13" s="139"/>
      <c r="C13" s="140" t="s">
        <v>62</v>
      </c>
      <c r="D13" s="139"/>
      <c r="E13" s="134">
        <f t="shared" si="1"/>
        <v>226</v>
      </c>
      <c r="F13" s="134">
        <v>209</v>
      </c>
      <c r="G13" s="134">
        <v>17</v>
      </c>
      <c r="H13" s="134">
        <f t="shared" si="2"/>
        <v>5780</v>
      </c>
      <c r="I13" s="134">
        <f t="shared" si="2"/>
        <v>2924</v>
      </c>
      <c r="J13" s="134">
        <v>4964</v>
      </c>
      <c r="K13" s="134">
        <v>2539</v>
      </c>
      <c r="L13" s="134">
        <v>816</v>
      </c>
      <c r="M13" s="134">
        <v>385</v>
      </c>
      <c r="N13" s="134">
        <v>2211</v>
      </c>
      <c r="O13" s="134">
        <v>38</v>
      </c>
      <c r="P13" s="134">
        <f t="shared" si="3"/>
        <v>856</v>
      </c>
      <c r="Q13" s="134">
        <f t="shared" si="3"/>
        <v>716</v>
      </c>
      <c r="R13" s="134">
        <v>42</v>
      </c>
      <c r="S13" s="134">
        <v>39</v>
      </c>
      <c r="T13" s="134">
        <v>17</v>
      </c>
      <c r="U13" s="134">
        <v>17</v>
      </c>
      <c r="V13" s="135">
        <v>244</v>
      </c>
      <c r="W13" s="134">
        <v>237</v>
      </c>
      <c r="X13" s="134">
        <v>207</v>
      </c>
      <c r="Y13" s="134">
        <v>207</v>
      </c>
      <c r="Z13" s="134">
        <v>346</v>
      </c>
      <c r="AA13" s="134">
        <v>216</v>
      </c>
    </row>
    <row r="14" spans="1:27" ht="14.1" customHeight="1" x14ac:dyDescent="0.25">
      <c r="A14" s="136">
        <f t="shared" si="4"/>
        <v>4</v>
      </c>
      <c r="B14" s="136"/>
      <c r="C14" s="78" t="s">
        <v>63</v>
      </c>
      <c r="D14" s="136"/>
      <c r="E14" s="137">
        <f t="shared" si="1"/>
        <v>139</v>
      </c>
      <c r="F14" s="137">
        <v>116</v>
      </c>
      <c r="G14" s="137">
        <v>23</v>
      </c>
      <c r="H14" s="137">
        <f t="shared" si="2"/>
        <v>2804</v>
      </c>
      <c r="I14" s="137">
        <f t="shared" si="2"/>
        <v>1356</v>
      </c>
      <c r="J14" s="137">
        <v>2401</v>
      </c>
      <c r="K14" s="137">
        <v>1159</v>
      </c>
      <c r="L14" s="137">
        <v>403</v>
      </c>
      <c r="M14" s="137">
        <v>197</v>
      </c>
      <c r="N14" s="137">
        <v>1004</v>
      </c>
      <c r="O14" s="137">
        <v>17</v>
      </c>
      <c r="P14" s="137">
        <f t="shared" si="3"/>
        <v>482</v>
      </c>
      <c r="Q14" s="137">
        <f t="shared" si="3"/>
        <v>408</v>
      </c>
      <c r="R14" s="137">
        <v>22</v>
      </c>
      <c r="S14" s="137">
        <v>22</v>
      </c>
      <c r="T14" s="137">
        <v>16</v>
      </c>
      <c r="U14" s="137">
        <v>16</v>
      </c>
      <c r="V14" s="137">
        <v>134</v>
      </c>
      <c r="W14" s="137">
        <v>128</v>
      </c>
      <c r="X14" s="137">
        <v>118</v>
      </c>
      <c r="Y14" s="137">
        <v>118</v>
      </c>
      <c r="Z14" s="137">
        <v>192</v>
      </c>
      <c r="AA14" s="137">
        <v>124</v>
      </c>
    </row>
    <row r="15" spans="1:27" ht="14.1" customHeight="1" x14ac:dyDescent="0.25">
      <c r="A15" s="139">
        <f t="shared" si="4"/>
        <v>5</v>
      </c>
      <c r="B15" s="139"/>
      <c r="C15" s="140" t="s">
        <v>64</v>
      </c>
      <c r="D15" s="139"/>
      <c r="E15" s="134">
        <f t="shared" si="1"/>
        <v>137</v>
      </c>
      <c r="F15" s="134">
        <v>116</v>
      </c>
      <c r="G15" s="134">
        <v>21</v>
      </c>
      <c r="H15" s="134">
        <f t="shared" si="2"/>
        <v>3195</v>
      </c>
      <c r="I15" s="134">
        <f t="shared" si="2"/>
        <v>1543</v>
      </c>
      <c r="J15" s="134">
        <v>2579</v>
      </c>
      <c r="K15" s="134">
        <v>1246</v>
      </c>
      <c r="L15" s="134">
        <v>616</v>
      </c>
      <c r="M15" s="134">
        <v>297</v>
      </c>
      <c r="N15" s="134">
        <v>1207</v>
      </c>
      <c r="O15" s="134">
        <v>26</v>
      </c>
      <c r="P15" s="134">
        <f t="shared" si="3"/>
        <v>619</v>
      </c>
      <c r="Q15" s="134">
        <f t="shared" si="3"/>
        <v>503</v>
      </c>
      <c r="R15" s="134">
        <v>31</v>
      </c>
      <c r="S15" s="134">
        <v>31</v>
      </c>
      <c r="T15" s="134">
        <v>11</v>
      </c>
      <c r="U15" s="134">
        <v>10</v>
      </c>
      <c r="V15" s="135">
        <v>164</v>
      </c>
      <c r="W15" s="134">
        <v>157</v>
      </c>
      <c r="X15" s="134">
        <v>140</v>
      </c>
      <c r="Y15" s="134">
        <v>140</v>
      </c>
      <c r="Z15" s="134">
        <v>273</v>
      </c>
      <c r="AA15" s="134">
        <v>165</v>
      </c>
    </row>
    <row r="16" spans="1:27" ht="14.1" customHeight="1" x14ac:dyDescent="0.25">
      <c r="A16" s="136">
        <f t="shared" si="4"/>
        <v>6</v>
      </c>
      <c r="B16" s="136"/>
      <c r="C16" s="78" t="s">
        <v>65</v>
      </c>
      <c r="D16" s="136"/>
      <c r="E16" s="137">
        <f t="shared" si="1"/>
        <v>159</v>
      </c>
      <c r="F16" s="137">
        <v>144</v>
      </c>
      <c r="G16" s="137">
        <v>15</v>
      </c>
      <c r="H16" s="137">
        <f t="shared" si="2"/>
        <v>3655</v>
      </c>
      <c r="I16" s="137">
        <f t="shared" si="2"/>
        <v>1770</v>
      </c>
      <c r="J16" s="137">
        <v>3266</v>
      </c>
      <c r="K16" s="137">
        <v>1598</v>
      </c>
      <c r="L16" s="137">
        <v>389</v>
      </c>
      <c r="M16" s="137">
        <v>172</v>
      </c>
      <c r="N16" s="137">
        <v>583</v>
      </c>
      <c r="O16" s="137">
        <v>17</v>
      </c>
      <c r="P16" s="137">
        <f t="shared" si="3"/>
        <v>749</v>
      </c>
      <c r="Q16" s="137">
        <f t="shared" si="3"/>
        <v>636</v>
      </c>
      <c r="R16" s="137">
        <v>36</v>
      </c>
      <c r="S16" s="137">
        <v>36</v>
      </c>
      <c r="T16" s="137">
        <v>14</v>
      </c>
      <c r="U16" s="137">
        <v>14</v>
      </c>
      <c r="V16" s="138">
        <v>199</v>
      </c>
      <c r="W16" s="137">
        <v>191</v>
      </c>
      <c r="X16" s="137">
        <v>167</v>
      </c>
      <c r="Y16" s="137">
        <v>167</v>
      </c>
      <c r="Z16" s="137">
        <v>333</v>
      </c>
      <c r="AA16" s="137">
        <v>228</v>
      </c>
    </row>
    <row r="17" spans="1:27" ht="14.1" customHeight="1" x14ac:dyDescent="0.25">
      <c r="A17" s="139">
        <f t="shared" si="4"/>
        <v>7</v>
      </c>
      <c r="B17" s="139"/>
      <c r="C17" s="140" t="s">
        <v>66</v>
      </c>
      <c r="D17" s="139"/>
      <c r="E17" s="134">
        <f t="shared" si="1"/>
        <v>218</v>
      </c>
      <c r="F17" s="134">
        <v>209</v>
      </c>
      <c r="G17" s="134">
        <v>9</v>
      </c>
      <c r="H17" s="134">
        <f t="shared" si="2"/>
        <v>5318</v>
      </c>
      <c r="I17" s="134">
        <f t="shared" si="2"/>
        <v>2634</v>
      </c>
      <c r="J17" s="134">
        <v>5150</v>
      </c>
      <c r="K17" s="134">
        <v>2554</v>
      </c>
      <c r="L17" s="134">
        <v>168</v>
      </c>
      <c r="M17" s="134">
        <v>80</v>
      </c>
      <c r="N17" s="134">
        <v>842</v>
      </c>
      <c r="O17" s="134">
        <v>15</v>
      </c>
      <c r="P17" s="134">
        <f t="shared" si="3"/>
        <v>939</v>
      </c>
      <c r="Q17" s="134">
        <f t="shared" si="3"/>
        <v>761</v>
      </c>
      <c r="R17" s="134">
        <v>35</v>
      </c>
      <c r="S17" s="134">
        <v>35</v>
      </c>
      <c r="T17" s="134">
        <v>30</v>
      </c>
      <c r="U17" s="134">
        <v>30</v>
      </c>
      <c r="V17" s="135">
        <v>248</v>
      </c>
      <c r="W17" s="134">
        <v>238</v>
      </c>
      <c r="X17" s="134">
        <v>224</v>
      </c>
      <c r="Y17" s="134">
        <v>224</v>
      </c>
      <c r="Z17" s="134">
        <v>402</v>
      </c>
      <c r="AA17" s="134">
        <v>234</v>
      </c>
    </row>
    <row r="18" spans="1:27" ht="14.1" customHeight="1" x14ac:dyDescent="0.25">
      <c r="A18" s="136">
        <f t="shared" si="4"/>
        <v>8</v>
      </c>
      <c r="B18" s="136"/>
      <c r="C18" s="78" t="s">
        <v>67</v>
      </c>
      <c r="D18" s="136"/>
      <c r="E18" s="137">
        <f t="shared" si="1"/>
        <v>94</v>
      </c>
      <c r="F18" s="137">
        <v>89</v>
      </c>
      <c r="G18" s="137">
        <v>5</v>
      </c>
      <c r="H18" s="137">
        <f t="shared" si="2"/>
        <v>2209</v>
      </c>
      <c r="I18" s="137">
        <f t="shared" si="2"/>
        <v>1099</v>
      </c>
      <c r="J18" s="137">
        <v>2143</v>
      </c>
      <c r="K18" s="137">
        <v>1065</v>
      </c>
      <c r="L18" s="137">
        <v>66</v>
      </c>
      <c r="M18" s="137">
        <v>34</v>
      </c>
      <c r="N18" s="137">
        <v>723</v>
      </c>
      <c r="O18" s="137">
        <v>14</v>
      </c>
      <c r="P18" s="137">
        <f t="shared" si="3"/>
        <v>417</v>
      </c>
      <c r="Q18" s="137">
        <f t="shared" si="3"/>
        <v>340</v>
      </c>
      <c r="R18" s="137">
        <v>20</v>
      </c>
      <c r="S18" s="137">
        <v>20</v>
      </c>
      <c r="T18" s="137">
        <v>15</v>
      </c>
      <c r="U18" s="137">
        <v>15</v>
      </c>
      <c r="V18" s="138">
        <v>107</v>
      </c>
      <c r="W18" s="137">
        <v>105</v>
      </c>
      <c r="X18" s="137">
        <v>99</v>
      </c>
      <c r="Y18" s="137">
        <v>99</v>
      </c>
      <c r="Z18" s="137">
        <v>176</v>
      </c>
      <c r="AA18" s="137">
        <v>101</v>
      </c>
    </row>
    <row r="19" spans="1:27" ht="14.1" customHeight="1" x14ac:dyDescent="0.25">
      <c r="A19" s="139">
        <f t="shared" si="4"/>
        <v>9</v>
      </c>
      <c r="B19" s="139"/>
      <c r="C19" s="140" t="s">
        <v>68</v>
      </c>
      <c r="D19" s="139"/>
      <c r="E19" s="134">
        <f t="shared" si="1"/>
        <v>175</v>
      </c>
      <c r="F19" s="134">
        <v>161</v>
      </c>
      <c r="G19" s="134">
        <v>14</v>
      </c>
      <c r="H19" s="134">
        <f t="shared" si="2"/>
        <v>3997</v>
      </c>
      <c r="I19" s="134">
        <f t="shared" si="2"/>
        <v>1921</v>
      </c>
      <c r="J19" s="134">
        <v>3749</v>
      </c>
      <c r="K19" s="134">
        <v>1803</v>
      </c>
      <c r="L19" s="134">
        <v>248</v>
      </c>
      <c r="M19" s="134">
        <v>118</v>
      </c>
      <c r="N19" s="134">
        <v>960</v>
      </c>
      <c r="O19" s="134">
        <v>10</v>
      </c>
      <c r="P19" s="134">
        <f t="shared" si="3"/>
        <v>724</v>
      </c>
      <c r="Q19" s="134">
        <f t="shared" si="3"/>
        <v>585</v>
      </c>
      <c r="R19" s="134">
        <v>41</v>
      </c>
      <c r="S19" s="134">
        <v>41</v>
      </c>
      <c r="T19" s="134">
        <v>10</v>
      </c>
      <c r="U19" s="134">
        <v>10</v>
      </c>
      <c r="V19" s="135">
        <v>204</v>
      </c>
      <c r="W19" s="134">
        <v>201</v>
      </c>
      <c r="X19" s="134">
        <v>180</v>
      </c>
      <c r="Y19" s="134">
        <v>179</v>
      </c>
      <c r="Z19" s="134">
        <v>289</v>
      </c>
      <c r="AA19" s="134">
        <v>154</v>
      </c>
    </row>
    <row r="20" spans="1:27" ht="14.1" customHeight="1" x14ac:dyDescent="0.25">
      <c r="A20" s="136">
        <f t="shared" si="4"/>
        <v>10</v>
      </c>
      <c r="B20" s="136"/>
      <c r="C20" s="78" t="s">
        <v>69</v>
      </c>
      <c r="D20" s="136"/>
      <c r="E20" s="137">
        <f t="shared" si="1"/>
        <v>244</v>
      </c>
      <c r="F20" s="137">
        <v>216</v>
      </c>
      <c r="G20" s="137">
        <v>28</v>
      </c>
      <c r="H20" s="137">
        <f t="shared" si="2"/>
        <v>6362</v>
      </c>
      <c r="I20" s="137">
        <f t="shared" si="2"/>
        <v>3094</v>
      </c>
      <c r="J20" s="137">
        <v>4992</v>
      </c>
      <c r="K20" s="137">
        <v>2475</v>
      </c>
      <c r="L20" s="137">
        <v>1370</v>
      </c>
      <c r="M20" s="137">
        <v>619</v>
      </c>
      <c r="N20" s="137">
        <v>1705</v>
      </c>
      <c r="O20" s="137">
        <v>59</v>
      </c>
      <c r="P20" s="137">
        <f t="shared" si="3"/>
        <v>916</v>
      </c>
      <c r="Q20" s="137">
        <f t="shared" si="3"/>
        <v>802</v>
      </c>
      <c r="R20" s="137">
        <v>49</v>
      </c>
      <c r="S20" s="137">
        <v>46</v>
      </c>
      <c r="T20" s="137">
        <v>22</v>
      </c>
      <c r="U20" s="137">
        <v>22</v>
      </c>
      <c r="V20" s="138">
        <v>248</v>
      </c>
      <c r="W20" s="137">
        <v>241</v>
      </c>
      <c r="X20" s="137">
        <v>226</v>
      </c>
      <c r="Y20" s="137">
        <v>226</v>
      </c>
      <c r="Z20" s="137">
        <v>371</v>
      </c>
      <c r="AA20" s="137">
        <v>267</v>
      </c>
    </row>
    <row r="21" spans="1:27" ht="14.1" customHeight="1" x14ac:dyDescent="0.25">
      <c r="A21" s="139">
        <f t="shared" si="4"/>
        <v>11</v>
      </c>
      <c r="B21" s="139"/>
      <c r="C21" s="140" t="s">
        <v>70</v>
      </c>
      <c r="D21" s="139"/>
      <c r="E21" s="134">
        <f t="shared" si="1"/>
        <v>152</v>
      </c>
      <c r="F21" s="134">
        <v>149</v>
      </c>
      <c r="G21" s="134">
        <v>3</v>
      </c>
      <c r="H21" s="134">
        <f t="shared" si="2"/>
        <v>3617</v>
      </c>
      <c r="I21" s="134">
        <f t="shared" si="2"/>
        <v>1793</v>
      </c>
      <c r="J21" s="134">
        <v>3535</v>
      </c>
      <c r="K21" s="134">
        <v>1759</v>
      </c>
      <c r="L21" s="134">
        <v>82</v>
      </c>
      <c r="M21" s="134">
        <v>34</v>
      </c>
      <c r="N21" s="134">
        <v>474</v>
      </c>
      <c r="O21" s="134">
        <v>24</v>
      </c>
      <c r="P21" s="134">
        <f t="shared" si="3"/>
        <v>673</v>
      </c>
      <c r="Q21" s="134">
        <f t="shared" si="3"/>
        <v>586</v>
      </c>
      <c r="R21" s="134">
        <v>28</v>
      </c>
      <c r="S21" s="134">
        <v>28</v>
      </c>
      <c r="T21" s="134">
        <v>17</v>
      </c>
      <c r="U21" s="134">
        <v>15</v>
      </c>
      <c r="V21" s="135">
        <v>203</v>
      </c>
      <c r="W21" s="134">
        <v>194</v>
      </c>
      <c r="X21" s="134">
        <v>174</v>
      </c>
      <c r="Y21" s="134">
        <v>174</v>
      </c>
      <c r="Z21" s="134">
        <v>251</v>
      </c>
      <c r="AA21" s="134">
        <v>175</v>
      </c>
    </row>
    <row r="22" spans="1:27" ht="14.1" customHeight="1" x14ac:dyDescent="0.25">
      <c r="A22" s="136">
        <f t="shared" si="4"/>
        <v>12</v>
      </c>
      <c r="B22" s="136"/>
      <c r="C22" s="78" t="s">
        <v>71</v>
      </c>
      <c r="D22" s="136"/>
      <c r="E22" s="137">
        <f t="shared" si="1"/>
        <v>151</v>
      </c>
      <c r="F22" s="137">
        <v>130</v>
      </c>
      <c r="G22" s="137">
        <v>21</v>
      </c>
      <c r="H22" s="137">
        <f t="shared" si="2"/>
        <v>4077</v>
      </c>
      <c r="I22" s="137">
        <f t="shared" si="2"/>
        <v>2004</v>
      </c>
      <c r="J22" s="137">
        <v>3450</v>
      </c>
      <c r="K22" s="137">
        <v>1710</v>
      </c>
      <c r="L22" s="137">
        <v>627</v>
      </c>
      <c r="M22" s="137">
        <v>294</v>
      </c>
      <c r="N22" s="137">
        <v>1691</v>
      </c>
      <c r="O22" s="137">
        <v>15</v>
      </c>
      <c r="P22" s="137">
        <f t="shared" si="3"/>
        <v>620</v>
      </c>
      <c r="Q22" s="137">
        <f t="shared" si="3"/>
        <v>507</v>
      </c>
      <c r="R22" s="137">
        <v>24</v>
      </c>
      <c r="S22" s="137">
        <v>24</v>
      </c>
      <c r="T22" s="137">
        <v>11</v>
      </c>
      <c r="U22" s="137">
        <v>11</v>
      </c>
      <c r="V22" s="138">
        <v>182</v>
      </c>
      <c r="W22" s="137">
        <v>172</v>
      </c>
      <c r="X22" s="137">
        <v>150</v>
      </c>
      <c r="Y22" s="137">
        <v>147</v>
      </c>
      <c r="Z22" s="137">
        <v>253</v>
      </c>
      <c r="AA22" s="137">
        <v>153</v>
      </c>
    </row>
    <row r="23" spans="1:27" ht="14.1" customHeight="1" x14ac:dyDescent="0.25">
      <c r="A23" s="139">
        <f t="shared" si="4"/>
        <v>13</v>
      </c>
      <c r="B23" s="139"/>
      <c r="C23" s="140" t="s">
        <v>72</v>
      </c>
      <c r="D23" s="139"/>
      <c r="E23" s="134">
        <f t="shared" si="1"/>
        <v>270</v>
      </c>
      <c r="F23" s="134">
        <v>259</v>
      </c>
      <c r="G23" s="134">
        <v>11</v>
      </c>
      <c r="H23" s="134">
        <f t="shared" si="2"/>
        <v>6195</v>
      </c>
      <c r="I23" s="134">
        <f t="shared" si="2"/>
        <v>3075</v>
      </c>
      <c r="J23" s="134">
        <v>5950</v>
      </c>
      <c r="K23" s="134">
        <v>2953</v>
      </c>
      <c r="L23" s="134">
        <v>245</v>
      </c>
      <c r="M23" s="134">
        <v>122</v>
      </c>
      <c r="N23" s="134">
        <v>852</v>
      </c>
      <c r="O23" s="134">
        <v>19</v>
      </c>
      <c r="P23" s="134">
        <f t="shared" si="3"/>
        <v>1122</v>
      </c>
      <c r="Q23" s="134">
        <f t="shared" si="3"/>
        <v>954</v>
      </c>
      <c r="R23" s="134">
        <v>39</v>
      </c>
      <c r="S23" s="134">
        <v>38</v>
      </c>
      <c r="T23" s="134">
        <v>36</v>
      </c>
      <c r="U23" s="134">
        <v>36</v>
      </c>
      <c r="V23" s="135">
        <v>300</v>
      </c>
      <c r="W23" s="134">
        <v>291</v>
      </c>
      <c r="X23" s="134">
        <v>278</v>
      </c>
      <c r="Y23" s="134">
        <v>278</v>
      </c>
      <c r="Z23" s="134">
        <v>469</v>
      </c>
      <c r="AA23" s="134">
        <v>311</v>
      </c>
    </row>
    <row r="24" spans="1:27" ht="14.1" customHeight="1" x14ac:dyDescent="0.25">
      <c r="A24" s="136">
        <f t="shared" si="4"/>
        <v>14</v>
      </c>
      <c r="B24" s="136"/>
      <c r="C24" s="78" t="s">
        <v>73</v>
      </c>
      <c r="D24" s="136"/>
      <c r="E24" s="137">
        <f t="shared" si="1"/>
        <v>229</v>
      </c>
      <c r="F24" s="137">
        <v>193</v>
      </c>
      <c r="G24" s="137">
        <v>36</v>
      </c>
      <c r="H24" s="137">
        <f t="shared" si="2"/>
        <v>6041</v>
      </c>
      <c r="I24" s="137">
        <f t="shared" si="2"/>
        <v>2910</v>
      </c>
      <c r="J24" s="137">
        <v>4562</v>
      </c>
      <c r="K24" s="137">
        <v>2225</v>
      </c>
      <c r="L24" s="137">
        <v>1479</v>
      </c>
      <c r="M24" s="137">
        <v>685</v>
      </c>
      <c r="N24" s="137">
        <v>1752</v>
      </c>
      <c r="O24" s="137">
        <v>6</v>
      </c>
      <c r="P24" s="137">
        <f t="shared" si="3"/>
        <v>781</v>
      </c>
      <c r="Q24" s="137">
        <f t="shared" si="3"/>
        <v>657</v>
      </c>
      <c r="R24" s="137">
        <v>40</v>
      </c>
      <c r="S24" s="137">
        <v>40</v>
      </c>
      <c r="T24" s="137">
        <v>15</v>
      </c>
      <c r="U24" s="137">
        <v>15</v>
      </c>
      <c r="V24" s="138">
        <v>211</v>
      </c>
      <c r="W24" s="137">
        <v>208</v>
      </c>
      <c r="X24" s="137">
        <v>204</v>
      </c>
      <c r="Y24" s="137">
        <v>204</v>
      </c>
      <c r="Z24" s="137">
        <v>311</v>
      </c>
      <c r="AA24" s="137">
        <v>190</v>
      </c>
    </row>
    <row r="25" spans="1:27" ht="14.1" customHeight="1" x14ac:dyDescent="0.25">
      <c r="A25" s="139">
        <f t="shared" si="4"/>
        <v>15</v>
      </c>
      <c r="B25" s="139"/>
      <c r="C25" s="140" t="s">
        <v>74</v>
      </c>
      <c r="D25" s="139"/>
      <c r="E25" s="134">
        <f t="shared" si="1"/>
        <v>227</v>
      </c>
      <c r="F25" s="134">
        <v>168</v>
      </c>
      <c r="G25" s="134">
        <v>59</v>
      </c>
      <c r="H25" s="134">
        <f t="shared" si="2"/>
        <v>5260</v>
      </c>
      <c r="I25" s="134">
        <f t="shared" si="2"/>
        <v>2520</v>
      </c>
      <c r="J25" s="134">
        <v>3898</v>
      </c>
      <c r="K25" s="134">
        <v>1858</v>
      </c>
      <c r="L25" s="134">
        <v>1362</v>
      </c>
      <c r="M25" s="134">
        <v>662</v>
      </c>
      <c r="N25" s="134">
        <v>1695</v>
      </c>
      <c r="O25" s="134">
        <v>17</v>
      </c>
      <c r="P25" s="134">
        <f t="shared" si="3"/>
        <v>691</v>
      </c>
      <c r="Q25" s="134">
        <f t="shared" si="3"/>
        <v>593</v>
      </c>
      <c r="R25" s="134">
        <v>33</v>
      </c>
      <c r="S25" s="134">
        <v>33</v>
      </c>
      <c r="T25" s="134">
        <v>22</v>
      </c>
      <c r="U25" s="134">
        <v>22</v>
      </c>
      <c r="V25" s="135">
        <v>188</v>
      </c>
      <c r="W25" s="134">
        <v>182</v>
      </c>
      <c r="X25" s="134">
        <v>171</v>
      </c>
      <c r="Y25" s="134">
        <v>171</v>
      </c>
      <c r="Z25" s="134">
        <v>277</v>
      </c>
      <c r="AA25" s="134">
        <v>185</v>
      </c>
    </row>
    <row r="26" spans="1:27" ht="14.1" customHeight="1" x14ac:dyDescent="0.25">
      <c r="A26" s="136">
        <f t="shared" si="4"/>
        <v>16</v>
      </c>
      <c r="B26" s="136"/>
      <c r="C26" s="78" t="s">
        <v>75</v>
      </c>
      <c r="D26" s="136"/>
      <c r="E26" s="137">
        <f t="shared" si="1"/>
        <v>210</v>
      </c>
      <c r="F26" s="137">
        <v>195</v>
      </c>
      <c r="G26" s="137">
        <v>15</v>
      </c>
      <c r="H26" s="137">
        <f t="shared" si="2"/>
        <v>5440</v>
      </c>
      <c r="I26" s="137">
        <f t="shared" si="2"/>
        <v>2682</v>
      </c>
      <c r="J26" s="137">
        <v>4627</v>
      </c>
      <c r="K26" s="137">
        <v>2312</v>
      </c>
      <c r="L26" s="137">
        <v>813</v>
      </c>
      <c r="M26" s="137">
        <v>370</v>
      </c>
      <c r="N26" s="137">
        <v>1384</v>
      </c>
      <c r="O26" s="137">
        <v>12</v>
      </c>
      <c r="P26" s="137">
        <f t="shared" si="3"/>
        <v>869</v>
      </c>
      <c r="Q26" s="137">
        <f t="shared" si="3"/>
        <v>760</v>
      </c>
      <c r="R26" s="137">
        <v>42</v>
      </c>
      <c r="S26" s="137">
        <v>42</v>
      </c>
      <c r="T26" s="137">
        <v>26</v>
      </c>
      <c r="U26" s="137">
        <v>26</v>
      </c>
      <c r="V26" s="138">
        <v>262</v>
      </c>
      <c r="W26" s="137">
        <v>259</v>
      </c>
      <c r="X26" s="137">
        <v>226</v>
      </c>
      <c r="Y26" s="137">
        <v>226</v>
      </c>
      <c r="Z26" s="137">
        <v>313</v>
      </c>
      <c r="AA26" s="137">
        <v>207</v>
      </c>
    </row>
    <row r="27" spans="1:27" ht="14.1" customHeight="1" x14ac:dyDescent="0.25">
      <c r="A27" s="139">
        <f t="shared" si="4"/>
        <v>17</v>
      </c>
      <c r="B27" s="139"/>
      <c r="C27" s="140" t="s">
        <v>76</v>
      </c>
      <c r="D27" s="139"/>
      <c r="E27" s="134">
        <f t="shared" si="1"/>
        <v>304</v>
      </c>
      <c r="F27" s="134">
        <v>261</v>
      </c>
      <c r="G27" s="134">
        <v>43</v>
      </c>
      <c r="H27" s="134">
        <f t="shared" si="2"/>
        <v>7346</v>
      </c>
      <c r="I27" s="134">
        <f t="shared" si="2"/>
        <v>3588</v>
      </c>
      <c r="J27" s="134">
        <v>6298</v>
      </c>
      <c r="K27" s="134">
        <v>3113</v>
      </c>
      <c r="L27" s="134">
        <v>1048</v>
      </c>
      <c r="M27" s="134">
        <v>475</v>
      </c>
      <c r="N27" s="134">
        <v>2061</v>
      </c>
      <c r="O27" s="134">
        <v>16</v>
      </c>
      <c r="P27" s="134">
        <f t="shared" si="3"/>
        <v>1179</v>
      </c>
      <c r="Q27" s="134">
        <f t="shared" si="3"/>
        <v>931</v>
      </c>
      <c r="R27" s="134">
        <v>43</v>
      </c>
      <c r="S27" s="134">
        <v>43</v>
      </c>
      <c r="T27" s="134">
        <v>30</v>
      </c>
      <c r="U27" s="134">
        <v>26</v>
      </c>
      <c r="V27" s="135">
        <v>299</v>
      </c>
      <c r="W27" s="134">
        <v>292</v>
      </c>
      <c r="X27" s="134">
        <v>260</v>
      </c>
      <c r="Y27" s="134">
        <v>260</v>
      </c>
      <c r="Z27" s="134">
        <v>547</v>
      </c>
      <c r="AA27" s="134">
        <v>310</v>
      </c>
    </row>
    <row r="28" spans="1:27" ht="15" customHeight="1" x14ac:dyDescent="0.25">
      <c r="A28" s="136">
        <f t="shared" si="4"/>
        <v>18</v>
      </c>
      <c r="B28" s="136"/>
      <c r="C28" s="78" t="s">
        <v>77</v>
      </c>
      <c r="D28" s="136"/>
      <c r="E28" s="137">
        <f t="shared" si="1"/>
        <v>227</v>
      </c>
      <c r="F28" s="137">
        <v>198</v>
      </c>
      <c r="G28" s="137">
        <v>29</v>
      </c>
      <c r="H28" s="137">
        <f t="shared" si="2"/>
        <v>5217</v>
      </c>
      <c r="I28" s="137">
        <f t="shared" si="2"/>
        <v>2593</v>
      </c>
      <c r="J28" s="137">
        <v>4546</v>
      </c>
      <c r="K28" s="137">
        <v>2269</v>
      </c>
      <c r="L28" s="137">
        <v>671</v>
      </c>
      <c r="M28" s="137">
        <v>324</v>
      </c>
      <c r="N28" s="137">
        <v>1577</v>
      </c>
      <c r="O28" s="137">
        <v>25</v>
      </c>
      <c r="P28" s="137">
        <f t="shared" si="3"/>
        <v>773</v>
      </c>
      <c r="Q28" s="137">
        <f t="shared" si="3"/>
        <v>645</v>
      </c>
      <c r="R28" s="137">
        <v>36</v>
      </c>
      <c r="S28" s="137">
        <v>34</v>
      </c>
      <c r="T28" s="137">
        <v>21</v>
      </c>
      <c r="U28" s="137">
        <v>19</v>
      </c>
      <c r="V28" s="138">
        <v>231</v>
      </c>
      <c r="W28" s="137">
        <v>216</v>
      </c>
      <c r="X28" s="137">
        <v>198</v>
      </c>
      <c r="Y28" s="137">
        <v>198</v>
      </c>
      <c r="Z28" s="137">
        <v>287</v>
      </c>
      <c r="AA28" s="137">
        <v>178</v>
      </c>
    </row>
    <row r="29" spans="1:27" ht="14.1" customHeight="1" x14ac:dyDescent="0.25">
      <c r="A29" s="139">
        <f t="shared" si="4"/>
        <v>19</v>
      </c>
      <c r="B29" s="139"/>
      <c r="C29" s="140" t="s">
        <v>78</v>
      </c>
      <c r="D29" s="139"/>
      <c r="E29" s="134">
        <f t="shared" si="1"/>
        <v>240</v>
      </c>
      <c r="F29" s="134">
        <v>239</v>
      </c>
      <c r="G29" s="134">
        <v>1</v>
      </c>
      <c r="H29" s="134">
        <f t="shared" si="2"/>
        <v>5827</v>
      </c>
      <c r="I29" s="134">
        <f t="shared" si="2"/>
        <v>2785</v>
      </c>
      <c r="J29" s="134">
        <v>5813</v>
      </c>
      <c r="K29" s="134">
        <v>2778</v>
      </c>
      <c r="L29" s="134">
        <v>14</v>
      </c>
      <c r="M29" s="134">
        <v>7</v>
      </c>
      <c r="N29" s="134">
        <v>197</v>
      </c>
      <c r="O29" s="134">
        <v>58</v>
      </c>
      <c r="P29" s="134">
        <f t="shared" si="3"/>
        <v>982</v>
      </c>
      <c r="Q29" s="134">
        <f t="shared" si="3"/>
        <v>867</v>
      </c>
      <c r="R29" s="134">
        <v>38</v>
      </c>
      <c r="S29" s="134">
        <v>37</v>
      </c>
      <c r="T29" s="134">
        <v>25</v>
      </c>
      <c r="U29" s="134">
        <v>24</v>
      </c>
      <c r="V29" s="135">
        <v>286</v>
      </c>
      <c r="W29" s="134">
        <v>285</v>
      </c>
      <c r="X29" s="134">
        <v>278</v>
      </c>
      <c r="Y29" s="134">
        <v>278</v>
      </c>
      <c r="Z29" s="134">
        <v>355</v>
      </c>
      <c r="AA29" s="134">
        <v>243</v>
      </c>
    </row>
    <row r="30" spans="1:27" ht="14.1" customHeight="1" x14ac:dyDescent="0.25">
      <c r="A30" s="136">
        <f t="shared" si="4"/>
        <v>20</v>
      </c>
      <c r="B30" s="136"/>
      <c r="C30" s="141" t="s">
        <v>154</v>
      </c>
      <c r="D30" s="136"/>
      <c r="E30" s="137">
        <f t="shared" si="1"/>
        <v>3488</v>
      </c>
      <c r="F30" s="137">
        <v>3488</v>
      </c>
      <c r="G30" s="137"/>
      <c r="H30" s="137">
        <f t="shared" si="2"/>
        <v>83658</v>
      </c>
      <c r="I30" s="137">
        <f t="shared" si="2"/>
        <v>40890</v>
      </c>
      <c r="J30" s="137">
        <v>83658</v>
      </c>
      <c r="K30" s="137">
        <v>40890</v>
      </c>
      <c r="L30" s="137"/>
      <c r="M30" s="137"/>
      <c r="N30" s="137">
        <v>845</v>
      </c>
      <c r="O30" s="137">
        <v>623</v>
      </c>
      <c r="P30" s="137">
        <f t="shared" si="3"/>
        <v>13586</v>
      </c>
      <c r="Q30" s="137">
        <f t="shared" si="3"/>
        <v>11831</v>
      </c>
      <c r="R30" s="137">
        <v>630</v>
      </c>
      <c r="S30" s="137">
        <v>604</v>
      </c>
      <c r="T30" s="138">
        <v>347</v>
      </c>
      <c r="U30" s="138">
        <v>343</v>
      </c>
      <c r="V30" s="138">
        <v>4017</v>
      </c>
      <c r="W30" s="138">
        <v>3819</v>
      </c>
      <c r="X30" s="138">
        <v>3533</v>
      </c>
      <c r="Y30" s="138">
        <v>3527</v>
      </c>
      <c r="Z30" s="138">
        <v>5059</v>
      </c>
      <c r="AA30" s="138">
        <v>3538</v>
      </c>
    </row>
    <row r="31" spans="1:27" ht="14.1" customHeight="1" x14ac:dyDescent="0.25">
      <c r="A31" s="133">
        <f t="shared" si="4"/>
        <v>21</v>
      </c>
      <c r="B31" s="133"/>
      <c r="C31" s="142" t="s">
        <v>79</v>
      </c>
      <c r="D31" s="133"/>
      <c r="E31" s="134">
        <f t="shared" si="1"/>
        <v>302</v>
      </c>
      <c r="F31" s="134">
        <v>302</v>
      </c>
      <c r="G31" s="134"/>
      <c r="H31" s="134">
        <f t="shared" si="2"/>
        <v>7161</v>
      </c>
      <c r="I31" s="134">
        <f t="shared" si="2"/>
        <v>3453</v>
      </c>
      <c r="J31" s="134">
        <v>7161</v>
      </c>
      <c r="K31" s="134">
        <v>3453</v>
      </c>
      <c r="L31" s="134"/>
      <c r="M31" s="134"/>
      <c r="N31" s="134">
        <v>134</v>
      </c>
      <c r="O31" s="134">
        <v>27</v>
      </c>
      <c r="P31" s="134">
        <f t="shared" si="3"/>
        <v>1216</v>
      </c>
      <c r="Q31" s="134">
        <f t="shared" si="3"/>
        <v>1032</v>
      </c>
      <c r="R31" s="134">
        <v>38</v>
      </c>
      <c r="S31" s="134">
        <v>38</v>
      </c>
      <c r="T31" s="134">
        <v>35</v>
      </c>
      <c r="U31" s="134">
        <v>35</v>
      </c>
      <c r="V31" s="135">
        <v>352</v>
      </c>
      <c r="W31" s="134">
        <v>347</v>
      </c>
      <c r="X31" s="134">
        <v>309</v>
      </c>
      <c r="Y31" s="134">
        <v>309</v>
      </c>
      <c r="Z31" s="134">
        <v>482</v>
      </c>
      <c r="AA31" s="134">
        <v>303</v>
      </c>
    </row>
    <row r="32" spans="1:27" ht="14.1" customHeight="1" x14ac:dyDescent="0.25">
      <c r="A32" s="136">
        <f t="shared" si="4"/>
        <v>22</v>
      </c>
      <c r="B32" s="136"/>
      <c r="C32" s="141" t="s">
        <v>80</v>
      </c>
      <c r="D32" s="136"/>
      <c r="E32" s="137">
        <f t="shared" si="1"/>
        <v>56</v>
      </c>
      <c r="F32" s="137">
        <v>51</v>
      </c>
      <c r="G32" s="137">
        <v>5</v>
      </c>
      <c r="H32" s="137">
        <f t="shared" si="2"/>
        <v>1649</v>
      </c>
      <c r="I32" s="137">
        <f t="shared" si="2"/>
        <v>803</v>
      </c>
      <c r="J32" s="137">
        <v>1557</v>
      </c>
      <c r="K32" s="137">
        <v>761</v>
      </c>
      <c r="L32" s="137">
        <v>92</v>
      </c>
      <c r="M32" s="137">
        <v>42</v>
      </c>
      <c r="N32" s="137">
        <v>151</v>
      </c>
      <c r="O32" s="137">
        <v>4</v>
      </c>
      <c r="P32" s="137">
        <f t="shared" si="3"/>
        <v>184</v>
      </c>
      <c r="Q32" s="137">
        <f t="shared" si="3"/>
        <v>158</v>
      </c>
      <c r="R32" s="137">
        <v>11</v>
      </c>
      <c r="S32" s="137">
        <v>10</v>
      </c>
      <c r="T32" s="137">
        <v>5</v>
      </c>
      <c r="U32" s="137">
        <v>5</v>
      </c>
      <c r="V32" s="138">
        <v>50</v>
      </c>
      <c r="W32" s="137">
        <v>49</v>
      </c>
      <c r="X32" s="137">
        <v>46</v>
      </c>
      <c r="Y32" s="137">
        <v>46</v>
      </c>
      <c r="Z32" s="137">
        <v>72</v>
      </c>
      <c r="AA32" s="137">
        <v>48</v>
      </c>
    </row>
    <row r="33" spans="1:27" ht="15" customHeight="1" x14ac:dyDescent="0.25">
      <c r="A33" s="103">
        <f t="shared" si="4"/>
        <v>23</v>
      </c>
      <c r="B33" s="103"/>
      <c r="C33" s="143" t="s">
        <v>115</v>
      </c>
      <c r="D33" s="103"/>
      <c r="E33" s="104">
        <f t="shared" si="1"/>
        <v>117</v>
      </c>
      <c r="F33" s="104">
        <v>117</v>
      </c>
      <c r="G33" s="104"/>
      <c r="H33" s="104">
        <f t="shared" si="2"/>
        <v>3027</v>
      </c>
      <c r="I33" s="104">
        <f t="shared" si="2"/>
        <v>1529</v>
      </c>
      <c r="J33" s="104">
        <v>3027</v>
      </c>
      <c r="K33" s="104">
        <v>1529</v>
      </c>
      <c r="L33" s="104"/>
      <c r="M33" s="104"/>
      <c r="N33" s="104">
        <v>38</v>
      </c>
      <c r="O33" s="104">
        <v>6</v>
      </c>
      <c r="P33" s="104">
        <f t="shared" si="3"/>
        <v>440</v>
      </c>
      <c r="Q33" s="104">
        <f t="shared" si="3"/>
        <v>408</v>
      </c>
      <c r="R33" s="104">
        <v>27</v>
      </c>
      <c r="S33" s="104">
        <v>27</v>
      </c>
      <c r="T33" s="104">
        <v>7</v>
      </c>
      <c r="U33" s="104">
        <v>7</v>
      </c>
      <c r="V33" s="144">
        <v>133</v>
      </c>
      <c r="W33" s="104">
        <v>130</v>
      </c>
      <c r="X33" s="104">
        <v>137</v>
      </c>
      <c r="Y33" s="104">
        <v>137</v>
      </c>
      <c r="Z33" s="104">
        <v>136</v>
      </c>
      <c r="AA33" s="104">
        <v>107</v>
      </c>
    </row>
  </sheetData>
  <mergeCells count="20">
    <mergeCell ref="O5:O7"/>
    <mergeCell ref="P5:Q6"/>
    <mergeCell ref="R5:AA5"/>
    <mergeCell ref="J6:K6"/>
    <mergeCell ref="L6:M6"/>
    <mergeCell ref="R6:S6"/>
    <mergeCell ref="T6:U6"/>
    <mergeCell ref="V6:W6"/>
    <mergeCell ref="X6:Y6"/>
    <mergeCell ref="Z6:AA6"/>
    <mergeCell ref="A3:AA3"/>
    <mergeCell ref="A5:A7"/>
    <mergeCell ref="B5:B7"/>
    <mergeCell ref="C5:C7"/>
    <mergeCell ref="D5:D7"/>
    <mergeCell ref="E5:E7"/>
    <mergeCell ref="F5:G6"/>
    <mergeCell ref="H5:I6"/>
    <mergeCell ref="J5:M5"/>
    <mergeCell ref="N5:N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F98E-26A8-49F6-82C0-5B903D83E4EF}">
  <dimension ref="A1:V51"/>
  <sheetViews>
    <sheetView workbookViewId="0">
      <selection activeCell="X20" sqref="X20"/>
    </sheetView>
  </sheetViews>
  <sheetFormatPr defaultRowHeight="12.75" x14ac:dyDescent="0.2"/>
  <cols>
    <col min="1" max="1" width="19.5703125" style="90" customWidth="1"/>
    <col min="2" max="2" width="17.85546875" style="90" customWidth="1"/>
    <col min="3" max="16384" width="9.140625" style="90"/>
  </cols>
  <sheetData>
    <row r="1" spans="1:22" x14ac:dyDescent="0.2">
      <c r="A1" s="90" t="s">
        <v>46</v>
      </c>
    </row>
    <row r="3" spans="1:22" x14ac:dyDescent="0.2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</row>
    <row r="4" spans="1:22" x14ac:dyDescent="0.2">
      <c r="A4" s="146" t="s">
        <v>166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</row>
    <row r="5" spans="1:22" x14ac:dyDescent="0.2">
      <c r="A5" s="147"/>
      <c r="B5" s="148"/>
      <c r="C5" s="148"/>
      <c r="D5" s="148"/>
      <c r="E5" s="148"/>
      <c r="F5" s="148"/>
      <c r="G5" s="148"/>
      <c r="H5" s="148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</row>
    <row r="6" spans="1:22" x14ac:dyDescent="0.2">
      <c r="A6" s="145"/>
      <c r="B6" s="145"/>
      <c r="C6" s="145"/>
      <c r="D6" s="145"/>
      <c r="E6" s="149"/>
      <c r="F6" s="149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</row>
    <row r="7" spans="1:22" x14ac:dyDescent="0.2">
      <c r="A7" s="150" t="s">
        <v>167</v>
      </c>
      <c r="B7" s="150"/>
      <c r="C7" s="150" t="s">
        <v>137</v>
      </c>
      <c r="D7" s="150"/>
      <c r="E7" s="150" t="s">
        <v>138</v>
      </c>
      <c r="F7" s="150"/>
      <c r="G7" s="151" t="s">
        <v>54</v>
      </c>
      <c r="H7" s="151"/>
      <c r="I7" s="151" t="s">
        <v>139</v>
      </c>
      <c r="J7" s="151"/>
      <c r="K7" s="151" t="s">
        <v>140</v>
      </c>
      <c r="L7" s="151"/>
      <c r="M7" s="151" t="s">
        <v>141</v>
      </c>
      <c r="N7" s="151"/>
      <c r="O7" s="151" t="s">
        <v>168</v>
      </c>
      <c r="P7" s="151"/>
      <c r="Q7" s="151" t="s">
        <v>169</v>
      </c>
      <c r="R7" s="151"/>
      <c r="S7" s="151" t="s">
        <v>170</v>
      </c>
      <c r="T7" s="151"/>
      <c r="U7" s="151" t="s">
        <v>142</v>
      </c>
      <c r="V7" s="151"/>
    </row>
    <row r="8" spans="1:22" x14ac:dyDescent="0.2">
      <c r="A8" s="150"/>
      <c r="B8" s="150"/>
      <c r="C8" s="150"/>
      <c r="D8" s="150"/>
      <c r="E8" s="150"/>
      <c r="F8" s="150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 t="s">
        <v>170</v>
      </c>
      <c r="T8" s="151"/>
      <c r="U8" s="151"/>
      <c r="V8" s="151"/>
    </row>
    <row r="9" spans="1:22" x14ac:dyDescent="0.2">
      <c r="A9" s="150"/>
      <c r="B9" s="150"/>
      <c r="C9" s="150" t="s">
        <v>55</v>
      </c>
      <c r="D9" s="152"/>
      <c r="E9" s="150" t="s">
        <v>55</v>
      </c>
      <c r="F9" s="152"/>
      <c r="G9" s="150" t="s">
        <v>55</v>
      </c>
      <c r="H9" s="152"/>
      <c r="I9" s="150" t="s">
        <v>55</v>
      </c>
      <c r="J9" s="152"/>
      <c r="K9" s="150" t="s">
        <v>55</v>
      </c>
      <c r="L9" s="152"/>
      <c r="M9" s="150" t="s">
        <v>55</v>
      </c>
      <c r="N9" s="152"/>
      <c r="O9" s="150" t="s">
        <v>55</v>
      </c>
      <c r="P9" s="152"/>
      <c r="Q9" s="150" t="s">
        <v>55</v>
      </c>
      <c r="R9" s="152"/>
      <c r="S9" s="150" t="s">
        <v>55</v>
      </c>
      <c r="T9" s="152"/>
      <c r="U9" s="150" t="s">
        <v>55</v>
      </c>
      <c r="V9" s="152"/>
    </row>
    <row r="10" spans="1:22" x14ac:dyDescent="0.2">
      <c r="A10" s="150"/>
      <c r="B10" s="150"/>
      <c r="C10" s="150"/>
      <c r="D10" s="153" t="s">
        <v>116</v>
      </c>
      <c r="E10" s="150"/>
      <c r="F10" s="153" t="s">
        <v>116</v>
      </c>
      <c r="G10" s="150"/>
      <c r="H10" s="153" t="s">
        <v>116</v>
      </c>
      <c r="I10" s="150"/>
      <c r="J10" s="153" t="s">
        <v>116</v>
      </c>
      <c r="K10" s="150"/>
      <c r="L10" s="153" t="s">
        <v>116</v>
      </c>
      <c r="M10" s="150"/>
      <c r="N10" s="153" t="s">
        <v>116</v>
      </c>
      <c r="O10" s="150"/>
      <c r="P10" s="153" t="s">
        <v>116</v>
      </c>
      <c r="Q10" s="150"/>
      <c r="R10" s="153" t="s">
        <v>116</v>
      </c>
      <c r="S10" s="150"/>
      <c r="T10" s="153" t="s">
        <v>116</v>
      </c>
      <c r="U10" s="150"/>
      <c r="V10" s="153" t="s">
        <v>116</v>
      </c>
    </row>
    <row r="11" spans="1:22" x14ac:dyDescent="0.2">
      <c r="A11" s="154" t="s">
        <v>171</v>
      </c>
      <c r="B11" s="154"/>
      <c r="C11" s="155" t="s">
        <v>172</v>
      </c>
      <c r="D11" s="156" t="s">
        <v>173</v>
      </c>
      <c r="E11" s="157" t="s">
        <v>174</v>
      </c>
      <c r="F11" s="156" t="s">
        <v>175</v>
      </c>
      <c r="G11" s="157" t="s">
        <v>176</v>
      </c>
      <c r="H11" s="156" t="s">
        <v>177</v>
      </c>
      <c r="I11" s="157" t="s">
        <v>178</v>
      </c>
      <c r="J11" s="156" t="s">
        <v>179</v>
      </c>
      <c r="K11" s="157" t="s">
        <v>180</v>
      </c>
      <c r="L11" s="156" t="s">
        <v>181</v>
      </c>
      <c r="M11" s="157" t="s">
        <v>182</v>
      </c>
      <c r="N11" s="156" t="s">
        <v>183</v>
      </c>
      <c r="O11" s="157" t="s">
        <v>184</v>
      </c>
      <c r="P11" s="156" t="s">
        <v>185</v>
      </c>
      <c r="Q11" s="157" t="s">
        <v>186</v>
      </c>
      <c r="R11" s="156" t="s">
        <v>187</v>
      </c>
      <c r="S11" s="157" t="s">
        <v>188</v>
      </c>
      <c r="T11" s="156" t="s">
        <v>189</v>
      </c>
      <c r="U11" s="157" t="s">
        <v>190</v>
      </c>
      <c r="V11" s="156" t="s">
        <v>191</v>
      </c>
    </row>
    <row r="12" spans="1:22" x14ac:dyDescent="0.2">
      <c r="A12" s="158" t="s">
        <v>192</v>
      </c>
      <c r="B12" s="159" t="s">
        <v>193</v>
      </c>
      <c r="C12" s="160">
        <f>SUM(C13:C18)</f>
        <v>1391</v>
      </c>
      <c r="D12" s="160">
        <f t="shared" ref="D12:V12" si="0">SUM(D13:D18)</f>
        <v>1354</v>
      </c>
      <c r="E12" s="160">
        <f t="shared" si="0"/>
        <v>805</v>
      </c>
      <c r="F12" s="160">
        <f t="shared" si="0"/>
        <v>791</v>
      </c>
      <c r="G12" s="160">
        <f t="shared" si="0"/>
        <v>8824</v>
      </c>
      <c r="H12" s="160">
        <f t="shared" si="0"/>
        <v>8487</v>
      </c>
      <c r="I12" s="160">
        <f t="shared" si="0"/>
        <v>7788</v>
      </c>
      <c r="J12" s="160">
        <f t="shared" si="0"/>
        <v>7778</v>
      </c>
      <c r="K12" s="160">
        <f t="shared" si="0"/>
        <v>30</v>
      </c>
      <c r="L12" s="160">
        <f t="shared" si="0"/>
        <v>30</v>
      </c>
      <c r="M12" s="160">
        <f t="shared" si="0"/>
        <v>34</v>
      </c>
      <c r="N12" s="160">
        <f t="shared" si="0"/>
        <v>28</v>
      </c>
      <c r="O12" s="160">
        <f t="shared" si="0"/>
        <v>7</v>
      </c>
      <c r="P12" s="160">
        <f t="shared" si="0"/>
        <v>7</v>
      </c>
      <c r="Q12" s="160">
        <f t="shared" si="0"/>
        <v>837</v>
      </c>
      <c r="R12" s="160">
        <f t="shared" si="0"/>
        <v>729</v>
      </c>
      <c r="S12" s="160">
        <f t="shared" si="0"/>
        <v>1012</v>
      </c>
      <c r="T12" s="160">
        <f t="shared" si="0"/>
        <v>790</v>
      </c>
      <c r="U12" s="160">
        <f t="shared" si="0"/>
        <v>661</v>
      </c>
      <c r="V12" s="160">
        <f t="shared" si="0"/>
        <v>616</v>
      </c>
    </row>
    <row r="13" spans="1:22" x14ac:dyDescent="0.2">
      <c r="A13" s="158"/>
      <c r="B13" s="161" t="s">
        <v>194</v>
      </c>
      <c r="C13" s="162">
        <v>8</v>
      </c>
      <c r="D13" s="162">
        <v>7</v>
      </c>
      <c r="E13" s="162">
        <v>1</v>
      </c>
      <c r="F13" s="162">
        <v>1</v>
      </c>
      <c r="G13" s="160"/>
      <c r="H13" s="160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>
        <v>1</v>
      </c>
      <c r="T13" s="163">
        <v>1</v>
      </c>
      <c r="U13" s="163"/>
      <c r="V13" s="163"/>
    </row>
    <row r="14" spans="1:22" x14ac:dyDescent="0.2">
      <c r="A14" s="158"/>
      <c r="B14" s="161" t="s">
        <v>195</v>
      </c>
      <c r="C14" s="162">
        <v>679</v>
      </c>
      <c r="D14" s="162">
        <v>673</v>
      </c>
      <c r="E14" s="162">
        <v>324</v>
      </c>
      <c r="F14" s="162">
        <v>320</v>
      </c>
      <c r="G14" s="160">
        <v>794</v>
      </c>
      <c r="H14" s="160">
        <v>785</v>
      </c>
      <c r="I14" s="163">
        <v>10</v>
      </c>
      <c r="J14" s="163">
        <v>10</v>
      </c>
      <c r="K14" s="163">
        <v>1</v>
      </c>
      <c r="L14" s="163">
        <v>1</v>
      </c>
      <c r="M14" s="163">
        <v>1</v>
      </c>
      <c r="N14" s="163">
        <v>1</v>
      </c>
      <c r="O14" s="163">
        <v>1</v>
      </c>
      <c r="P14" s="163">
        <v>1</v>
      </c>
      <c r="Q14" s="163">
        <v>48</v>
      </c>
      <c r="R14" s="163">
        <v>46</v>
      </c>
      <c r="S14" s="163">
        <v>13</v>
      </c>
      <c r="T14" s="163">
        <v>10</v>
      </c>
      <c r="U14" s="163">
        <v>30</v>
      </c>
      <c r="V14" s="163">
        <v>26</v>
      </c>
    </row>
    <row r="15" spans="1:22" x14ac:dyDescent="0.2">
      <c r="A15" s="158"/>
      <c r="B15" s="161" t="s">
        <v>196</v>
      </c>
      <c r="C15" s="162">
        <v>619</v>
      </c>
      <c r="D15" s="162">
        <v>596</v>
      </c>
      <c r="E15" s="162">
        <v>449</v>
      </c>
      <c r="F15" s="162">
        <v>439</v>
      </c>
      <c r="G15" s="160">
        <v>7240</v>
      </c>
      <c r="H15" s="160">
        <v>6974</v>
      </c>
      <c r="I15" s="163">
        <v>1540</v>
      </c>
      <c r="J15" s="163">
        <v>1535</v>
      </c>
      <c r="K15" s="163">
        <v>18</v>
      </c>
      <c r="L15" s="163">
        <v>18</v>
      </c>
      <c r="M15" s="163">
        <v>23</v>
      </c>
      <c r="N15" s="163">
        <v>18</v>
      </c>
      <c r="O15" s="163">
        <v>4</v>
      </c>
      <c r="P15" s="163">
        <v>4</v>
      </c>
      <c r="Q15" s="163">
        <v>716</v>
      </c>
      <c r="R15" s="163">
        <v>625</v>
      </c>
      <c r="S15" s="163">
        <v>455</v>
      </c>
      <c r="T15" s="163">
        <v>385</v>
      </c>
      <c r="U15" s="163">
        <v>332</v>
      </c>
      <c r="V15" s="163">
        <v>306</v>
      </c>
    </row>
    <row r="16" spans="1:22" x14ac:dyDescent="0.2">
      <c r="A16" s="158"/>
      <c r="B16" s="161" t="s">
        <v>197</v>
      </c>
      <c r="C16" s="162">
        <v>59</v>
      </c>
      <c r="D16" s="162">
        <v>56</v>
      </c>
      <c r="E16" s="162">
        <v>24</v>
      </c>
      <c r="F16" s="162">
        <v>24</v>
      </c>
      <c r="G16" s="160">
        <v>545</v>
      </c>
      <c r="H16" s="160">
        <v>512</v>
      </c>
      <c r="I16" s="163">
        <v>241</v>
      </c>
      <c r="J16" s="163">
        <v>240</v>
      </c>
      <c r="K16" s="163">
        <v>1</v>
      </c>
      <c r="L16" s="163">
        <v>1</v>
      </c>
      <c r="M16" s="163">
        <v>9</v>
      </c>
      <c r="N16" s="163">
        <v>8</v>
      </c>
      <c r="O16" s="163"/>
      <c r="P16" s="163"/>
      <c r="Q16" s="163">
        <v>24</v>
      </c>
      <c r="R16" s="163">
        <v>20</v>
      </c>
      <c r="S16" s="163">
        <v>69</v>
      </c>
      <c r="T16" s="163">
        <v>58</v>
      </c>
      <c r="U16" s="163">
        <v>175</v>
      </c>
      <c r="V16" s="163">
        <v>166</v>
      </c>
    </row>
    <row r="17" spans="1:22" x14ac:dyDescent="0.2">
      <c r="A17" s="158"/>
      <c r="B17" s="161" t="s">
        <v>198</v>
      </c>
      <c r="C17" s="162">
        <v>3</v>
      </c>
      <c r="D17" s="162">
        <v>3</v>
      </c>
      <c r="E17" s="162">
        <v>3</v>
      </c>
      <c r="F17" s="162">
        <v>3</v>
      </c>
      <c r="G17" s="160">
        <v>106</v>
      </c>
      <c r="H17" s="160">
        <v>90</v>
      </c>
      <c r="I17" s="163">
        <v>3119</v>
      </c>
      <c r="J17" s="163">
        <v>3118</v>
      </c>
      <c r="K17" s="163">
        <v>6</v>
      </c>
      <c r="L17" s="163">
        <v>6</v>
      </c>
      <c r="M17" s="163"/>
      <c r="N17" s="163"/>
      <c r="O17" s="163">
        <v>1</v>
      </c>
      <c r="P17" s="163">
        <v>1</v>
      </c>
      <c r="Q17" s="163">
        <v>10</v>
      </c>
      <c r="R17" s="163">
        <v>9</v>
      </c>
      <c r="S17" s="163">
        <v>183</v>
      </c>
      <c r="T17" s="163">
        <v>129</v>
      </c>
      <c r="U17" s="163">
        <v>17</v>
      </c>
      <c r="V17" s="163">
        <v>16</v>
      </c>
    </row>
    <row r="18" spans="1:22" x14ac:dyDescent="0.2">
      <c r="A18" s="158"/>
      <c r="B18" s="161" t="s">
        <v>83</v>
      </c>
      <c r="C18" s="162">
        <v>23</v>
      </c>
      <c r="D18" s="162">
        <v>19</v>
      </c>
      <c r="E18" s="162">
        <v>4</v>
      </c>
      <c r="F18" s="162">
        <v>4</v>
      </c>
      <c r="G18" s="160">
        <v>139</v>
      </c>
      <c r="H18" s="160">
        <v>126</v>
      </c>
      <c r="I18" s="163">
        <v>2878</v>
      </c>
      <c r="J18" s="163">
        <v>2875</v>
      </c>
      <c r="K18" s="163">
        <v>4</v>
      </c>
      <c r="L18" s="163">
        <v>4</v>
      </c>
      <c r="M18" s="163">
        <v>1</v>
      </c>
      <c r="N18" s="163">
        <v>1</v>
      </c>
      <c r="O18" s="163">
        <v>1</v>
      </c>
      <c r="P18" s="163">
        <v>1</v>
      </c>
      <c r="Q18" s="163">
        <v>39</v>
      </c>
      <c r="R18" s="163">
        <v>29</v>
      </c>
      <c r="S18" s="163">
        <v>291</v>
      </c>
      <c r="T18" s="163">
        <v>207</v>
      </c>
      <c r="U18" s="163">
        <v>107</v>
      </c>
      <c r="V18" s="163">
        <v>102</v>
      </c>
    </row>
    <row r="19" spans="1:22" x14ac:dyDescent="0.2">
      <c r="A19" s="158" t="s">
        <v>199</v>
      </c>
      <c r="B19" s="159" t="s">
        <v>200</v>
      </c>
      <c r="C19" s="164">
        <f>SUM(C20:C22)</f>
        <v>612</v>
      </c>
      <c r="D19" s="164">
        <f t="shared" ref="D19:P19" si="1">SUM(D20:D22)</f>
        <v>607</v>
      </c>
      <c r="E19" s="164">
        <f t="shared" si="1"/>
        <v>513</v>
      </c>
      <c r="F19" s="164">
        <f t="shared" si="1"/>
        <v>509</v>
      </c>
      <c r="G19" s="164">
        <f t="shared" si="1"/>
        <v>2948</v>
      </c>
      <c r="H19" s="164">
        <f t="shared" si="1"/>
        <v>2892</v>
      </c>
      <c r="I19" s="164">
        <f t="shared" si="1"/>
        <v>15</v>
      </c>
      <c r="J19" s="164">
        <f t="shared" si="1"/>
        <v>15</v>
      </c>
      <c r="K19" s="164">
        <f t="shared" si="1"/>
        <v>3</v>
      </c>
      <c r="L19" s="164">
        <f t="shared" si="1"/>
        <v>3</v>
      </c>
      <c r="M19" s="164">
        <f t="shared" si="1"/>
        <v>0</v>
      </c>
      <c r="N19" s="164">
        <f t="shared" si="1"/>
        <v>0</v>
      </c>
      <c r="O19" s="164">
        <f t="shared" si="1"/>
        <v>0</v>
      </c>
      <c r="P19" s="164">
        <f t="shared" si="1"/>
        <v>0</v>
      </c>
      <c r="Q19" s="165" t="s">
        <v>201</v>
      </c>
      <c r="R19" s="165" t="s">
        <v>201</v>
      </c>
      <c r="S19" s="165" t="s">
        <v>201</v>
      </c>
      <c r="T19" s="165" t="s">
        <v>201</v>
      </c>
      <c r="U19" s="165" t="s">
        <v>201</v>
      </c>
      <c r="V19" s="165" t="s">
        <v>201</v>
      </c>
    </row>
    <row r="20" spans="1:22" x14ac:dyDescent="0.2">
      <c r="A20" s="158"/>
      <c r="B20" s="161" t="s">
        <v>202</v>
      </c>
      <c r="C20" s="162">
        <v>12</v>
      </c>
      <c r="D20" s="162">
        <v>12</v>
      </c>
      <c r="E20" s="162">
        <v>6</v>
      </c>
      <c r="F20" s="162">
        <v>5</v>
      </c>
      <c r="G20" s="160">
        <v>6</v>
      </c>
      <c r="H20" s="160">
        <v>6</v>
      </c>
      <c r="I20" s="163">
        <v>1</v>
      </c>
      <c r="J20" s="163">
        <v>1</v>
      </c>
      <c r="K20" s="163"/>
      <c r="L20" s="163"/>
      <c r="M20" s="163"/>
      <c r="N20" s="163"/>
      <c r="O20" s="163"/>
      <c r="P20" s="163"/>
      <c r="Q20" s="165" t="s">
        <v>201</v>
      </c>
      <c r="R20" s="165" t="s">
        <v>201</v>
      </c>
      <c r="S20" s="165" t="s">
        <v>201</v>
      </c>
      <c r="T20" s="165" t="s">
        <v>201</v>
      </c>
      <c r="U20" s="165" t="s">
        <v>201</v>
      </c>
      <c r="V20" s="165" t="s">
        <v>201</v>
      </c>
    </row>
    <row r="21" spans="1:22" x14ac:dyDescent="0.2">
      <c r="A21" s="158"/>
      <c r="B21" s="161" t="s">
        <v>203</v>
      </c>
      <c r="C21" s="162">
        <v>313</v>
      </c>
      <c r="D21" s="162">
        <v>312</v>
      </c>
      <c r="E21" s="162">
        <v>258</v>
      </c>
      <c r="F21" s="162">
        <v>255</v>
      </c>
      <c r="G21" s="160">
        <v>816</v>
      </c>
      <c r="H21" s="160">
        <v>809</v>
      </c>
      <c r="I21" s="163"/>
      <c r="J21" s="163"/>
      <c r="K21" s="163"/>
      <c r="L21" s="163"/>
      <c r="M21" s="163"/>
      <c r="N21" s="163"/>
      <c r="O21" s="163"/>
      <c r="P21" s="163"/>
      <c r="Q21" s="165" t="s">
        <v>201</v>
      </c>
      <c r="R21" s="165" t="s">
        <v>201</v>
      </c>
      <c r="S21" s="165">
        <v>1</v>
      </c>
      <c r="T21" s="165">
        <v>1</v>
      </c>
      <c r="U21" s="165">
        <v>1</v>
      </c>
      <c r="V21" s="165">
        <v>1</v>
      </c>
    </row>
    <row r="22" spans="1:22" x14ac:dyDescent="0.2">
      <c r="A22" s="158"/>
      <c r="B22" s="161" t="s">
        <v>204</v>
      </c>
      <c r="C22" s="162">
        <v>287</v>
      </c>
      <c r="D22" s="162">
        <v>283</v>
      </c>
      <c r="E22" s="162">
        <v>249</v>
      </c>
      <c r="F22" s="162">
        <v>249</v>
      </c>
      <c r="G22" s="160">
        <v>2126</v>
      </c>
      <c r="H22" s="160">
        <v>2077</v>
      </c>
      <c r="I22" s="163">
        <v>14</v>
      </c>
      <c r="J22" s="163">
        <v>14</v>
      </c>
      <c r="K22" s="163">
        <v>3</v>
      </c>
      <c r="L22" s="163">
        <v>3</v>
      </c>
      <c r="M22" s="163"/>
      <c r="N22" s="163"/>
      <c r="O22" s="163"/>
      <c r="P22" s="163"/>
      <c r="Q22" s="165">
        <v>3</v>
      </c>
      <c r="R22" s="165">
        <v>3</v>
      </c>
      <c r="S22" s="165">
        <v>2</v>
      </c>
      <c r="T22" s="165">
        <v>2</v>
      </c>
      <c r="U22" s="165" t="s">
        <v>201</v>
      </c>
      <c r="V22" s="165" t="s">
        <v>201</v>
      </c>
    </row>
    <row r="23" spans="1:22" x14ac:dyDescent="0.2">
      <c r="A23" s="158" t="s">
        <v>205</v>
      </c>
      <c r="B23" s="166" t="s">
        <v>206</v>
      </c>
      <c r="C23" s="160">
        <f>SUM(C24:C29)</f>
        <v>1391</v>
      </c>
      <c r="D23" s="160">
        <f t="shared" ref="D23:V23" si="2">SUM(D24:D29)</f>
        <v>1354</v>
      </c>
      <c r="E23" s="160">
        <f t="shared" si="2"/>
        <v>805</v>
      </c>
      <c r="F23" s="160">
        <f t="shared" si="2"/>
        <v>791</v>
      </c>
      <c r="G23" s="160">
        <f t="shared" si="2"/>
        <v>8824</v>
      </c>
      <c r="H23" s="160">
        <f t="shared" si="2"/>
        <v>8487</v>
      </c>
      <c r="I23" s="160">
        <f t="shared" si="2"/>
        <v>7788</v>
      </c>
      <c r="J23" s="160">
        <f t="shared" si="2"/>
        <v>7778</v>
      </c>
      <c r="K23" s="160">
        <f t="shared" si="2"/>
        <v>30</v>
      </c>
      <c r="L23" s="160">
        <f t="shared" si="2"/>
        <v>30</v>
      </c>
      <c r="M23" s="160">
        <f t="shared" si="2"/>
        <v>34</v>
      </c>
      <c r="N23" s="160">
        <f t="shared" si="2"/>
        <v>28</v>
      </c>
      <c r="O23" s="160">
        <f t="shared" si="2"/>
        <v>7</v>
      </c>
      <c r="P23" s="160">
        <f t="shared" si="2"/>
        <v>7</v>
      </c>
      <c r="Q23" s="160">
        <f t="shared" si="2"/>
        <v>837</v>
      </c>
      <c r="R23" s="160">
        <f t="shared" si="2"/>
        <v>729</v>
      </c>
      <c r="S23" s="160">
        <f t="shared" si="2"/>
        <v>1012</v>
      </c>
      <c r="T23" s="160">
        <f t="shared" si="2"/>
        <v>790</v>
      </c>
      <c r="U23" s="160">
        <f t="shared" si="2"/>
        <v>661</v>
      </c>
      <c r="V23" s="160">
        <f t="shared" si="2"/>
        <v>616</v>
      </c>
    </row>
    <row r="24" spans="1:22" x14ac:dyDescent="0.2">
      <c r="A24" s="158"/>
      <c r="B24" s="167" t="s">
        <v>207</v>
      </c>
      <c r="C24" s="162">
        <v>166</v>
      </c>
      <c r="D24" s="162">
        <v>150</v>
      </c>
      <c r="E24" s="162">
        <v>123</v>
      </c>
      <c r="F24" s="162">
        <v>115</v>
      </c>
      <c r="G24" s="160">
        <v>3138</v>
      </c>
      <c r="H24" s="160">
        <v>2930</v>
      </c>
      <c r="I24" s="163">
        <v>3919</v>
      </c>
      <c r="J24" s="163">
        <v>3911</v>
      </c>
      <c r="K24" s="163">
        <v>22</v>
      </c>
      <c r="L24" s="163">
        <v>22</v>
      </c>
      <c r="M24" s="163">
        <v>21</v>
      </c>
      <c r="N24" s="163">
        <v>16</v>
      </c>
      <c r="O24" s="163">
        <v>5</v>
      </c>
      <c r="P24" s="163">
        <v>5</v>
      </c>
      <c r="Q24" s="163">
        <v>277</v>
      </c>
      <c r="R24" s="163">
        <v>230</v>
      </c>
      <c r="S24" s="163">
        <v>425</v>
      </c>
      <c r="T24" s="163">
        <v>338</v>
      </c>
      <c r="U24" s="163">
        <v>384</v>
      </c>
      <c r="V24" s="163">
        <v>353</v>
      </c>
    </row>
    <row r="25" spans="1:22" x14ac:dyDescent="0.2">
      <c r="A25" s="158"/>
      <c r="B25" s="167" t="s">
        <v>208</v>
      </c>
      <c r="C25" s="162">
        <v>184</v>
      </c>
      <c r="D25" s="162">
        <v>171</v>
      </c>
      <c r="E25" s="162">
        <v>164</v>
      </c>
      <c r="F25" s="162">
        <v>162</v>
      </c>
      <c r="G25" s="160">
        <v>2005</v>
      </c>
      <c r="H25" s="160">
        <v>1955</v>
      </c>
      <c r="I25" s="163">
        <v>1559</v>
      </c>
      <c r="J25" s="163">
        <v>1557</v>
      </c>
      <c r="K25" s="163">
        <v>2</v>
      </c>
      <c r="L25" s="163">
        <v>2</v>
      </c>
      <c r="M25" s="163">
        <v>5</v>
      </c>
      <c r="N25" s="163">
        <v>4</v>
      </c>
      <c r="O25" s="163"/>
      <c r="P25" s="163"/>
      <c r="Q25" s="163">
        <v>207</v>
      </c>
      <c r="R25" s="163">
        <v>186</v>
      </c>
      <c r="S25" s="163">
        <v>185</v>
      </c>
      <c r="T25" s="163">
        <v>137</v>
      </c>
      <c r="U25" s="163">
        <v>85</v>
      </c>
      <c r="V25" s="163">
        <v>77</v>
      </c>
    </row>
    <row r="26" spans="1:22" x14ac:dyDescent="0.2">
      <c r="A26" s="158"/>
      <c r="B26" s="167" t="s">
        <v>209</v>
      </c>
      <c r="C26" s="162">
        <v>162</v>
      </c>
      <c r="D26" s="162">
        <v>158</v>
      </c>
      <c r="E26" s="162">
        <v>150</v>
      </c>
      <c r="F26" s="162">
        <v>148</v>
      </c>
      <c r="G26" s="160">
        <v>1330</v>
      </c>
      <c r="H26" s="160">
        <v>1298</v>
      </c>
      <c r="I26" s="163">
        <v>942</v>
      </c>
      <c r="J26" s="163">
        <v>942</v>
      </c>
      <c r="K26" s="163">
        <v>2</v>
      </c>
      <c r="L26" s="163">
        <v>2</v>
      </c>
      <c r="M26" s="163">
        <v>3</v>
      </c>
      <c r="N26" s="163">
        <v>3</v>
      </c>
      <c r="O26" s="163">
        <v>2</v>
      </c>
      <c r="P26" s="163">
        <v>2</v>
      </c>
      <c r="Q26" s="163">
        <v>143</v>
      </c>
      <c r="R26" s="163">
        <v>124</v>
      </c>
      <c r="S26" s="163">
        <v>134</v>
      </c>
      <c r="T26" s="163">
        <v>108</v>
      </c>
      <c r="U26" s="163">
        <v>47</v>
      </c>
      <c r="V26" s="163">
        <v>44</v>
      </c>
    </row>
    <row r="27" spans="1:22" x14ac:dyDescent="0.2">
      <c r="A27" s="158"/>
      <c r="B27" s="167" t="s">
        <v>210</v>
      </c>
      <c r="C27" s="162">
        <v>160</v>
      </c>
      <c r="D27" s="162">
        <v>159</v>
      </c>
      <c r="E27" s="162">
        <v>119</v>
      </c>
      <c r="F27" s="162">
        <v>118</v>
      </c>
      <c r="G27" s="160">
        <v>769</v>
      </c>
      <c r="H27" s="160">
        <v>755</v>
      </c>
      <c r="I27" s="163">
        <v>532</v>
      </c>
      <c r="J27" s="163">
        <v>532</v>
      </c>
      <c r="K27" s="163">
        <v>1</v>
      </c>
      <c r="L27" s="163">
        <v>1</v>
      </c>
      <c r="M27" s="163">
        <v>3</v>
      </c>
      <c r="N27" s="163">
        <v>3</v>
      </c>
      <c r="O27" s="163"/>
      <c r="P27" s="163"/>
      <c r="Q27" s="163">
        <v>67</v>
      </c>
      <c r="R27" s="163">
        <v>59</v>
      </c>
      <c r="S27" s="163">
        <v>74</v>
      </c>
      <c r="T27" s="163">
        <v>57</v>
      </c>
      <c r="U27" s="163">
        <v>22</v>
      </c>
      <c r="V27" s="163">
        <v>22</v>
      </c>
    </row>
    <row r="28" spans="1:22" x14ac:dyDescent="0.2">
      <c r="A28" s="158"/>
      <c r="B28" s="167" t="s">
        <v>211</v>
      </c>
      <c r="C28" s="162">
        <v>117</v>
      </c>
      <c r="D28" s="162">
        <v>116</v>
      </c>
      <c r="E28" s="162">
        <v>70</v>
      </c>
      <c r="F28" s="162">
        <v>70</v>
      </c>
      <c r="G28" s="160">
        <v>429</v>
      </c>
      <c r="H28" s="160">
        <v>422</v>
      </c>
      <c r="I28" s="163">
        <v>274</v>
      </c>
      <c r="J28" s="163">
        <v>274</v>
      </c>
      <c r="K28" s="163"/>
      <c r="L28" s="163"/>
      <c r="M28" s="163"/>
      <c r="N28" s="163"/>
      <c r="O28" s="163"/>
      <c r="P28" s="163"/>
      <c r="Q28" s="163">
        <v>41</v>
      </c>
      <c r="R28" s="163">
        <v>37</v>
      </c>
      <c r="S28" s="163">
        <v>48</v>
      </c>
      <c r="T28" s="163">
        <v>38</v>
      </c>
      <c r="U28" s="163">
        <v>20</v>
      </c>
      <c r="V28" s="163">
        <v>20</v>
      </c>
    </row>
    <row r="29" spans="1:22" x14ac:dyDescent="0.2">
      <c r="A29" s="158"/>
      <c r="B29" s="168" t="s">
        <v>212</v>
      </c>
      <c r="C29" s="162">
        <v>602</v>
      </c>
      <c r="D29" s="162">
        <v>600</v>
      </c>
      <c r="E29" s="162">
        <v>179</v>
      </c>
      <c r="F29" s="162">
        <v>178</v>
      </c>
      <c r="G29" s="160">
        <v>1153</v>
      </c>
      <c r="H29" s="160">
        <v>1127</v>
      </c>
      <c r="I29" s="163">
        <v>562</v>
      </c>
      <c r="J29" s="163">
        <v>562</v>
      </c>
      <c r="K29" s="163">
        <v>3</v>
      </c>
      <c r="L29" s="163">
        <v>3</v>
      </c>
      <c r="M29" s="163">
        <v>2</v>
      </c>
      <c r="N29" s="163">
        <v>2</v>
      </c>
      <c r="O29" s="163"/>
      <c r="P29" s="163"/>
      <c r="Q29" s="163">
        <v>102</v>
      </c>
      <c r="R29" s="163">
        <v>93</v>
      </c>
      <c r="S29" s="163">
        <v>146</v>
      </c>
      <c r="T29" s="163">
        <v>112</v>
      </c>
      <c r="U29" s="163">
        <v>103</v>
      </c>
      <c r="V29" s="163">
        <v>100</v>
      </c>
    </row>
    <row r="30" spans="1:22" x14ac:dyDescent="0.2">
      <c r="A30" s="158" t="s">
        <v>213</v>
      </c>
      <c r="B30" s="159" t="s">
        <v>214</v>
      </c>
      <c r="C30" s="160">
        <f>SUM(C31:C37)</f>
        <v>1391</v>
      </c>
      <c r="D30" s="160">
        <f t="shared" ref="D30:V30" si="3">SUM(D31:D37)</f>
        <v>1354</v>
      </c>
      <c r="E30" s="160">
        <f t="shared" si="3"/>
        <v>805</v>
      </c>
      <c r="F30" s="160">
        <f t="shared" si="3"/>
        <v>791</v>
      </c>
      <c r="G30" s="160">
        <f t="shared" si="3"/>
        <v>8824</v>
      </c>
      <c r="H30" s="160">
        <f t="shared" si="3"/>
        <v>8487</v>
      </c>
      <c r="I30" s="160">
        <f t="shared" si="3"/>
        <v>7788</v>
      </c>
      <c r="J30" s="160">
        <f t="shared" si="3"/>
        <v>7778</v>
      </c>
      <c r="K30" s="160">
        <f t="shared" si="3"/>
        <v>30</v>
      </c>
      <c r="L30" s="160">
        <f t="shared" si="3"/>
        <v>30</v>
      </c>
      <c r="M30" s="160">
        <f t="shared" si="3"/>
        <v>34</v>
      </c>
      <c r="N30" s="160">
        <f t="shared" si="3"/>
        <v>28</v>
      </c>
      <c r="O30" s="160">
        <f t="shared" si="3"/>
        <v>7</v>
      </c>
      <c r="P30" s="160">
        <f t="shared" si="3"/>
        <v>7</v>
      </c>
      <c r="Q30" s="160">
        <f t="shared" si="3"/>
        <v>837</v>
      </c>
      <c r="R30" s="160">
        <f t="shared" si="3"/>
        <v>729</v>
      </c>
      <c r="S30" s="160">
        <f t="shared" si="3"/>
        <v>1012</v>
      </c>
      <c r="T30" s="160">
        <f t="shared" si="3"/>
        <v>790</v>
      </c>
      <c r="U30" s="160">
        <f t="shared" si="3"/>
        <v>661</v>
      </c>
      <c r="V30" s="160">
        <f t="shared" si="3"/>
        <v>616</v>
      </c>
    </row>
    <row r="31" spans="1:22" x14ac:dyDescent="0.2">
      <c r="A31" s="158"/>
      <c r="B31" s="167" t="s">
        <v>215</v>
      </c>
      <c r="C31" s="162">
        <v>77</v>
      </c>
      <c r="D31" s="162">
        <v>74</v>
      </c>
      <c r="E31" s="162">
        <v>113</v>
      </c>
      <c r="F31" s="162">
        <v>111</v>
      </c>
      <c r="G31" s="160">
        <v>768</v>
      </c>
      <c r="H31" s="160">
        <v>708</v>
      </c>
      <c r="I31" s="163">
        <v>975</v>
      </c>
      <c r="J31" s="163">
        <v>970</v>
      </c>
      <c r="K31" s="163">
        <v>22</v>
      </c>
      <c r="L31" s="163">
        <v>22</v>
      </c>
      <c r="M31" s="163">
        <v>7</v>
      </c>
      <c r="N31" s="163">
        <v>7</v>
      </c>
      <c r="O31" s="163"/>
      <c r="P31" s="163"/>
      <c r="Q31" s="163">
        <v>83</v>
      </c>
      <c r="R31" s="163">
        <v>67</v>
      </c>
      <c r="S31" s="163">
        <v>140</v>
      </c>
      <c r="T31" s="163">
        <v>112</v>
      </c>
      <c r="U31" s="163">
        <v>148</v>
      </c>
      <c r="V31" s="163">
        <v>136</v>
      </c>
    </row>
    <row r="32" spans="1:22" x14ac:dyDescent="0.2">
      <c r="A32" s="158"/>
      <c r="B32" s="167" t="s">
        <v>216</v>
      </c>
      <c r="C32" s="162">
        <v>605</v>
      </c>
      <c r="D32" s="162">
        <v>586</v>
      </c>
      <c r="E32" s="162">
        <v>445</v>
      </c>
      <c r="F32" s="162">
        <v>435</v>
      </c>
      <c r="G32" s="160">
        <v>4480</v>
      </c>
      <c r="H32" s="160">
        <v>4253</v>
      </c>
      <c r="I32" s="163">
        <v>3963</v>
      </c>
      <c r="J32" s="163">
        <v>3959</v>
      </c>
      <c r="K32" s="163">
        <v>6</v>
      </c>
      <c r="L32" s="163">
        <v>6</v>
      </c>
      <c r="M32" s="163">
        <v>24</v>
      </c>
      <c r="N32" s="163">
        <v>18</v>
      </c>
      <c r="O32" s="163">
        <v>7</v>
      </c>
      <c r="P32" s="163">
        <v>7</v>
      </c>
      <c r="Q32" s="163">
        <v>519</v>
      </c>
      <c r="R32" s="163">
        <v>455</v>
      </c>
      <c r="S32" s="163">
        <v>503</v>
      </c>
      <c r="T32" s="163">
        <v>406</v>
      </c>
      <c r="U32" s="163">
        <v>404</v>
      </c>
      <c r="V32" s="163">
        <v>376</v>
      </c>
    </row>
    <row r="33" spans="1:22" x14ac:dyDescent="0.2">
      <c r="A33" s="158"/>
      <c r="B33" s="167" t="s">
        <v>208</v>
      </c>
      <c r="C33" s="162">
        <v>361</v>
      </c>
      <c r="D33" s="162">
        <v>348</v>
      </c>
      <c r="E33" s="162">
        <v>145</v>
      </c>
      <c r="F33" s="162">
        <v>143</v>
      </c>
      <c r="G33" s="160">
        <v>1728</v>
      </c>
      <c r="H33" s="160">
        <v>1692</v>
      </c>
      <c r="I33" s="163">
        <v>1260</v>
      </c>
      <c r="J33" s="163">
        <v>1259</v>
      </c>
      <c r="K33" s="163"/>
      <c r="L33" s="163"/>
      <c r="M33" s="163"/>
      <c r="N33" s="163"/>
      <c r="O33" s="163"/>
      <c r="P33" s="163"/>
      <c r="Q33" s="163">
        <v>149</v>
      </c>
      <c r="R33" s="163">
        <v>128</v>
      </c>
      <c r="S33" s="163">
        <v>155</v>
      </c>
      <c r="T33" s="163">
        <v>116</v>
      </c>
      <c r="U33" s="163">
        <v>78</v>
      </c>
      <c r="V33" s="163">
        <v>73</v>
      </c>
    </row>
    <row r="34" spans="1:22" x14ac:dyDescent="0.2">
      <c r="A34" s="158"/>
      <c r="B34" s="167" t="s">
        <v>209</v>
      </c>
      <c r="C34" s="162">
        <v>137</v>
      </c>
      <c r="D34" s="162">
        <v>137</v>
      </c>
      <c r="E34" s="162">
        <v>47</v>
      </c>
      <c r="F34" s="162">
        <v>47</v>
      </c>
      <c r="G34" s="160">
        <v>853</v>
      </c>
      <c r="H34" s="160">
        <v>844</v>
      </c>
      <c r="I34" s="163">
        <v>794</v>
      </c>
      <c r="J34" s="163">
        <v>794</v>
      </c>
      <c r="K34" s="163"/>
      <c r="L34" s="163"/>
      <c r="M34" s="163">
        <v>2</v>
      </c>
      <c r="N34" s="163">
        <v>2</v>
      </c>
      <c r="O34" s="163"/>
      <c r="P34" s="163"/>
      <c r="Q34" s="163">
        <v>58</v>
      </c>
      <c r="R34" s="163">
        <v>52</v>
      </c>
      <c r="S34" s="163">
        <v>110</v>
      </c>
      <c r="T34" s="163">
        <v>84</v>
      </c>
      <c r="U34" s="163">
        <v>20</v>
      </c>
      <c r="V34" s="163">
        <v>20</v>
      </c>
    </row>
    <row r="35" spans="1:22" x14ac:dyDescent="0.2">
      <c r="A35" s="158"/>
      <c r="B35" s="167" t="s">
        <v>210</v>
      </c>
      <c r="C35" s="162">
        <v>65</v>
      </c>
      <c r="D35" s="162">
        <v>65</v>
      </c>
      <c r="E35" s="162">
        <v>17</v>
      </c>
      <c r="F35" s="162">
        <v>17</v>
      </c>
      <c r="G35" s="160">
        <v>429</v>
      </c>
      <c r="H35" s="160">
        <v>427</v>
      </c>
      <c r="I35" s="163">
        <v>396</v>
      </c>
      <c r="J35" s="163">
        <v>396</v>
      </c>
      <c r="K35" s="163"/>
      <c r="L35" s="163"/>
      <c r="M35" s="163">
        <v>1</v>
      </c>
      <c r="N35" s="163">
        <v>1</v>
      </c>
      <c r="O35" s="163"/>
      <c r="P35" s="163"/>
      <c r="Q35" s="163">
        <v>14</v>
      </c>
      <c r="R35" s="163">
        <v>14</v>
      </c>
      <c r="S35" s="163">
        <v>53</v>
      </c>
      <c r="T35" s="163">
        <v>35</v>
      </c>
      <c r="U35" s="163">
        <v>2</v>
      </c>
      <c r="V35" s="163">
        <v>2</v>
      </c>
    </row>
    <row r="36" spans="1:22" x14ac:dyDescent="0.2">
      <c r="A36" s="158"/>
      <c r="B36" s="167" t="s">
        <v>211</v>
      </c>
      <c r="C36" s="162">
        <v>32</v>
      </c>
      <c r="D36" s="162">
        <v>31</v>
      </c>
      <c r="E36" s="162">
        <v>6</v>
      </c>
      <c r="F36" s="162">
        <v>6</v>
      </c>
      <c r="G36" s="160">
        <v>170</v>
      </c>
      <c r="H36" s="160">
        <v>170</v>
      </c>
      <c r="I36" s="163">
        <v>148</v>
      </c>
      <c r="J36" s="163">
        <v>148</v>
      </c>
      <c r="K36" s="163"/>
      <c r="L36" s="163"/>
      <c r="M36" s="163"/>
      <c r="N36" s="163"/>
      <c r="O36" s="163"/>
      <c r="P36" s="163"/>
      <c r="Q36" s="163">
        <v>4</v>
      </c>
      <c r="R36" s="163">
        <v>3</v>
      </c>
      <c r="S36" s="163">
        <v>13</v>
      </c>
      <c r="T36" s="163">
        <v>9</v>
      </c>
      <c r="U36" s="163">
        <v>2</v>
      </c>
      <c r="V36" s="163">
        <v>2</v>
      </c>
    </row>
    <row r="37" spans="1:22" x14ac:dyDescent="0.2">
      <c r="A37" s="158"/>
      <c r="B37" s="167" t="s">
        <v>212</v>
      </c>
      <c r="C37" s="162">
        <v>114</v>
      </c>
      <c r="D37" s="162">
        <v>113</v>
      </c>
      <c r="E37" s="162">
        <v>32</v>
      </c>
      <c r="F37" s="162">
        <v>32</v>
      </c>
      <c r="G37" s="160">
        <v>396</v>
      </c>
      <c r="H37" s="160">
        <v>393</v>
      </c>
      <c r="I37" s="163">
        <v>252</v>
      </c>
      <c r="J37" s="163">
        <v>252</v>
      </c>
      <c r="K37" s="163">
        <v>2</v>
      </c>
      <c r="L37" s="163">
        <v>2</v>
      </c>
      <c r="M37" s="163"/>
      <c r="N37" s="163"/>
      <c r="O37" s="163"/>
      <c r="P37" s="163"/>
      <c r="Q37" s="163">
        <v>10</v>
      </c>
      <c r="R37" s="163">
        <v>10</v>
      </c>
      <c r="S37" s="163">
        <v>38</v>
      </c>
      <c r="T37" s="163">
        <v>28</v>
      </c>
      <c r="U37" s="163">
        <v>7</v>
      </c>
      <c r="V37" s="163">
        <v>7</v>
      </c>
    </row>
    <row r="38" spans="1:22" x14ac:dyDescent="0.2">
      <c r="A38" s="158" t="s">
        <v>217</v>
      </c>
      <c r="B38" s="159" t="s">
        <v>214</v>
      </c>
      <c r="C38" s="160">
        <f>SUM(C39:C46)</f>
        <v>1391</v>
      </c>
      <c r="D38" s="160">
        <f t="shared" ref="D38:V38" si="4">SUM(D39:D46)</f>
        <v>1354</v>
      </c>
      <c r="E38" s="160">
        <f t="shared" si="4"/>
        <v>805</v>
      </c>
      <c r="F38" s="160">
        <f t="shared" si="4"/>
        <v>791</v>
      </c>
      <c r="G38" s="160">
        <f t="shared" si="4"/>
        <v>8824</v>
      </c>
      <c r="H38" s="160">
        <f t="shared" si="4"/>
        <v>8487</v>
      </c>
      <c r="I38" s="160">
        <f t="shared" si="4"/>
        <v>7788</v>
      </c>
      <c r="J38" s="160">
        <f t="shared" si="4"/>
        <v>7778</v>
      </c>
      <c r="K38" s="160">
        <f t="shared" si="4"/>
        <v>30</v>
      </c>
      <c r="L38" s="160">
        <f t="shared" si="4"/>
        <v>30</v>
      </c>
      <c r="M38" s="160">
        <f t="shared" si="4"/>
        <v>34</v>
      </c>
      <c r="N38" s="160">
        <f t="shared" si="4"/>
        <v>28</v>
      </c>
      <c r="O38" s="160">
        <f t="shared" si="4"/>
        <v>7</v>
      </c>
      <c r="P38" s="160">
        <f t="shared" si="4"/>
        <v>7</v>
      </c>
      <c r="Q38" s="160">
        <f t="shared" si="4"/>
        <v>837</v>
      </c>
      <c r="R38" s="160">
        <f t="shared" si="4"/>
        <v>729</v>
      </c>
      <c r="S38" s="160">
        <f t="shared" si="4"/>
        <v>1012</v>
      </c>
      <c r="T38" s="160">
        <f t="shared" si="4"/>
        <v>790</v>
      </c>
      <c r="U38" s="160">
        <f t="shared" si="4"/>
        <v>661</v>
      </c>
      <c r="V38" s="160">
        <f t="shared" si="4"/>
        <v>616</v>
      </c>
    </row>
    <row r="39" spans="1:22" ht="15.75" customHeight="1" x14ac:dyDescent="0.2">
      <c r="A39" s="158"/>
      <c r="B39" s="169" t="s">
        <v>218</v>
      </c>
      <c r="C39" s="162">
        <v>42</v>
      </c>
      <c r="D39" s="162">
        <v>35</v>
      </c>
      <c r="E39" s="162">
        <v>87</v>
      </c>
      <c r="F39" s="162">
        <v>83</v>
      </c>
      <c r="G39" s="160">
        <v>2160</v>
      </c>
      <c r="H39" s="160">
        <v>2004</v>
      </c>
      <c r="I39" s="163">
        <v>1594</v>
      </c>
      <c r="J39" s="163">
        <v>1589</v>
      </c>
      <c r="K39" s="163">
        <v>22</v>
      </c>
      <c r="L39" s="163">
        <v>22</v>
      </c>
      <c r="M39" s="163">
        <v>16</v>
      </c>
      <c r="N39" s="163">
        <v>12</v>
      </c>
      <c r="O39" s="163">
        <v>4</v>
      </c>
      <c r="P39" s="163">
        <v>4</v>
      </c>
      <c r="Q39" s="163">
        <v>84</v>
      </c>
      <c r="R39" s="163">
        <v>68</v>
      </c>
      <c r="S39" s="163">
        <v>116</v>
      </c>
      <c r="T39" s="163">
        <v>89</v>
      </c>
      <c r="U39" s="163">
        <v>175</v>
      </c>
      <c r="V39" s="163">
        <v>162</v>
      </c>
    </row>
    <row r="40" spans="1:22" x14ac:dyDescent="0.2">
      <c r="A40" s="158"/>
      <c r="B40" s="169" t="s">
        <v>219</v>
      </c>
      <c r="C40" s="162">
        <v>87</v>
      </c>
      <c r="D40" s="162">
        <v>82</v>
      </c>
      <c r="E40" s="162">
        <v>146</v>
      </c>
      <c r="F40" s="162">
        <v>143</v>
      </c>
      <c r="G40" s="160">
        <v>1671</v>
      </c>
      <c r="H40" s="160">
        <v>1609</v>
      </c>
      <c r="I40" s="163">
        <v>1514</v>
      </c>
      <c r="J40" s="163">
        <v>1513</v>
      </c>
      <c r="K40" s="163"/>
      <c r="L40" s="163"/>
      <c r="M40" s="163">
        <v>8</v>
      </c>
      <c r="N40" s="163">
        <v>6</v>
      </c>
      <c r="O40" s="163"/>
      <c r="P40" s="163"/>
      <c r="Q40" s="163">
        <v>187</v>
      </c>
      <c r="R40" s="163">
        <v>162</v>
      </c>
      <c r="S40" s="163">
        <v>185</v>
      </c>
      <c r="T40" s="163">
        <v>148</v>
      </c>
      <c r="U40" s="163">
        <v>125</v>
      </c>
      <c r="V40" s="163">
        <v>110</v>
      </c>
    </row>
    <row r="41" spans="1:22" x14ac:dyDescent="0.2">
      <c r="A41" s="158"/>
      <c r="B41" s="169" t="s">
        <v>220</v>
      </c>
      <c r="C41" s="162">
        <v>152</v>
      </c>
      <c r="D41" s="162">
        <v>143</v>
      </c>
      <c r="E41" s="162">
        <v>127</v>
      </c>
      <c r="F41" s="162">
        <v>124</v>
      </c>
      <c r="G41" s="160">
        <v>1342</v>
      </c>
      <c r="H41" s="160">
        <v>1314</v>
      </c>
      <c r="I41" s="163">
        <v>1297</v>
      </c>
      <c r="J41" s="163">
        <v>1297</v>
      </c>
      <c r="K41" s="163">
        <v>3</v>
      </c>
      <c r="L41" s="163">
        <v>3</v>
      </c>
      <c r="M41" s="163">
        <v>1</v>
      </c>
      <c r="N41" s="163">
        <v>1</v>
      </c>
      <c r="O41" s="163">
        <v>2</v>
      </c>
      <c r="P41" s="163">
        <v>2</v>
      </c>
      <c r="Q41" s="163">
        <v>200</v>
      </c>
      <c r="R41" s="163">
        <v>170</v>
      </c>
      <c r="S41" s="163">
        <v>161</v>
      </c>
      <c r="T41" s="163">
        <v>133</v>
      </c>
      <c r="U41" s="163">
        <v>44</v>
      </c>
      <c r="V41" s="163">
        <v>37</v>
      </c>
    </row>
    <row r="42" spans="1:22" x14ac:dyDescent="0.2">
      <c r="A42" s="158"/>
      <c r="B42" s="169" t="s">
        <v>221</v>
      </c>
      <c r="C42" s="162">
        <v>177</v>
      </c>
      <c r="D42" s="162">
        <v>175</v>
      </c>
      <c r="E42" s="162">
        <v>137</v>
      </c>
      <c r="F42" s="162">
        <v>136</v>
      </c>
      <c r="G42" s="160">
        <v>1125</v>
      </c>
      <c r="H42" s="160">
        <v>1104</v>
      </c>
      <c r="I42" s="163">
        <v>1199</v>
      </c>
      <c r="J42" s="163">
        <v>1197</v>
      </c>
      <c r="K42" s="163">
        <v>1</v>
      </c>
      <c r="L42" s="163">
        <v>1</v>
      </c>
      <c r="M42" s="163"/>
      <c r="N42" s="163"/>
      <c r="O42" s="163"/>
      <c r="P42" s="163"/>
      <c r="Q42" s="163">
        <v>132</v>
      </c>
      <c r="R42" s="163">
        <v>124</v>
      </c>
      <c r="S42" s="163">
        <v>108</v>
      </c>
      <c r="T42" s="163">
        <v>87</v>
      </c>
      <c r="U42" s="163">
        <v>32</v>
      </c>
      <c r="V42" s="163">
        <v>31</v>
      </c>
    </row>
    <row r="43" spans="1:22" x14ac:dyDescent="0.2">
      <c r="A43" s="158"/>
      <c r="B43" s="169" t="s">
        <v>222</v>
      </c>
      <c r="C43" s="162">
        <v>388</v>
      </c>
      <c r="D43" s="162">
        <v>383</v>
      </c>
      <c r="E43" s="162">
        <v>164</v>
      </c>
      <c r="F43" s="162">
        <v>162</v>
      </c>
      <c r="G43" s="160">
        <v>1276</v>
      </c>
      <c r="H43" s="160">
        <v>1254</v>
      </c>
      <c r="I43" s="163">
        <v>1151</v>
      </c>
      <c r="J43" s="163">
        <v>1151</v>
      </c>
      <c r="K43" s="163">
        <v>1</v>
      </c>
      <c r="L43" s="163">
        <v>1</v>
      </c>
      <c r="M43" s="163">
        <v>2</v>
      </c>
      <c r="N43" s="163">
        <v>2</v>
      </c>
      <c r="O43" s="163">
        <v>1</v>
      </c>
      <c r="P43" s="163">
        <v>1</v>
      </c>
      <c r="Q43" s="163">
        <v>95</v>
      </c>
      <c r="R43" s="163">
        <v>86</v>
      </c>
      <c r="S43" s="163">
        <v>176</v>
      </c>
      <c r="T43" s="163">
        <v>144</v>
      </c>
      <c r="U43" s="163">
        <v>61</v>
      </c>
      <c r="V43" s="163">
        <v>59</v>
      </c>
    </row>
    <row r="44" spans="1:22" x14ac:dyDescent="0.2">
      <c r="A44" s="158"/>
      <c r="B44" s="169" t="s">
        <v>223</v>
      </c>
      <c r="C44" s="162">
        <v>344</v>
      </c>
      <c r="D44" s="162">
        <v>344</v>
      </c>
      <c r="E44" s="162">
        <v>108</v>
      </c>
      <c r="F44" s="162">
        <v>108</v>
      </c>
      <c r="G44" s="160">
        <v>921</v>
      </c>
      <c r="H44" s="160">
        <v>902</v>
      </c>
      <c r="I44" s="163">
        <v>869</v>
      </c>
      <c r="J44" s="163">
        <v>868</v>
      </c>
      <c r="K44" s="163">
        <v>2</v>
      </c>
      <c r="L44" s="163">
        <v>2</v>
      </c>
      <c r="M44" s="163">
        <v>4</v>
      </c>
      <c r="N44" s="163">
        <v>4</v>
      </c>
      <c r="O44" s="163"/>
      <c r="P44" s="163"/>
      <c r="Q44" s="163">
        <v>91</v>
      </c>
      <c r="R44" s="163">
        <v>78</v>
      </c>
      <c r="S44" s="163">
        <v>157</v>
      </c>
      <c r="T44" s="163">
        <v>122</v>
      </c>
      <c r="U44" s="163">
        <v>66</v>
      </c>
      <c r="V44" s="163">
        <v>65</v>
      </c>
    </row>
    <row r="45" spans="1:22" x14ac:dyDescent="0.2">
      <c r="A45" s="158"/>
      <c r="B45" s="169" t="s">
        <v>224</v>
      </c>
      <c r="C45" s="162">
        <v>135</v>
      </c>
      <c r="D45" s="162">
        <v>130</v>
      </c>
      <c r="E45" s="162">
        <v>28</v>
      </c>
      <c r="F45" s="162">
        <v>28</v>
      </c>
      <c r="G45" s="160">
        <v>228</v>
      </c>
      <c r="H45" s="160">
        <v>212</v>
      </c>
      <c r="I45" s="163">
        <v>147</v>
      </c>
      <c r="J45" s="163">
        <v>147</v>
      </c>
      <c r="K45" s="163">
        <v>1</v>
      </c>
      <c r="L45" s="163">
        <v>1</v>
      </c>
      <c r="M45" s="163">
        <v>1</v>
      </c>
      <c r="N45" s="163">
        <v>1</v>
      </c>
      <c r="O45" s="163"/>
      <c r="P45" s="163"/>
      <c r="Q45" s="163">
        <v>41</v>
      </c>
      <c r="R45" s="163">
        <v>36</v>
      </c>
      <c r="S45" s="163">
        <v>86</v>
      </c>
      <c r="T45" s="163">
        <v>58</v>
      </c>
      <c r="U45" s="163">
        <v>50</v>
      </c>
      <c r="V45" s="163">
        <v>50</v>
      </c>
    </row>
    <row r="46" spans="1:22" x14ac:dyDescent="0.2">
      <c r="A46" s="158"/>
      <c r="B46" s="169" t="s">
        <v>225</v>
      </c>
      <c r="C46" s="162">
        <v>66</v>
      </c>
      <c r="D46" s="162">
        <v>62</v>
      </c>
      <c r="E46" s="162">
        <v>8</v>
      </c>
      <c r="F46" s="162">
        <v>7</v>
      </c>
      <c r="G46" s="160">
        <v>101</v>
      </c>
      <c r="H46" s="160">
        <v>88</v>
      </c>
      <c r="I46" s="163">
        <v>17</v>
      </c>
      <c r="J46" s="163">
        <v>16</v>
      </c>
      <c r="K46" s="163"/>
      <c r="L46" s="163"/>
      <c r="M46" s="163">
        <v>2</v>
      </c>
      <c r="N46" s="163">
        <v>2</v>
      </c>
      <c r="O46" s="163"/>
      <c r="P46" s="163"/>
      <c r="Q46" s="163">
        <v>7</v>
      </c>
      <c r="R46" s="163">
        <v>5</v>
      </c>
      <c r="S46" s="163">
        <v>23</v>
      </c>
      <c r="T46" s="163">
        <v>9</v>
      </c>
      <c r="U46" s="163">
        <v>108</v>
      </c>
      <c r="V46" s="163">
        <v>102</v>
      </c>
    </row>
    <row r="47" spans="1:22" x14ac:dyDescent="0.2">
      <c r="A47" s="158" t="s">
        <v>226</v>
      </c>
      <c r="B47" s="170" t="s">
        <v>227</v>
      </c>
      <c r="C47" s="160">
        <f>SUM(C48:C51)</f>
        <v>420</v>
      </c>
      <c r="D47" s="160">
        <f t="shared" ref="D47:V47" si="5">SUM(D48:D51)</f>
        <v>417</v>
      </c>
      <c r="E47" s="160">
        <f t="shared" si="5"/>
        <v>377</v>
      </c>
      <c r="F47" s="160">
        <f t="shared" si="5"/>
        <v>375</v>
      </c>
      <c r="G47" s="160">
        <f t="shared" si="5"/>
        <v>3040</v>
      </c>
      <c r="H47" s="160">
        <f t="shared" si="5"/>
        <v>2958</v>
      </c>
      <c r="I47" s="160">
        <f t="shared" si="5"/>
        <v>1238</v>
      </c>
      <c r="J47" s="160">
        <f t="shared" si="5"/>
        <v>1238</v>
      </c>
      <c r="K47" s="160">
        <f t="shared" si="5"/>
        <v>7</v>
      </c>
      <c r="L47" s="160">
        <f t="shared" si="5"/>
        <v>7</v>
      </c>
      <c r="M47" s="160">
        <f t="shared" si="5"/>
        <v>0</v>
      </c>
      <c r="N47" s="160">
        <f t="shared" si="5"/>
        <v>0</v>
      </c>
      <c r="O47" s="160">
        <f t="shared" si="5"/>
        <v>0</v>
      </c>
      <c r="P47" s="160">
        <f t="shared" si="5"/>
        <v>0</v>
      </c>
      <c r="Q47" s="160">
        <f t="shared" si="5"/>
        <v>83</v>
      </c>
      <c r="R47" s="160">
        <f t="shared" si="5"/>
        <v>75</v>
      </c>
      <c r="S47" s="160">
        <f t="shared" si="5"/>
        <v>146</v>
      </c>
      <c r="T47" s="160">
        <f t="shared" si="5"/>
        <v>124</v>
      </c>
      <c r="U47" s="160">
        <f t="shared" si="5"/>
        <v>81</v>
      </c>
      <c r="V47" s="160">
        <f t="shared" si="5"/>
        <v>78</v>
      </c>
    </row>
    <row r="48" spans="1:22" x14ac:dyDescent="0.2">
      <c r="A48" s="158"/>
      <c r="B48" s="169" t="s">
        <v>228</v>
      </c>
      <c r="C48" s="171"/>
      <c r="D48" s="171"/>
      <c r="E48" s="171"/>
      <c r="F48" s="171"/>
      <c r="G48" s="160"/>
      <c r="H48" s="160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</row>
    <row r="49" spans="1:22" x14ac:dyDescent="0.2">
      <c r="A49" s="158"/>
      <c r="B49" s="169" t="s">
        <v>229</v>
      </c>
      <c r="C49" s="171">
        <v>197</v>
      </c>
      <c r="D49" s="171">
        <v>197</v>
      </c>
      <c r="E49" s="171">
        <v>187</v>
      </c>
      <c r="F49" s="171">
        <v>187</v>
      </c>
      <c r="G49" s="160">
        <v>1129</v>
      </c>
      <c r="H49" s="160">
        <v>1100</v>
      </c>
      <c r="I49" s="163">
        <v>215</v>
      </c>
      <c r="J49" s="163">
        <v>215</v>
      </c>
      <c r="K49" s="163">
        <v>5</v>
      </c>
      <c r="L49" s="163">
        <v>5</v>
      </c>
      <c r="M49" s="163"/>
      <c r="N49" s="163"/>
      <c r="O49" s="163"/>
      <c r="P49" s="163"/>
      <c r="Q49" s="163">
        <v>22</v>
      </c>
      <c r="R49" s="163">
        <v>19</v>
      </c>
      <c r="S49" s="163">
        <v>37</v>
      </c>
      <c r="T49" s="163">
        <v>33</v>
      </c>
      <c r="U49" s="163">
        <v>19</v>
      </c>
      <c r="V49" s="163">
        <v>18</v>
      </c>
    </row>
    <row r="50" spans="1:22" ht="15.75" customHeight="1" x14ac:dyDescent="0.2">
      <c r="A50" s="158"/>
      <c r="B50" s="169" t="s">
        <v>230</v>
      </c>
      <c r="C50" s="171">
        <v>71</v>
      </c>
      <c r="D50" s="171">
        <v>71</v>
      </c>
      <c r="E50" s="171">
        <v>66</v>
      </c>
      <c r="F50" s="171">
        <v>66</v>
      </c>
      <c r="G50" s="160">
        <v>608</v>
      </c>
      <c r="H50" s="160">
        <v>588</v>
      </c>
      <c r="I50" s="163">
        <v>288</v>
      </c>
      <c r="J50" s="163">
        <v>288</v>
      </c>
      <c r="K50" s="163">
        <v>1</v>
      </c>
      <c r="L50" s="163">
        <v>1</v>
      </c>
      <c r="M50" s="163"/>
      <c r="N50" s="163"/>
      <c r="O50" s="163"/>
      <c r="P50" s="163"/>
      <c r="Q50" s="163">
        <v>14</v>
      </c>
      <c r="R50" s="163">
        <v>14</v>
      </c>
      <c r="S50" s="163">
        <v>21</v>
      </c>
      <c r="T50" s="163">
        <v>20</v>
      </c>
      <c r="U50" s="163">
        <v>17</v>
      </c>
      <c r="V50" s="163">
        <v>17</v>
      </c>
    </row>
    <row r="51" spans="1:22" x14ac:dyDescent="0.2">
      <c r="A51" s="158"/>
      <c r="B51" s="169" t="s">
        <v>231</v>
      </c>
      <c r="C51" s="171">
        <v>152</v>
      </c>
      <c r="D51" s="171">
        <v>149</v>
      </c>
      <c r="E51" s="171">
        <v>124</v>
      </c>
      <c r="F51" s="171">
        <v>122</v>
      </c>
      <c r="G51" s="160">
        <v>1303</v>
      </c>
      <c r="H51" s="160">
        <v>1270</v>
      </c>
      <c r="I51" s="172">
        <v>735</v>
      </c>
      <c r="J51" s="172">
        <v>735</v>
      </c>
      <c r="K51" s="172">
        <v>1</v>
      </c>
      <c r="L51" s="172">
        <v>1</v>
      </c>
      <c r="M51" s="172"/>
      <c r="N51" s="172"/>
      <c r="O51" s="172"/>
      <c r="P51" s="172"/>
      <c r="Q51" s="172">
        <v>47</v>
      </c>
      <c r="R51" s="172">
        <v>42</v>
      </c>
      <c r="S51" s="172">
        <v>88</v>
      </c>
      <c r="T51" s="172">
        <v>71</v>
      </c>
      <c r="U51" s="172">
        <v>45</v>
      </c>
      <c r="V51" s="172">
        <v>43</v>
      </c>
    </row>
  </sheetData>
  <mergeCells count="30">
    <mergeCell ref="A23:A29"/>
    <mergeCell ref="A30:A37"/>
    <mergeCell ref="A38:A46"/>
    <mergeCell ref="A47:A51"/>
    <mergeCell ref="Q9:Q10"/>
    <mergeCell ref="S9:S10"/>
    <mergeCell ref="U9:U10"/>
    <mergeCell ref="A11:B11"/>
    <mergeCell ref="A12:A18"/>
    <mergeCell ref="A19:A22"/>
    <mergeCell ref="Q7:R8"/>
    <mergeCell ref="S7:T8"/>
    <mergeCell ref="U7:V8"/>
    <mergeCell ref="C9:C10"/>
    <mergeCell ref="E9:E10"/>
    <mergeCell ref="G9:G10"/>
    <mergeCell ref="I9:I10"/>
    <mergeCell ref="K9:K10"/>
    <mergeCell ref="M9:M10"/>
    <mergeCell ref="O9:O10"/>
    <mergeCell ref="A4:V4"/>
    <mergeCell ref="A5:H5"/>
    <mergeCell ref="A7:B10"/>
    <mergeCell ref="C7:D8"/>
    <mergeCell ref="E7:F8"/>
    <mergeCell ref="G7:H8"/>
    <mergeCell ref="I7:J8"/>
    <mergeCell ref="K7:L8"/>
    <mergeCell ref="M7:N8"/>
    <mergeCell ref="O7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1.1</vt:lpstr>
      <vt:lpstr>1.2</vt:lpstr>
      <vt:lpstr>1.3</vt:lpstr>
      <vt:lpstr>1.5</vt:lpstr>
      <vt:lpstr>1.6</vt:lpstr>
      <vt:lpstr>1.7</vt:lpstr>
      <vt:lpstr>1.8</vt:lpstr>
      <vt:lpstr>1.9</vt:lpstr>
      <vt:lpstr>1.10</vt:lpstr>
      <vt:lpstr>1.11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Tuya Basan</dc:creator>
  <cp:lastModifiedBy>Анхзаяа Дорж</cp:lastModifiedBy>
  <dcterms:created xsi:type="dcterms:W3CDTF">2018-11-05T04:38:28Z</dcterms:created>
  <dcterms:modified xsi:type="dcterms:W3CDTF">2022-01-10T00:40:27Z</dcterms:modified>
</cp:coreProperties>
</file>