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66925"/>
  <mc:AlternateContent xmlns:mc="http://schemas.openxmlformats.org/markup-compatibility/2006">
    <mc:Choice Requires="x15">
      <x15ac:absPath xmlns:x15ac="http://schemas.microsoft.com/office/spreadsheetml/2010/11/ac" url="C:\Users\uuganbayar\Downloads\"/>
    </mc:Choice>
  </mc:AlternateContent>
  <xr:revisionPtr revIDLastSave="0" documentId="13_ncr:1_{DCB9E59C-43F0-4302-A14B-2A3E6AC31B05}" xr6:coauthVersionLast="47" xr6:coauthVersionMax="47" xr10:uidLastSave="{00000000-0000-0000-0000-000000000000}"/>
  <bookViews>
    <workbookView xWindow="-120" yWindow="-120" windowWidth="29040" windowHeight="17520" tabRatio="756" firstSheet="1" activeTab="1" xr2:uid="{00000000-000D-0000-FFFF-FFFF00000000}"/>
  </bookViews>
  <sheets>
    <sheet name="Пивот" sheetId="49" state="hidden" r:id="rId1"/>
    <sheet name="ХАА явц 2022.10.31" sheetId="46" r:id="rId2"/>
    <sheet name="ХАА явц 2022.10.31 (2)" sheetId="48" state="hidden" r:id="rId3"/>
  </sheets>
  <calcPr calcId="191029"/>
  <pivotCaches>
    <pivotCache cacheId="0"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177" i="48" l="1"/>
  <c r="Q177" i="48" s="1"/>
  <c r="P176" i="48"/>
  <c r="Q176" i="48" s="1"/>
  <c r="P175" i="48"/>
  <c r="Q175" i="48" s="1"/>
  <c r="Q174" i="48"/>
  <c r="Q173" i="48"/>
  <c r="Q172" i="48"/>
  <c r="Q171" i="48"/>
  <c r="P170" i="48"/>
  <c r="Q170" i="48" s="1"/>
  <c r="Q169" i="48"/>
  <c r="Q168" i="48"/>
  <c r="P167" i="48"/>
  <c r="Q167" i="48" s="1"/>
  <c r="Q166" i="48"/>
  <c r="P165" i="48"/>
  <c r="Q165" i="48" s="1"/>
  <c r="P164" i="48"/>
  <c r="Q164" i="48" s="1"/>
  <c r="P163" i="48"/>
  <c r="Q163" i="48" s="1"/>
  <c r="Q162" i="48"/>
  <c r="Q161" i="48"/>
  <c r="Q160" i="48"/>
  <c r="Q159" i="48"/>
  <c r="P158" i="48"/>
  <c r="Q158" i="48" s="1"/>
  <c r="Q157" i="48"/>
  <c r="Q156" i="48"/>
  <c r="Q155" i="48"/>
  <c r="Q154" i="48"/>
  <c r="Q153" i="48"/>
  <c r="P152" i="48"/>
  <c r="Q152" i="48" s="1"/>
  <c r="Q151" i="48"/>
  <c r="Q150" i="48"/>
  <c r="P149" i="48"/>
  <c r="Q149" i="48" s="1"/>
  <c r="Q148" i="48"/>
  <c r="Q147" i="48"/>
  <c r="Q146" i="48"/>
  <c r="Q145" i="48"/>
  <c r="Q144" i="48"/>
  <c r="Q143" i="48"/>
  <c r="Q142" i="48"/>
  <c r="Q141" i="48"/>
  <c r="Q140" i="48"/>
  <c r="Q139" i="48"/>
  <c r="Q138" i="48"/>
  <c r="Q137" i="48"/>
  <c r="Q136" i="48"/>
  <c r="Q133" i="48"/>
  <c r="Q132" i="48"/>
  <c r="Q131" i="48"/>
  <c r="Q130" i="48"/>
  <c r="Q125" i="48"/>
  <c r="Q124" i="48"/>
  <c r="Q123" i="48"/>
  <c r="Q122" i="48"/>
  <c r="Q121" i="48"/>
  <c r="Q120" i="48"/>
  <c r="Q119" i="48"/>
  <c r="Q118" i="48"/>
  <c r="Q117" i="48"/>
  <c r="Q116" i="48"/>
  <c r="Q115" i="48"/>
  <c r="Q114" i="48"/>
  <c r="Q113" i="48"/>
  <c r="Q112" i="48"/>
  <c r="Q111" i="48"/>
  <c r="Q110" i="48"/>
  <c r="Q109" i="48"/>
  <c r="Q108" i="48"/>
  <c r="Q107" i="48"/>
  <c r="Q106" i="48"/>
  <c r="Q105" i="48"/>
  <c r="Q104" i="48"/>
  <c r="Q103" i="48"/>
  <c r="Q102" i="48"/>
  <c r="Q101" i="48"/>
  <c r="Q100" i="48"/>
  <c r="Q99" i="48"/>
  <c r="Q98" i="48"/>
  <c r="Q96" i="48"/>
  <c r="Q95" i="48"/>
  <c r="Q94" i="48"/>
  <c r="Q93" i="48"/>
  <c r="Q92" i="48"/>
  <c r="Q91" i="48"/>
  <c r="Q90" i="48"/>
  <c r="Q89" i="48"/>
  <c r="Q88" i="48"/>
  <c r="Q87" i="48"/>
  <c r="Q86" i="48"/>
  <c r="Q84" i="48"/>
  <c r="Q83" i="48"/>
  <c r="Q82" i="48"/>
  <c r="Q81" i="48"/>
  <c r="Q80" i="48"/>
  <c r="Q79" i="48"/>
  <c r="Q77" i="48"/>
  <c r="Q75" i="48"/>
  <c r="Q72" i="48"/>
  <c r="Q71" i="48"/>
  <c r="Q70" i="48"/>
  <c r="Q69" i="48"/>
  <c r="Q68" i="48"/>
  <c r="Q67" i="48"/>
  <c r="Q66" i="48"/>
  <c r="Q65" i="48"/>
  <c r="Q64" i="48"/>
  <c r="Q63" i="48"/>
  <c r="Q62" i="48"/>
  <c r="Q61" i="48"/>
  <c r="Q60" i="48"/>
  <c r="Q58" i="48"/>
  <c r="Q57" i="48"/>
  <c r="Q55" i="48"/>
  <c r="Q54" i="48"/>
  <c r="Q53" i="48"/>
  <c r="Q52" i="48"/>
  <c r="Q51" i="48"/>
  <c r="Q49" i="48"/>
  <c r="Q48" i="48"/>
  <c r="Q47" i="48"/>
  <c r="Q45" i="48"/>
  <c r="Q44" i="48"/>
  <c r="Q43" i="48"/>
  <c r="Q42" i="48"/>
  <c r="Q41" i="48"/>
  <c r="Q40" i="48"/>
  <c r="Q39" i="48"/>
  <c r="Q38" i="48"/>
  <c r="Q37" i="48"/>
  <c r="Q36" i="48"/>
  <c r="Q35" i="48"/>
  <c r="Q34" i="48"/>
  <c r="Q32" i="48"/>
  <c r="Q30" i="48"/>
  <c r="Q28" i="48"/>
  <c r="Q26" i="48"/>
  <c r="Q25" i="48"/>
  <c r="Q24" i="48"/>
  <c r="Q23" i="48"/>
  <c r="Q22" i="48"/>
  <c r="Q21" i="48"/>
  <c r="Q20" i="48"/>
  <c r="Q19" i="48"/>
  <c r="Q18" i="48"/>
  <c r="Q17" i="48"/>
  <c r="Q16" i="48"/>
  <c r="Q15" i="48"/>
  <c r="Q14" i="48"/>
  <c r="Q13" i="48"/>
  <c r="Q12" i="48"/>
  <c r="Q9" i="48"/>
  <c r="Q8" i="48"/>
  <c r="Q7" i="48"/>
  <c r="Q6" i="48"/>
  <c r="Q4" i="48"/>
  <c r="J178" i="46"/>
  <c r="J177" i="46"/>
  <c r="J176" i="46"/>
  <c r="J171" i="46"/>
  <c r="J168" i="46"/>
  <c r="J166" i="46"/>
  <c r="J165" i="46"/>
  <c r="J164" i="46"/>
  <c r="J159" i="46"/>
  <c r="J153" i="46"/>
  <c r="J150" i="46"/>
</calcChain>
</file>

<file path=xl/sharedStrings.xml><?xml version="1.0" encoding="utf-8"?>
<sst xmlns="http://schemas.openxmlformats.org/spreadsheetml/2006/main" count="3213" uniqueCount="907">
  <si>
    <t xml:space="preserve">Аймаг, нийслэл </t>
  </si>
  <si>
    <t xml:space="preserve">Сум, дүүрэг </t>
  </si>
  <si>
    <t xml:space="preserve">эхлэх </t>
  </si>
  <si>
    <t xml:space="preserve">Дуусах </t>
  </si>
  <si>
    <t xml:space="preserve">Улаанбаатар </t>
  </si>
  <si>
    <t xml:space="preserve">Хөрөнгө оруулалт </t>
  </si>
  <si>
    <t xml:space="preserve">Архангай </t>
  </si>
  <si>
    <t xml:space="preserve">Баян-өлгий </t>
  </si>
  <si>
    <t xml:space="preserve">Цэнгэл </t>
  </si>
  <si>
    <t xml:space="preserve">Хөвсгөл </t>
  </si>
  <si>
    <t xml:space="preserve">Дорнод </t>
  </si>
  <si>
    <t xml:space="preserve">Хэрлэн </t>
  </si>
  <si>
    <t xml:space="preserve">Чингэлтэй </t>
  </si>
  <si>
    <t xml:space="preserve">Сүхбаатар </t>
  </si>
  <si>
    <t>Өмнөговь</t>
  </si>
  <si>
    <t>Төв</t>
  </si>
  <si>
    <t xml:space="preserve">Өвөрхангай </t>
  </si>
  <si>
    <t xml:space="preserve">Сэлэнгэ </t>
  </si>
  <si>
    <t xml:space="preserve">Хэнтий </t>
  </si>
  <si>
    <t xml:space="preserve">Булган </t>
  </si>
  <si>
    <t>Сүхбаатар</t>
  </si>
  <si>
    <t xml:space="preserve">Наран </t>
  </si>
  <si>
    <t>Дорноговь</t>
  </si>
  <si>
    <t>Дундговь</t>
  </si>
  <si>
    <t>Увс</t>
  </si>
  <si>
    <t>Завхан</t>
  </si>
  <si>
    <t xml:space="preserve">Улиастай </t>
  </si>
  <si>
    <t xml:space="preserve">Налайх </t>
  </si>
  <si>
    <t>Зуунмод</t>
  </si>
  <si>
    <t>Баянхонгор</t>
  </si>
  <si>
    <t xml:space="preserve">Баянзүрх </t>
  </si>
  <si>
    <t xml:space="preserve">Баянгол </t>
  </si>
  <si>
    <t xml:space="preserve">Хан-Уул </t>
  </si>
  <si>
    <t>Улаанхус</t>
  </si>
  <si>
    <t>Орхон</t>
  </si>
  <si>
    <t xml:space="preserve">Баян-Өндөр </t>
  </si>
  <si>
    <t>Булган</t>
  </si>
  <si>
    <t>Говь-Алтай</t>
  </si>
  <si>
    <t xml:space="preserve">Сонгинохайрхан </t>
  </si>
  <si>
    <t xml:space="preserve">Арвайхээр </t>
  </si>
  <si>
    <t xml:space="preserve">Мөрөн </t>
  </si>
  <si>
    <t>Өлгий</t>
  </si>
  <si>
    <t>Говьсүмбэр</t>
  </si>
  <si>
    <t>Ховд</t>
  </si>
  <si>
    <t xml:space="preserve">Жаргалант </t>
  </si>
  <si>
    <t xml:space="preserve">ТХААГ </t>
  </si>
  <si>
    <t xml:space="preserve">Есөнбулаг </t>
  </si>
  <si>
    <t xml:space="preserve">Мандал </t>
  </si>
  <si>
    <t xml:space="preserve">Жаргалан </t>
  </si>
  <si>
    <t>Төгрөг</t>
  </si>
  <si>
    <t xml:space="preserve">Хутаг-Өндөр </t>
  </si>
  <si>
    <t xml:space="preserve">Дуут </t>
  </si>
  <si>
    <t>Цэцэрлэг</t>
  </si>
  <si>
    <t>Талын сүлд ХХК 99800260</t>
  </si>
  <si>
    <t>Дархан-Уул</t>
  </si>
  <si>
    <t xml:space="preserve">Дархан </t>
  </si>
  <si>
    <t>АЗДТГ</t>
  </si>
  <si>
    <t>Сайнцагаан</t>
  </si>
  <si>
    <t>Баянтэс</t>
  </si>
  <si>
    <t xml:space="preserve">Төмөрбулаг </t>
  </si>
  <si>
    <t xml:space="preserve">Дэлгэр </t>
  </si>
  <si>
    <t>Шивээговь</t>
  </si>
  <si>
    <t>Сургуулийн барилгын өргөтгөл, 320 суудал /Өвөрхангай, Арвайхээр сум/</t>
  </si>
  <si>
    <t xml:space="preserve">НЗДТГ </t>
  </si>
  <si>
    <t xml:space="preserve">Галт </t>
  </si>
  <si>
    <t xml:space="preserve">Биндэр </t>
  </si>
  <si>
    <t>Цэцэн-Уул</t>
  </si>
  <si>
    <t>Замын-Үүд</t>
  </si>
  <si>
    <t xml:space="preserve">Их засвар </t>
  </si>
  <si>
    <t>Хатанбулаг</t>
  </si>
  <si>
    <t xml:space="preserve">Чандмань </t>
  </si>
  <si>
    <t xml:space="preserve">Цагааннуур </t>
  </si>
  <si>
    <t>Улаангом</t>
  </si>
  <si>
    <t xml:space="preserve">Эрдэнэдалай </t>
  </si>
  <si>
    <t>Хархорин</t>
  </si>
  <si>
    <t>Тоног төхөөрөмж</t>
  </si>
  <si>
    <t xml:space="preserve">Говь-Угтаал </t>
  </si>
  <si>
    <t>Ногооннуур</t>
  </si>
  <si>
    <t>Улсын хэмжээнд</t>
  </si>
  <si>
    <t>Ангилал</t>
  </si>
  <si>
    <t>Эрдэнэбулган</t>
  </si>
  <si>
    <t>Дашинчилэн</t>
  </si>
  <si>
    <t>Жаргалант</t>
  </si>
  <si>
    <t>Дархан</t>
  </si>
  <si>
    <t>Цагаанхайрхан</t>
  </si>
  <si>
    <t>Багануур</t>
  </si>
  <si>
    <t>Худалдан авах ажиллагааны журам</t>
  </si>
  <si>
    <t>Зарласан огноо</t>
  </si>
  <si>
    <t>Нээссэн огноо</t>
  </si>
  <si>
    <t>Зарласан/зарлаагүй</t>
  </si>
  <si>
    <t>Тендерийн дугаар</t>
  </si>
  <si>
    <t>Зарлаагүй</t>
  </si>
  <si>
    <t>Гүйцэтгэгч нэр</t>
  </si>
  <si>
    <t>Эхлэх хугацаа</t>
  </si>
  <si>
    <t>Дуусах хугацаа</t>
  </si>
  <si>
    <t>ор/суудал</t>
  </si>
  <si>
    <t>Хувь</t>
  </si>
  <si>
    <t>Төсөл арга хэмжээний нэр</t>
  </si>
  <si>
    <t>Цэцэрлэгийн барилга, 150 ор /Улаанбаатар, Сонгинохайрхан дүүрэг, 23 дугаар хороо/</t>
  </si>
  <si>
    <t>Энигма констракшн ХХК 93399393</t>
  </si>
  <si>
    <t>Хөх-Үзүүр ХХК 99110489, Инженер 88178577</t>
  </si>
  <si>
    <t>Динатос ХХК 99090901, 99223262</t>
  </si>
  <si>
    <t>Сургууль, цэцэрлэгийн тоног төхөөрөмж /Улаанбаатар, Сүхбаатар дүүрэг/</t>
  </si>
  <si>
    <t xml:space="preserve">Халиун </t>
  </si>
  <si>
    <t>ҮХ байгуулсан он, сар</t>
  </si>
  <si>
    <t>Гэрээ байгуулах эрх олгосон огноо</t>
  </si>
  <si>
    <t>Цахим системд тендерийн үр дүнг олон нийтэд нээлттэйгээр мэдээлсэн огноо</t>
  </si>
  <si>
    <t>Тендерт оролцогчдийн тоо</t>
  </si>
  <si>
    <t>Тендер шалгаруулалтын зарласан удаа</t>
  </si>
  <si>
    <t>Цахим/уламжлалт эсэх</t>
  </si>
  <si>
    <t>Шилэн дансан үр дүн орсон эсэх</t>
  </si>
  <si>
    <t>Хүчин чадал</t>
  </si>
  <si>
    <t xml:space="preserve">шинэ </t>
  </si>
  <si>
    <t>Дарцагт ноёд групп 88055535 70139099</t>
  </si>
  <si>
    <t>"Си Эйч Би Жи констракшн" ХХК 99117925, 98605555</t>
  </si>
  <si>
    <t>Мурап ХХК 99103987, 99428586</t>
  </si>
  <si>
    <t>XIII.1.2.16</t>
  </si>
  <si>
    <t>XIII.1.2.17</t>
  </si>
  <si>
    <t>XIII.1.2.18</t>
  </si>
  <si>
    <t>XIII.1.2.19</t>
  </si>
  <si>
    <t>XIII.1.2.20</t>
  </si>
  <si>
    <t>XIII.1.3.5</t>
  </si>
  <si>
    <t>XIII.1.3.6</t>
  </si>
  <si>
    <t>Цэцэрлэгийн барилга, 150 ор /Өвөрхангай, Арвайхээр сум/</t>
  </si>
  <si>
    <t>XIII.1.1.275</t>
  </si>
  <si>
    <t>XIII.1.3.7</t>
  </si>
  <si>
    <t>XIII.1.3.8</t>
  </si>
  <si>
    <t>XIII.1.3.9</t>
  </si>
  <si>
    <t>XIII.1.3.10</t>
  </si>
  <si>
    <t>XIII.1.3.11</t>
  </si>
  <si>
    <t>XIII.1.3.12</t>
  </si>
  <si>
    <t>XIII.1.3.13</t>
  </si>
  <si>
    <t>XIII.1.3.14</t>
  </si>
  <si>
    <t>XIII.1.3.15</t>
  </si>
  <si>
    <t>XIII.1.3.16</t>
  </si>
  <si>
    <t>XIII.1.3.17</t>
  </si>
  <si>
    <t>XIII.1.3.18</t>
  </si>
  <si>
    <t>XIII.1.1.234</t>
  </si>
  <si>
    <t>XIII.1.1.235</t>
  </si>
  <si>
    <t>XIII.1.1.236</t>
  </si>
  <si>
    <t>XIII.1.1.237</t>
  </si>
  <si>
    <t>XIII.1.1.238</t>
  </si>
  <si>
    <t>XIII.1.1.239</t>
  </si>
  <si>
    <t>XIII.1.1.240</t>
  </si>
  <si>
    <t>XIII.1.1.241</t>
  </si>
  <si>
    <t>XIII.1.1.242</t>
  </si>
  <si>
    <t>XIII.1.1.243</t>
  </si>
  <si>
    <t>XIII.1.1.244</t>
  </si>
  <si>
    <t>XIII.1.1.245</t>
  </si>
  <si>
    <t>XIII.1.1.246</t>
  </si>
  <si>
    <t>XIII.1.1.247</t>
  </si>
  <si>
    <t>XIII.1.1.248</t>
  </si>
  <si>
    <t>XIII.1.1.249</t>
  </si>
  <si>
    <t>XIII.1.1.250</t>
  </si>
  <si>
    <t>XIII.1.1.251</t>
  </si>
  <si>
    <t>XIII.1.1.252</t>
  </si>
  <si>
    <t>XIII.1.1.253</t>
  </si>
  <si>
    <t>XIII.1.1.254</t>
  </si>
  <si>
    <t>XIII.1.1.255</t>
  </si>
  <si>
    <t>XIII.1.1.256</t>
  </si>
  <si>
    <t>XIII.1.1.257</t>
  </si>
  <si>
    <t>XIII.1.1.258</t>
  </si>
  <si>
    <t>XIII.1.1.259</t>
  </si>
  <si>
    <t>XIII.1.1.260</t>
  </si>
  <si>
    <t>XIII.1.1.261</t>
  </si>
  <si>
    <t>XIII.1.1.262</t>
  </si>
  <si>
    <t>XIII.1.1.263</t>
  </si>
  <si>
    <t>XIII.1.1.264</t>
  </si>
  <si>
    <t>XIII.1.1.265</t>
  </si>
  <si>
    <t>XIII.1.1.266</t>
  </si>
  <si>
    <t>XIII.1.1.267</t>
  </si>
  <si>
    <t>XIII.1.1.268</t>
  </si>
  <si>
    <t>XIII.1.1.269</t>
  </si>
  <si>
    <t>XIII.1.1.270</t>
  </si>
  <si>
    <t>XIII.1.1.271</t>
  </si>
  <si>
    <t>XIII.1.1.272</t>
  </si>
  <si>
    <t>XIII.1.1.273</t>
  </si>
  <si>
    <t>XIII.1.1.274</t>
  </si>
  <si>
    <t>Уянга</t>
  </si>
  <si>
    <t>Хужирт</t>
  </si>
  <si>
    <t>Батцэнгэл</t>
  </si>
  <si>
    <t>Хяргас</t>
  </si>
  <si>
    <t>ТЭЗҮ</t>
  </si>
  <si>
    <t>XIII.1.2.15</t>
  </si>
  <si>
    <t>Сант өндөр ХХК 99019642</t>
  </si>
  <si>
    <t>Их эрин констракшн ХХК 80116000</t>
  </si>
  <si>
    <t>Хөхтас ХХК 99419091</t>
  </si>
  <si>
    <t>Хөх хайрхан трейд ХХК 99114502</t>
  </si>
  <si>
    <t>Тайлбар</t>
  </si>
  <si>
    <t>ТХААГ-т илгээсэн хүсэлт</t>
  </si>
  <si>
    <t xml:space="preserve">Нийт гэрээний дүн </t>
  </si>
  <si>
    <t>960 хүүхдийн ерөнхий боловсролын сургууль, 280 хүүхдийн цэцэрлэгийн барилга, сургууль, цэцэрлэгийн тоног төхөөрөмж, гадна инженерийн шугам сүлжээ, тохижилтын ажлын хамт худалдан авах /Улаанбаатар, Баянгол дүүрэг, 3 дугаар хороо, Нарны хороолол/</t>
  </si>
  <si>
    <t>Анагаахын шинжлэх ухааны үндэсний их сургуулийн барилгын өргөтгөл "Спорт заалны барилга" /Дархан-Уул, Дархан сум, 13 дугаар баг/</t>
  </si>
  <si>
    <t>Бага сургуулийн барилга, 160 суудал /Архангай, Эрдэнэбулган сум, 6 дугаар баг/</t>
  </si>
  <si>
    <t>Бага сургууль, цэцэрлэгийн цогцолборын барилга /Улаанбаатар, Багануур дүүрэг, 3 дугаар хороо/</t>
  </si>
  <si>
    <t>Бага сургууль, цэцэрлэгийн цогцолборын барилга /Улаанбаатар, Налайх дүүрэг, 4 дүгээр хороо/</t>
  </si>
  <si>
    <t>Бага сургууль, цэцэрлэгийн цогцолборын барилга /Улаанбаатар, Сонгинохайрхан дүүрэг, 21 дүгээр хороо/</t>
  </si>
  <si>
    <t>Бага сургууль, цэцэрлэгийн цогцолборын барилга /Улаанбаатар, Сонгинохайрхан дүүрэг, 33 дугаар хороо, Тахилтын эцэс/</t>
  </si>
  <si>
    <t>Бага сургууль, цэцэрлэгийн цогцолборын барилга /Улаанбаатар, Хан-Уул дүүрэг, 4 дүгээр хороо, Шинэ өргөө хороолол/</t>
  </si>
  <si>
    <t>Бага сургууль, цэцэрлэгийн цогцолборын барилга /Улаанбаатар, Хан-Уул дүүрэг, 8 дугаар хороо/</t>
  </si>
  <si>
    <t>Бага сургууль, цэцэрлэгийн цогцолборын барилга /Ховд, Жаргалант сум, 12 дугаар баг, Малчны хороолол/</t>
  </si>
  <si>
    <t>Багшийн хөгжил, судалгааны арга зүйн төвийн барилга /Архангай, Эрдэнэбулган сум/</t>
  </si>
  <si>
    <t>Багшийн хөгжлийн төвийн барилга /Ховд, Жаргалант сум/</t>
  </si>
  <si>
    <t>Багшийн хөгжлийн төвийн барилга худалдан авах /Дархан-Уул, Дархан сум/</t>
  </si>
  <si>
    <t>Дотуур байрны барилга буулгаж, шинээр барих, 160 ор /Говь-Алтай, Баян-Уул сум, 1 дүгээр баг/</t>
  </si>
  <si>
    <t>Дотуур байрны барилга буулгаж, шинээр барих, 160 ор /Төв, Бүрэн сум, 1 дүгээр баг/</t>
  </si>
  <si>
    <t>Дотуур байрны барилга, 100 ор /Баян-Өлгий, Алтанцөгц сум/</t>
  </si>
  <si>
    <t>Дотуур байрны барилга, 100 ор /Говь-Алтай, Халиун сум, 2 дугаар баг/</t>
  </si>
  <si>
    <t>Дотуур байрны барилга, 100 ор /Завхан, Цэцэн-Уул сум/</t>
  </si>
  <si>
    <t>Дотуур байрны барилга, 120 ор /Өмнөговь, Даланзадгад сум/</t>
  </si>
  <si>
    <t>Дотуур байрны барилга, 100 ор /Сүхбаатар, Түвшинширээ сум/</t>
  </si>
  <si>
    <t>Дотуур байрны барилга, 100 ор /Хөвсгөл, Шинэ-Идэр сум/</t>
  </si>
  <si>
    <t>Дотуур байрны барилга, 100 ор /Хэнтий, Хэрлэн сум, Тэмүүжин цогцолбор сургууль/</t>
  </si>
  <si>
    <t>Дотуур байрны барилга, 150 ор /Булган, Хутаг-Өндөр сум/</t>
  </si>
  <si>
    <t>Дотуур байрны барилга, 150 ор /Ховд, Манхан сум, Төгрөг гол баг/</t>
  </si>
  <si>
    <t>Дотуур байрны барилга, 160 ор /Дорнод, Баян-Уул сум/</t>
  </si>
  <si>
    <t>Дотуур байрны барилга, 160 ор /Төв, Зуунмод сум, 1 дүгээр баг/</t>
  </si>
  <si>
    <t>Дотуур байрны барилга, 160 ор /Хөвсгөл, Төмөрбулаг сум/</t>
  </si>
  <si>
    <t>Дотуур байрны барилга, 150 ор /Хөвсгөл, Цагаан-Уул сум, 6 дугаар баг/</t>
  </si>
  <si>
    <t>Дотуур байрны барилга, 100 ор /Увс, Наранбулаг сум/</t>
  </si>
  <si>
    <t>Спорт заалны барилга /Дорнод, Хэрлэн сум, 1 дүгээр сургууль/</t>
  </si>
  <si>
    <t>Спорт заалны барилга, 250 суудал /Өвөрхангай, Арвайхээр сум/</t>
  </si>
  <si>
    <t>Спорт заалны барилга, 250 суудал /Өвөрхангай, Хархорин сум, 1 дүгээр сургууль/</t>
  </si>
  <si>
    <t>Спорт заалны барилга, 250 суудал /Өвөрхангай, Хархорин сум, 2 дугаар сургууль/</t>
  </si>
  <si>
    <t>Сургуулийн барилга буулгаж, шинээр барих, 960 суудал /Улаанбаатар, Баянгол дүүрэг, 11 дүгээр хороо, 28 дугаар сургууль/</t>
  </si>
  <si>
    <t>Сургуулийн барилга худалдаж авах, 480 суудал /Сэлэнгэ, Мандал сум/</t>
  </si>
  <si>
    <t>Сургуулийн барилга, 160 суудал /Ховд, Мөнххайрхан сум/</t>
  </si>
  <si>
    <t>Сургуулийн барилга, 320 суудал /Дорноговь, Хатанбулаг сум, 5 дугаар баг/</t>
  </si>
  <si>
    <t>Сургуулийн барилга, 320 суудал /Увс, Завхан сум/</t>
  </si>
  <si>
    <t>Сургуулийн барилга, 320 суудал /Увс, Хяргас сум/</t>
  </si>
  <si>
    <t>Сургуулийн барилга, 320 суудал, спорт заал /Өвөрхангай, Хужирт сум/</t>
  </si>
  <si>
    <t>Сургуулийн барилга, 640 суудал /Дорноговь, Замын-Үүд сум/</t>
  </si>
  <si>
    <t>Сургуулийн барилга, 640 суудал /Завхан, Улиастай сум, 5 дугаар баг/</t>
  </si>
  <si>
    <t>Сургуулийн барилга, 640 суудал /Улаанбаатар, Налайх дүүрэг, 5 дугаар хороо/</t>
  </si>
  <si>
    <t>Сургуулийн барилга, 640 суудал, спорт заал /Дундговь, Сайнцагаан сум/</t>
  </si>
  <si>
    <t>Сургуулийн барилга, 640 суудал, спорт заал /Улаанбаатар, Баянзүрх дүүрэг, 26 дугаар хороо, Олимп хотхон/</t>
  </si>
  <si>
    <t>Сургуулийн барилга, 640 суудал, спорт заал /Хөвсгөл, Галт сум, 5 дугаар баг/</t>
  </si>
  <si>
    <t>Сургуулийн барилга, 640 суудал, спорт заал /Хөвсгөл, Жаргалант сум, 5 дугаар баг/</t>
  </si>
  <si>
    <t>Сургуулийн барилга, 960 суудал /Увс, Улаангом сум, 1 дүгээр сургууль/</t>
  </si>
  <si>
    <t>Сургуулийн барилга, 960 суудал, спорт заал /Улаанбаатар, Чингэлтэй дүүрэг, 17 дугаар хороо/</t>
  </si>
  <si>
    <t>Сургуулийн барилга, 960 суудал, спорт заал /Хөвсгөл, Мөрөн сум, 8 дугаар баг, Дэлгэрмөрөн цогцолбор сургууль/</t>
  </si>
  <si>
    <t>Сургуулийн барилга, спорт заал, 160 суудал /Архангай, Эрдэнэбулган сум, 4 дүгээр сургууль/</t>
  </si>
  <si>
    <t>Сургуулийн барилга, урлаг заал /Дорнод, Баяндун сум, 1 дүгээр баг/</t>
  </si>
  <si>
    <t>Сургуулийн барилгын өргөтгөл /Улаанбаатар, Сүхбаатар дүүрэг, 2 дугаар хороо, 31 дүгээр сургууль/</t>
  </si>
  <si>
    <t>Сургуулийн барилга, 320 суудал /Баян-Өлгий, Цэнгэл сум/</t>
  </si>
  <si>
    <t>Сургуулийн барилгын өргөтгөл, 320 суудал /Дархан-Уул, Дархан сум, 9 дүгээр сургууль/</t>
  </si>
  <si>
    <t>Сургуулийн барилгын өргөтгөл, 320 суудал /Орхон, Баян-Өндөр сум, Оюут баг/</t>
  </si>
  <si>
    <t>Сургуулийн барилгын өргөтгөл, 320 суудал /Сэлэнгэ, Цагааннуур сум, 3 дугаар баг/</t>
  </si>
  <si>
    <t>Сургуулийн барилгын өргөтгөл, 320 суудал, спорт заал /Хөвсгөл, Мөрөн сум, Титэм сургууль/</t>
  </si>
  <si>
    <t>Сургуулийн барилгын урлаг заал, номын сан бүхий өргөтгөлийн барилга /Өвөрхангай, Уянга сум/</t>
  </si>
  <si>
    <t>Сургуулийн хичээлийн байрны барилга, 160 суудал /Говь-Алтай, Дэлгэр сум, Гуулин тосгон/</t>
  </si>
  <si>
    <t>Сургуулийн дотуур байрны барилга, 100 ор /Ховд, Дуут сум/</t>
  </si>
  <si>
    <t>Сургуулийн дотуур байрны барилга, 30 ор /Баян-Өлгий, Ногооннуур сум, 2 дугаар баг/</t>
  </si>
  <si>
    <t>Сургуулийн дотуур байрны шинэчлэл, тохижилт /Увс, Ховд сум/</t>
  </si>
  <si>
    <t>Сургуулийн спорт заалны барилга /Баян-Өлгий, Булган сум, 4 дүгээр баг/</t>
  </si>
  <si>
    <t>Сургуулийн спорт заалны барилга /Говь-Алтай, Дарви сум/</t>
  </si>
  <si>
    <t>Сургуулийн спорт заалны барилга /Завхан, Отгон сум/</t>
  </si>
  <si>
    <t>Сургуулийн спорт заалны барилга /Завхан, Цагаанхайрхан сум/</t>
  </si>
  <si>
    <t>Сургууль, цэцэрлэгийн цогцолбор худалдан авах төслийн үлдэгдэл санхүүжилт /Улаанбаатар, Сонгинохайрхан дүүрэг, 29 дүгээр хороо/</t>
  </si>
  <si>
    <t>Тусгай хэрэгцээт хүүхдийн цэцэрлэгийн барилга, 150 ор /Улаанбаатар, Чингэлтэй дүүрэг/</t>
  </si>
  <si>
    <t>Хоол үйлдвэрлэлийн байрны барилга, их засвар /Улсын хэмжээнд/</t>
  </si>
  <si>
    <t>Цэцэрлэгийн барилга буулгаж, шинээр барих, 240 ор /Улаанбаатар, Баянзүрх дүүрэг, 5 дугаар хороо, 52 дугаар цэцэрлэг/</t>
  </si>
  <si>
    <t>Цэцэрлэгийн барилга буулгаж, шинээр барих, 240 ор /Улаанбаатар, Хан-Уул дүүрэг, 10 дугаар хороо, 49 дүгээр цэцэрлэг/</t>
  </si>
  <si>
    <t>Цэцэрлэгийн барилга буулгаж, шинээр барих, 240 ор /Улаанбаатар, Чингэлтэй дүүрэг, 6 дугаар хороо, 108 дугаар цэцэрлэг/</t>
  </si>
  <si>
    <t>Цэцэрлэгийн барилга буулгаж, шинээр барих, 240 ор /Улаанбаатар, Чингэлтэй дүүрэг, 6 дугаар хороо, 74 дүгээр цэцэрлэг/</t>
  </si>
  <si>
    <t>Цэцэрлэгийн барилга буулгаж, шинээр барих, 280 ор /Булган, Булган сум, 4 дүгээр цэцэрлэг/</t>
  </si>
  <si>
    <t>Цэцэрлэгийн барилга буулгаж, шинээр барих, 320 ор /Говь-Алтай, Есөнбулаг сум, Харзат баг, 6 дугаар цэцэрлэг/</t>
  </si>
  <si>
    <t>Цэцэрлэгийн барилга худалдан авах, 240 ор /Улаанбаатар, Сонгинохайрхан дүүрэг, 37 дугаар хороо/</t>
  </si>
  <si>
    <t>Цэцэрлэгийн барилга, 100 ор /Баян-Өлгий, Өлгий сум, 5 дугаар баг/</t>
  </si>
  <si>
    <t>Цэцэрлэгийн барилга, 150 ор /Архангай, Батцэнгэл сум, 1 дүгээр баг/</t>
  </si>
  <si>
    <t>Цэцэрлэгийн барилга, 150 ор /Архангай, Хотонт сум/</t>
  </si>
  <si>
    <t>Цэцэрлэгийн барилга, 150 ор /Баян-Өлгий, Сагсай сум, 5 дугаар баг/</t>
  </si>
  <si>
    <t>Цэцэрлэгийн барилга, 150 ор /Баян-Өлгий, Улаанхус сум/</t>
  </si>
  <si>
    <t>Цэцэрлэгийн барилга, 150 ор /Говьсүмбэр, Шивээговь сум, 1 дүгээр баг/</t>
  </si>
  <si>
    <t>Цэцэрлэгийн барилга, 150 ор /Дорнод, Хэрлэн сум, 11 дүгээр баг/</t>
  </si>
  <si>
    <t>Цэцэрлэгийн барилга, 150 ор /Дундговь, Дэлгэрцогт сум, 2 дугаар цэцэрлэг/</t>
  </si>
  <si>
    <t>Цэцэрлэгийн барилга, 150 ор /Дундговь, Сайнцагаан сум, 2 дугаар цэцэрлэг/</t>
  </si>
  <si>
    <t>Цэцэрлэгийн барилга, 150 ор /Дундговь, Эрдэнэдалай сум, 2 дугаар цэцэрлэг /</t>
  </si>
  <si>
    <t>Цэцэрлэгийн барилга, 150 ор /Төв, Жаргалант сум/</t>
  </si>
  <si>
    <t>Цэцэрлэгийн барилга, 150 ор /Улаанбаатар, Сонгинохайрхан дүүрэг, 43 дугаар хороо/</t>
  </si>
  <si>
    <t>Цэцэрлэгийн барилга, 150 ор /Ховд, Булган сум, Баянсудал баг/</t>
  </si>
  <si>
    <t>Цэцэрлэгийн барилга, 150 ор /Ховд, Жаргалант сум, Бичигт баг/</t>
  </si>
  <si>
    <t>Цэцэрлэгийн барилга, 150 ор /Хөвсгөл, Мөрөн сум, 7 дугаар цэцэрлэг/</t>
  </si>
  <si>
    <t>Цэцэрлэгийн барилга, 200 ор /Сэлэнгэ, Сүхбаатар сум, 4 дүгээр баг/</t>
  </si>
  <si>
    <t>Цэцэрлэгийн барилга, 200 ор /Улаанбаатар, Баянгол дүүрэг/</t>
  </si>
  <si>
    <t>Цэцэрлэгийн барилга, 200 ор /Улаанбаатар, Баянзүрх дүүрэг, 24 дүгээр хороо/</t>
  </si>
  <si>
    <t>Цэцэрлэгийн барилга, 200 ор /Улаанбаатар, Хан-Уул дүүрэг, 18 дугаар хороо/</t>
  </si>
  <si>
    <t>Цэцэрлэгийн барилга, 200 ор /Хэнтий, Биндэр сум/</t>
  </si>
  <si>
    <t>Цэцэрлэгийн барилга, 240 ор /Улаанбаатар, Баянзүрх дүүрэг, 2 дугаар хороо/</t>
  </si>
  <si>
    <t>Цэцэрлэгийн барилга, 240 ор /Улаанбаатар, Сонгинохайрхан дүүрэг, 40 дүгээр хороо/</t>
  </si>
  <si>
    <t>Цэцэрлэгийн барилга, 240 ор /Улаанбаатар, Сонгинохайрхан дүүрэг, 42 дугаар хороо/</t>
  </si>
  <si>
    <t>Цэцэрлэгийн барилга, 50 ор /Улаанбаатар, Баянгол дүүрэг, 9 дүгээр хороо, Өргөө цэцэрлэг/</t>
  </si>
  <si>
    <t>Цэцэрлэгийн барилга, 50 ор /Улаанбаатар, Сүхбаатар дүүрэг/</t>
  </si>
  <si>
    <t>Цэцэрлэгийн барилга, 75 ор /Говь-Алтай, Чандмань сум/</t>
  </si>
  <si>
    <t>Цэцэрлэгийн барилга, 100 ор /Сүхбаатар, Наран сум, 3 дугаар баг/</t>
  </si>
  <si>
    <t>Цэцэрлэгийн барилга, 75 ор /Ховд, Жаргалант сум, Алагтолгой баг/</t>
  </si>
  <si>
    <t>Цэцэрлэгийн барилгын өргөтгөл /Дархан-Уул, Дархан сум/</t>
  </si>
  <si>
    <t>Цэцэрлэгийн барилгын өргөтгөл, 200 ор /Хэнтий , Хэрлэн сум, 1 дүгээр цэцэрлэг/</t>
  </si>
  <si>
    <t>Цэцэрлэгийн барилгын өргөтгөл, 150 ор /Архангай, Жаргалант сум/</t>
  </si>
  <si>
    <t>Цэцэрлэгийн барилгын өргөтгөл, 50 ор /Өвөрхангай, Баянгол сум, 6 дугаар баг/</t>
  </si>
  <si>
    <t>Цэцэрлэгийн барилгын өргөтгөл, 50 ор /Өвөрхангай, Хайрхандулаан сум, 6 дугаар баг/</t>
  </si>
  <si>
    <t>Цэцэрлэгийн барилгын өргөтгөл, 50 ор /Өвөрхангай, Хархорин сум/</t>
  </si>
  <si>
    <t>Цэцэрлэгийн барилгын өргөтгөл, 50 ор /Хэнтий, Жаргалтхаан сум, 5 дугаар баг/</t>
  </si>
  <si>
    <t>Цэцэрлэгийн барилгын өргөтгөл, 50 ор /Хэнтий, Хэрлэн сум, 5 дугаар цэцэрлэг/</t>
  </si>
  <si>
    <t>Дотуур байрны барилга, 150 ор /Булган, Дашинчилэн сум/</t>
  </si>
  <si>
    <t>Нийтийн биеийн тамирын талбай /Увс, Улаангом сум, 9 дүгээр баг, 6 дугаар сургууль/</t>
  </si>
  <si>
    <t>Сургуулийн барилга, 640 суудал /Улаанбаатар, Хан-Уул дүүрэг, 8 дугаар хороо/</t>
  </si>
  <si>
    <t>Сургуулийн барилгыг буулгаж, шинээр барих 640 суудал /Улаанбаатар, Баянгол дүүрэг, 93 дугаар сургууль/</t>
  </si>
  <si>
    <t>Сургуулийн дотуур байрны барилга, 80 ор /Дундговь, Говь-Угтаал сум/</t>
  </si>
  <si>
    <t>Цэцэрлэгийн барилга худалдан авах, 300 ор /Улаанбаатар, Баянгол дүүрэг, 24 дүгээр хороо/</t>
  </si>
  <si>
    <t>Цэцэрлэгийн барилгын өргөтгөл /Архангай, Ихтамир сум/</t>
  </si>
  <si>
    <t>XIII.1.1.276</t>
  </si>
  <si>
    <t>XIII.1.1.277</t>
  </si>
  <si>
    <t>XIII.1.1.278</t>
  </si>
  <si>
    <t>XIII.1.1.279</t>
  </si>
  <si>
    <t>XIII.1.1.280</t>
  </si>
  <si>
    <t>XIII.1.1.281</t>
  </si>
  <si>
    <t>XIII.1.1.282</t>
  </si>
  <si>
    <t>XIII.1.1.283</t>
  </si>
  <si>
    <t>XIII.1.1.284</t>
  </si>
  <si>
    <t>XIII.1.1.285</t>
  </si>
  <si>
    <t>XIII.1.1.286</t>
  </si>
  <si>
    <t>XIII.1.1.287</t>
  </si>
  <si>
    <t>XIII.1.1.288</t>
  </si>
  <si>
    <t>XIII.1.1.289</t>
  </si>
  <si>
    <t>XIII.1.1.290</t>
  </si>
  <si>
    <t>XIII.1.1.291</t>
  </si>
  <si>
    <t>XIII.1.1.292</t>
  </si>
  <si>
    <t>XIII.1.1.293</t>
  </si>
  <si>
    <t>XIII.1.1.294</t>
  </si>
  <si>
    <t>XIII.1.1.295</t>
  </si>
  <si>
    <t>XIII.1.1.296</t>
  </si>
  <si>
    <t>XIII.1.1.297</t>
  </si>
  <si>
    <t>XIII.1.1.298</t>
  </si>
  <si>
    <t>XIII.1.1.299</t>
  </si>
  <si>
    <t>XIII.1.1.300</t>
  </si>
  <si>
    <t>XIII.1.1.301</t>
  </si>
  <si>
    <t>XIII.1.1.302</t>
  </si>
  <si>
    <t>XIII.1.1.303</t>
  </si>
  <si>
    <t>XIII.1.1.304</t>
  </si>
  <si>
    <t>XIII.1.1.305</t>
  </si>
  <si>
    <t>XIII.1.1.306</t>
  </si>
  <si>
    <t>XIII.1.1.307</t>
  </si>
  <si>
    <t>XIII.1.1.308</t>
  </si>
  <si>
    <t>XIII.1.1.309</t>
  </si>
  <si>
    <t>XIII.1.1.310</t>
  </si>
  <si>
    <t>XIII.1.1.311</t>
  </si>
  <si>
    <t>XIII.1.1.312</t>
  </si>
  <si>
    <t>XIII.1.1.313</t>
  </si>
  <si>
    <t>XIII.1.1.314</t>
  </si>
  <si>
    <t>XIII.1.1.315</t>
  </si>
  <si>
    <t>XIII.1.1.316</t>
  </si>
  <si>
    <t>XIII.1.1.317</t>
  </si>
  <si>
    <t>XIII.1.1.318</t>
  </si>
  <si>
    <t>XIII.1.1.319</t>
  </si>
  <si>
    <t>XIII.1.1.320</t>
  </si>
  <si>
    <t>XIII.1.1.321</t>
  </si>
  <si>
    <t>XIII.1.1.322</t>
  </si>
  <si>
    <t>XIII.1.1.323</t>
  </si>
  <si>
    <t>XIII.1.1.324</t>
  </si>
  <si>
    <t>XIII.1.1.325</t>
  </si>
  <si>
    <t>XIII.1.1.326</t>
  </si>
  <si>
    <t>XIII.1.1.327</t>
  </si>
  <si>
    <t>XIII.1.1.328</t>
  </si>
  <si>
    <t>XIII.1.1.329</t>
  </si>
  <si>
    <t>XIII.1.1.330</t>
  </si>
  <si>
    <t>XIII.1.1.331</t>
  </si>
  <si>
    <t>XIII.1.1.332</t>
  </si>
  <si>
    <t>XIII.1.1.333</t>
  </si>
  <si>
    <t>XIII.1.1.334</t>
  </si>
  <si>
    <t>XIII.1.1.335</t>
  </si>
  <si>
    <t>XIII.1.1.336</t>
  </si>
  <si>
    <t>XIII.1.1.337</t>
  </si>
  <si>
    <t>XIII.1.1.338</t>
  </si>
  <si>
    <t>XIII.1.1.339</t>
  </si>
  <si>
    <t>XIII.1.1.340</t>
  </si>
  <si>
    <t>XIII.1.1.341</t>
  </si>
  <si>
    <t>XIII.1.1.342</t>
  </si>
  <si>
    <t>XIII.1.1.343</t>
  </si>
  <si>
    <t>XIII.1.1.344</t>
  </si>
  <si>
    <t>XIII.1.1.345</t>
  </si>
  <si>
    <t>XIII.1.1.346</t>
  </si>
  <si>
    <t>XIII.1.1.347</t>
  </si>
  <si>
    <t>XIII.1.1.348</t>
  </si>
  <si>
    <t>XIII.1.1.349</t>
  </si>
  <si>
    <t>XIII.1.1.350</t>
  </si>
  <si>
    <t>XIII.1.1.351</t>
  </si>
  <si>
    <t>XIII.1.1.352</t>
  </si>
  <si>
    <t>XIII.1.1.353</t>
  </si>
  <si>
    <t>XIII.1.1.354</t>
  </si>
  <si>
    <t>XIII.1.1.355</t>
  </si>
  <si>
    <t>XIII.1.1.356</t>
  </si>
  <si>
    <t>XIII.1.1.357</t>
  </si>
  <si>
    <t>XIII.1.1.358</t>
  </si>
  <si>
    <t>XIII.1.1.359</t>
  </si>
  <si>
    <t>XIII.1.1.360</t>
  </si>
  <si>
    <t>XIII.1.1.361</t>
  </si>
  <si>
    <t>XIII.1.1.362</t>
  </si>
  <si>
    <t>XIII.1.1.363</t>
  </si>
  <si>
    <t>XIII.1.1.364</t>
  </si>
  <si>
    <t>XIII.1.1.365</t>
  </si>
  <si>
    <t>XIII.1.1.366</t>
  </si>
  <si>
    <t>XIII.1.1.367</t>
  </si>
  <si>
    <t>Анагаахын шинжлэх ухааны их сургуулийн Дархан-Уул аймаг дахь Анагаахын сургуулийн дотуур байрны барилгын их засвар /Дархан-Уул, Дархан сум/</t>
  </si>
  <si>
    <t>Хөдөө, аж ахуйн их сургуулийн харьяа Агроэкологи, бизнесийн сургуулийн барилгын их засвар /Дархан-Уул, Дархан сум/</t>
  </si>
  <si>
    <t>Хүүхдийн тоглоомын талбайн тохижилт /Улаанбаатар, Сүхбаатар дүүрэг, 3 дугаар хороо, 68 дугаар цэцэрлэг/</t>
  </si>
  <si>
    <t>Цэцэрлэг, сургуулиудын гадна талбайн тохижилт, ногоон байгууламж /Улаанбаатар, Чингэлтэй дүүрэг/</t>
  </si>
  <si>
    <t>Цэцэрлэгүүдийн шүдний кабинет, тохижилт /Улаанбаатар, Чингэлтэй дүүрэг/</t>
  </si>
  <si>
    <t>Шинжлэх ухаан, технологийн их сургуулийн Дархан-Уул аймаг дахь Технологийн сургуулийн барилгын их засвар /Дархан-Уул, Дархан сум/</t>
  </si>
  <si>
    <t>Политехникийн коллежийн барилгын дээврийн засвар /Дорнод/</t>
  </si>
  <si>
    <t>XIII.2.2.1</t>
  </si>
  <si>
    <t>Эрдэнэт шинжлэх ухаан технологийн паркийн техник, эдийн засгийн үндэслэл /Орхон, Баян-Өндөр сум/</t>
  </si>
  <si>
    <t>XIII.3.4.1</t>
  </si>
  <si>
    <t>"Их соёл - Эх үндэс" төсөл хөтөлбөр /Дундговь, Говьсүмбэр/</t>
  </si>
  <si>
    <t>Багш хөгжлийн танхимын тоног төхөөрөмж, тохижилт /Улаанбаатар, Чингэлтэй дүүрэг/</t>
  </si>
  <si>
    <t>Боловсролын байгууллагуудын тоног төхөөрөмж /Төв/</t>
  </si>
  <si>
    <t>Боловсролын салбарын тоног төхөөрөмж /Баянхонгор/</t>
  </si>
  <si>
    <t>Боловсролын салбарын тоног төхөөрөмж /Улаанбаатар, Баянгол дүүрэг/</t>
  </si>
  <si>
    <t>Боловсролын салбарын тоног төхөөрөмж /Улсын хэмжээнд/</t>
  </si>
  <si>
    <t>Боловсролын салбарын тоног төхөөрөмж /Хөвсгөл/</t>
  </si>
  <si>
    <t>Боловсролын хүртээмж, чанарыг сайжруулах тоног төхөөрөмж /Архангай/</t>
  </si>
  <si>
    <t>Ерөнхий боловсролын сургуулийн сурагчдад зориулсан автобус /Улаанбаатар, Хан-Уул дүүрэг/</t>
  </si>
  <si>
    <t>Ерөнхий боловсролын сургуулийн технологийн кабинетийн тоног төхөөрөмж /Увс, Тэс, Баруунтуруун, Улаангом сум/</t>
  </si>
  <si>
    <t>Ерөнхий боловсролын сургуулийн тоног төхөөрөмж /Завхан/</t>
  </si>
  <si>
    <t>Ерөнхий боловсролын сургуулийн хөгжмийн танхимын тоног төхөөрөмж /Завхан/</t>
  </si>
  <si>
    <t>Ерөнхий боловсролын сургуулиудын анги танхим, багш нарын өрөөний тохижилт, тоног төхөөрөмж /Дархан-Уул, Дархан сум/</t>
  </si>
  <si>
    <t>Ерөнхий боловсролын сургуулиудын сургалтын тоног төхөөрөмж /Дархан-Уул/</t>
  </si>
  <si>
    <t>Малчдын хүүхдийн боловсролыг дэмжих хөтөлбөрийн тоног төхөөрөмж /Баянхонгор/</t>
  </si>
  <si>
    <t>Сургуулийн гал тогооны тоног төхөөрөмжийн шинэчлэл /Улаанбаатар, Сонгинохайрхан дүүрэг, 12, 62, 67, 74, 76, 104, 105, 121, 129, 143, 151, 153, Ирээдүй, Өнөр, Хөгжил сургууль/</t>
  </si>
  <si>
    <t>Сургуулийн өмнөх боловсролын байгууллагын тоног төхөөрөмж /Завхан/</t>
  </si>
  <si>
    <t>Сургуулийн өмнөх боловсролын байгууллагын тоног төхөөрөмж /Улаанбаатар, Баянзүрх дүүрэг, 1, 2, 3, 7, 9, 10, 11, 12, 17, 19, 20, 21, 22, 23, 24, 27, 28 дугаар хороо/</t>
  </si>
  <si>
    <t>Сургуулийн тоног төхөөрөмж /Баян-Өлгий, Өлгий сум, 1, 2, 3, 4, 5, 6, 8 дугаар сургууль/</t>
  </si>
  <si>
    <t>Сургууль, цэцэрлэгийн тоног төхөөрөмж /Дундговь/</t>
  </si>
  <si>
    <t>Сургууль, цэцэрлэгийн тоног төхөөрөмж /Өмнөговь/</t>
  </si>
  <si>
    <t>Цэцэрлэгүүдийн биеийн тамирын талбайн тоног төхөөрөмж, тохижилт /Улаанбаатар, Чингэлтэй дүүрэг/</t>
  </si>
  <si>
    <t>Ерөнхий боловсролын сургуулийн сурагчдын хоцрогдол арилгахад шаардлагатай тоног төхөөрөмж /Завхан/</t>
  </si>
  <si>
    <t>Сургуулийн автобус худалдан авах /Улаанбаатар, Баянзүрх дүүрэг, 27 дугаар хороо/</t>
  </si>
  <si>
    <t>Сургуулийн өмнөх боловсрол болон ерөнхий боловсролын сургуулийг дэмжих тоног төхөөрөмж /Орхон, Баян Өндөр, Жаргалант сум/</t>
  </si>
  <si>
    <t>XIII.1.3.19</t>
  </si>
  <si>
    <t>XIII.1.3.20</t>
  </si>
  <si>
    <t>XIII.1.3.21</t>
  </si>
  <si>
    <t>XIII.1.3.22</t>
  </si>
  <si>
    <t>XIII.1.3.23</t>
  </si>
  <si>
    <t>XIII.1.3.24</t>
  </si>
  <si>
    <t>XIII.1.3.25</t>
  </si>
  <si>
    <t>XIII.1.3.26</t>
  </si>
  <si>
    <t>XIII.1.3.27</t>
  </si>
  <si>
    <t>XIII.1.3.28</t>
  </si>
  <si>
    <t>XIII.1.3.29</t>
  </si>
  <si>
    <t>XIII.1.3.30</t>
  </si>
  <si>
    <t>XIII.1.3.31</t>
  </si>
  <si>
    <t>XIII.1.3.32</t>
  </si>
  <si>
    <t>XIII.1.3.33</t>
  </si>
  <si>
    <t>XIII.1.3.34</t>
  </si>
  <si>
    <t>Боловсрол, шинжлэх ухааны салбарын тоног төхөөрөмж /Өвөрхангай/</t>
  </si>
  <si>
    <t>Дархан-уул</t>
  </si>
  <si>
    <t>багануур</t>
  </si>
  <si>
    <t>Хайрхандулаан</t>
  </si>
  <si>
    <t>ХАА зохион байгуулж байгаа газар</t>
  </si>
  <si>
    <t>ТЕЗ</t>
  </si>
  <si>
    <t>Даланзапгад</t>
  </si>
  <si>
    <t xml:space="preserve">баян-уул </t>
  </si>
  <si>
    <t>2022.08.01</t>
  </si>
  <si>
    <t>Цэцэрлэгийн барилга буулгаж, шинээр барих, 150 ор /Баянхонгор, Баянхонгор сум, 3 дугаар баг, "Дуурсах" 2 дугаар цэцэрлэг/</t>
  </si>
  <si>
    <t xml:space="preserve">Гурванбулаг сод ХХК 88115744 99082446
</t>
  </si>
  <si>
    <t>Цэцэрлэгийн барилга, 100 ор /Дархан-Уул, Хонгор сум, Салхит баг/</t>
  </si>
  <si>
    <t>Бага сургуулийн барилга, 160 суудал /Баян-Өлгий, Ногооннуур сум, 6 дугаар баг/</t>
  </si>
  <si>
    <t>Сургуулийн барилга буулгаж, шинээр барих, спорт заал, 960 суудал /Орхон, Баян-Өндөр сум, 3 дугаар сургууль/</t>
  </si>
  <si>
    <t>Шинээр баригдаж байгаа сургуулийн дотуур байрны барилгын гадна инженерийн шугам сүлжээ /Говь-Алтай, Жаргалан сум/</t>
  </si>
  <si>
    <t>Шинээр баригдаж байгаа сургуулийн дотуур байрны барилгын гадна инженерийн шугам сүлжээ /Говь-Алтай, Төгрөг сум/</t>
  </si>
  <si>
    <t>Шинээр баригдаж байгаа сургууль, цэцэрлэгийн барилгын гадна инженерийн шугам сүлжээ /Говь-Алтай, Дэлгэр сум/</t>
  </si>
  <si>
    <t>Сургуулийн барилгын уурын зуух, шугам /Архангай, Цэцэрлэг сум/</t>
  </si>
  <si>
    <t>Ерөнхий боловсролын сургуулийн физик, хими, технологийн лабораторийн тоног төхөөрөмж /Сэлэнгэ/</t>
  </si>
  <si>
    <t>Цэцэрлэгийн гал тогооны тоног төхөөрөмжийн шинэчлэл /Улаанбаатар, Сонгинохайрхан дүүрэг, 38, 78, 99, 101, 104, 105, 106, 107, 111, 112, 113, 117, 118, 119, 125, 127, 163, 170, 176, 192, 214, 227, 252, 261, 264, 286, 294, 303, 306 дугаар цэцэрлэг/</t>
  </si>
  <si>
    <t>Хүслэнт Хүдэр ХХК  99062980, 88013977</t>
  </si>
  <si>
    <t>Энх баялаг констракшн ХХК 88058636. 88116606</t>
  </si>
  <si>
    <t>"Минж проперти" ХХК, 99373477, 99025200</t>
  </si>
  <si>
    <t>"Дархан трейд" ХХК, 99119019, 99102821, 99991288</t>
  </si>
  <si>
    <t>Алтайн бумбат өргөө ХХК, 99055511</t>
  </si>
  <si>
    <t>Наранбулаг</t>
  </si>
  <si>
    <t>Мөнххайрхан</t>
  </si>
  <si>
    <t xml:space="preserve"> Жаргалант</t>
  </si>
  <si>
    <t xml:space="preserve"> Баяндун</t>
  </si>
  <si>
    <t>Ихтамир</t>
  </si>
  <si>
    <t xml:space="preserve"> Жаргалтхаан</t>
  </si>
  <si>
    <t xml:space="preserve">Дэлгэрцогт </t>
  </si>
  <si>
    <t xml:space="preserve">Сагсай </t>
  </si>
  <si>
    <t xml:space="preserve"> Хотонт </t>
  </si>
  <si>
    <t xml:space="preserve"> Хонгор </t>
  </si>
  <si>
    <t xml:space="preserve"> Отгон</t>
  </si>
  <si>
    <t>Дарви</t>
  </si>
  <si>
    <t>Цаст оргил констракшн ХХК</t>
  </si>
  <si>
    <t>2022.02.25</t>
  </si>
  <si>
    <t>2022.12.30</t>
  </si>
  <si>
    <t>2022.02.17</t>
  </si>
  <si>
    <t>2023.12.30</t>
  </si>
  <si>
    <t>Ханжаргалант стоунс ХХК, Төгсхурц констракшн ХХК түншлэл</t>
  </si>
  <si>
    <t>2022.03.03</t>
  </si>
  <si>
    <t>2024.07.01</t>
  </si>
  <si>
    <t>ОР</t>
  </si>
  <si>
    <t>ор</t>
  </si>
  <si>
    <t>Суудал</t>
  </si>
  <si>
    <t>Ор</t>
  </si>
  <si>
    <t>Row Labels</t>
  </si>
  <si>
    <t>Гэрээ байгуулсан</t>
  </si>
  <si>
    <t>Алтанцөгц</t>
  </si>
  <si>
    <t>Манхан</t>
  </si>
  <si>
    <t>Шинэ-Идэр</t>
  </si>
  <si>
    <t>Цагаан-Уул</t>
  </si>
  <si>
    <t>д/д</t>
  </si>
  <si>
    <t xml:space="preserve">Шинэ /шилжих </t>
  </si>
  <si>
    <t>Албан бус боловсролын төвийн барилга /Сэлэнгэ, Баруунбүрэн сум/</t>
  </si>
  <si>
    <t>Grand Total</t>
  </si>
  <si>
    <t>2022.09.01</t>
  </si>
  <si>
    <t>2022.09.30</t>
  </si>
  <si>
    <t>2022.08.31</t>
  </si>
  <si>
    <t>2022.08.30</t>
  </si>
  <si>
    <t>2022.07.30</t>
  </si>
  <si>
    <t>2022.08.15</t>
  </si>
  <si>
    <t>2022.07.29</t>
  </si>
  <si>
    <t>2022.07.20</t>
  </si>
  <si>
    <t>Эй ди констракшн ХХК</t>
  </si>
  <si>
    <t>Голден лайт групп ХХК</t>
  </si>
  <si>
    <t>Үнэлгээ хийгдэж байна</t>
  </si>
  <si>
    <t>Дахин зарлах</t>
  </si>
  <si>
    <t>2022.03.25</t>
  </si>
  <si>
    <t>Бүрэн</t>
  </si>
  <si>
    <t xml:space="preserve"> Төгсхурц консалтинг ХХК</t>
  </si>
  <si>
    <t>Киндер парадайс ХХК</t>
  </si>
  <si>
    <t>Саммит компьютер технологи ХХК</t>
  </si>
  <si>
    <t>Тендер зарласан</t>
  </si>
  <si>
    <t>2022.03.11</t>
  </si>
  <si>
    <t>2023.08.30</t>
  </si>
  <si>
    <t>2022.02.21</t>
  </si>
  <si>
    <t>2023.07.30</t>
  </si>
  <si>
    <t>2022.03.23</t>
  </si>
  <si>
    <t>2023.08.01</t>
  </si>
  <si>
    <t>2022.03.28</t>
  </si>
  <si>
    <t>2023.06.30</t>
  </si>
  <si>
    <t>2022.03.22</t>
  </si>
  <si>
    <t>2023.08.15</t>
  </si>
  <si>
    <t>2022.03.30</t>
  </si>
  <si>
    <t>2024.09.01</t>
  </si>
  <si>
    <t>2022.03.31</t>
  </si>
  <si>
    <t>2022.03.10</t>
  </si>
  <si>
    <t>2023.09.28</t>
  </si>
  <si>
    <t>2022.04.04</t>
  </si>
  <si>
    <t>2023.09.01</t>
  </si>
  <si>
    <t>Гүйцэтгэлийн хувь</t>
  </si>
  <si>
    <t>Солармед монгол” ХХК 88102373 70000408 91112111</t>
  </si>
  <si>
    <t>"Сод-Ээл" ХХК, 95322347 99891111</t>
  </si>
  <si>
    <t>Өлкей констракшн ХХК 99222186 88093996 89222186</t>
  </si>
  <si>
    <t>Эйч Ар Ви констракшн ХХК 99110249  99079854 99102974</t>
  </si>
  <si>
    <t>Гүйцэтгэлийн баталгаа</t>
  </si>
  <si>
    <t>2022.04.14</t>
  </si>
  <si>
    <t>2024.09.02</t>
  </si>
  <si>
    <t>Мандалт констракшн ХХК 99443167 99076296 77636667</t>
  </si>
  <si>
    <t>ТЭД констракшн ХХК 99118604 99008559 88119869</t>
  </si>
  <si>
    <t>Вивазоне ХХК 99803113 99106329</t>
  </si>
  <si>
    <t>Толхын ойл ХХК 99432115 99310155</t>
  </si>
  <si>
    <t>Хатантүнхэл ХХК 91431111 99113516</t>
  </si>
  <si>
    <t>Интел хаитек ХХК 91913500 99906080 90459025</t>
  </si>
  <si>
    <t>2022.04.20</t>
  </si>
  <si>
    <t>2023.10.01</t>
  </si>
  <si>
    <t>Тэмүүлэх гал ХХК 99665458 99981696</t>
  </si>
  <si>
    <t>Увс өгөөмөр өгөөж ХХК 99098851 95959503 99771038</t>
  </si>
  <si>
    <t>Нур Едил ХХК  88888633</t>
  </si>
  <si>
    <t>2022.04.15</t>
  </si>
  <si>
    <t>Бага сургууль, цэцэрлэгийн цогцолборын барилга /Улаанбаатар, Баянгол дүүрэг, 10 дугаар хороо/</t>
  </si>
  <si>
    <t>Халзан хайрхан ХХК  99926464 88111730</t>
  </si>
  <si>
    <t>Ерөнхий боловсролын Оргил сургууль 99020736</t>
  </si>
  <si>
    <t>Их-Үен ХХК 99993017 89577559</t>
  </si>
  <si>
    <t>"Эсгэл" ХХК 99043435 99666323</t>
  </si>
  <si>
    <t xml:space="preserve"> Олон тоосго ХХК 99990365 99013335</t>
  </si>
  <si>
    <t>Холчжинчин ХХК 99046610</t>
  </si>
  <si>
    <t>2022.03.15</t>
  </si>
  <si>
    <t>2022.06.01</t>
  </si>
  <si>
    <t>2022.02.22</t>
  </si>
  <si>
    <t>2023.10.31</t>
  </si>
  <si>
    <t>2023.08.31</t>
  </si>
  <si>
    <t>2023.09.05</t>
  </si>
  <si>
    <t>2022.04.26</t>
  </si>
  <si>
    <t>2022.04.27</t>
  </si>
  <si>
    <t>2023.07.31</t>
  </si>
  <si>
    <t>Жаргалант рашаант ХХК 99072102</t>
  </si>
  <si>
    <t>2023.08.10</t>
  </si>
  <si>
    <t>Бэст вүүдэн хаус ХХК 99049616 99031572</t>
  </si>
  <si>
    <t>Вокомконстракшн ХХК</t>
  </si>
  <si>
    <t>Хөхтавилан ХХК</t>
  </si>
  <si>
    <t xml:space="preserve"> Нармаржан ХХК</t>
  </si>
  <si>
    <t>Еба констракшн ХХК</t>
  </si>
  <si>
    <t>Сүмт өргөө ХХК</t>
  </si>
  <si>
    <t>Хөххайрхан трейд ХХК</t>
  </si>
  <si>
    <t>Алхими ХХК</t>
  </si>
  <si>
    <t>Монхауз ХХК</t>
  </si>
  <si>
    <t>Идэрживаа ХХК</t>
  </si>
  <si>
    <t>Билгүүн од констракшн ХХК</t>
  </si>
  <si>
    <t>Газрын гагнаас ХХК</t>
  </si>
  <si>
    <t>Монтех дистрибьюшн ХХК</t>
  </si>
  <si>
    <t>Буянтынборгио ХХК</t>
  </si>
  <si>
    <t>Санкомаркетинг монголиа ХХК</t>
  </si>
  <si>
    <t>Фючерскүүл монголиа ХХК
Монтех дистрибьюшн ХХК</t>
  </si>
  <si>
    <t xml:space="preserve"> Ганнэгдэл ХХК</t>
  </si>
  <si>
    <t xml:space="preserve"> Хашхан ХХК /3 багц*/
ХАК трейд ХХК /1 багц/</t>
  </si>
  <si>
    <t>2022.04.11</t>
  </si>
  <si>
    <t>Гэрээ байгуулах эрх олгосон</t>
  </si>
  <si>
    <t>Цэгц мандал ХХК</t>
  </si>
  <si>
    <t>Манхан Уст ХХК</t>
  </si>
  <si>
    <t>Ай ти зоне ХХК</t>
  </si>
  <si>
    <t>Гранд слаб ХХК</t>
  </si>
  <si>
    <t>Асудконстракш ХХК</t>
  </si>
  <si>
    <t>Насан туршийн боловсролын төвийн барилга /Улаанбаатар, Баянзүрх дүүрэг, 21, 27 дугаар хороо/</t>
  </si>
  <si>
    <t>XIII.1.3.35</t>
  </si>
  <si>
    <t>XIII.4.3.1</t>
  </si>
  <si>
    <t>Сургууль, цэцэрлэгийн тоног төхөөрөмж /Улаанбаатар, Хан-Уул дүүрэг, 1, 2, 3, 4, 5, 6, 7, 8, 9, 10, 11, 12, 13, 14, 15, 16, 17, 18, 19, 20, 21 дүгээр хороо/</t>
  </si>
  <si>
    <t>2022.03.18</t>
  </si>
  <si>
    <t>2022.05.02</t>
  </si>
  <si>
    <t>2022.05.03</t>
  </si>
  <si>
    <t>2022.05.04</t>
  </si>
  <si>
    <t>Ашид бюлдинг ХХК</t>
  </si>
  <si>
    <t>Идэр нумт ХХК</t>
  </si>
  <si>
    <t>Жи Ти Кэй Эс ХХК</t>
  </si>
  <si>
    <t>2022.05.05</t>
  </si>
  <si>
    <t>2023.06.15</t>
  </si>
  <si>
    <t>2022.05.09</t>
  </si>
  <si>
    <t>2022.05.10</t>
  </si>
  <si>
    <t>2024.07.30</t>
  </si>
  <si>
    <t>2022.04.01</t>
  </si>
  <si>
    <t>2024.08.01</t>
  </si>
  <si>
    <t>Голден Мед ХХК болон М Эйч И ХХК-ын түншлэл</t>
  </si>
  <si>
    <t>2022.05.11</t>
  </si>
  <si>
    <t>2024.06.15</t>
  </si>
  <si>
    <t>Их Азар ХХК</t>
  </si>
  <si>
    <t>2023.11.06</t>
  </si>
  <si>
    <t>2022.02.18</t>
  </si>
  <si>
    <t>2022.04.13 2022.05.30</t>
  </si>
  <si>
    <t>2022.03.24 2022.03.29</t>
  </si>
  <si>
    <t>2022.08.25</t>
  </si>
  <si>
    <t>2022.08.20</t>
  </si>
  <si>
    <t>2022.04.25</t>
  </si>
  <si>
    <t>2023.07.01</t>
  </si>
  <si>
    <t>2023.10.15</t>
  </si>
  <si>
    <t>2023.08.09</t>
  </si>
  <si>
    <t>2022.04.07</t>
  </si>
  <si>
    <t>2023.08.20</t>
  </si>
  <si>
    <t>2022.11.15</t>
  </si>
  <si>
    <t>2022.04.28</t>
  </si>
  <si>
    <t>2022.09.15</t>
  </si>
  <si>
    <t>2023.10.04</t>
  </si>
  <si>
    <t>Баганат орд ХХК   99115056</t>
  </si>
  <si>
    <t>Би эм жи юу ХХК  95222999</t>
  </si>
  <si>
    <t>2022.03.24</t>
  </si>
  <si>
    <t>2023.08.25</t>
  </si>
  <si>
    <t>2023.10.24</t>
  </si>
  <si>
    <t xml:space="preserve"> Ди Ти И Эм строй ХХК</t>
  </si>
  <si>
    <t>Тамиртаун ХХК</t>
  </si>
  <si>
    <t>2022.05.13</t>
  </si>
  <si>
    <t>2024.08.30</t>
  </si>
  <si>
    <t>2022.05.17</t>
  </si>
  <si>
    <t>Дундговь, Говьсүмбэр</t>
  </si>
  <si>
    <t>Есүй-Ордон ХХК</t>
  </si>
  <si>
    <t xml:space="preserve">2022.04.14 </t>
  </si>
  <si>
    <t xml:space="preserve">2022.04.22 </t>
  </si>
  <si>
    <t>2022.09.22</t>
  </si>
  <si>
    <t xml:space="preserve">2022.04.28 </t>
  </si>
  <si>
    <t>2023.12.31</t>
  </si>
  <si>
    <t>2021.05.01</t>
  </si>
  <si>
    <t>2022.05.30</t>
  </si>
  <si>
    <t>2023.08.28</t>
  </si>
  <si>
    <t>2022.05.01</t>
  </si>
  <si>
    <t>2023.08.23</t>
  </si>
  <si>
    <t>2022.07.01</t>
  </si>
  <si>
    <t>2022.05.20</t>
  </si>
  <si>
    <t>Өсөх нум ХХК</t>
  </si>
  <si>
    <t>2022.05.19</t>
  </si>
  <si>
    <t>2023.10.03</t>
  </si>
  <si>
    <t>Алтайн буйлааст ХХК</t>
  </si>
  <si>
    <t>2022.05.23</t>
  </si>
  <si>
    <t>Энхтөгс тэмүүлэл ХХК</t>
  </si>
  <si>
    <t xml:space="preserve"> Виллабридж ХХК</t>
  </si>
  <si>
    <t>Саммит компьютер технологи ХХК
Хашхан ХХК</t>
  </si>
  <si>
    <t xml:space="preserve">2022.04.26 </t>
  </si>
  <si>
    <t>Түвшинширээ</t>
  </si>
  <si>
    <t>2022.12.10</t>
  </si>
  <si>
    <t>2022.04.13</t>
  </si>
  <si>
    <t>2024.08.28</t>
  </si>
  <si>
    <t>Ай Вай И Зэт групп</t>
  </si>
  <si>
    <t>2022.04.06</t>
  </si>
  <si>
    <t>2022.05.25</t>
  </si>
  <si>
    <t>2024.08.15</t>
  </si>
  <si>
    <t>2023.12.10</t>
  </si>
  <si>
    <t>2023.11.02</t>
  </si>
  <si>
    <t xml:space="preserve">2022.03.24 </t>
  </si>
  <si>
    <t>Вокомконстракшн ХХК 88057878</t>
  </si>
  <si>
    <t>2022.06.02</t>
  </si>
  <si>
    <t>2022.07.13</t>
  </si>
  <si>
    <t>Шинэ өлгийн зам ХХК</t>
  </si>
  <si>
    <t>2022.05.14</t>
  </si>
  <si>
    <t>2022.06.07</t>
  </si>
  <si>
    <t>2022.06.06</t>
  </si>
  <si>
    <t>2023.09.30</t>
  </si>
  <si>
    <t>2022.12.01</t>
  </si>
  <si>
    <t>2022.06.15</t>
  </si>
  <si>
    <t>2022.06.10</t>
  </si>
  <si>
    <t>2022.06.31</t>
  </si>
  <si>
    <t>2022.04.18</t>
  </si>
  <si>
    <t>2022.07.18</t>
  </si>
  <si>
    <t>2022.06.20</t>
  </si>
  <si>
    <t>2023.07.15</t>
  </si>
  <si>
    <t>2022.07.23</t>
  </si>
  <si>
    <t xml:space="preserve">Цэцэрлэг, сургуулийн тоног төхөөрөмж /Улаанбаатар, Баянзүрх дүүрэг, 4, 5, 6, 8, 13, 14, 15, 16, 18, 25, 26 дугаар хороо/
</t>
  </si>
  <si>
    <t>Аркосис ХХК-272,
 Профешнл-Арт ХХК-97.9
БОДЬ ЭЛЕКТРОНИКС ХХК-22
Чиглэл ХХК-21.2+22.976</t>
  </si>
  <si>
    <t>Аркосис ХХК</t>
  </si>
  <si>
    <t>Багц-1 Хашхан ХХК
Багц-2 Чиглэл ХХК</t>
  </si>
  <si>
    <t>Багц-1 Ай Ти Зон ХХК
Багц-2 Хашхан ХХК
Багц-3 Хашхан ХХК
Багц-4 Чиглэл ХХК</t>
  </si>
  <si>
    <t>Багц-1 Хашхан
Багц-2 Чиглэл</t>
  </si>
  <si>
    <t>Ай Ти зон ХХК
Монтех дистрибьюшн ХХК Протек ХХК
Эгшиглэнмагнай ХХК
Эгшиглэнмагнай ХХК</t>
  </si>
  <si>
    <t>18 багц</t>
  </si>
  <si>
    <t xml:space="preserve">2022.06.07 </t>
  </si>
  <si>
    <t>2023.12.20</t>
  </si>
  <si>
    <t>2022.06.27</t>
  </si>
  <si>
    <t>2022.07.06</t>
  </si>
  <si>
    <t>2022.06.08</t>
  </si>
  <si>
    <t>Сэцфлорис ХХК</t>
  </si>
  <si>
    <t>Чиглэл ХХК-90
Саммит компьютер технологи ХХК-302</t>
  </si>
  <si>
    <t>2022.06.29 2022.07.24</t>
  </si>
  <si>
    <t>2022.10.29 2022.11.24</t>
  </si>
  <si>
    <t>2022.06.13 2022.06.07</t>
  </si>
  <si>
    <t>2022.08.012022.07.30</t>
  </si>
  <si>
    <t>Хашхан ХХК
Чиглэл ХХК
Бодь-элекроникс ХХК</t>
  </si>
  <si>
    <t>2022.09.18</t>
  </si>
  <si>
    <t>2022.06.05</t>
  </si>
  <si>
    <t>2024.12.31</t>
  </si>
  <si>
    <t>2023.05.27</t>
  </si>
  <si>
    <t>2022.05.27</t>
  </si>
  <si>
    <t>2022.07.26</t>
  </si>
  <si>
    <t>2022.07.22</t>
  </si>
  <si>
    <t>Буман хаус ХХК 86001148</t>
  </si>
  <si>
    <t>2022.06.03</t>
  </si>
  <si>
    <t xml:space="preserve"> Баяндөрвөлж ХХК 99083705</t>
  </si>
  <si>
    <t>Тодсүндэрэл ХХК 89102003</t>
  </si>
  <si>
    <t>2023.12.15</t>
  </si>
  <si>
    <t>Ньюконстракшн ХХК 99992202</t>
  </si>
  <si>
    <t>2023.11.01</t>
  </si>
  <si>
    <t>Ихкаркас констракшн ХХК 99029422</t>
  </si>
  <si>
    <t xml:space="preserve">2022.06.08 </t>
  </si>
  <si>
    <t>Виллабридж ХХК 99078942</t>
  </si>
  <si>
    <t>2024.06.03</t>
  </si>
  <si>
    <t>2022.10.21</t>
  </si>
  <si>
    <t xml:space="preserve"> Хөшиг-Уул ХХК 99115304</t>
  </si>
  <si>
    <t>Манабаганат констракшн ХХК</t>
  </si>
  <si>
    <t>2022.06.24</t>
  </si>
  <si>
    <t>СТНАА ХХК 86053200, 99077500</t>
  </si>
  <si>
    <t>Эе-Эв ХХК 99114845</t>
  </si>
  <si>
    <t>Төсөвт өртөг /сая.төг/</t>
  </si>
  <si>
    <t>Шонхорчин ХХК 99104397 70114377 88110222</t>
  </si>
  <si>
    <t>2022.04.14 2022.04.15</t>
  </si>
  <si>
    <t>2022.06.13 2022.05.15</t>
  </si>
  <si>
    <t>Би Си Ти ХХК</t>
  </si>
  <si>
    <t xml:space="preserve"> Голдендрийм ХХК 99009009 80080361 90200712</t>
  </si>
  <si>
    <t>2022.04.08</t>
  </si>
  <si>
    <t>2022.06.29</t>
  </si>
  <si>
    <t>Их гүрний бүтээмж констракшн ХХК</t>
  </si>
  <si>
    <t>Буйлд мастрер ХХК</t>
  </si>
  <si>
    <t>2023.10.14</t>
  </si>
  <si>
    <t xml:space="preserve">Ээбо пропертийз ХХК </t>
  </si>
  <si>
    <t>Шүүдэр гранд ХХК-96367709</t>
  </si>
  <si>
    <t>"Содон номин констракшн" ХХК 99113051, 95113051, 99059626</t>
  </si>
  <si>
    <t>2022.08.19</t>
  </si>
  <si>
    <t>2022.08.05</t>
  </si>
  <si>
    <t xml:space="preserve">Өв аргуйт эрдэнэ ХХК       88014850 </t>
  </si>
  <si>
    <t>Ариунбилгүүн ХХК                     99039288</t>
  </si>
  <si>
    <t>Өрнөхмэргэн ХХК   99033405</t>
  </si>
  <si>
    <t xml:space="preserve"> Юу Зэт Эрдэнэ ХХК 99994395</t>
  </si>
  <si>
    <t xml:space="preserve"> Сонорбүрд ХХК     99027346</t>
  </si>
  <si>
    <t>“ОАЗИСЛЭНД КОНСТРАКШН” ХХК   89116848</t>
  </si>
  <si>
    <t>Болор өргө ХХК    99017088 95003939</t>
  </si>
  <si>
    <t>2022.08.12</t>
  </si>
  <si>
    <t>2022.07.25</t>
  </si>
  <si>
    <t>2022.12.26</t>
  </si>
  <si>
    <t xml:space="preserve"> Веллко-Инк ХХК</t>
  </si>
  <si>
    <t>Мана оюу увс ХХК 98622222 88952511 99457575</t>
  </si>
  <si>
    <t>2022.09.07</t>
  </si>
  <si>
    <t>2022.08.08</t>
  </si>
  <si>
    <t>ГЭЭТ ХХК 99104281 99045484</t>
  </si>
  <si>
    <t>2022.08.29</t>
  </si>
  <si>
    <t xml:space="preserve">Элчит Ган ХХК </t>
  </si>
  <si>
    <t>2022.09.08</t>
  </si>
  <si>
    <t>Сургуулийн барилга, спорт заал, 320 суудал /Завхан, Баянтэс сум/</t>
  </si>
  <si>
    <t>Түвшинмөнх ХХК 99088406 99108535</t>
  </si>
  <si>
    <t>2023.07.26</t>
  </si>
  <si>
    <t>2023.07.25</t>
  </si>
  <si>
    <t>Чандмань Буудай ХХК 88119806</t>
  </si>
  <si>
    <t>2022.05.26</t>
  </si>
  <si>
    <t>Бат угсралт констракшн ХХК 99106709 90094555 75753400</t>
  </si>
  <si>
    <t xml:space="preserve"> Хулконсалтинг групп ХХК 70170727 96232727</t>
  </si>
  <si>
    <t>Би энд Би констракшн ХХК 88100933 88107388</t>
  </si>
  <si>
    <t>2023.05.26</t>
  </si>
  <si>
    <t>Уран хангай групп ХХК 99997773 89111545</t>
  </si>
  <si>
    <t>2022.08.18</t>
  </si>
  <si>
    <t xml:space="preserve"> Хорол цамхаг ХХК 99110782 90883333 88118459</t>
  </si>
  <si>
    <t xml:space="preserve"> Голден ийгл стар ХХК 91909093 88002064</t>
  </si>
  <si>
    <t>Хашхан ХХК</t>
  </si>
  <si>
    <t>2023.11.30</t>
  </si>
  <si>
    <t xml:space="preserve">Эхлэх </t>
  </si>
  <si>
    <t>Ховд шинэ асар ХХК</t>
  </si>
  <si>
    <t>Монничи кон трейд ХХК 91910733 90090032</t>
  </si>
  <si>
    <t>Билгүүнмонгол констракшн ХХК 99115154 99527447</t>
  </si>
  <si>
    <t>Дуутын нуруу ХХК 88119794 91098495</t>
  </si>
  <si>
    <t>Дорнын оч ХХК 88684545 88322828</t>
  </si>
  <si>
    <t>ЮУВОКҮ ХХК 99187005 99895503 88078903</t>
  </si>
  <si>
    <t>Мета менежмент ХХК 99112617 99192617 70100606 96225562</t>
  </si>
  <si>
    <t>Мон фалү консалтинг ХХК</t>
  </si>
  <si>
    <t>Идэр чандмань ХХК 99118876 99022009 99503939</t>
  </si>
  <si>
    <t>Цаст дуулгын цамхаг ХХК 99990393</t>
  </si>
  <si>
    <t>2022.10.24</t>
  </si>
  <si>
    <t>Гегатера тех ХХК 85209011 77005878</t>
  </si>
  <si>
    <t xml:space="preserve">Түмдэлгэрэх ХХК 99111282 </t>
  </si>
  <si>
    <t>Бүтээмж тауэр ХХК 99434060</t>
  </si>
  <si>
    <t xml:space="preserve">Хуулийн дугаар </t>
  </si>
  <si>
    <t>Санхүүжих дүн 
/сая.төг/</t>
  </si>
  <si>
    <t>Ор/суудал</t>
  </si>
  <si>
    <t>ХАА-ны явцын төрөл</t>
  </si>
  <si>
    <t>Тоо</t>
  </si>
  <si>
    <t>МОНГОЛ УЛСЫН 2022 ОНЫ ТӨСВИЙН ХӨРӨНГӨӨР БОЛОВСРОЛ, ШИНЖЛЭХ УХААНЫ САЛБАРТ ШИНЭЭР ХЭРЭГЖИЖ БУЙ ТӨСӨЛ, АРГА ХЭМЖЭЭНИЙ ХУДАЛДАН АВ АХ АЖИЛЛАГААНЫ ЯВЦЫН МЭДЭЭ</t>
  </si>
  <si>
    <t xml:space="preserve">Мурап ХХК , </t>
  </si>
  <si>
    <t xml:space="preserve">Шонхорчин ХХК </t>
  </si>
  <si>
    <t xml:space="preserve">Мета менежмент ХХК </t>
  </si>
  <si>
    <t xml:space="preserve">Баганат орд ХХК   </t>
  </si>
  <si>
    <t xml:space="preserve">"Эсгэл" ХХК </t>
  </si>
  <si>
    <t xml:space="preserve"> Голден ийгл стар ХХК </t>
  </si>
  <si>
    <t xml:space="preserve"> Хулконсалтинг групп ХХК </t>
  </si>
  <si>
    <t xml:space="preserve">Дорнын оч ХХК </t>
  </si>
  <si>
    <t>Шүүдэр гранд ХХК-</t>
  </si>
  <si>
    <t xml:space="preserve">Дарцагт ноёд групп </t>
  </si>
  <si>
    <t xml:space="preserve">Алтайн бумбат өргөө ХХК, </t>
  </si>
  <si>
    <t xml:space="preserve">Динатос ХХК </t>
  </si>
  <si>
    <t xml:space="preserve">Цаст дуулгын цамхаг ХХК </t>
  </si>
  <si>
    <t xml:space="preserve">Хүслэнт Хүдэр ХХК  </t>
  </si>
  <si>
    <t xml:space="preserve">Мандалт констракшн ХХК </t>
  </si>
  <si>
    <t>Бат угсралт констракшн ХХК 0</t>
  </si>
  <si>
    <t xml:space="preserve">Болор өргө ХХК    </t>
  </si>
  <si>
    <t xml:space="preserve">“ОАЗИСЛЭНД КОНСТРАКШН” ХХК   </t>
  </si>
  <si>
    <t xml:space="preserve"> Сонорбүрд ХХК     </t>
  </si>
  <si>
    <t xml:space="preserve">Солармед монгол” ХХК </t>
  </si>
  <si>
    <t xml:space="preserve"> Хөшиг-Уул ХХК </t>
  </si>
  <si>
    <t xml:space="preserve">Бүтээмж тауэр ХХК </t>
  </si>
  <si>
    <t xml:space="preserve">Хөх хайрхан трейд ХХК </t>
  </si>
  <si>
    <t xml:space="preserve">Буман хаус ХХК </t>
  </si>
  <si>
    <t xml:space="preserve">Виллабридж ХХК </t>
  </si>
  <si>
    <t xml:space="preserve">Интел хаитек ХХК </t>
  </si>
  <si>
    <t xml:space="preserve">Энигма констракшн ХХК </t>
  </si>
  <si>
    <t xml:space="preserve">Чандмань Буудай ХХК </t>
  </si>
  <si>
    <t xml:space="preserve">ЮУВОКҮ ХХК </t>
  </si>
  <si>
    <t xml:space="preserve"> Олон тоосго ХХК </t>
  </si>
  <si>
    <t xml:space="preserve">Түмдэлгэрэх ХХК </t>
  </si>
  <si>
    <t xml:space="preserve">Толхын ойл ХХК </t>
  </si>
  <si>
    <t xml:space="preserve">Ихкаркас констракшн ХХК </t>
  </si>
  <si>
    <t xml:space="preserve">Халзан хайрхан ХХК  </t>
  </si>
  <si>
    <t xml:space="preserve">"Сод-Ээл" ХХК, </t>
  </si>
  <si>
    <t xml:space="preserve">Энх баялаг констракшн ХХК </t>
  </si>
  <si>
    <t xml:space="preserve">Талын сүлд ХХК </t>
  </si>
  <si>
    <t xml:space="preserve">Монничи кон трейд ХХК </t>
  </si>
  <si>
    <t xml:space="preserve">Нур Едил ХХК  </t>
  </si>
  <si>
    <t xml:space="preserve">"Дархан трейд" ХХК, </t>
  </si>
  <si>
    <t xml:space="preserve">Холчжинчин ХХК </t>
  </si>
  <si>
    <t xml:space="preserve">Гегатера тех ХХК </t>
  </si>
  <si>
    <t xml:space="preserve">Гурванбулаг сод ХХК 
</t>
  </si>
  <si>
    <t xml:space="preserve"> Голдендрийм ХХК </t>
  </si>
  <si>
    <t xml:space="preserve">Тэмүүлэх гал ХХК </t>
  </si>
  <si>
    <t xml:space="preserve">Бэст вүүдэн хаус ХХК </t>
  </si>
  <si>
    <t xml:space="preserve">Өлкей констракшн ХХК </t>
  </si>
  <si>
    <t xml:space="preserve">Хатантүнхэл ХХК </t>
  </si>
  <si>
    <t xml:space="preserve">СТНАА ХХК </t>
  </si>
  <si>
    <t xml:space="preserve"> Юу Зэт Эрдэнэ ХХК </t>
  </si>
  <si>
    <t xml:space="preserve">"Минж проперти" ХХК, </t>
  </si>
  <si>
    <t xml:space="preserve">Вокомконстракшн ХХК </t>
  </si>
  <si>
    <t xml:space="preserve">Дуутын нуруу ХХК </t>
  </si>
  <si>
    <t xml:space="preserve">Эйч Ар Ви констракшн ХХК </t>
  </si>
  <si>
    <t xml:space="preserve">Сант өндөр ХХК </t>
  </si>
  <si>
    <t xml:space="preserve">"Содон номин констракшн" ХХК </t>
  </si>
  <si>
    <t xml:space="preserve">Их эрин констракшн ХХК </t>
  </si>
  <si>
    <t xml:space="preserve">Идэр чандмань ХХК </t>
  </si>
  <si>
    <t xml:space="preserve">"Си Эйч Би Жи констракшн" ХХК </t>
  </si>
  <si>
    <t xml:space="preserve">Би энд Би констракшн ХХК </t>
  </si>
  <si>
    <t xml:space="preserve">Билгүүнмонгол констракшн ХХК </t>
  </si>
  <si>
    <t xml:space="preserve">ТЭД констракшн ХХК </t>
  </si>
  <si>
    <t xml:space="preserve">Мана оюу увс ХХК </t>
  </si>
  <si>
    <t xml:space="preserve"> Хорол цамхаг ХХК </t>
  </si>
  <si>
    <t xml:space="preserve">Ньюконстракшн ХХК </t>
  </si>
  <si>
    <t xml:space="preserve">Вивазоне ХХК </t>
  </si>
  <si>
    <t xml:space="preserve">Ерөнхий боловсролын Оргил сургууль </t>
  </si>
  <si>
    <t xml:space="preserve">Уран хангай групп ХХК </t>
  </si>
  <si>
    <t xml:space="preserve">Өрнөхмэргэн ХХК   </t>
  </si>
  <si>
    <t xml:space="preserve">Ариунбилгүүн ХХК                     </t>
  </si>
  <si>
    <t xml:space="preserve">Өв аргуйт эрдэнэ ХХК       </t>
  </si>
  <si>
    <t xml:space="preserve">Тодсүндэрэл ХХК </t>
  </si>
  <si>
    <t xml:space="preserve">Увс өгөөмөр өгөөж ХХК </t>
  </si>
  <si>
    <t xml:space="preserve">Их-Үен ХХК </t>
  </si>
  <si>
    <t xml:space="preserve"> Баяндөрвөлж ХХК </t>
  </si>
  <si>
    <t xml:space="preserve">Түвшинмөнх ХХК </t>
  </si>
  <si>
    <t xml:space="preserve">ГЭЭТ ХХК </t>
  </si>
  <si>
    <t xml:space="preserve">Жаргалант рашаант ХХК </t>
  </si>
  <si>
    <t xml:space="preserve">Хөхтас ХХК </t>
  </si>
  <si>
    <t xml:space="preserve">Хөх-Үзүүр ХХК </t>
  </si>
  <si>
    <t xml:space="preserve">Эе-Эв ХХК </t>
  </si>
  <si>
    <t xml:space="preserve">Би эм жи юу ХХК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</si>
</sst>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0_);_(* \(#,##0.0\);_(* &quot;-&quot;??_);_(@_)"/>
    <numFmt numFmtId="165" formatCode="#,##0.0"/>
    <numFmt numFmtId="166" formatCode="_-* #,##0.00_-;\-* #,##0.00_-;_-* &quot;-&quot;??_-;_-@_-"/>
  </numFmts>
  <fonts count="10" x14ac:knownFonts="1">
    <font>
      <sz val="11"/>
      <color theme="1"/>
      <name val="Calibri"/>
      <family val="2"/>
      <scheme val="minor"/>
    </font>
    <font>
      <sz val="11"/>
      <color theme="1"/>
      <name val="Calibri"/>
      <family val="2"/>
      <scheme val="minor"/>
    </font>
    <font>
      <sz val="11"/>
      <color theme="1"/>
      <name val="Arial"/>
      <family val="2"/>
    </font>
    <font>
      <sz val="10"/>
      <name val="Arial"/>
      <family val="2"/>
      <charset val="204"/>
    </font>
    <font>
      <sz val="11"/>
      <color theme="1"/>
      <name val="Calibri"/>
      <family val="2"/>
      <charset val="1"/>
      <scheme val="minor"/>
    </font>
    <font>
      <sz val="11"/>
      <name val="Arial"/>
      <family val="2"/>
    </font>
    <font>
      <sz val="11"/>
      <color rgb="FF000000"/>
      <name val="Calibri"/>
      <family val="2"/>
    </font>
    <font>
      <sz val="10"/>
      <color indexed="8"/>
      <name val="Arial"/>
      <family val="2"/>
    </font>
    <font>
      <b/>
      <sz val="11"/>
      <color theme="1"/>
      <name val="Calibri"/>
      <family val="2"/>
      <scheme val="minor"/>
    </font>
    <font>
      <b/>
      <sz val="11"/>
      <name val="Arial"/>
      <family val="2"/>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style="hair">
        <color indexed="64"/>
      </left>
      <right style="hair">
        <color indexed="64"/>
      </right>
      <top style="hair">
        <color indexed="64"/>
      </top>
      <bottom style="hair">
        <color indexed="64"/>
      </bottom>
      <diagonal/>
    </border>
  </borders>
  <cellStyleXfs count="28">
    <xf numFmtId="0" fontId="0" fillId="0" borderId="0"/>
    <xf numFmtId="43" fontId="1" fillId="0" borderId="0" applyFont="0" applyFill="0" applyBorder="0" applyAlignment="0" applyProtection="0"/>
    <xf numFmtId="9" fontId="1" fillId="0" borderId="0" applyFont="0" applyFill="0" applyBorder="0" applyAlignment="0" applyProtection="0"/>
    <xf numFmtId="43" fontId="2" fillId="0" borderId="0" applyFont="0" applyFill="0" applyBorder="0" applyAlignment="0" applyProtection="0"/>
    <xf numFmtId="0" fontId="2" fillId="0" borderId="0"/>
    <xf numFmtId="0" fontId="3" fillId="0" borderId="0"/>
    <xf numFmtId="0" fontId="1" fillId="0" borderId="0"/>
    <xf numFmtId="0" fontId="4" fillId="0" borderId="0"/>
    <xf numFmtId="43" fontId="6" fillId="0" borderId="0" applyFont="0" applyFill="0" applyBorder="0" applyAlignment="0" applyProtection="0"/>
    <xf numFmtId="0" fontId="7" fillId="0" borderId="0">
      <alignment vertical="top"/>
    </xf>
    <xf numFmtId="43" fontId="7" fillId="0" borderId="0" applyFont="0" applyFill="0" applyBorder="0" applyAlignment="0" applyProtection="0">
      <alignment vertical="top"/>
    </xf>
    <xf numFmtId="0" fontId="1" fillId="0" borderId="0"/>
    <xf numFmtId="0" fontId="1" fillId="0" borderId="0"/>
    <xf numFmtId="43" fontId="1" fillId="0" borderId="0" applyFont="0" applyFill="0" applyBorder="0" applyAlignment="0" applyProtection="0"/>
    <xf numFmtId="43" fontId="2" fillId="0" borderId="0" applyFont="0" applyFill="0" applyBorder="0" applyAlignment="0" applyProtection="0"/>
    <xf numFmtId="0" fontId="4" fillId="0" borderId="0"/>
    <xf numFmtId="0" fontId="1" fillId="0" borderId="0"/>
    <xf numFmtId="0" fontId="2" fillId="0" borderId="0"/>
    <xf numFmtId="166" fontId="4"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4" fillId="0" borderId="0" applyFont="0" applyFill="0" applyBorder="0" applyAlignment="0" applyProtection="0"/>
    <xf numFmtId="0" fontId="3" fillId="0" borderId="0"/>
    <xf numFmtId="0" fontId="1" fillId="0" borderId="0"/>
    <xf numFmtId="0" fontId="3" fillId="0" borderId="0"/>
    <xf numFmtId="0" fontId="2" fillId="0" borderId="0"/>
    <xf numFmtId="0" fontId="1" fillId="0" borderId="0"/>
  </cellStyleXfs>
  <cellXfs count="28">
    <xf numFmtId="0" fontId="0" fillId="0" borderId="0" xfId="0"/>
    <xf numFmtId="164" fontId="5" fillId="0" borderId="1" xfId="1" applyNumberFormat="1" applyFont="1" applyFill="1" applyBorder="1" applyAlignment="1" applyProtection="1">
      <alignment horizontal="center" vertical="center" wrapText="1"/>
      <protection locked="0"/>
    </xf>
    <xf numFmtId="164" fontId="5" fillId="0" borderId="1" xfId="1" applyNumberFormat="1" applyFont="1" applyFill="1" applyBorder="1" applyAlignment="1">
      <alignment horizontal="center" vertical="center" wrapText="1"/>
    </xf>
    <xf numFmtId="14" fontId="5" fillId="0" borderId="1" xfId="1" applyNumberFormat="1" applyFont="1" applyFill="1" applyBorder="1" applyAlignment="1" applyProtection="1">
      <alignment horizontal="center" vertical="center" wrapText="1"/>
      <protection locked="0"/>
    </xf>
    <xf numFmtId="164" fontId="5" fillId="0" borderId="1" xfId="1" applyNumberFormat="1" applyFont="1" applyFill="1" applyBorder="1" applyAlignment="1">
      <alignment horizontal="right" vertical="center" wrapText="1"/>
    </xf>
    <xf numFmtId="0" fontId="0" fillId="0" borderId="1" xfId="0" applyBorder="1" applyAlignment="1">
      <alignment horizontal="left"/>
    </xf>
    <xf numFmtId="9" fontId="2" fillId="0" borderId="1" xfId="2" applyFont="1" applyFill="1" applyBorder="1" applyAlignment="1">
      <alignment horizontal="center" vertical="center"/>
    </xf>
    <xf numFmtId="9" fontId="9" fillId="0" borderId="1" xfId="2" applyFont="1" applyFill="1" applyBorder="1" applyAlignment="1">
      <alignment horizontal="center" vertical="center" wrapText="1"/>
    </xf>
    <xf numFmtId="0" fontId="9" fillId="0" borderId="1" xfId="0" applyFont="1" applyBorder="1" applyAlignment="1">
      <alignment horizontal="center" vertical="center" wrapText="1"/>
    </xf>
    <xf numFmtId="4" fontId="9" fillId="0" borderId="1" xfId="5" applyNumberFormat="1"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justify" vertical="center" wrapText="1"/>
    </xf>
    <xf numFmtId="0" fontId="2" fillId="0" borderId="1" xfId="0" applyFont="1" applyBorder="1" applyAlignment="1">
      <alignment horizontal="center" vertical="center" wrapText="1"/>
    </xf>
    <xf numFmtId="0" fontId="5" fillId="0" borderId="1" xfId="0" applyFont="1" applyBorder="1" applyAlignment="1">
      <alignment wrapText="1"/>
    </xf>
    <xf numFmtId="0" fontId="5" fillId="0" borderId="1" xfId="0" applyFont="1" applyBorder="1"/>
    <xf numFmtId="0" fontId="2" fillId="0" borderId="1" xfId="0" applyFont="1" applyBorder="1" applyAlignment="1">
      <alignment horizontal="center" vertical="center"/>
    </xf>
    <xf numFmtId="9" fontId="2" fillId="0" borderId="1" xfId="0" applyNumberFormat="1" applyFont="1" applyBorder="1" applyAlignment="1">
      <alignment horizontal="center" vertical="center"/>
    </xf>
    <xf numFmtId="165" fontId="2" fillId="0" borderId="1" xfId="0" applyNumberFormat="1" applyFont="1" applyBorder="1" applyAlignment="1">
      <alignment horizontal="right" vertical="center"/>
    </xf>
    <xf numFmtId="0" fontId="0" fillId="0" borderId="0" xfId="0" applyAlignment="1">
      <alignment horizontal="center" vertical="center" wrapText="1"/>
    </xf>
    <xf numFmtId="0" fontId="0" fillId="0" borderId="1" xfId="0" pivotButton="1" applyBorder="1" applyAlignment="1">
      <alignment horizontal="center" vertical="center" wrapText="1"/>
    </xf>
    <xf numFmtId="0" fontId="0" fillId="0" borderId="1" xfId="0" applyBorder="1" applyAlignment="1">
      <alignment horizontal="center" vertical="center" wrapText="1"/>
    </xf>
    <xf numFmtId="0" fontId="0" fillId="0" borderId="1" xfId="0" applyBorder="1"/>
    <xf numFmtId="10" fontId="0" fillId="0" borderId="1" xfId="0" applyNumberFormat="1" applyBorder="1"/>
    <xf numFmtId="14" fontId="0" fillId="0" borderId="0" xfId="0" applyNumberFormat="1"/>
    <xf numFmtId="0" fontId="8" fillId="2" borderId="0" xfId="0" applyFont="1" applyFill="1"/>
    <xf numFmtId="9" fontId="9" fillId="2" borderId="1" xfId="2" applyFont="1" applyFill="1" applyBorder="1" applyAlignment="1">
      <alignment horizontal="center" vertical="center" wrapText="1"/>
    </xf>
    <xf numFmtId="0" fontId="8" fillId="2" borderId="0" xfId="0" applyFont="1" applyFill="1" applyAlignment="1">
      <alignment horizontal="center" vertical="center"/>
    </xf>
  </cellXfs>
  <cellStyles count="28">
    <cellStyle name="Comma" xfId="1" builtinId="3"/>
    <cellStyle name="Comma 10" xfId="13" xr:uid="{00000000-0005-0000-0000-000001000000}"/>
    <cellStyle name="Comma 2" xfId="10" xr:uid="{00000000-0005-0000-0000-000002000000}"/>
    <cellStyle name="Comma 3" xfId="8" xr:uid="{00000000-0005-0000-0000-000003000000}"/>
    <cellStyle name="Comma 4" xfId="18" xr:uid="{00000000-0005-0000-0000-000004000000}"/>
    <cellStyle name="Comma 4 2" xfId="20" xr:uid="{00000000-0005-0000-0000-000005000000}"/>
    <cellStyle name="Comma 5 2" xfId="3" xr:uid="{00000000-0005-0000-0000-000006000000}"/>
    <cellStyle name="Comma 6" xfId="14" xr:uid="{00000000-0005-0000-0000-000007000000}"/>
    <cellStyle name="Normal" xfId="0" builtinId="0"/>
    <cellStyle name="Normal 10 2" xfId="25" xr:uid="{00000000-0005-0000-0000-00000A000000}"/>
    <cellStyle name="Normal 10 7" xfId="27" xr:uid="{2632A7D1-6469-4156-8316-0B81FE9F2EB0}"/>
    <cellStyle name="Normal 17" xfId="16" xr:uid="{00000000-0005-0000-0000-00000B000000}"/>
    <cellStyle name="Normal 2" xfId="11" xr:uid="{00000000-0005-0000-0000-00000C000000}"/>
    <cellStyle name="Normal 2 2" xfId="5" xr:uid="{00000000-0005-0000-0000-00000D000000}"/>
    <cellStyle name="Normal 2 2 2 2 31" xfId="7" xr:uid="{00000000-0005-0000-0000-00000E000000}"/>
    <cellStyle name="Normal 2 5" xfId="12" xr:uid="{00000000-0005-0000-0000-00000F000000}"/>
    <cellStyle name="Normal 3" xfId="15" xr:uid="{00000000-0005-0000-0000-000010000000}"/>
    <cellStyle name="Normal 3 2" xfId="9" xr:uid="{00000000-0005-0000-0000-000011000000}"/>
    <cellStyle name="Normal 3 3" xfId="24" xr:uid="{00000000-0005-0000-0000-000012000000}"/>
    <cellStyle name="Normal 30" xfId="23" xr:uid="{00000000-0005-0000-0000-000013000000}"/>
    <cellStyle name="Normal 33" xfId="6" xr:uid="{00000000-0005-0000-0000-000014000000}"/>
    <cellStyle name="Normal 4" xfId="21" xr:uid="{00000000-0005-0000-0000-000015000000}"/>
    <cellStyle name="Normal 5 2" xfId="4" xr:uid="{00000000-0005-0000-0000-000016000000}"/>
    <cellStyle name="Normal 6" xfId="17" xr:uid="{00000000-0005-0000-0000-000017000000}"/>
    <cellStyle name="Normal 6 2 2 4" xfId="26" xr:uid="{00000000-0005-0000-0000-000018000000}"/>
    <cellStyle name="Percent" xfId="2" builtinId="5"/>
    <cellStyle name="Percent 2" xfId="19" xr:uid="{00000000-0005-0000-0000-00001A000000}"/>
    <cellStyle name="Percent 3" xfId="22" xr:uid="{00000000-0005-0000-0000-00001B000000}"/>
  </cellStyles>
  <dxfs count="13">
    <dxf>
      <border>
        <left style="hair">
          <color auto="1"/>
        </left>
        <right style="hair">
          <color auto="1"/>
        </right>
        <top style="hair">
          <color auto="1"/>
        </top>
        <bottom style="hair">
          <color auto="1"/>
        </bottom>
        <vertical style="hair">
          <color auto="1"/>
        </vertical>
        <horizontal style="hair">
          <color auto="1"/>
        </horizontal>
      </border>
    </dxf>
    <dxf>
      <border>
        <left style="hair">
          <color auto="1"/>
        </left>
        <right style="hair">
          <color auto="1"/>
        </right>
        <top style="hair">
          <color auto="1"/>
        </top>
        <bottom style="hair">
          <color auto="1"/>
        </bottom>
        <vertical style="hair">
          <color auto="1"/>
        </vertical>
        <horizontal style="hair">
          <color auto="1"/>
        </horizontal>
      </border>
    </dxf>
    <dxf>
      <border>
        <left style="hair">
          <color auto="1"/>
        </left>
        <right style="hair">
          <color auto="1"/>
        </right>
        <top style="hair">
          <color auto="1"/>
        </top>
        <bottom style="hair">
          <color auto="1"/>
        </bottom>
        <vertical style="hair">
          <color auto="1"/>
        </vertical>
        <horizontal style="hair">
          <color auto="1"/>
        </horizontal>
      </border>
    </dxf>
    <dxf>
      <border>
        <left style="hair">
          <color auto="1"/>
        </left>
        <right style="hair">
          <color auto="1"/>
        </right>
        <top style="hair">
          <color auto="1"/>
        </top>
        <bottom style="hair">
          <color auto="1"/>
        </bottom>
        <vertical style="hair">
          <color auto="1"/>
        </vertical>
        <horizontal style="hair">
          <color auto="1"/>
        </horizontal>
      </border>
    </dxf>
    <dxf>
      <border>
        <left style="hair">
          <color auto="1"/>
        </left>
        <right style="hair">
          <color auto="1"/>
        </right>
        <top style="hair">
          <color auto="1"/>
        </top>
        <bottom style="hair">
          <color auto="1"/>
        </bottom>
        <vertical style="hair">
          <color auto="1"/>
        </vertical>
        <horizontal style="hair">
          <color auto="1"/>
        </horizontal>
      </border>
    </dxf>
    <dxf>
      <border>
        <left style="hair">
          <color auto="1"/>
        </left>
        <right style="hair">
          <color auto="1"/>
        </right>
        <top style="hair">
          <color auto="1"/>
        </top>
        <bottom style="hair">
          <color auto="1"/>
        </bottom>
        <vertical style="hair">
          <color auto="1"/>
        </vertical>
        <horizontal style="hair">
          <color auto="1"/>
        </horizontal>
      </border>
    </dxf>
    <dxf>
      <numFmt numFmtId="14" formatCode="0.00%"/>
    </dxf>
    <dxf>
      <alignment wrapText="1"/>
    </dxf>
    <dxf>
      <alignment wrapText="1"/>
    </dxf>
    <dxf>
      <alignment horizontal="center"/>
    </dxf>
    <dxf>
      <alignment horizontal="center"/>
    </dxf>
    <dxf>
      <alignment vertical="center"/>
    </dxf>
    <dxf>
      <alignment vertical="center"/>
    </dxf>
  </dxfs>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Амартүвшин Төмөрбаатар" refreshedDate="44867.463867013888" createdVersion="8" refreshedVersion="8" minRefreshableVersion="3" recordCount="174" xr:uid="{EBA3DE00-BE6B-4FBB-819F-F4751403AEBD}">
  <cacheSource type="worksheet">
    <worksheetSource ref="A3:AI177" sheet="ХАА явц 2022.10.31 (2)"/>
  </cacheSource>
  <cacheFields count="35">
    <cacheField name="д/д" numFmtId="0">
      <sharedItems containsSemiMixedTypes="0" containsString="0" containsNumber="1" containsInteger="1" minValue="1" maxValue="174"/>
    </cacheField>
    <cacheField name="ХАА-ны явцын төрөл" numFmtId="0">
      <sharedItems count="6">
        <s v="Гэрээ байгуулсан"/>
        <s v="Дахин зарлах"/>
        <s v="Үнэлгээ хийгдэж байна"/>
        <s v="Тендер зарласан"/>
        <s v="Зарлаагүй"/>
        <s v="Гэрээ байгуулах эрх олгосон"/>
      </sharedItems>
    </cacheField>
    <cacheField name="Аймаг, нийслэл " numFmtId="0">
      <sharedItems/>
    </cacheField>
    <cacheField name="Сум, дүүрэг " numFmtId="0">
      <sharedItems containsBlank="1"/>
    </cacheField>
    <cacheField name="Ангилал" numFmtId="0">
      <sharedItems/>
    </cacheField>
    <cacheField name="Ор/суудал" numFmtId="0">
      <sharedItems containsBlank="1" containsMixedTypes="1" containsNumber="1" containsInteger="1" minValue="0" maxValue="0"/>
    </cacheField>
    <cacheField name="Хүчин чадал" numFmtId="0">
      <sharedItems containsString="0" containsBlank="1" containsNumber="1" containsInteger="1" minValue="0" maxValue="960"/>
    </cacheField>
    <cacheField name="ХАА зохион байгуулж байгаа газар" numFmtId="0">
      <sharedItems/>
    </cacheField>
    <cacheField name="Шинэ /шилжих " numFmtId="0">
      <sharedItems/>
    </cacheField>
    <cacheField name="Хуулийн дугаар " numFmtId="0">
      <sharedItems/>
    </cacheField>
    <cacheField name="Төсөл арга хэмжээний нэр" numFmtId="0">
      <sharedItems/>
    </cacheField>
    <cacheField name="эхлэх " numFmtId="0">
      <sharedItems containsSemiMixedTypes="0" containsString="0" containsNumber="1" containsInteger="1" minValue="2022" maxValue="2022"/>
    </cacheField>
    <cacheField name="Дуусах " numFmtId="0">
      <sharedItems containsSemiMixedTypes="0" containsString="0" containsNumber="1" containsInteger="1" minValue="2022" maxValue="2024"/>
    </cacheField>
    <cacheField name="Төсөвт өртөг /сая.төг/" numFmtId="164">
      <sharedItems containsSemiMixedTypes="0" containsString="0" containsNumber="1" minValue="50" maxValue="18991.400000000001"/>
    </cacheField>
    <cacheField name="Санхүүжих дүн _x000a_/сая.төг/" numFmtId="164">
      <sharedItems containsSemiMixedTypes="0" containsString="0" containsNumber="1" minValue="50" maxValue="5100"/>
    </cacheField>
    <cacheField name="Нийт гэрээний дүн " numFmtId="0">
      <sharedItems containsString="0" containsBlank="1" containsNumber="1" minValue="100" maxValue="18443.973000000002"/>
    </cacheField>
    <cacheField name="Гүйцэтгэлийн баталгаа" numFmtId="164">
      <sharedItems containsString="0" containsBlank="1" containsNumber="1" minValue="0" maxValue="922.19865000000016"/>
    </cacheField>
    <cacheField name="Гүйцэтгэгч нэр" numFmtId="0">
      <sharedItems containsBlank="1"/>
    </cacheField>
    <cacheField name="Эхлэх хугацаа" numFmtId="0">
      <sharedItems containsBlank="1"/>
    </cacheField>
    <cacheField name="Дуусах хугацаа" numFmtId="0">
      <sharedItems containsBlank="1"/>
    </cacheField>
    <cacheField name="Гүйцэтгэлийн хувь" numFmtId="0">
      <sharedItems containsString="0" containsBlank="1" containsNumber="1" minValue="0" maxValue="1"/>
    </cacheField>
    <cacheField name="Худалдан авах ажиллагааны журам" numFmtId="0">
      <sharedItems containsNonDate="0" containsString="0" containsBlank="1"/>
    </cacheField>
    <cacheField name="ҮХ байгуулсан он, сар" numFmtId="0">
      <sharedItems containsNonDate="0" containsString="0" containsBlank="1"/>
    </cacheField>
    <cacheField name="Тендерийн дугаар" numFmtId="0">
      <sharedItems containsNonDate="0" containsString="0" containsBlank="1"/>
    </cacheField>
    <cacheField name="Зарласан огноо" numFmtId="0">
      <sharedItems containsNonDate="0" containsString="0" containsBlank="1"/>
    </cacheField>
    <cacheField name="Нээссэн огноо" numFmtId="0">
      <sharedItems containsNonDate="0" containsString="0" containsBlank="1"/>
    </cacheField>
    <cacheField name="Гэрээ байгуулах эрх олгосон огноо" numFmtId="0">
      <sharedItems containsNonDate="0" containsString="0" containsBlank="1"/>
    </cacheField>
    <cacheField name="Цахим системд тендерийн үр дүнг олон нийтэд нээлттэйгээр мэдээлсэн огноо" numFmtId="0">
      <sharedItems containsNonDate="0" containsString="0" containsBlank="1"/>
    </cacheField>
    <cacheField name="Тендерт оролцогчдийн тоо" numFmtId="0">
      <sharedItems containsNonDate="0" containsString="0" containsBlank="1"/>
    </cacheField>
    <cacheField name="Тендер шалгаруулалтын зарласан удаа" numFmtId="0">
      <sharedItems containsNonDate="0" containsString="0" containsBlank="1"/>
    </cacheField>
    <cacheField name="Цахим/уламжлалт эсэх" numFmtId="0">
      <sharedItems containsNonDate="0" containsString="0" containsBlank="1"/>
    </cacheField>
    <cacheField name="Шилэн дансан үр дүн орсон эсэх" numFmtId="0">
      <sharedItems containsNonDate="0" containsString="0" containsBlank="1"/>
    </cacheField>
    <cacheField name="Зарласан/зарлаагүй" numFmtId="0">
      <sharedItems containsNonDate="0" containsString="0" containsBlank="1"/>
    </cacheField>
    <cacheField name="Тайлбар" numFmtId="0">
      <sharedItems containsNonDate="0" containsString="0" containsBlank="1"/>
    </cacheField>
    <cacheField name="ТХААГ-т илгээсэн хүсэлт"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74">
  <r>
    <n v="1"/>
    <x v="0"/>
    <s v="Улаанбаатар "/>
    <s v="Баянгол "/>
    <s v="Хөрөнгө оруулалт "/>
    <s v="Суудал"/>
    <n v="960"/>
    <s v="НЗДТГ "/>
    <s v="шинэ "/>
    <s v="XIII.1.1.234"/>
    <s v="960 хүүхдийн ерөнхий боловсролын сургууль, 280 хүүхдийн цэцэрлэгийн барилга, сургууль, цэцэрлэгийн тоног төхөөрөмж, гадна инженерийн шугам сүлжээ, тохижилтын ажлын хамт худалдан авах /Улаанбаатар, Баянгол дүүрэг, 3 дугаар хороо, Нарны хороолол/"/>
    <n v="2022"/>
    <n v="2023"/>
    <n v="18991.400000000001"/>
    <n v="5100"/>
    <n v="18443.973000000002"/>
    <n v="922.19865000000016"/>
    <s v="Гранд слаб ХХК"/>
    <s v="2022.04.01"/>
    <s v="2023.12.31"/>
    <n v="1"/>
    <m/>
    <m/>
    <m/>
    <m/>
    <m/>
    <m/>
    <m/>
    <m/>
    <m/>
    <m/>
    <m/>
    <m/>
    <m/>
    <m/>
  </r>
  <r>
    <n v="2"/>
    <x v="0"/>
    <s v="Сэлэнгэ "/>
    <s v="Багануур"/>
    <s v="Хөрөнгө оруулалт "/>
    <n v="0"/>
    <n v="0"/>
    <s v="ТХААГ "/>
    <s v="шинэ "/>
    <s v="XIII.1.1.235"/>
    <s v="Албан бус боловсролын төвийн барилга /Сэлэнгэ, Баруунбүрэн сум/"/>
    <n v="2022"/>
    <n v="2023"/>
    <n v="250"/>
    <n v="50"/>
    <n v="247.79186200000001"/>
    <m/>
    <s v="Сэцфлорис ХХК"/>
    <s v="2022.08.29"/>
    <s v="2023.08.25"/>
    <n v="0.05"/>
    <m/>
    <m/>
    <m/>
    <m/>
    <m/>
    <m/>
    <m/>
    <m/>
    <m/>
    <m/>
    <m/>
    <m/>
    <m/>
    <m/>
  </r>
  <r>
    <n v="3"/>
    <x v="0"/>
    <s v="Дархан-уул"/>
    <s v="Дархан"/>
    <s v="Хөрөнгө оруулалт "/>
    <n v="0"/>
    <n v="0"/>
    <s v="АЗДТГ"/>
    <s v="шинэ "/>
    <s v="XIII.1.1.236"/>
    <s v="Анагаахын шинжлэх ухааны үндэсний их сургуулийн барилгын өргөтгөл &quot;Спорт заалны барилга&quot; /Дархан-Уул, Дархан сум, 13 дугаар баг/"/>
    <n v="2022"/>
    <n v="2023"/>
    <n v="1277"/>
    <n v="100"/>
    <n v="1275"/>
    <n v="63.75"/>
    <s v="Элчит Ган ХХК "/>
    <s v="2022.06.06"/>
    <s v="2023.08.10"/>
    <n v="0.05"/>
    <m/>
    <m/>
    <m/>
    <m/>
    <m/>
    <m/>
    <m/>
    <m/>
    <m/>
    <m/>
    <m/>
    <m/>
    <m/>
    <m/>
  </r>
  <r>
    <n v="4"/>
    <x v="0"/>
    <s v="Архангай "/>
    <s v="Эрдэнэбулган"/>
    <s v="Хөрөнгө оруулалт "/>
    <s v="Суудал"/>
    <n v="160"/>
    <s v="АЗДТГ"/>
    <s v="шинэ "/>
    <s v="XIII.1.1.237"/>
    <s v="Бага сургуулийн барилга, 160 суудал /Архангай, Эрдэнэбулган сум, 6 дугаар баг/"/>
    <n v="2022"/>
    <n v="2023"/>
    <n v="4144.7"/>
    <n v="238"/>
    <n v="4137.6499999999996"/>
    <n v="206.88249999999999"/>
    <s v=" Ди Ти И Эм строй ХХК"/>
    <s v="2021.05.01"/>
    <s v="2023.08.31"/>
    <n v="0.05"/>
    <m/>
    <m/>
    <m/>
    <m/>
    <m/>
    <m/>
    <m/>
    <m/>
    <m/>
    <m/>
    <m/>
    <m/>
    <m/>
    <m/>
  </r>
  <r>
    <n v="5"/>
    <x v="0"/>
    <s v="Баян-өлгий "/>
    <s v="Ногооннуур"/>
    <s v="Хөрөнгө оруулалт "/>
    <s v="Суудал"/>
    <n v="160"/>
    <s v="АЗДТГ"/>
    <s v="шинэ "/>
    <s v="XIII.1.1.238"/>
    <s v="Бага сургуулийн барилга, 160 суудал /Баян-Өлгий, Ногооннуур сум, 6 дугаар баг/"/>
    <n v="2022"/>
    <n v="2023"/>
    <n v="2300"/>
    <n v="460"/>
    <n v="2299.5008990000001"/>
    <n v="114.97504495000001"/>
    <s v="Мурап ХХК 99103987, 99428586"/>
    <s v="2022.05.17"/>
    <s v="2023.10.15"/>
    <n v="0.09"/>
    <m/>
    <m/>
    <m/>
    <m/>
    <m/>
    <m/>
    <m/>
    <m/>
    <m/>
    <m/>
    <m/>
    <m/>
    <m/>
    <m/>
  </r>
  <r>
    <n v="6"/>
    <x v="0"/>
    <s v="Улаанбаатар "/>
    <s v="Багануур"/>
    <s v="Хөрөнгө оруулалт "/>
    <s v="ор/суудал"/>
    <n v="280"/>
    <s v="НЗДТГ "/>
    <s v="шинэ "/>
    <s v="XIII.1.1.239"/>
    <s v="Бага сургууль, цэцэрлэгийн цогцолборын барилга /Улаанбаатар, Багануур дүүрэг, 3 дугаар хороо/"/>
    <n v="2022"/>
    <n v="2023"/>
    <n v="3500"/>
    <n v="361.8"/>
    <n v="3500"/>
    <n v="175"/>
    <s v="Буйлд мастрер ХХК"/>
    <s v="2022.08.15"/>
    <s v="2023.12.30"/>
    <n v="0.15"/>
    <m/>
    <m/>
    <m/>
    <m/>
    <m/>
    <m/>
    <m/>
    <m/>
    <m/>
    <m/>
    <m/>
    <m/>
    <m/>
    <m/>
  </r>
  <r>
    <n v="7"/>
    <x v="0"/>
    <s v="Улаанбаатар "/>
    <s v="Баянгол "/>
    <s v="Хөрөнгө оруулалт "/>
    <s v="ор/суудал"/>
    <n v="280"/>
    <s v="ТХААГ "/>
    <s v="шинэ "/>
    <s v="XIII.1.1.240"/>
    <s v="Бага сургууль, цэцэрлэгийн цогцолборын барилга /Улаанбаатар, Баянгол дүүрэг, 10 дугаар хороо/"/>
    <n v="2022"/>
    <n v="2023"/>
    <n v="4552.7"/>
    <n v="260"/>
    <n v="4552.7"/>
    <m/>
    <s v="Шонхорчин ХХК 99104397 70114377 88110222"/>
    <s v="2022.07.29"/>
    <s v="2023.12.31"/>
    <n v="0.2"/>
    <m/>
    <m/>
    <m/>
    <m/>
    <m/>
    <m/>
    <m/>
    <m/>
    <m/>
    <m/>
    <m/>
    <m/>
    <m/>
    <m/>
  </r>
  <r>
    <n v="8"/>
    <x v="0"/>
    <s v="Улаанбаатар "/>
    <s v="Налайх "/>
    <s v="Хөрөнгө оруулалт "/>
    <s v="ор/суудал"/>
    <n v="280"/>
    <s v="ТХААГ "/>
    <s v="шинэ "/>
    <s v="XIII.1.1.241"/>
    <s v="Бага сургууль, цэцэрлэгийн цогцолборын барилга /Улаанбаатар, Налайх дүүрэг, 4 дүгээр хороо/"/>
    <n v="2022"/>
    <n v="2023"/>
    <n v="4552.7"/>
    <n v="260"/>
    <n v="4355.0564199999999"/>
    <m/>
    <s v="Мета менежмент ХХК 99112617 99192617 70100606 96225562"/>
    <s v="2022.07.29"/>
    <s v="2023.08.31"/>
    <n v="0.1"/>
    <m/>
    <m/>
    <m/>
    <m/>
    <m/>
    <m/>
    <m/>
    <m/>
    <m/>
    <m/>
    <m/>
    <m/>
    <m/>
    <m/>
  </r>
  <r>
    <n v="9"/>
    <x v="0"/>
    <s v="Улаанбаатар "/>
    <s v="Сонгинохайрхан "/>
    <s v="Хөрөнгө оруулалт "/>
    <s v="ор/суудал"/>
    <n v="280"/>
    <s v="НЗДТГ "/>
    <s v="шинэ "/>
    <s v="XIII.1.1.242"/>
    <s v="Бага сургууль, цэцэрлэгийн цогцолборын барилга /Улаанбаатар, Сонгинохайрхан дүүрэг, 21 дүгээр хороо/"/>
    <n v="2022"/>
    <n v="2023"/>
    <n v="4552"/>
    <n v="260"/>
    <n v="4552"/>
    <n v="227.60000000000002"/>
    <s v="Алтайн буйлааст ХХК"/>
    <s v="2022.08.12"/>
    <s v="2023.12.30"/>
    <n v="0.2"/>
    <m/>
    <m/>
    <m/>
    <m/>
    <m/>
    <m/>
    <m/>
    <m/>
    <m/>
    <m/>
    <m/>
    <m/>
    <m/>
    <m/>
  </r>
  <r>
    <n v="10"/>
    <x v="0"/>
    <s v="Улаанбаатар "/>
    <s v="Сонгинохайрхан "/>
    <s v="Хөрөнгө оруулалт "/>
    <s v="ор/суудал"/>
    <n v="280"/>
    <s v="НЗДТГ "/>
    <s v="шинэ "/>
    <s v="XIII.1.1.243"/>
    <s v="Бага сургууль, цэцэрлэгийн цогцолборын барилга /Улаанбаатар, Сонгинохайрхан дүүрэг, 33 дугаар хороо, Тахилтын эцэс/"/>
    <n v="2022"/>
    <n v="2023"/>
    <n v="4552.7"/>
    <n v="220"/>
    <n v="4552.7"/>
    <n v="227.63499999999999"/>
    <s v="Их гүрний бүтээмж констракшн ХХК"/>
    <s v="2022.08.12"/>
    <s v="2023.12.30"/>
    <n v="0.1"/>
    <m/>
    <m/>
    <m/>
    <m/>
    <m/>
    <m/>
    <m/>
    <m/>
    <m/>
    <m/>
    <m/>
    <m/>
    <m/>
    <m/>
  </r>
  <r>
    <n v="11"/>
    <x v="1"/>
    <s v="Улаанбаатар "/>
    <s v="Хан-Уул "/>
    <s v="Хөрөнгө оруулалт "/>
    <s v="ор/суудал"/>
    <n v="280"/>
    <s v="ТХААГ "/>
    <s v="шинэ "/>
    <s v="XIII.1.1.244"/>
    <s v="Бага сургууль, цэцэрлэгийн цогцолборын барилга /Улаанбаатар, Хан-Уул дүүрэг, 4 дүгээр хороо, Шинэ өргөө хороолол/"/>
    <n v="2022"/>
    <n v="2023"/>
    <n v="4552.7"/>
    <n v="300"/>
    <m/>
    <n v="0"/>
    <m/>
    <m/>
    <m/>
    <m/>
    <m/>
    <m/>
    <m/>
    <m/>
    <m/>
    <m/>
    <m/>
    <m/>
    <m/>
    <m/>
    <m/>
    <m/>
    <m/>
    <m/>
  </r>
  <r>
    <n v="12"/>
    <x v="1"/>
    <s v="Улаанбаатар "/>
    <s v="Хан-Уул "/>
    <s v="Хөрөнгө оруулалт "/>
    <s v="ор/суудал"/>
    <n v="280"/>
    <s v="ТХААГ "/>
    <s v="шинэ "/>
    <s v="XIII.1.1.245"/>
    <s v="Бага сургууль, цэцэрлэгийн цогцолборын барилга /Улаанбаатар, Хан-Уул дүүрэг, 8 дугаар хороо/"/>
    <n v="2022"/>
    <n v="2023"/>
    <n v="4552.7"/>
    <n v="260"/>
    <m/>
    <n v="0"/>
    <m/>
    <m/>
    <m/>
    <m/>
    <m/>
    <m/>
    <m/>
    <m/>
    <m/>
    <m/>
    <m/>
    <m/>
    <m/>
    <m/>
    <m/>
    <m/>
    <m/>
    <m/>
  </r>
  <r>
    <n v="13"/>
    <x v="0"/>
    <s v="Ховд"/>
    <s v="Жаргалант "/>
    <s v="Хөрөнгө оруулалт "/>
    <s v="ор/суудал"/>
    <n v="280"/>
    <s v="АЗДТГ"/>
    <s v="шинэ "/>
    <s v="XIII.1.1.246"/>
    <s v="Бага сургууль, цэцэрлэгийн цогцолборын барилга /Ховд, Жаргалант сум, 12 дугаар баг, Малчны хороолол/"/>
    <n v="2022"/>
    <n v="2024"/>
    <n v="5150"/>
    <n v="200"/>
    <n v="4801.9262410000001"/>
    <n v="240.09631205000002"/>
    <s v="Баганат орд ХХК   99115056"/>
    <s v="2022.05.11"/>
    <s v="2023.10.04"/>
    <n v="0.1"/>
    <m/>
    <m/>
    <m/>
    <m/>
    <m/>
    <m/>
    <m/>
    <m/>
    <m/>
    <m/>
    <m/>
    <m/>
    <m/>
    <m/>
  </r>
  <r>
    <n v="14"/>
    <x v="0"/>
    <s v="Архангай "/>
    <s v="Эрдэнэбулган"/>
    <s v="Хөрөнгө оруулалт "/>
    <n v="0"/>
    <n v="0"/>
    <s v="АЗДТГ"/>
    <s v="шинэ "/>
    <s v="XIII.1.1.247"/>
    <s v="Багшийн хөгжил, судалгааны арга зүйн төвийн барилга /Архангай, Эрдэнэбулган сум/"/>
    <n v="2022"/>
    <n v="2023"/>
    <n v="2000"/>
    <n v="800"/>
    <n v="1977.99"/>
    <n v="98.899500000000003"/>
    <s v="&quot;Эсгэл&quot; ХХК 99043435 99666323"/>
    <s v="2021.05.01"/>
    <s v="2023.08.31"/>
    <n v="0.4"/>
    <m/>
    <m/>
    <m/>
    <m/>
    <m/>
    <m/>
    <m/>
    <m/>
    <m/>
    <m/>
    <m/>
    <m/>
    <m/>
    <m/>
  </r>
  <r>
    <n v="15"/>
    <x v="0"/>
    <s v="Ховд"/>
    <s v="Жаргалант "/>
    <s v="Хөрөнгө оруулалт "/>
    <n v="0"/>
    <n v="0"/>
    <s v="АЗДТГ"/>
    <s v="шинэ "/>
    <s v="XIII.1.1.248"/>
    <s v="Багшийн хөгжлийн төвийн барилга /Ховд, Жаргалант сум/"/>
    <n v="2022"/>
    <n v="2023"/>
    <n v="3000"/>
    <n v="1000"/>
    <n v="2716.9132719999998"/>
    <n v="135.84566359999999"/>
    <s v="Би эм жи юу ХХК  95222999"/>
    <s v="2022.04.15"/>
    <s v="2023.08.01"/>
    <n v="0.4"/>
    <m/>
    <m/>
    <m/>
    <m/>
    <m/>
    <m/>
    <m/>
    <m/>
    <m/>
    <m/>
    <m/>
    <m/>
    <m/>
    <m/>
  </r>
  <r>
    <n v="16"/>
    <x v="1"/>
    <s v="Дархан-уул"/>
    <s v="Дархан"/>
    <s v="Хөрөнгө оруулалт "/>
    <n v="0"/>
    <n v="0"/>
    <s v="АЗДТГ"/>
    <s v="шинэ "/>
    <s v="XIII.1.1.249"/>
    <s v="Багшийн хөгжлийн төвийн барилга худалдан авах /Дархан-Уул, Дархан сум/"/>
    <n v="2022"/>
    <n v="2023"/>
    <n v="1800"/>
    <n v="360"/>
    <m/>
    <n v="0"/>
    <m/>
    <m/>
    <m/>
    <m/>
    <m/>
    <m/>
    <m/>
    <m/>
    <m/>
    <m/>
    <m/>
    <m/>
    <m/>
    <m/>
    <m/>
    <m/>
    <m/>
    <m/>
  </r>
  <r>
    <n v="17"/>
    <x v="0"/>
    <s v="Говь-Алтай"/>
    <s v="баян-уул "/>
    <s v="Хөрөнгө оруулалт "/>
    <s v="ор"/>
    <n v="160"/>
    <s v="ТХААГ "/>
    <s v="шинэ "/>
    <s v="XIII.1.1.250"/>
    <s v="Дотуур байрны барилга буулгаж, шинээр барих, 160 ор /Говь-Алтай, Баян-Уул сум, 1 дүгээр баг/"/>
    <n v="2022"/>
    <n v="2023"/>
    <n v="3515"/>
    <n v="180"/>
    <n v="3409.55"/>
    <n v="170.47750000000002"/>
    <s v="Эе-Эв ХХК 99114845"/>
    <s v="2022.03.23"/>
    <s v="2023.12.30"/>
    <n v="0.05"/>
    <m/>
    <m/>
    <m/>
    <m/>
    <m/>
    <m/>
    <m/>
    <m/>
    <m/>
    <m/>
    <m/>
    <m/>
    <m/>
    <m/>
  </r>
  <r>
    <n v="18"/>
    <x v="0"/>
    <s v="Төв"/>
    <s v="Бүрэн"/>
    <s v="Хөрөнгө оруулалт "/>
    <s v="ор"/>
    <n v="160"/>
    <s v="АЗДТГ"/>
    <s v="шинэ "/>
    <s v="XIII.1.1.251"/>
    <s v="Дотуур байрны барилга буулгаж, шинээр барих, 160 ор /Төв, Бүрэн сум, 1 дүгээр баг/"/>
    <n v="2022"/>
    <n v="2023"/>
    <n v="3351"/>
    <n v="200"/>
    <n v="2762.1937899999998"/>
    <n v="138.1096895"/>
    <s v="Хөх-Үзүүр ХХК 99110489, Инженер 88178577"/>
    <s v="2022.06.08"/>
    <s v="2023.08.30"/>
    <n v="0.1"/>
    <m/>
    <m/>
    <m/>
    <m/>
    <m/>
    <m/>
    <m/>
    <m/>
    <m/>
    <m/>
    <m/>
    <m/>
    <m/>
    <m/>
  </r>
  <r>
    <n v="19"/>
    <x v="0"/>
    <s v="Баян-өлгий "/>
    <s v="Алтанцөгц"/>
    <s v="Хөрөнгө оруулалт "/>
    <s v="ор"/>
    <n v="100"/>
    <s v="АЗДТГ"/>
    <s v="шинэ "/>
    <s v="XIII.1.1.252"/>
    <s v="Дотуур байрны барилга, 100 ор /Баян-Өлгий, Алтанцөгц сум/"/>
    <n v="2022"/>
    <n v="2024"/>
    <n v="2880.1"/>
    <n v="140"/>
    <n v="2864.5058880000001"/>
    <n v="143.22529440000002"/>
    <s v="Хөхтас ХХК 99419091"/>
    <s v="2022.05.13"/>
    <s v="2024.08.15"/>
    <n v="0.1"/>
    <m/>
    <m/>
    <m/>
    <m/>
    <m/>
    <m/>
    <m/>
    <m/>
    <m/>
    <m/>
    <m/>
    <m/>
    <m/>
    <m/>
  </r>
  <r>
    <n v="20"/>
    <x v="0"/>
    <s v="Говь-Алтай"/>
    <s v="Халиун "/>
    <s v="Хөрөнгө оруулалт "/>
    <s v="ор"/>
    <n v="100"/>
    <s v="ТХААГ "/>
    <s v="шинэ "/>
    <s v="XIII.1.1.253"/>
    <s v="Дотуур байрны барилга, 100 ор /Говь-Алтай, Халиун сум, 2 дугаар баг/"/>
    <n v="2022"/>
    <n v="2023"/>
    <n v="2880.1"/>
    <n v="140"/>
    <n v="2835.09656"/>
    <n v="141.754828"/>
    <s v="Жаргалант рашаант ХХК 99072102"/>
    <s v="2022.04.26"/>
    <s v="2023.08.10"/>
    <n v="0.05"/>
    <m/>
    <m/>
    <m/>
    <m/>
    <m/>
    <m/>
    <m/>
    <m/>
    <m/>
    <m/>
    <m/>
    <m/>
    <m/>
    <m/>
  </r>
  <r>
    <n v="21"/>
    <x v="0"/>
    <s v="Завхан"/>
    <s v="Цэцэн-Уул"/>
    <s v="Хөрөнгө оруулалт "/>
    <s v="ор"/>
    <n v="100"/>
    <s v="АЗДТГ"/>
    <s v="шинэ "/>
    <s v="XIII.1.1.254"/>
    <s v="Дотуур байрны барилга, 100 ор /Завхан, Цэцэн-Уул сум/"/>
    <n v="2022"/>
    <n v="2023"/>
    <n v="2880.1"/>
    <n v="800"/>
    <n v="2681.02"/>
    <n v="134.05100000000002"/>
    <s v=" Төгсхурц консалтинг ХХК"/>
    <s v="2022.04.01"/>
    <s v="2023.08.31"/>
    <n v="0.05"/>
    <m/>
    <m/>
    <m/>
    <m/>
    <m/>
    <m/>
    <m/>
    <m/>
    <m/>
    <m/>
    <m/>
    <m/>
    <m/>
    <m/>
  </r>
  <r>
    <n v="22"/>
    <x v="0"/>
    <s v="Өмнөговь"/>
    <s v="Даланзапгад"/>
    <s v="Хөрөнгө оруулалт "/>
    <s v="ор"/>
    <n v="120"/>
    <s v="ТХААГ "/>
    <s v="шинэ "/>
    <s v="XIII.1.1.259"/>
    <s v="Дотуур байрны барилга, 120 ор /Өмнөговь, Даланзадгад сум/"/>
    <n v="2022"/>
    <n v="2023"/>
    <n v="2274.1999999999998"/>
    <n v="349.5"/>
    <n v="2273.3802219999998"/>
    <n v="113.66901109999999"/>
    <s v="ГЭЭТ ХХК 99104281 99045484"/>
    <s v="2022.09.15"/>
    <s v="2023.07.26"/>
    <n v="0.1"/>
    <m/>
    <m/>
    <m/>
    <m/>
    <m/>
    <m/>
    <m/>
    <m/>
    <m/>
    <m/>
    <m/>
    <m/>
    <m/>
    <m/>
  </r>
  <r>
    <n v="23"/>
    <x v="0"/>
    <s v="Сүхбаатар"/>
    <s v="Түвшинширээ"/>
    <s v="Хөрөнгө оруулалт "/>
    <s v="ор"/>
    <n v="100"/>
    <s v="АЗДТГ"/>
    <s v="шинэ "/>
    <s v="XIII.1.1.255"/>
    <s v="Дотуур байрны барилга, 100 ор /Сүхбаатар, Түвшинширээ сум/"/>
    <n v="2022"/>
    <n v="2023"/>
    <n v="2904.4"/>
    <n v="160"/>
    <n v="2743.1218669999998"/>
    <n v="137.15609334999999"/>
    <s v="Түвшинмөнх ХХК 99088406 99108535"/>
    <s v="2022.07.20"/>
    <s v="2023.10.31"/>
    <n v="0.1"/>
    <m/>
    <m/>
    <m/>
    <m/>
    <m/>
    <m/>
    <m/>
    <m/>
    <m/>
    <m/>
    <m/>
    <m/>
    <m/>
    <m/>
  </r>
  <r>
    <n v="24"/>
    <x v="0"/>
    <s v="Хөвсгөл "/>
    <s v="Шинэ-Идэр"/>
    <s v="Хөрөнгө оруулалт "/>
    <s v="ор"/>
    <n v="100"/>
    <s v="ТХААГ "/>
    <s v="шинэ "/>
    <s v="XIII.1.1.257"/>
    <s v="Дотуур байрны барилга, 100 ор /Хөвсгөл, Шинэ-Идэр сум/"/>
    <n v="2022"/>
    <n v="2024"/>
    <n v="2880.1"/>
    <n v="100"/>
    <n v="2880.0417040000002"/>
    <n v="144.00208599999999"/>
    <s v="Идэр нумт ХХК"/>
    <s v="2022.04.13"/>
    <s v="2024.08.28"/>
    <n v="0.1"/>
    <m/>
    <m/>
    <m/>
    <m/>
    <m/>
    <m/>
    <m/>
    <m/>
    <m/>
    <m/>
    <m/>
    <m/>
    <m/>
    <m/>
  </r>
  <r>
    <n v="25"/>
    <x v="0"/>
    <s v="Хэнтий "/>
    <s v="Хэрлэн "/>
    <s v="Хөрөнгө оруулалт "/>
    <s v="ор"/>
    <n v="100"/>
    <s v="АЗДТГ"/>
    <s v="шинэ "/>
    <s v="XIII.1.1.258"/>
    <s v="Дотуур байрны барилга, 100 ор /Хэнтий, Хэрлэн сум, Тэмүүжин цогцолбор сургууль/"/>
    <n v="2022"/>
    <n v="2023"/>
    <n v="2880.1"/>
    <n v="700"/>
    <n v="2860.0881049999998"/>
    <n v="143.00440524999999"/>
    <s v="&quot;Си Эйч Би Жи констракшн&quot; ХХК 99117925, 98605555"/>
    <s v="2022.05.01"/>
    <s v="2022.12.10"/>
    <n v="0.65"/>
    <m/>
    <m/>
    <m/>
    <m/>
    <m/>
    <m/>
    <m/>
    <m/>
    <m/>
    <m/>
    <m/>
    <m/>
    <m/>
    <m/>
  </r>
  <r>
    <n v="26"/>
    <x v="0"/>
    <s v="Булган"/>
    <s v="Хутаг-Өндөр "/>
    <s v="Хөрөнгө оруулалт "/>
    <s v="ор"/>
    <n v="150"/>
    <s v="ТХААГ "/>
    <s v="шинэ "/>
    <s v="XIII.1.1.261"/>
    <s v="Дотуур байрны барилга, 150 ор /Булган, Хутаг-Өндөр сум/"/>
    <n v="2022"/>
    <n v="2024"/>
    <n v="3200"/>
    <n v="800"/>
    <n v="3189.1457569999998"/>
    <n v="159.45728785"/>
    <s v="Алтайн бумбат өргөө ХХК, 99055511"/>
    <s v="2022.05.11"/>
    <s v="2024.06.15"/>
    <n v="0.2"/>
    <m/>
    <m/>
    <m/>
    <m/>
    <m/>
    <m/>
    <m/>
    <m/>
    <m/>
    <m/>
    <m/>
    <m/>
    <m/>
    <m/>
  </r>
  <r>
    <n v="27"/>
    <x v="0"/>
    <s v="Ховд"/>
    <s v="Манхан"/>
    <s v="Хөрөнгө оруулалт "/>
    <s v="ор"/>
    <n v="150"/>
    <s v="АЗДТГ"/>
    <s v="шинэ "/>
    <s v="XIII.1.1.262"/>
    <s v="Дотуур байрны барилга, 150 ор /Ховд, Манхан сум, Төгрөг гол баг/"/>
    <n v="2022"/>
    <n v="2024"/>
    <n v="3335.4"/>
    <n v="800"/>
    <n v="3135.202843"/>
    <n v="156.76014215000001"/>
    <s v="Ховд шинэ асар ХХК"/>
    <s v="2022.03.24"/>
    <s v="2023.08.25"/>
    <n v="0.4"/>
    <m/>
    <m/>
    <m/>
    <m/>
    <m/>
    <m/>
    <m/>
    <m/>
    <m/>
    <m/>
    <m/>
    <m/>
    <m/>
    <m/>
  </r>
  <r>
    <n v="28"/>
    <x v="0"/>
    <s v="Дорнод "/>
    <s v="баян-уул "/>
    <s v="Хөрөнгө оруулалт "/>
    <s v="ор"/>
    <n v="160"/>
    <s v="ТХААГ "/>
    <s v="шинэ "/>
    <s v="XIII.1.1.264"/>
    <s v="Дотуур байрны барилга, 160 ор /Дорнод, Баян-Уул сум/"/>
    <n v="2022"/>
    <n v="2023"/>
    <n v="2916.2"/>
    <n v="120"/>
    <n v="2910.6523619999998"/>
    <n v="145.6"/>
    <s v="Дорнын оч ХХК 88684545 88322828"/>
    <s v="2022.02.25"/>
    <s v="2023.08.31"/>
    <n v="0.1"/>
    <m/>
    <m/>
    <m/>
    <m/>
    <m/>
    <m/>
    <m/>
    <m/>
    <m/>
    <m/>
    <m/>
    <m/>
    <m/>
    <m/>
  </r>
  <r>
    <n v="29"/>
    <x v="0"/>
    <s v="Төв"/>
    <s v="Зуунмод"/>
    <s v="Хөрөнгө оруулалт "/>
    <s v="ор"/>
    <n v="160"/>
    <s v="АЗДТГ"/>
    <s v="шинэ "/>
    <s v="XIII.1.1.265"/>
    <s v="Дотуур байрны барилга, 160 ор /Төв, Зуунмод сум, 1 дүгээр баг/"/>
    <n v="2022"/>
    <n v="2023"/>
    <n v="2100"/>
    <n v="420"/>
    <n v="2095.5774529999999"/>
    <n v="104.77887265"/>
    <s v=" Баяндөрвөлж ХХК 99083705"/>
    <s v="2022.06.03"/>
    <s v="2023.07.30"/>
    <n v="0.4"/>
    <m/>
    <m/>
    <m/>
    <m/>
    <m/>
    <m/>
    <m/>
    <m/>
    <m/>
    <m/>
    <m/>
    <m/>
    <m/>
    <m/>
  </r>
  <r>
    <n v="30"/>
    <x v="0"/>
    <s v="Хөвсгөл "/>
    <s v="Төмөрбулаг "/>
    <s v="Хөрөнгө оруулалт "/>
    <s v="ор"/>
    <n v="160"/>
    <s v="ТХААГ "/>
    <s v="шинэ "/>
    <s v="XIII.1.1.266"/>
    <s v="Дотуур байрны барилга, 160 ор /Хөвсгөл, Төмөрбулаг сум/"/>
    <n v="2022"/>
    <n v="2023"/>
    <n v="3229.9"/>
    <n v="200"/>
    <n v="3227.417817"/>
    <n v="161.37100000000001"/>
    <s v="Өсөх нум ХХК"/>
    <s v="2022.05.19"/>
    <s v="2023.10.03"/>
    <n v="0.05"/>
    <m/>
    <m/>
    <m/>
    <m/>
    <m/>
    <m/>
    <m/>
    <m/>
    <m/>
    <m/>
    <m/>
    <m/>
    <m/>
    <m/>
  </r>
  <r>
    <n v="31"/>
    <x v="0"/>
    <s v="Хөвсгөл "/>
    <s v="Цагаан-Уул"/>
    <s v="Хөрөнгө оруулалт "/>
    <s v="ор"/>
    <n v="150"/>
    <s v="ТХААГ "/>
    <s v="шинэ "/>
    <s v="XIII.1.1.263"/>
    <s v="Дотуур байрны барилга, 150 ор /Хөвсгөл, Цагаан-Уул сум, 6 дугаар баг/"/>
    <n v="2022"/>
    <n v="2023"/>
    <n v="2911.8"/>
    <n v="800"/>
    <n v="2889.8464520000002"/>
    <n v="144.49232260000002"/>
    <s v="Их-Үен ХХК 99993017 89577559"/>
    <s v="2022.03.22"/>
    <s v="2023.08.15"/>
    <n v="0.12"/>
    <m/>
    <m/>
    <m/>
    <m/>
    <m/>
    <m/>
    <m/>
    <m/>
    <m/>
    <m/>
    <m/>
    <m/>
    <m/>
    <m/>
  </r>
  <r>
    <n v="32"/>
    <x v="0"/>
    <s v="Увс"/>
    <s v="Наранбулаг"/>
    <s v="Хөрөнгө оруулалт "/>
    <s v="ор"/>
    <n v="100"/>
    <s v="ТХААГ "/>
    <s v="шинэ "/>
    <s v="XIII.1.1.256"/>
    <s v="Дотуур байрны барилга, 100 ор /Увс, Наранбулаг сум/"/>
    <n v="2022"/>
    <n v="2023"/>
    <n v="2880.1"/>
    <n v="200"/>
    <n v="2859.9106689999999"/>
    <n v="142.99553345000001"/>
    <s v="Увс өгөөмөр өгөөж ХХК 99098851 95959503 99771038"/>
    <s v="2022.04.20"/>
    <s v="2023.10.01"/>
    <n v="0.05"/>
    <m/>
    <m/>
    <m/>
    <m/>
    <m/>
    <m/>
    <m/>
    <m/>
    <m/>
    <m/>
    <m/>
    <m/>
    <m/>
    <m/>
  </r>
  <r>
    <n v="33"/>
    <x v="0"/>
    <s v="Дорнод "/>
    <s v="Хэрлэн "/>
    <s v="Хөрөнгө оруулалт "/>
    <n v="0"/>
    <n v="0"/>
    <s v="АЗДТГ"/>
    <s v="шинэ "/>
    <s v="XIII.1.1.268"/>
    <s v="Спорт заалны барилга /Дорнод, Хэрлэн сум, 1 дүгээр сургууль/"/>
    <n v="2022"/>
    <n v="2023"/>
    <n v="1511"/>
    <n v="500"/>
    <n v="1431"/>
    <n v="71.55"/>
    <s v="Тодсүндэрэл ХХК 89102003"/>
    <s v="2022.04.26"/>
    <s v="2023.10.01"/>
    <n v="0.35"/>
    <m/>
    <m/>
    <m/>
    <m/>
    <m/>
    <m/>
    <m/>
    <m/>
    <m/>
    <m/>
    <m/>
    <m/>
    <m/>
    <m/>
  </r>
  <r>
    <n v="34"/>
    <x v="0"/>
    <s v="Өвөрхангай "/>
    <s v="Баянгол "/>
    <s v="Хөрөнгө оруулалт "/>
    <s v="Суудал"/>
    <n v="250"/>
    <s v="АЗДТГ"/>
    <s v="шинэ "/>
    <s v="XIII.1.1.269"/>
    <s v="Спорт заалны барилга, 250 суудал /Өвөрхангай, Арвайхээр сум/"/>
    <n v="2022"/>
    <n v="2023"/>
    <n v="1200"/>
    <n v="600"/>
    <n v="1170"/>
    <n v="58.5"/>
    <s v="Өв аргуйт эрдэнэ ХХК       88014850 "/>
    <s v="2022.04.25"/>
    <s v="2023.08.01"/>
    <n v="0.5"/>
    <m/>
    <m/>
    <m/>
    <m/>
    <m/>
    <m/>
    <m/>
    <m/>
    <m/>
    <m/>
    <m/>
    <m/>
    <m/>
    <m/>
  </r>
  <r>
    <n v="35"/>
    <x v="0"/>
    <s v="Өвөрхангай "/>
    <s v="Хархорин"/>
    <s v="Хөрөнгө оруулалт "/>
    <s v="Суудал"/>
    <n v="250"/>
    <s v="АЗДТГ"/>
    <s v="шинэ "/>
    <s v="XIII.1.1.270"/>
    <s v="Спорт заалны барилга, 250 суудал /Өвөрхангай, Хархорин сум, 1 дүгээр сургууль/"/>
    <n v="2022"/>
    <n v="2023"/>
    <n v="1200"/>
    <n v="600"/>
    <n v="1126.82"/>
    <n v="56.341000000000001"/>
    <s v="Ариунбилгүүн ХХК                     99039288"/>
    <s v="2022.04.11"/>
    <s v="2023.08.15"/>
    <n v="0.45"/>
    <m/>
    <m/>
    <m/>
    <m/>
    <m/>
    <m/>
    <m/>
    <m/>
    <m/>
    <m/>
    <m/>
    <m/>
    <m/>
    <m/>
  </r>
  <r>
    <n v="36"/>
    <x v="0"/>
    <s v="Өвөрхангай "/>
    <s v="Хархорин"/>
    <s v="Хөрөнгө оруулалт "/>
    <s v="Суудал"/>
    <n v="250"/>
    <s v="АЗДТГ"/>
    <s v="шинэ "/>
    <s v="XIII.1.1.271"/>
    <s v="Спорт заалны барилга, 250 суудал /Өвөрхангай, Хархорин сум, 2 дугаар сургууль/"/>
    <n v="2022"/>
    <n v="2023"/>
    <n v="1200"/>
    <n v="600"/>
    <n v="1165.94"/>
    <n v="58.297000000000004"/>
    <s v="Өрнөхмэргэн ХХК   99033405"/>
    <s v="2022.03.18"/>
    <s v="2023.07.01"/>
    <n v="0.35"/>
    <m/>
    <m/>
    <m/>
    <m/>
    <m/>
    <m/>
    <m/>
    <m/>
    <m/>
    <m/>
    <m/>
    <m/>
    <m/>
    <m/>
  </r>
  <r>
    <n v="37"/>
    <x v="0"/>
    <s v="Орхон"/>
    <s v="Баян-Өндөр "/>
    <s v="Хөрөнгө оруулалт "/>
    <s v="Суудал"/>
    <n v="960"/>
    <s v="АЗДТГ"/>
    <s v="шинэ "/>
    <s v="XIII.1.1.273"/>
    <s v="Сургуулийн барилга буулгаж, шинээр барих, спорт заал, 960 суудал /Орхон, Баян-Өндөр сум, 3 дугаар сургууль/"/>
    <n v="2022"/>
    <n v="2024"/>
    <n v="8233.1"/>
    <n v="980"/>
    <n v="7903.2339309999998"/>
    <n v="395.16169654999999"/>
    <s v="Уран хангай групп ХХК 99997773 89111545"/>
    <s v="2022.08.01"/>
    <s v="2023.05.26"/>
    <n v="0.1"/>
    <m/>
    <m/>
    <m/>
    <m/>
    <m/>
    <m/>
    <m/>
    <m/>
    <m/>
    <m/>
    <m/>
    <m/>
    <m/>
    <m/>
  </r>
  <r>
    <n v="38"/>
    <x v="0"/>
    <s v="Улаанбаатар "/>
    <s v="Баянгол "/>
    <s v="Хөрөнгө оруулалт "/>
    <s v="Суудал"/>
    <n v="960"/>
    <s v="ТХААГ "/>
    <s v="шинэ "/>
    <s v="XIII.1.1.272"/>
    <s v="Сургуулийн барилга буулгаж, шинээр барих, 960 суудал /Улаанбаатар, Баянгол дүүрэг, 11 дүгээр хороо, 28 дугаар сургууль/"/>
    <n v="2022"/>
    <n v="2023"/>
    <n v="11000"/>
    <n v="400"/>
    <n v="10699.151989"/>
    <n v="534.95759944999998"/>
    <s v="&quot;Содон номин констракшн&quot; ХХК 99113051, 95113051, 99059626"/>
    <s v="2022.04.27"/>
    <s v="2023.07.31"/>
    <n v="0.15"/>
    <m/>
    <m/>
    <m/>
    <m/>
    <m/>
    <m/>
    <m/>
    <m/>
    <m/>
    <m/>
    <m/>
    <m/>
    <m/>
    <m/>
  </r>
  <r>
    <n v="39"/>
    <x v="0"/>
    <s v="Сэлэнгэ "/>
    <s v="Мандал "/>
    <s v="Хөрөнгө оруулалт "/>
    <s v="Суудал"/>
    <n v="480"/>
    <s v="ТХААГ "/>
    <s v="шинэ "/>
    <s v="XIII.1.1.274"/>
    <s v="Сургуулийн барилга худалдаж авах, 480 суудал /Сэлэнгэ, Мандал сум/"/>
    <n v="2022"/>
    <n v="2023"/>
    <n v="2200"/>
    <n v="1000"/>
    <n v="2200"/>
    <n v="110"/>
    <s v="Ерөнхий боловсролын Оргил сургууль 99020736"/>
    <s v="2022.03.28"/>
    <s v="2023.06.30"/>
    <n v="1"/>
    <m/>
    <m/>
    <m/>
    <m/>
    <m/>
    <m/>
    <m/>
    <m/>
    <m/>
    <m/>
    <m/>
    <m/>
    <m/>
    <m/>
  </r>
  <r>
    <n v="40"/>
    <x v="0"/>
    <s v="Ховд"/>
    <s v="Мөнххайрхан"/>
    <s v="Хөрөнгө оруулалт "/>
    <s v="Суудал"/>
    <n v="160"/>
    <s v="ТХААГ "/>
    <s v="шинэ "/>
    <s v="XIII.1.1.275"/>
    <s v="Сургуулийн барилга, 160 суудал /Ховд, Мөнххайрхан сум/"/>
    <n v="2022"/>
    <n v="2023"/>
    <n v="4900"/>
    <n v="1000"/>
    <n v="4617.6838680000001"/>
    <n v="230.88419340000002"/>
    <s v="Вивазоне ХХК 99803113 99106329"/>
    <s v="2022.03.11"/>
    <s v="2023.09.05"/>
    <n v="0"/>
    <m/>
    <m/>
    <m/>
    <m/>
    <m/>
    <m/>
    <m/>
    <m/>
    <m/>
    <m/>
    <m/>
    <m/>
    <m/>
    <m/>
  </r>
  <r>
    <n v="41"/>
    <x v="0"/>
    <s v="Дорноговь"/>
    <s v="Хатанбулаг"/>
    <s v="Хөрөнгө оруулалт "/>
    <s v="Суудал"/>
    <n v="320"/>
    <s v="АЗДТГ"/>
    <s v="шинэ "/>
    <s v="XIII.1.1.277"/>
    <s v="Сургуулийн барилга, 320 суудал /Дорноговь, Хатанбулаг сум, 5 дугаар баг/"/>
    <n v="2022"/>
    <n v="2024"/>
    <n v="7898.3"/>
    <n v="2000"/>
    <n v="7608.7109579999997"/>
    <n v="380.43554790000002"/>
    <s v="Ньюконстракшн ХХК 99992202"/>
    <s v="2022.04.13"/>
    <s v="2023.12.15"/>
    <n v="0.2"/>
    <m/>
    <m/>
    <m/>
    <m/>
    <m/>
    <m/>
    <m/>
    <m/>
    <m/>
    <m/>
    <m/>
    <m/>
    <m/>
    <m/>
  </r>
  <r>
    <n v="42"/>
    <x v="0"/>
    <s v="Увс"/>
    <s v="Завхан"/>
    <s v="Хөрөнгө оруулалт "/>
    <s v="Суудал"/>
    <n v="320"/>
    <s v="ТХААГ "/>
    <s v="шинэ "/>
    <s v="XIII.1.1.278"/>
    <s v="Сургуулийн барилга, 320 суудал /Увс, Завхан сум/"/>
    <n v="2022"/>
    <n v="2024"/>
    <n v="7534.8"/>
    <n v="200"/>
    <n v="7324.7039830000003"/>
    <n v="366.23519915000003"/>
    <s v=" Хорол цамхаг ХХК 99110782 90883333 88118459"/>
    <s v="2022.09.07"/>
    <s v="2024.07.01"/>
    <n v="0.1"/>
    <m/>
    <m/>
    <m/>
    <m/>
    <m/>
    <m/>
    <m/>
    <m/>
    <m/>
    <m/>
    <m/>
    <m/>
    <m/>
    <m/>
  </r>
  <r>
    <n v="43"/>
    <x v="0"/>
    <s v="Увс"/>
    <s v="Хяргас"/>
    <s v="Хөрөнгө оруулалт "/>
    <s v="Суудал"/>
    <n v="320"/>
    <s v="ТХААГ "/>
    <s v="шинэ "/>
    <s v="XIII.1.1.279"/>
    <s v="Сургуулийн барилга, 320 суудал /Увс, Хяргас сум/"/>
    <n v="2022"/>
    <n v="2023"/>
    <n v="7411.7"/>
    <n v="300"/>
    <n v="7342.8632239999997"/>
    <m/>
    <s v="Мана оюу увс ХХК 98622222 88952511 99457575"/>
    <s v="2022.08.25"/>
    <s v="2023.08.01"/>
    <n v="0.05"/>
    <m/>
    <m/>
    <m/>
    <m/>
    <m/>
    <m/>
    <m/>
    <m/>
    <m/>
    <m/>
    <m/>
    <m/>
    <m/>
    <m/>
  </r>
  <r>
    <n v="44"/>
    <x v="0"/>
    <s v="Өвөрхангай "/>
    <s v="Хужирт"/>
    <s v="Хөрөнгө оруулалт "/>
    <s v="Суудал"/>
    <n v="320"/>
    <s v="АЗДТГ"/>
    <s v="шинэ "/>
    <s v="XIII.1.1.280"/>
    <s v="Сургуулийн барилга, 320 суудал, спорт заал /Өвөрхангай, Хужирт сум/"/>
    <n v="2022"/>
    <n v="2023"/>
    <n v="7411.7"/>
    <n v="1000"/>
    <n v="7298.5"/>
    <n v="364.92500000000001"/>
    <s v="ТЭД констракшн ХХК 99118604 99008559 88119869"/>
    <s v="2022.04.04"/>
    <s v="2023.10.15"/>
    <n v="0.25"/>
    <m/>
    <m/>
    <m/>
    <m/>
    <m/>
    <m/>
    <m/>
    <m/>
    <m/>
    <m/>
    <m/>
    <m/>
    <m/>
    <m/>
  </r>
  <r>
    <n v="45"/>
    <x v="0"/>
    <s v="Дорноговь"/>
    <s v="Замын-Үүд"/>
    <s v="Хөрөнгө оруулалт "/>
    <s v="Суудал"/>
    <n v="640"/>
    <s v="АЗДТГ"/>
    <s v="шинэ "/>
    <s v="XIII.1.1.281"/>
    <s v="Сургуулийн барилга, 640 суудал /Дорноговь, Замын-Үүд сум/"/>
    <n v="2022"/>
    <n v="2024"/>
    <n v="9465.9"/>
    <n v="400"/>
    <n v="9283.5489350000007"/>
    <n v="464.17744675000006"/>
    <s v="Билгүүнмонгол констракшн ХХК 99115154 99527447"/>
    <s v="2022.06.27"/>
    <s v="2023.07.01"/>
    <n v="0.2"/>
    <m/>
    <m/>
    <m/>
    <m/>
    <m/>
    <m/>
    <m/>
    <m/>
    <m/>
    <m/>
    <m/>
    <m/>
    <m/>
    <m/>
  </r>
  <r>
    <n v="46"/>
    <x v="0"/>
    <s v="Завхан"/>
    <s v="Улиастай "/>
    <s v="Хөрөнгө оруулалт "/>
    <s v="Суудал"/>
    <n v="640"/>
    <s v="ТХААГ "/>
    <s v="шинэ "/>
    <s v="XIII.1.1.282"/>
    <s v="Сургуулийн барилга, 640 суудал /Завхан, Улиастай сум, 5 дугаар баг/"/>
    <n v="2022"/>
    <n v="2024"/>
    <n v="8157"/>
    <n v="220"/>
    <n v="8136.38"/>
    <n v="406.81900000000002"/>
    <s v="Ханжаргалант стоунс ХХК, Төгсхурц констракшн ХХК түншлэл"/>
    <s v="2022.03.03"/>
    <s v="2024.07.01"/>
    <n v="0.35"/>
    <m/>
    <m/>
    <m/>
    <m/>
    <m/>
    <m/>
    <m/>
    <m/>
    <m/>
    <m/>
    <m/>
    <m/>
    <m/>
    <m/>
  </r>
  <r>
    <n v="47"/>
    <x v="0"/>
    <s v="Улаанбаатар "/>
    <s v="Налайх "/>
    <s v="Хөрөнгө оруулалт "/>
    <s v="Суудал"/>
    <n v="640"/>
    <s v="ТХААГ "/>
    <s v="шинэ "/>
    <s v="XIII.1.1.283"/>
    <s v="Сургуулийн барилга, 640 суудал /Улаанбаатар, Налайх дүүрэг, 5 дугаар хороо/"/>
    <n v="2022"/>
    <n v="2023"/>
    <n v="9723.5"/>
    <n v="300"/>
    <n v="9717.5558560000009"/>
    <m/>
    <s v="Би энд Би констракшн ХХК 88100933 88107388"/>
    <s v="2022.09.08"/>
    <s v="2023.12.31"/>
    <n v="0.05"/>
    <m/>
    <m/>
    <m/>
    <m/>
    <m/>
    <m/>
    <m/>
    <m/>
    <m/>
    <m/>
    <m/>
    <m/>
    <m/>
    <m/>
  </r>
  <r>
    <n v="48"/>
    <x v="0"/>
    <s v="Дундговь"/>
    <s v="Сайнцагаан"/>
    <s v="Хөрөнгө оруулалт "/>
    <s v="Суудал"/>
    <n v="640"/>
    <s v="ТХААГ "/>
    <s v="шинэ "/>
    <s v="XIII.1.1.285"/>
    <s v="Сургуулийн барилга, 640 суудал, спорт заал /Дундговь, Сайнцагаан сум/"/>
    <n v="2022"/>
    <n v="2024"/>
    <n v="9548.2999999999993"/>
    <n v="400"/>
    <n v="9480.1405950000008"/>
    <n v="474.00702975000007"/>
    <s v="&quot;Си Эйч Би Жи констракшн&quot; ХХК 99117925, 98605555"/>
    <s v="2022.02.22"/>
    <s v="2023.10.31"/>
    <n v="0.08"/>
    <m/>
    <m/>
    <m/>
    <m/>
    <m/>
    <m/>
    <m/>
    <m/>
    <m/>
    <m/>
    <m/>
    <m/>
    <m/>
    <m/>
  </r>
  <r>
    <n v="49"/>
    <x v="0"/>
    <s v="Улаанбаатар "/>
    <s v="Баянзүрх "/>
    <s v="Хөрөнгө оруулалт "/>
    <s v="Суудал"/>
    <n v="640"/>
    <s v="НЗДТГ "/>
    <s v="шинэ "/>
    <s v="XIII.1.1.286"/>
    <s v="Сургуулийн барилга, 640 суудал, спорт заал /Улаанбаатар, Баянзүрх дүүрэг, 26 дугаар хороо, Олимп хотхон/"/>
    <n v="2022"/>
    <n v="2024"/>
    <n v="10200"/>
    <n v="3000"/>
    <n v="10197.326617000001"/>
    <n v="509.86633085000005"/>
    <s v="Голден лайт групп ХХК"/>
    <s v="2022.04.01"/>
    <s v="2024.08.01"/>
    <n v="0.1"/>
    <m/>
    <m/>
    <m/>
    <m/>
    <m/>
    <m/>
    <m/>
    <m/>
    <m/>
    <m/>
    <m/>
    <m/>
    <m/>
    <m/>
  </r>
  <r>
    <n v="50"/>
    <x v="0"/>
    <s v="Хөвсгөл "/>
    <s v="Галт "/>
    <s v="Хөрөнгө оруулалт "/>
    <s v="Суудал"/>
    <n v="640"/>
    <s v="ТХААГ "/>
    <s v="шинэ "/>
    <s v="XIII.1.1.287"/>
    <s v="Сургуулийн барилга, 640 суудал, спорт заал /Хөвсгөл, Галт сум, 5 дугаар баг/"/>
    <n v="2022"/>
    <n v="2024"/>
    <n v="10123"/>
    <n v="300"/>
    <n v="10118.186389"/>
    <n v="505.90931945000005"/>
    <s v="Идэр чандмань ХХК 99118876 99022009 99503939"/>
    <s v="2022.04.15"/>
    <s v="2023.08.30"/>
    <n v="0.05"/>
    <m/>
    <m/>
    <m/>
    <m/>
    <m/>
    <m/>
    <m/>
    <m/>
    <m/>
    <m/>
    <m/>
    <m/>
    <m/>
    <m/>
  </r>
  <r>
    <n v="51"/>
    <x v="0"/>
    <s v="Хөвсгөл "/>
    <s v=" Жаргалант"/>
    <s v="Хөрөнгө оруулалт "/>
    <s v="Суудал"/>
    <n v="640"/>
    <s v="ТХААГ "/>
    <s v="шинэ "/>
    <s v="XIII.1.1.288"/>
    <s v="Сургуулийн барилга, 640 суудал, спорт заал /Хөвсгөл, Жаргалант сум, 5 дугаар баг/"/>
    <n v="2022"/>
    <n v="2024"/>
    <n v="10123"/>
    <n v="700"/>
    <n v="10067.514544"/>
    <n v="503.37572720000003"/>
    <s v="Их эрин констракшн ХХК 80116000"/>
    <s v="2022.03.30"/>
    <s v="2024.09.01"/>
    <n v="0.15"/>
    <m/>
    <m/>
    <m/>
    <m/>
    <m/>
    <m/>
    <m/>
    <m/>
    <m/>
    <m/>
    <m/>
    <m/>
    <m/>
    <m/>
  </r>
  <r>
    <n v="52"/>
    <x v="2"/>
    <s v="Увс"/>
    <s v="Улаангом"/>
    <s v="Хөрөнгө оруулалт "/>
    <s v="Суудал"/>
    <n v="960"/>
    <s v="ТХААГ "/>
    <s v="шинэ "/>
    <s v="XIII.1.1.289"/>
    <s v="Сургуулийн барилга, 960 суудал /Увс, Улаангом сум, 1 дүгээр сургууль/"/>
    <n v="2022"/>
    <n v="2024"/>
    <n v="11000"/>
    <n v="300"/>
    <m/>
    <n v="0"/>
    <m/>
    <m/>
    <m/>
    <m/>
    <m/>
    <m/>
    <m/>
    <m/>
    <m/>
    <m/>
    <m/>
    <m/>
    <m/>
    <m/>
    <m/>
    <m/>
    <m/>
    <m/>
  </r>
  <r>
    <n v="53"/>
    <x v="0"/>
    <s v="Улаанбаатар "/>
    <s v="Чингэлтэй "/>
    <s v="Хөрөнгө оруулалт "/>
    <s v="Суудал"/>
    <n v="960"/>
    <s v="ТХААГ "/>
    <s v="шинэ "/>
    <s v="XIII.1.1.290"/>
    <s v="Сургуулийн барилга, 960 суудал, спорт заал /Улаанбаатар, Чингэлтэй дүүрэг, 17 дугаар хороо/"/>
    <n v="2022"/>
    <n v="2023"/>
    <n v="11000"/>
    <n v="400"/>
    <n v="10678.172938"/>
    <n v="12"/>
    <s v="&quot;Содон номин констракшн&quot; ХХК 99113051, 95113051, 99059626"/>
    <s v="2022.07.22"/>
    <s v="2023.07.31"/>
    <n v="0.1"/>
    <m/>
    <m/>
    <m/>
    <m/>
    <m/>
    <m/>
    <m/>
    <m/>
    <m/>
    <m/>
    <m/>
    <m/>
    <m/>
    <m/>
  </r>
  <r>
    <n v="54"/>
    <x v="0"/>
    <s v="Хөвсгөл "/>
    <s v="Мөрөн "/>
    <s v="Хөрөнгө оруулалт "/>
    <s v="Суудал"/>
    <n v="960"/>
    <s v="ТХААГ "/>
    <s v="шинэ "/>
    <s v="XIII.1.1.291"/>
    <s v="Сургуулийн барилга, 960 суудал, спорт заал /Хөвсгөл, Мөрөн сум, 8 дугаар баг, Дэлгэрмөрөн цогцолбор сургууль/"/>
    <n v="2022"/>
    <n v="2024"/>
    <n v="9898.4599999999991"/>
    <n v="300"/>
    <n v="9894.9647839999998"/>
    <n v="494.7482392"/>
    <s v="Сант өндөр ХХК 99019642"/>
    <s v="2022.05.03"/>
    <s v="2024.07.30"/>
    <n v="0.08"/>
    <m/>
    <m/>
    <m/>
    <m/>
    <m/>
    <m/>
    <m/>
    <m/>
    <m/>
    <m/>
    <m/>
    <m/>
    <m/>
    <m/>
  </r>
  <r>
    <n v="55"/>
    <x v="0"/>
    <s v="Архангай "/>
    <s v="Эрдэнэбулган"/>
    <s v="Хөрөнгө оруулалт "/>
    <s v="Суудал"/>
    <n v="160"/>
    <s v="АЗДТГ"/>
    <s v="шинэ "/>
    <s v="XIII.1.1.292"/>
    <s v="Сургуулийн барилга, спорт заал, 160 суудал /Архангай, Эрдэнэбулган сум, 4 дүгээр сургууль/"/>
    <n v="2022"/>
    <n v="2023"/>
    <n v="3890.9"/>
    <n v="200"/>
    <n v="3834.3721380000002"/>
    <n v="191.71860690000003"/>
    <s v="Эйч Ар Ви констракшн ХХК 99110249  99079854 99102974"/>
    <s v="2022.05.30"/>
    <s v="2023.08.28"/>
    <n v="0.1"/>
    <m/>
    <m/>
    <m/>
    <m/>
    <m/>
    <m/>
    <m/>
    <m/>
    <m/>
    <m/>
    <m/>
    <m/>
    <m/>
    <m/>
  </r>
  <r>
    <n v="56"/>
    <x v="0"/>
    <s v="Дорнод "/>
    <s v=" Баяндун"/>
    <s v="Хөрөнгө оруулалт "/>
    <s v="Суудал"/>
    <n v="160"/>
    <s v="АЗДТГ"/>
    <s v="шинэ "/>
    <s v="XIII.1.1.294"/>
    <s v="Сургуулийн барилга, урлаг заал /Дорнод, Баяндун сум, 1 дүгээр баг/"/>
    <n v="2022"/>
    <n v="2024"/>
    <n v="3373.4"/>
    <n v="83.5"/>
    <n v="3292.4660509999999"/>
    <n v="164.60330300000001"/>
    <s v="Дуутын нуруу ХХК 88119794 91098495"/>
    <s v="2022.06.05"/>
    <s v="2024.12.31"/>
    <n v="0.1"/>
    <m/>
    <m/>
    <m/>
    <m/>
    <m/>
    <m/>
    <m/>
    <m/>
    <m/>
    <m/>
    <m/>
    <m/>
    <m/>
    <m/>
  </r>
  <r>
    <n v="57"/>
    <x v="0"/>
    <s v="Улаанбаатар "/>
    <s v="Сүхбаатар "/>
    <s v="Хөрөнгө оруулалт "/>
    <s v="Суудал"/>
    <n v="160"/>
    <s v="НЗДТГ "/>
    <s v="шинэ "/>
    <s v="XIII.1.1.296"/>
    <s v="Сургуулийн барилгын өргөтгөл /Улаанбаатар, Сүхбаатар дүүрэг, 2 дугаар хороо, 31 дүгээр сургууль/"/>
    <n v="2022"/>
    <n v="2023"/>
    <n v="2600"/>
    <n v="200"/>
    <n v="2558.253643"/>
    <n v="127.91268215000001"/>
    <s v="Дарцагт ноёд групп 88055535 70139099"/>
    <s v="2022.05.20"/>
    <s v="2023.08.15"/>
    <n v="0.12"/>
    <m/>
    <m/>
    <m/>
    <m/>
    <m/>
    <m/>
    <m/>
    <m/>
    <m/>
    <m/>
    <m/>
    <m/>
    <m/>
    <m/>
  </r>
  <r>
    <n v="58"/>
    <x v="0"/>
    <s v="Баян-өлгий "/>
    <s v="Цэнгэл "/>
    <s v="Хөрөнгө оруулалт "/>
    <s v="Суудал"/>
    <n v="320"/>
    <s v="АЗДТГ"/>
    <s v="шинэ "/>
    <s v="XIII.1.1.276"/>
    <s v="Сургуулийн барилга, 320 суудал /Баян-Өлгий, Цэнгэл сум/"/>
    <n v="2022"/>
    <n v="2023"/>
    <n v="7411.7"/>
    <n v="252"/>
    <n v="7401.6747459999997"/>
    <n v="370.0837373"/>
    <s v="Вокомконстракшн ХХК 88057878"/>
    <s v="2022.04.25"/>
    <s v="2023.12.10"/>
    <n v="0.15"/>
    <m/>
    <m/>
    <m/>
    <m/>
    <m/>
    <m/>
    <m/>
    <m/>
    <m/>
    <m/>
    <m/>
    <m/>
    <m/>
    <m/>
  </r>
  <r>
    <n v="59"/>
    <x v="0"/>
    <s v="Дархан-уул"/>
    <s v="Дархан "/>
    <s v="Хөрөнгө оруулалт "/>
    <s v="Суудал"/>
    <n v="320"/>
    <s v="АЗДТГ"/>
    <s v="шинэ "/>
    <s v="XIII.1.1.297"/>
    <s v="Сургуулийн барилгын өргөтгөл, 320 суудал /Дархан-Уул, Дархан сум, 9 дүгээр сургууль/"/>
    <n v="2022"/>
    <n v="2023"/>
    <n v="7411.7"/>
    <n v="400"/>
    <n v="7401.4009999999998"/>
    <n v="370.07005000000004"/>
    <s v="&quot;Минж проперти&quot; ХХК, 99373477, 99025200"/>
    <s v="2022.07.26"/>
    <s v="2023.07.30"/>
    <n v="0.1"/>
    <m/>
    <m/>
    <m/>
    <m/>
    <m/>
    <m/>
    <m/>
    <m/>
    <m/>
    <m/>
    <m/>
    <m/>
    <m/>
    <m/>
  </r>
  <r>
    <n v="60"/>
    <x v="0"/>
    <s v="Орхон"/>
    <s v="Баян-Өндөр "/>
    <s v="Хөрөнгө оруулалт "/>
    <s v="Суудал"/>
    <n v="320"/>
    <s v="АЗДТГ"/>
    <s v="шинэ "/>
    <s v="XIII.1.1.298"/>
    <s v="Сургуулийн барилгын өргөтгөл, 320 суудал /Орхон, Баян-Өндөр сум, Оюут баг/"/>
    <n v="2022"/>
    <n v="2023"/>
    <n v="7411.7"/>
    <n v="1500"/>
    <n v="7406.263661"/>
    <n v="370.31318305000002"/>
    <s v="Хөхтавилан ХХК"/>
    <s v="2022.04.04"/>
    <s v="2023.10.14"/>
    <n v="0.2"/>
    <m/>
    <m/>
    <m/>
    <m/>
    <m/>
    <m/>
    <m/>
    <m/>
    <m/>
    <m/>
    <m/>
    <m/>
    <m/>
    <m/>
  </r>
  <r>
    <n v="61"/>
    <x v="0"/>
    <s v="Өвөрхангай "/>
    <s v="Арвайхээр "/>
    <s v="Хөрөнгө оруулалт "/>
    <s v="Суудал"/>
    <n v="320"/>
    <s v="АЗДТГ"/>
    <s v="шинэ "/>
    <s v="XIII.1.1.299"/>
    <s v="Сургуулийн барилгын өргөтгөл, 320 суудал /Өвөрхангай, Арвайхээр сум/"/>
    <n v="2022"/>
    <n v="2023"/>
    <n v="7411.7"/>
    <n v="950"/>
    <n v="6955.87"/>
    <n v="347.79349999999999"/>
    <s v=" Юу Зэт Эрдэнэ ХХК 99994395"/>
    <s v="2022.04.04"/>
    <s v="2023.08.09"/>
    <n v="0.3"/>
    <m/>
    <m/>
    <m/>
    <m/>
    <m/>
    <m/>
    <m/>
    <m/>
    <m/>
    <m/>
    <m/>
    <m/>
    <m/>
    <m/>
  </r>
  <r>
    <n v="62"/>
    <x v="0"/>
    <s v="Сэлэнгэ "/>
    <s v="Цагааннуур "/>
    <s v="Хөрөнгө оруулалт "/>
    <s v="Суудал"/>
    <n v="320"/>
    <s v="ТХААГ "/>
    <s v="шинэ "/>
    <s v="XIII.1.1.300"/>
    <s v="Сургуулийн барилгын өргөтгөл, 320 суудал /Сэлэнгэ, Цагааннуур сум, 3 дугаар баг/"/>
    <n v="2022"/>
    <n v="2024"/>
    <n v="4200"/>
    <n v="200"/>
    <n v="4130.9275470000002"/>
    <n v="206.54637735000003"/>
    <s v="Асудконстракш ХХК"/>
    <s v="2022.05.13"/>
    <s v="2024.08.30"/>
    <n v="0.1"/>
    <m/>
    <m/>
    <m/>
    <m/>
    <m/>
    <m/>
    <m/>
    <m/>
    <m/>
    <m/>
    <m/>
    <m/>
    <m/>
    <m/>
  </r>
  <r>
    <n v="63"/>
    <x v="3"/>
    <s v="Хөвсгөл "/>
    <s v="Мөрөн "/>
    <s v="Хөрөнгө оруулалт "/>
    <s v="Суудал"/>
    <n v="320"/>
    <s v="ТХААГ "/>
    <s v="шинэ "/>
    <s v="XIII.1.1.301"/>
    <s v="Сургуулийн барилгын өргөтгөл, 320 суудал, спорт заал /Хөвсгөл, Мөрөн сум, Титэм сургууль/"/>
    <n v="2022"/>
    <n v="2024"/>
    <n v="7534.8"/>
    <n v="240"/>
    <m/>
    <n v="0"/>
    <m/>
    <m/>
    <m/>
    <m/>
    <m/>
    <m/>
    <m/>
    <m/>
    <m/>
    <m/>
    <m/>
    <m/>
    <m/>
    <m/>
    <m/>
    <m/>
    <m/>
    <m/>
  </r>
  <r>
    <n v="64"/>
    <x v="0"/>
    <s v="Өвөрхангай "/>
    <s v="Уянга"/>
    <s v="Хөрөнгө оруулалт "/>
    <s v="Суудал"/>
    <n v="160"/>
    <s v="АЗДТГ"/>
    <s v="шинэ "/>
    <s v="XIII.1.1.302"/>
    <s v="Сургуулийн барилгын урлаг заал, номын сан бүхий өргөтгөлийн барилга /Өвөрхангай, Уянга сум/"/>
    <n v="2022"/>
    <n v="2023"/>
    <n v="2000"/>
    <n v="160"/>
    <n v="1985.4904670000001"/>
    <n v="99.27452335000001"/>
    <s v="СТНАА ХХК 86053200, 99077500"/>
    <s v="2022.06.24"/>
    <s v="2023.08.10"/>
    <n v="0.1"/>
    <m/>
    <m/>
    <m/>
    <m/>
    <m/>
    <m/>
    <m/>
    <m/>
    <m/>
    <m/>
    <m/>
    <m/>
    <m/>
    <m/>
  </r>
  <r>
    <n v="65"/>
    <x v="3"/>
    <s v="Говь-Алтай"/>
    <s v="Дэлгэр "/>
    <s v="Хөрөнгө оруулалт "/>
    <s v="Суудал"/>
    <n v="160"/>
    <s v="ТХААГ "/>
    <s v="шинэ "/>
    <s v="XIII.1.1.311"/>
    <s v="Сургуулийн хичээлийн байрны барилга, 160 суудал /Говь-Алтай, Дэлгэр сум, Гуулин тосгон/"/>
    <n v="2022"/>
    <n v="2024"/>
    <n v="2853"/>
    <n v="150"/>
    <m/>
    <n v="0"/>
    <m/>
    <m/>
    <m/>
    <m/>
    <m/>
    <m/>
    <m/>
    <m/>
    <m/>
    <m/>
    <m/>
    <m/>
    <m/>
    <m/>
    <m/>
    <m/>
    <m/>
    <m/>
  </r>
  <r>
    <n v="66"/>
    <x v="0"/>
    <s v="Ховд"/>
    <s v="Дуут "/>
    <s v="Хөрөнгө оруулалт "/>
    <s v="ор"/>
    <n v="100"/>
    <s v="ТХААГ "/>
    <s v="шинэ "/>
    <s v="XIII.1.1.303"/>
    <s v="Сургуулийн дотуур байрны барилга, 100 ор /Ховд, Дуут сум/"/>
    <n v="2022"/>
    <n v="2023"/>
    <n v="2600"/>
    <n v="800"/>
    <n v="2355.6999989999999"/>
    <n v="117.78499995"/>
    <s v="Хатантүнхэл ХХК 91431111 99113516"/>
    <s v="2022.03.30"/>
    <s v="2023.09.28"/>
    <n v="0.25"/>
    <m/>
    <m/>
    <m/>
    <m/>
    <m/>
    <m/>
    <m/>
    <m/>
    <m/>
    <m/>
    <m/>
    <m/>
    <m/>
    <m/>
  </r>
  <r>
    <n v="67"/>
    <x v="0"/>
    <s v="Баян-өлгий "/>
    <s v="Ногооннуур"/>
    <s v="Хөрөнгө оруулалт "/>
    <s v="ор"/>
    <n v="30"/>
    <s v="АЗДТГ"/>
    <s v="шинэ "/>
    <s v="XIII.1.1.304"/>
    <s v="Сургуулийн дотуур байрны барилга, 30 ор /Баян-Өлгий, Ногооннуур сум, 2 дугаар баг/"/>
    <n v="2022"/>
    <n v="2023"/>
    <n v="857"/>
    <n v="171.39999999999998"/>
    <n v="817.76279699999998"/>
    <n v="40.888139850000002"/>
    <s v=" Нармаржан ХХК"/>
    <s v="2022.05.13"/>
    <s v="2023.11.02"/>
    <n v="0.1"/>
    <m/>
    <m/>
    <m/>
    <m/>
    <m/>
    <m/>
    <m/>
    <m/>
    <m/>
    <m/>
    <m/>
    <m/>
    <m/>
    <m/>
  </r>
  <r>
    <n v="68"/>
    <x v="0"/>
    <s v="Увс"/>
    <s v="Ховд"/>
    <s v="Хөрөнгө оруулалт "/>
    <s v="ор"/>
    <n v="50"/>
    <s v="ТХААГ "/>
    <s v="шинэ "/>
    <s v="XIII.1.1.306"/>
    <s v="Сургуулийн дотуур байрны шинэчлэл, тохижилт /Увс, Ховд сум/"/>
    <n v="2022"/>
    <n v="2023"/>
    <n v="1000"/>
    <n v="100"/>
    <n v="940"/>
    <n v="47"/>
    <s v="Өлкей констракшн ХХК 99222186 88093996 89222186"/>
    <s v="2022.09.07"/>
    <s v="2023.08.15"/>
    <n v="0.05"/>
    <m/>
    <m/>
    <m/>
    <m/>
    <m/>
    <m/>
    <m/>
    <m/>
    <m/>
    <m/>
    <m/>
    <m/>
    <m/>
    <m/>
  </r>
  <r>
    <n v="69"/>
    <x v="0"/>
    <s v="Баян-өлгий "/>
    <s v="Булган"/>
    <s v="Хөрөнгө оруулалт "/>
    <n v="0"/>
    <n v="0"/>
    <s v="АЗДТГ"/>
    <s v="шинэ "/>
    <s v="XIII.1.1.307"/>
    <s v="Сургуулийн спорт заалны барилга /Баян-Өлгий, Булган сум, 4 дүгээр баг/"/>
    <n v="2022"/>
    <n v="2023"/>
    <n v="1600"/>
    <n v="800"/>
    <n v="1598.4370449999999"/>
    <n v="79.921852250000001"/>
    <s v="Еба констракшн ХХК"/>
    <s v="2022.03.24 "/>
    <s v="2023.10.15"/>
    <n v="0.15"/>
    <m/>
    <m/>
    <m/>
    <m/>
    <m/>
    <m/>
    <m/>
    <m/>
    <m/>
    <m/>
    <m/>
    <m/>
    <m/>
    <m/>
  </r>
  <r>
    <n v="70"/>
    <x v="0"/>
    <s v="Говь-Алтай"/>
    <s v="Дарви"/>
    <s v="Хөрөнгө оруулалт "/>
    <n v="0"/>
    <n v="0"/>
    <s v="ТХААГ "/>
    <s v="шинэ "/>
    <s v="XIII.1.1.308"/>
    <s v="Сургуулийн спорт заалны барилга /Говь-Алтай, Дарви сум/"/>
    <n v="2022"/>
    <n v="2023"/>
    <n v="500"/>
    <n v="150"/>
    <n v="498.33518700000002"/>
    <n v="25"/>
    <s v="Бэст вүүдэн хаус ХХК 99049616 99031572"/>
    <s v="2022.04.27"/>
    <s v="2023.09.01"/>
    <n v="0.05"/>
    <m/>
    <m/>
    <m/>
    <m/>
    <m/>
    <m/>
    <m/>
    <m/>
    <m/>
    <m/>
    <m/>
    <m/>
    <m/>
    <m/>
  </r>
  <r>
    <n v="71"/>
    <x v="0"/>
    <s v="Завхан"/>
    <s v=" Отгон"/>
    <s v="Хөрөнгө оруулалт "/>
    <n v="0"/>
    <n v="0"/>
    <s v="ТХААГ "/>
    <s v="шинэ "/>
    <s v="XIII.1.1.309"/>
    <s v="Сургуулийн спорт заалны барилга /Завхан, Отгон сум/"/>
    <n v="2022"/>
    <n v="2023"/>
    <n v="1693"/>
    <n v="140"/>
    <n v="1690.102093"/>
    <n v="85"/>
    <s v="Цаст оргил констракшн ХХК"/>
    <s v="2022.02.17"/>
    <s v="2023.12.30"/>
    <n v="0.05"/>
    <m/>
    <m/>
    <m/>
    <m/>
    <m/>
    <m/>
    <m/>
    <m/>
    <m/>
    <m/>
    <m/>
    <m/>
    <m/>
    <m/>
  </r>
  <r>
    <n v="72"/>
    <x v="0"/>
    <s v="Завхан"/>
    <s v="Цагаанхайрхан"/>
    <s v="Хөрөнгө оруулалт "/>
    <n v="0"/>
    <n v="0"/>
    <s v="ТХААГ "/>
    <s v="шинэ "/>
    <s v="XIII.1.1.310"/>
    <s v="Сургуулийн спорт заалны барилга /Завхан, Цагаанхайрхан сум/"/>
    <n v="2022"/>
    <n v="2023"/>
    <n v="1232.0999999999999"/>
    <n v="120"/>
    <n v="1228.568888"/>
    <n v="61.428444400000004"/>
    <s v="Тэмүүлэх гал ХХК 99665458 99981696"/>
    <s v="2022.04.20"/>
    <s v="2023.09.01"/>
    <n v="0.1"/>
    <m/>
    <m/>
    <m/>
    <m/>
    <m/>
    <m/>
    <m/>
    <m/>
    <m/>
    <m/>
    <m/>
    <m/>
    <m/>
    <m/>
  </r>
  <r>
    <n v="73"/>
    <x v="4"/>
    <s v="Улаанбаатар "/>
    <s v="Хан-Уул "/>
    <s v="Тоног төхөөрөмж"/>
    <m/>
    <m/>
    <s v="ТХААГ "/>
    <s v="шинэ "/>
    <s v="XIII.1.3.28"/>
    <s v="Сургууль, цэцэрлэгийн тоног төхөөрөмж /Улаанбаатар, Хан-Уул дүүрэг, 1, 2, 3, 4, 5, 6, 7, 8, 9, 10, 11, 12, 13, 14, 15, 16, 17, 18, 19, 20, 21 дүгээр хороо/"/>
    <n v="2022"/>
    <n v="2023"/>
    <n v="753.2"/>
    <n v="100"/>
    <m/>
    <m/>
    <m/>
    <m/>
    <m/>
    <m/>
    <m/>
    <m/>
    <m/>
    <m/>
    <m/>
    <m/>
    <m/>
    <m/>
    <m/>
    <m/>
    <m/>
    <m/>
    <m/>
    <m/>
  </r>
  <r>
    <n v="74"/>
    <x v="0"/>
    <s v="Улаанбаатар "/>
    <s v="Сонгинохайрхан "/>
    <s v="Хөрөнгө оруулалт "/>
    <n v="0"/>
    <n v="0"/>
    <s v="НЗДТГ "/>
    <s v="шинэ "/>
    <s v="XIII.1.1.312"/>
    <s v="Сургууль, цэцэрлэгийн цогцолбор худалдан авах төслийн үлдэгдэл санхүүжилт /Улаанбаатар, Сонгинохайрхан дүүрэг, 29 дүгээр хороо/"/>
    <n v="2022"/>
    <n v="2022"/>
    <n v="1900"/>
    <n v="1900"/>
    <n v="1900"/>
    <n v="95"/>
    <s v="Сүмт өргөө ХХК"/>
    <s v="2022.04.06"/>
    <s v="2022.05.05"/>
    <n v="1"/>
    <m/>
    <m/>
    <m/>
    <m/>
    <m/>
    <m/>
    <m/>
    <m/>
    <m/>
    <m/>
    <m/>
    <m/>
    <m/>
    <m/>
  </r>
  <r>
    <n v="75"/>
    <x v="0"/>
    <s v="Улаанбаатар "/>
    <s v="Чингэлтэй "/>
    <s v="Хөрөнгө оруулалт "/>
    <s v="ор"/>
    <n v="150"/>
    <s v="ТХААГ "/>
    <s v="шинэ "/>
    <s v="XIII.1.1.313"/>
    <s v="Тусгай хэрэгцээт хүүхдийн цэцэрлэгийн барилга, 150 ор /Улаанбаатар, Чингэлтэй дүүрэг/"/>
    <n v="2022"/>
    <n v="2023"/>
    <n v="6175"/>
    <n v="300"/>
    <n v="6082.9985770000003"/>
    <m/>
    <s v=" Голдендрийм ХХК 99009009 80080361 90200712"/>
    <s v="2022.07.29"/>
    <s v="2023.12.31"/>
    <n v="0.05"/>
    <m/>
    <m/>
    <m/>
    <m/>
    <m/>
    <m/>
    <m/>
    <m/>
    <m/>
    <m/>
    <m/>
    <m/>
    <m/>
    <m/>
  </r>
  <r>
    <n v="76"/>
    <x v="3"/>
    <s v="Улсын хэмжээнд"/>
    <m/>
    <s v="Их засвар "/>
    <n v="0"/>
    <n v="0"/>
    <s v="ТЕЗ"/>
    <s v="шинэ "/>
    <s v="XIII.1.1.314"/>
    <s v="Хоол үйлдвэрлэлийн байрны барилга, их засвар /Улсын хэмжээнд/"/>
    <n v="2022"/>
    <n v="2023"/>
    <n v="6000"/>
    <n v="1200"/>
    <n v="2530.961366"/>
    <n v="126.54806830000001"/>
    <m/>
    <m/>
    <m/>
    <n v="0.21"/>
    <m/>
    <m/>
    <m/>
    <m/>
    <m/>
    <m/>
    <m/>
    <m/>
    <m/>
    <m/>
    <m/>
    <m/>
    <m/>
    <m/>
  </r>
  <r>
    <n v="77"/>
    <x v="0"/>
    <s v="Улаанбаатар "/>
    <s v="Баянзүрх "/>
    <s v="Хөрөнгө оруулалт "/>
    <s v="ор"/>
    <n v="240"/>
    <s v="ТХААГ "/>
    <s v="шинэ "/>
    <s v="XIII.1.1.316"/>
    <s v="Цэцэрлэгийн барилга буулгаж, шинээр барих, 240 ор /Улаанбаатар, Баянзүрх дүүрэг, 5 дугаар хороо, 52 дугаар цэцэрлэг/"/>
    <n v="2022"/>
    <n v="2023"/>
    <n v="3600"/>
    <n v="200"/>
    <n v="3377.4410440000001"/>
    <n v="168.87205220000001"/>
    <s v="Гурванбулаг сод ХХК 88115744 99082446_x000a_"/>
    <s v="2022.05.02"/>
    <s v="2023.07.31"/>
    <n v="0.1"/>
    <m/>
    <m/>
    <m/>
    <m/>
    <m/>
    <m/>
    <m/>
    <m/>
    <m/>
    <m/>
    <m/>
    <m/>
    <m/>
    <m/>
  </r>
  <r>
    <n v="78"/>
    <x v="0"/>
    <s v="Улаанбаатар "/>
    <s v="Хан-Уул "/>
    <s v="Хөрөнгө оруулалт "/>
    <s v="ор"/>
    <n v="240"/>
    <s v="ТХААГ "/>
    <s v="шинэ "/>
    <s v="XIII.1.1.317"/>
    <s v="Цэцэрлэгийн барилга буулгаж, шинээр барих, 240 ор /Улаанбаатар, Хан-Уул дүүрэг, 10 дугаар хороо, 49 дүгээр цэцэрлэг/"/>
    <n v="2022"/>
    <n v="2023"/>
    <n v="2800"/>
    <n v="400"/>
    <n v="2798.9269650000001"/>
    <n v="139.94634825"/>
    <s v="Гегатера тех ХХК 85209011 77005878"/>
    <s v="2022.05.05"/>
    <s v="2023.06.15"/>
    <n v="7.0000000000000007E-2"/>
    <m/>
    <m/>
    <m/>
    <m/>
    <m/>
    <m/>
    <m/>
    <m/>
    <m/>
    <m/>
    <m/>
    <m/>
    <m/>
    <m/>
  </r>
  <r>
    <n v="79"/>
    <x v="1"/>
    <s v="Улаанбаатар "/>
    <s v="Чингэлтэй "/>
    <s v="Хөрөнгө оруулалт "/>
    <s v="ор"/>
    <n v="240"/>
    <s v="ТХААГ "/>
    <s v="шинэ "/>
    <s v="XIII.1.1.318"/>
    <s v="Цэцэрлэгийн барилга буулгаж, шинээр барих, 240 ор /Улаанбаатар, Чингэлтэй дүүрэг, 6 дугаар хороо, 108 дугаар цэцэрлэг/"/>
    <n v="2022"/>
    <n v="2023"/>
    <n v="2910"/>
    <n v="200"/>
    <m/>
    <n v="0"/>
    <m/>
    <m/>
    <m/>
    <m/>
    <m/>
    <m/>
    <m/>
    <m/>
    <m/>
    <m/>
    <m/>
    <m/>
    <m/>
    <m/>
    <m/>
    <m/>
    <m/>
    <m/>
  </r>
  <r>
    <n v="80"/>
    <x v="3"/>
    <s v="Улаанбаатар "/>
    <s v="Чингэлтэй "/>
    <s v="Хөрөнгө оруулалт "/>
    <s v="ор"/>
    <n v="240"/>
    <s v="ТХААГ "/>
    <s v="шинэ "/>
    <s v="XIII.1.1.319"/>
    <s v="Цэцэрлэгийн барилга буулгаж, шинээр барих, 240 ор /Улаанбаатар, Чингэлтэй дүүрэг, 6 дугаар хороо, 74 дүгээр цэцэрлэг/"/>
    <n v="2022"/>
    <n v="2023"/>
    <n v="2860"/>
    <n v="200"/>
    <m/>
    <n v="0"/>
    <m/>
    <m/>
    <m/>
    <m/>
    <m/>
    <m/>
    <m/>
    <m/>
    <m/>
    <m/>
    <m/>
    <m/>
    <m/>
    <m/>
    <m/>
    <m/>
    <m/>
    <m/>
  </r>
  <r>
    <n v="81"/>
    <x v="0"/>
    <s v="Булган"/>
    <s v="Булган "/>
    <s v="Хөрөнгө оруулалт "/>
    <s v="ор"/>
    <n v="280"/>
    <s v="ТХААГ "/>
    <s v="шинэ "/>
    <s v="XIII.1.1.320"/>
    <s v="Цэцэрлэгийн барилга буулгаж, шинээр барих, 280 ор /Булган, Булган сум, 4 дүгээр цэцэрлэг/"/>
    <n v="2022"/>
    <n v="2024"/>
    <n v="4915.3999999999996"/>
    <n v="600"/>
    <n v="4657.1433020000004"/>
    <n v="232.85716510000003"/>
    <s v="Их Азар ХХК"/>
    <s v="2022.05.10"/>
    <s v="2023.08.01"/>
    <n v="0.05"/>
    <m/>
    <m/>
    <m/>
    <m/>
    <m/>
    <m/>
    <m/>
    <m/>
    <m/>
    <m/>
    <m/>
    <m/>
    <m/>
    <m/>
  </r>
  <r>
    <n v="82"/>
    <x v="0"/>
    <s v="Говь-Алтай"/>
    <s v="Есөнбулаг "/>
    <s v="Хөрөнгө оруулалт "/>
    <s v="ор"/>
    <n v="320"/>
    <s v="ТХААГ "/>
    <s v="шинэ "/>
    <s v="XIII.1.1.321"/>
    <s v="Цэцэрлэгийн барилга буулгаж, шинээр барих, 320 ор /Говь-Алтай, Есөнбулаг сум, Харзат баг, 6 дугаар цэцэрлэг/"/>
    <n v="2022"/>
    <n v="2024"/>
    <n v="4319.37"/>
    <n v="200"/>
    <n v="4319.3"/>
    <n v="215"/>
    <s v="Жи Ти Кэй Эс ХХК"/>
    <s v="2022.05.09"/>
    <s v="2023.09.01"/>
    <n v="0.15"/>
    <m/>
    <m/>
    <m/>
    <m/>
    <m/>
    <m/>
    <m/>
    <m/>
    <m/>
    <m/>
    <m/>
    <m/>
    <m/>
    <m/>
  </r>
  <r>
    <n v="83"/>
    <x v="0"/>
    <s v="Улаанбаатар "/>
    <s v="Сонгинохайрхан "/>
    <s v="Хөрөнгө оруулалт "/>
    <s v="ор"/>
    <n v="240"/>
    <s v="НЗДТГ "/>
    <s v="шинэ "/>
    <s v="XIII.1.1.322"/>
    <s v="Цэцэрлэгийн барилга худалдан авах, 240 ор /Улаанбаатар, Сонгинохайрхан дүүрэг, 37 дугаар хороо/"/>
    <n v="2022"/>
    <n v="2023"/>
    <n v="4600"/>
    <n v="920"/>
    <n v="4594.6218159999999"/>
    <n v="229.7310908"/>
    <s v="Холчжинчин ХХК 99046610"/>
    <s v="2022.04.22 "/>
    <s v="2022.09.22"/>
    <n v="1"/>
    <m/>
    <m/>
    <m/>
    <m/>
    <m/>
    <m/>
    <m/>
    <m/>
    <m/>
    <m/>
    <m/>
    <m/>
    <m/>
    <m/>
  </r>
  <r>
    <n v="84"/>
    <x v="0"/>
    <s v="Баян-өлгий "/>
    <s v="Өлгий"/>
    <s v="Хөрөнгө оруулалт "/>
    <s v="ор"/>
    <n v="100"/>
    <s v="АЗДТГ"/>
    <s v="шинэ "/>
    <s v="XIII.1.1.324"/>
    <s v="Цэцэрлэгийн барилга, 100 ор /Баян-Өлгий, Өлгий сум, 5 дугаар баг/"/>
    <n v="2022"/>
    <n v="2023"/>
    <n v="2250"/>
    <n v="190"/>
    <n v="2249.5342369999998"/>
    <n v="112.47671185"/>
    <s v="Нур Едил ХХК  88888633"/>
    <s v="2022.05.13"/>
    <s v="2023.08.25"/>
    <n v="0.25"/>
    <m/>
    <m/>
    <m/>
    <m/>
    <m/>
    <m/>
    <m/>
    <m/>
    <m/>
    <m/>
    <m/>
    <m/>
    <m/>
    <m/>
  </r>
  <r>
    <n v="85"/>
    <x v="0"/>
    <s v="Дархан-уул"/>
    <s v=" Хонгор "/>
    <s v="Хөрөнгө оруулалт "/>
    <s v="ор"/>
    <n v="100"/>
    <s v="АЗДТГ"/>
    <s v="шинэ "/>
    <s v="XIII.1.1.325"/>
    <s v="Цэцэрлэгийн барилга, 100 ор /Дархан-Уул, Хонгор сум, Салхит баг/"/>
    <n v="2022"/>
    <n v="2023"/>
    <n v="2882.7"/>
    <n v="140"/>
    <n v="2871.2103029999998"/>
    <n v="143.56051514999999"/>
    <s v="&quot;Дархан трейд&quot; ХХК, 99119019, 99102821, 99991288"/>
    <s v="2022.04.27"/>
    <s v="2023.07.30"/>
    <n v="0.25"/>
    <m/>
    <m/>
    <m/>
    <m/>
    <m/>
    <m/>
    <m/>
    <m/>
    <m/>
    <m/>
    <m/>
    <m/>
    <m/>
    <m/>
  </r>
  <r>
    <n v="86"/>
    <x v="0"/>
    <s v="Архангай "/>
    <s v="Батцэнгэл"/>
    <s v="Хөрөнгө оруулалт "/>
    <s v="ор"/>
    <n v="150"/>
    <s v="АЗДТГ"/>
    <s v="шинэ "/>
    <s v="XIII.1.1.327"/>
    <s v="Цэцэрлэгийн барилга, 150 ор /Архангай, Батцэнгэл сум, 1 дүгээр баг/"/>
    <n v="2022"/>
    <n v="2023"/>
    <n v="2882.2"/>
    <n v="1000"/>
    <n v="2878.3"/>
    <n v="143.91500000000002"/>
    <s v="Идэрживаа ХХК"/>
    <s v="2022.05.01"/>
    <s v="2023.08.23"/>
    <n v="0.35"/>
    <m/>
    <m/>
    <m/>
    <m/>
    <m/>
    <m/>
    <m/>
    <m/>
    <m/>
    <m/>
    <m/>
    <m/>
    <m/>
    <m/>
  </r>
  <r>
    <n v="87"/>
    <x v="0"/>
    <s v="Архангай "/>
    <s v=" Хотонт "/>
    <s v="Хөрөнгө оруулалт "/>
    <s v="ор"/>
    <n v="150"/>
    <s v="АЗДТГ"/>
    <s v="шинэ "/>
    <s v="XIII.1.1.328"/>
    <s v="Цэцэрлэгийн барилга, 150 ор /Архангай, Хотонт сум/"/>
    <n v="2022"/>
    <n v="2023"/>
    <n v="2882.2"/>
    <n v="600"/>
    <n v="2875.3452280000001"/>
    <n v="143.76726140000002"/>
    <s v="Билгүүн од констракшн ХХК"/>
    <s v="2022.05.01"/>
    <s v="2023.08.15"/>
    <n v="0.2"/>
    <m/>
    <m/>
    <m/>
    <m/>
    <m/>
    <m/>
    <m/>
    <m/>
    <m/>
    <m/>
    <m/>
    <m/>
    <m/>
    <m/>
  </r>
  <r>
    <n v="88"/>
    <x v="0"/>
    <s v="Баян-өлгий "/>
    <s v="Сагсай "/>
    <s v="Хөрөнгө оруулалт "/>
    <s v="ор"/>
    <n v="150"/>
    <s v="АЗДТГ"/>
    <s v="шинэ "/>
    <s v="XIII.1.1.329"/>
    <s v="Цэцэрлэгийн барилга, 150 ор /Баян-Өлгий, Сагсай сум, 5 дугаар баг/"/>
    <n v="2022"/>
    <n v="2023"/>
    <n v="2882.7"/>
    <n v="800"/>
    <n v="2882.61951"/>
    <n v="144.13097550000001"/>
    <s v="Нур Едил ХХК  88888633"/>
    <s v="2022.04.01"/>
    <s v="2023.12.10"/>
    <n v="0.3"/>
    <m/>
    <m/>
    <m/>
    <m/>
    <m/>
    <m/>
    <m/>
    <m/>
    <m/>
    <m/>
    <m/>
    <m/>
    <m/>
    <m/>
  </r>
  <r>
    <n v="89"/>
    <x v="0"/>
    <s v="Баян-өлгий "/>
    <s v="Улаанхус"/>
    <s v="Хөрөнгө оруулалт "/>
    <s v="ор"/>
    <n v="150"/>
    <s v="АЗДТГ"/>
    <s v="шинэ "/>
    <s v="XIII.1.1.330"/>
    <s v="Цэцэрлэгийн барилга, 150 ор /Баян-Өлгий, Улаанхус сум/"/>
    <n v="2022"/>
    <n v="2023"/>
    <n v="2882.7"/>
    <n v="160"/>
    <n v="2824.6550050000001"/>
    <n v="141.23275025000001"/>
    <s v="Буянтынборгио ХХК"/>
    <s v="2022.05.10"/>
    <s v="2023.08.15"/>
    <n v="0.25"/>
    <m/>
    <m/>
    <m/>
    <m/>
    <m/>
    <m/>
    <m/>
    <m/>
    <m/>
    <m/>
    <m/>
    <m/>
    <m/>
    <m/>
  </r>
  <r>
    <n v="90"/>
    <x v="0"/>
    <s v="Говьсүмбэр"/>
    <s v="Шивээговь"/>
    <s v="Хөрөнгө оруулалт "/>
    <s v="ор"/>
    <n v="150"/>
    <s v="АЗДТГ"/>
    <s v="шинэ "/>
    <s v="XIII.1.1.331"/>
    <s v="Цэцэрлэгийн барилга, 150 ор /Говьсүмбэр, Шивээговь сум, 1 дүгээр баг/"/>
    <n v="2022"/>
    <n v="2024"/>
    <n v="2200"/>
    <n v="800"/>
    <n v="2135.7075519999999"/>
    <n v="106.7853776"/>
    <s v="Монничи кон трейд ХХК 91910733 90090032"/>
    <s v="2022.04.08"/>
    <s v="2023.08.31"/>
    <n v="0.2"/>
    <m/>
    <m/>
    <m/>
    <m/>
    <m/>
    <m/>
    <m/>
    <m/>
    <m/>
    <m/>
    <m/>
    <m/>
    <m/>
    <m/>
  </r>
  <r>
    <n v="91"/>
    <x v="0"/>
    <s v="Дорнод "/>
    <s v="Хэрлэн "/>
    <s v="Хөрөнгө оруулалт "/>
    <s v="ор"/>
    <n v="150"/>
    <s v="ТХААГ "/>
    <s v="шинэ "/>
    <s v="XIII.1.1.332"/>
    <s v="Цэцэрлэгийн барилга, 150 ор /Дорнод, Хэрлэн сум, 11 дүгээр баг/"/>
    <n v="2022"/>
    <n v="2023"/>
    <n v="3040"/>
    <n v="180"/>
    <n v="3023.1300860000001"/>
    <n v="151.15650430000002"/>
    <s v="Талын сүлд ХХК 99800260"/>
    <s v="2022.02.21"/>
    <s v="2023.08.30"/>
    <n v="0.05"/>
    <m/>
    <m/>
    <m/>
    <m/>
    <m/>
    <m/>
    <m/>
    <m/>
    <m/>
    <m/>
    <m/>
    <m/>
    <m/>
    <m/>
  </r>
  <r>
    <n v="92"/>
    <x v="0"/>
    <s v="Дундговь"/>
    <s v="Дэлгэрцогт "/>
    <s v="Хөрөнгө оруулалт "/>
    <s v="ор"/>
    <n v="150"/>
    <s v="ТХААГ "/>
    <s v="шинэ "/>
    <s v="XIII.1.1.333"/>
    <s v="Цэцэрлэгийн барилга, 150 ор /Дундговь, Дэлгэрцогт сум, 2 дугаар цэцэрлэг/"/>
    <n v="2022"/>
    <n v="2023"/>
    <n v="2882"/>
    <n v="160"/>
    <n v="2447.3796929999999"/>
    <n v="122.36898465"/>
    <s v="Ашид бюлдинг ХХК"/>
    <s v="2022.05.04"/>
    <s v="2023.08.01"/>
    <n v="0.15"/>
    <m/>
    <m/>
    <m/>
    <m/>
    <m/>
    <m/>
    <m/>
    <m/>
    <m/>
    <m/>
    <m/>
    <m/>
    <m/>
    <m/>
  </r>
  <r>
    <n v="93"/>
    <x v="0"/>
    <s v="Дундговь"/>
    <s v="Сайнцагаан"/>
    <s v="Хөрөнгө оруулалт "/>
    <s v="ор"/>
    <n v="150"/>
    <s v="АЗДТГ"/>
    <s v="шинэ "/>
    <s v="XIII.1.1.334"/>
    <s v="Цэцэрлэгийн барилга, 150 ор /Дундговь, Сайнцагаан сум, 2 дугаар цэцэрлэг/"/>
    <n v="2022"/>
    <n v="2023"/>
    <n v="3026"/>
    <n v="239.6"/>
    <n v="2710"/>
    <n v="135.5"/>
    <s v="Энх баялаг констракшн ХХК 88058636. 88116606"/>
    <s v="2022.05.25"/>
    <s v="2023.08.01"/>
    <n v="0.1"/>
    <m/>
    <m/>
    <m/>
    <m/>
    <m/>
    <m/>
    <m/>
    <m/>
    <m/>
    <m/>
    <m/>
    <m/>
    <m/>
    <m/>
  </r>
  <r>
    <n v="94"/>
    <x v="0"/>
    <s v="Дундговь"/>
    <s v="Эрдэнэдалай "/>
    <s v="Хөрөнгө оруулалт "/>
    <s v="ор"/>
    <n v="150"/>
    <s v="ТХААГ "/>
    <s v="шинэ "/>
    <s v="XIII.1.1.335"/>
    <s v="Цэцэрлэгийн барилга, 150 ор /Дундговь, Эрдэнэдалай сум, 2 дугаар цэцэрлэг /"/>
    <n v="2022"/>
    <n v="2023"/>
    <n v="2094"/>
    <n v="209.4"/>
    <n v="2083.811346"/>
    <m/>
    <s v="&quot;Сод-Ээл&quot; ХХК, 95322347 99891111"/>
    <s v="2022.10.24"/>
    <s v="2023.08.30"/>
    <n v="0.05"/>
    <m/>
    <m/>
    <m/>
    <m/>
    <m/>
    <m/>
    <m/>
    <m/>
    <m/>
    <m/>
    <m/>
    <m/>
    <m/>
    <m/>
  </r>
  <r>
    <n v="95"/>
    <x v="0"/>
    <s v="Өвөрхангай "/>
    <s v="Арвайхээр "/>
    <s v="Хөрөнгө оруулалт "/>
    <s v="ор"/>
    <n v="150"/>
    <s v="АЗДТГ"/>
    <s v="шинэ "/>
    <s v="XIII.1.1.336"/>
    <s v="Цэцэрлэгийн барилга, 150 ор /Өвөрхангай, Арвайхээр сум/"/>
    <n v="2022"/>
    <n v="2023"/>
    <n v="2000"/>
    <n v="160"/>
    <n v="2000"/>
    <n v="100"/>
    <s v=" Ганнэгдэл ХХК"/>
    <s v="2022.04.07"/>
    <s v="2023.08.20"/>
    <n v="0.08"/>
    <m/>
    <m/>
    <m/>
    <m/>
    <m/>
    <m/>
    <m/>
    <m/>
    <m/>
    <m/>
    <m/>
    <m/>
    <m/>
    <m/>
  </r>
  <r>
    <n v="96"/>
    <x v="0"/>
    <s v="Төв"/>
    <s v="Жаргалант"/>
    <s v="Хөрөнгө оруулалт "/>
    <s v="ор"/>
    <n v="150"/>
    <s v="АЗДТГ"/>
    <s v="шинэ "/>
    <s v="XIII.1.1.337"/>
    <s v="Цэцэрлэгийн барилга, 150 ор /Төв, Жаргалант сум/"/>
    <n v="2022"/>
    <n v="2023"/>
    <n v="1500"/>
    <n v="200"/>
    <n v="1499.6743710000001"/>
    <n v="74.983718550000006"/>
    <s v="Халзан хайрхан ХХК  99926464 88111730"/>
    <s v="2022.08.08"/>
    <s v="2023.08.25"/>
    <n v="0.05"/>
    <m/>
    <m/>
    <m/>
    <m/>
    <m/>
    <m/>
    <m/>
    <m/>
    <m/>
    <m/>
    <m/>
    <m/>
    <m/>
    <m/>
  </r>
  <r>
    <n v="97"/>
    <x v="0"/>
    <s v="Улаанбаатар "/>
    <s v="Сонгинохайрхан "/>
    <s v="Хөрөнгө оруулалт "/>
    <s v="ор"/>
    <n v="150"/>
    <s v="НЗДТГ "/>
    <s v="шинэ "/>
    <s v="XIII.1.1.338"/>
    <s v="Цэцэрлэгийн барилга, 150 ор /Улаанбаатар, Сонгинохайрхан дүүрэг, 23 дугаар хороо/"/>
    <n v="2022"/>
    <n v="2023"/>
    <n v="2882.8"/>
    <n v="288.3"/>
    <n v="2519.4095069999998"/>
    <n v="125.97047535"/>
    <s v="Энхтөгс тэмүүлэл ХХК"/>
    <s v="2022.06.07 "/>
    <s v="2023.12.20"/>
    <n v="0.05"/>
    <m/>
    <m/>
    <m/>
    <m/>
    <m/>
    <m/>
    <m/>
    <m/>
    <m/>
    <m/>
    <m/>
    <m/>
    <m/>
    <m/>
  </r>
  <r>
    <n v="98"/>
    <x v="0"/>
    <s v="Улаанбаатар "/>
    <s v="Сонгинохайрхан "/>
    <s v="Хөрөнгө оруулалт "/>
    <s v="ор"/>
    <n v="150"/>
    <s v="НЗДТГ "/>
    <s v="шинэ "/>
    <s v="XIII.1.1.339"/>
    <s v="Цэцэрлэгийн барилга, 150 ор /Улаанбаатар, Сонгинохайрхан дүүрэг, 43 дугаар хороо/"/>
    <n v="2022"/>
    <n v="2023"/>
    <n v="2882.8"/>
    <n v="288.3"/>
    <n v="2798.2205749999998"/>
    <n v="139.91102874999999"/>
    <s v="Ихкаркас констракшн ХХК 99029422"/>
    <s v="2022.06.20"/>
    <s v="2023.11.01"/>
    <n v="0.1"/>
    <m/>
    <m/>
    <m/>
    <m/>
    <m/>
    <m/>
    <m/>
    <m/>
    <m/>
    <m/>
    <m/>
    <m/>
    <m/>
    <m/>
  </r>
  <r>
    <n v="99"/>
    <x v="0"/>
    <s v="Ховд"/>
    <s v="Булган "/>
    <s v="Хөрөнгө оруулалт "/>
    <s v="ор"/>
    <n v="150"/>
    <s v="ТХААГ "/>
    <s v="шинэ "/>
    <s v="XIII.1.1.340"/>
    <s v="Цэцэрлэгийн барилга, 150 ор /Ховд, Булган сум, Баянсудал баг/"/>
    <n v="2022"/>
    <n v="2023"/>
    <n v="4168.6000000000004"/>
    <n v="1850"/>
    <n v="3789.9508989999999"/>
    <n v="189.49754495000002"/>
    <s v="Толхын ойл ХХК 99432115 99310155"/>
    <s v="2022.03.10"/>
    <s v="2022.08.30"/>
    <n v="0.4"/>
    <m/>
    <m/>
    <m/>
    <m/>
    <m/>
    <m/>
    <m/>
    <m/>
    <m/>
    <m/>
    <m/>
    <m/>
    <m/>
    <m/>
  </r>
  <r>
    <n v="100"/>
    <x v="0"/>
    <s v="Ховд"/>
    <s v="Жаргалант "/>
    <s v="Хөрөнгө оруулалт "/>
    <s v="ор"/>
    <n v="150"/>
    <s v="АЗДТГ"/>
    <s v="шинэ "/>
    <s v="XIII.1.1.341"/>
    <s v="Цэцэрлэгийн барилга, 150 ор /Ховд, Жаргалант сум, Бичигт баг/"/>
    <n v="2022"/>
    <n v="2023"/>
    <n v="3261"/>
    <n v="800"/>
    <n v="2800.5976930000002"/>
    <n v="140.02988465000001"/>
    <s v="Түмдэлгэрэх ХХК 99111282 "/>
    <s v="2022.05.02"/>
    <s v="2023.10.24"/>
    <n v="0.5"/>
    <m/>
    <m/>
    <m/>
    <m/>
    <m/>
    <m/>
    <m/>
    <m/>
    <m/>
    <m/>
    <m/>
    <m/>
    <m/>
    <m/>
  </r>
  <r>
    <n v="101"/>
    <x v="0"/>
    <s v="Хөвсгөл "/>
    <s v="Мөрөн "/>
    <s v="Хөрөнгө оруулалт "/>
    <s v="ор"/>
    <n v="150"/>
    <s v="ТХААГ "/>
    <s v="шинэ "/>
    <s v="XIII.1.1.342"/>
    <s v="Цэцэрлэгийн барилга, 150 ор /Хөвсгөл, Мөрөн сум, 7 дугаар цэцэрлэг/"/>
    <n v="2022"/>
    <n v="2024"/>
    <n v="3750"/>
    <n v="100"/>
    <n v="3667"/>
    <n v="183.35000000000002"/>
    <s v="Цэгц мандал ХХК"/>
    <s v="2022.03.30"/>
    <s v="2023.11.06"/>
    <n v="0.05"/>
    <m/>
    <m/>
    <m/>
    <m/>
    <m/>
    <m/>
    <m/>
    <m/>
    <m/>
    <m/>
    <m/>
    <m/>
    <m/>
    <m/>
  </r>
  <r>
    <n v="102"/>
    <x v="0"/>
    <s v="Сэлэнгэ "/>
    <s v="Сүхбаатар "/>
    <s v="Хөрөнгө оруулалт "/>
    <s v="ор"/>
    <n v="200"/>
    <s v="ТХААГ "/>
    <s v="шинэ "/>
    <s v="XIII.1.1.343"/>
    <s v="Цэцэрлэгийн барилга, 200 ор /Сэлэнгэ, Сүхбаатар сум, 4 дүгээр баг/"/>
    <n v="2022"/>
    <n v="2024"/>
    <n v="4154"/>
    <n v="1000"/>
    <n v="4010.5073470000002"/>
    <n v="200.52536735000001"/>
    <s v=" Олон тоосго ХХК 99990365 99013335"/>
    <s v="2022.04.14"/>
    <s v="2024.09.02"/>
    <n v="0.1"/>
    <m/>
    <m/>
    <m/>
    <m/>
    <m/>
    <m/>
    <m/>
    <m/>
    <m/>
    <m/>
    <m/>
    <m/>
    <m/>
    <m/>
  </r>
  <r>
    <n v="103"/>
    <x v="0"/>
    <s v="Улаанбаатар "/>
    <s v="Баянгол "/>
    <s v="Хөрөнгө оруулалт "/>
    <s v="ор"/>
    <n v="200"/>
    <s v="НЗДТГ "/>
    <s v="шинэ "/>
    <s v="XIII.1.1.344"/>
    <s v="Цэцэрлэгийн барилга, 200 ор /Улаанбаатар, Баянгол дүүрэг/"/>
    <n v="2022"/>
    <n v="2023"/>
    <n v="4452.6000000000004"/>
    <n v="100"/>
    <n v="4449.3608029999996"/>
    <n v="222.46804014999998"/>
    <s v="Хөххайрхан трейд ХХК"/>
    <s v="2022.04.26 "/>
    <s v="2023.10.01"/>
    <n v="0.05"/>
    <m/>
    <m/>
    <m/>
    <m/>
    <m/>
    <m/>
    <m/>
    <m/>
    <m/>
    <m/>
    <m/>
    <m/>
    <m/>
    <m/>
  </r>
  <r>
    <n v="104"/>
    <x v="0"/>
    <s v="Улаанбаатар "/>
    <s v="Баянзүрх "/>
    <s v="Хөрөнгө оруулалт "/>
    <s v="ор"/>
    <n v="200"/>
    <s v="НЗДТГ "/>
    <s v="шинэ "/>
    <s v="XIII.1.1.345"/>
    <s v="Цэцэрлэгийн барилга, 200 ор /Улаанбаатар, Баянзүрх дүүрэг, 24 дүгээр хороо/"/>
    <n v="2022"/>
    <n v="2023"/>
    <n v="4154"/>
    <n v="400"/>
    <n v="4141.2990159999999"/>
    <n v="207.06495080000002"/>
    <s v="Манабаганат констракшн ХХК"/>
    <s v="2022.08.05"/>
    <s v="2023.08.31"/>
    <n v="0.05"/>
    <m/>
    <m/>
    <m/>
    <m/>
    <m/>
    <m/>
    <m/>
    <m/>
    <m/>
    <m/>
    <m/>
    <m/>
    <m/>
    <m/>
  </r>
  <r>
    <n v="105"/>
    <x v="0"/>
    <s v="Улаанбаатар "/>
    <s v="Хан-Уул "/>
    <s v="Хөрөнгө оруулалт "/>
    <s v="ор"/>
    <n v="200"/>
    <s v="НЗДТГ "/>
    <s v="шинэ "/>
    <s v="XIII.1.1.346"/>
    <s v="Цэцэрлэгийн барилга, 200 ор /Улаанбаатар, Хан-Уул дүүрэг, 18 дугаар хороо/"/>
    <n v="2022"/>
    <n v="2023"/>
    <n v="4154"/>
    <n v="276.39999999999998"/>
    <n v="4134.2003670000004"/>
    <n v="206.71001835000004"/>
    <s v="ЮУВОКҮ ХХК 99187005 99895503 88078903"/>
    <s v="2022.08.19"/>
    <s v="2023.12.30"/>
    <n v="0.05"/>
    <m/>
    <m/>
    <m/>
    <m/>
    <m/>
    <m/>
    <m/>
    <m/>
    <m/>
    <m/>
    <m/>
    <m/>
    <m/>
    <m/>
  </r>
  <r>
    <n v="106"/>
    <x v="0"/>
    <s v="Хэнтий "/>
    <s v="Биндэр "/>
    <s v="Хөрөнгө оруулалт "/>
    <s v="ор"/>
    <n v="200"/>
    <s v="АЗДТГ"/>
    <s v="шинэ "/>
    <s v="XIII.1.1.347"/>
    <s v="Цэцэрлэгийн барилга, 200 ор /Хэнтий, Биндэр сум/"/>
    <n v="2022"/>
    <n v="2023"/>
    <n v="4154"/>
    <n v="1163.3"/>
    <n v="4095.3071850000001"/>
    <n v="204.76535925000002"/>
    <s v="Чандмань Буудай ХХК 88119806"/>
    <s v="2022.04.07"/>
    <s v="2023.07.25"/>
    <n v="0.4"/>
    <m/>
    <m/>
    <m/>
    <m/>
    <m/>
    <m/>
    <m/>
    <m/>
    <m/>
    <m/>
    <m/>
    <m/>
    <m/>
    <m/>
  </r>
  <r>
    <n v="107"/>
    <x v="5"/>
    <s v="Улаанбаатар "/>
    <s v="Баянзүрх "/>
    <s v="Хөрөнгө оруулалт "/>
    <s v="ор"/>
    <n v="240"/>
    <s v="НЗДТГ "/>
    <s v="шинэ "/>
    <s v="XIII.1.1.348"/>
    <s v="Цэцэрлэгийн барилга, 240 ор /Улаанбаатар, Баянзүрх дүүрэг, 2 дугаар хороо/"/>
    <n v="2022"/>
    <n v="2023"/>
    <n v="3200"/>
    <n v="200"/>
    <n v="3199.6525670000001"/>
    <n v="159.98262835000003"/>
    <s v="Мон фалү консалтинг ХХК"/>
    <m/>
    <m/>
    <m/>
    <m/>
    <m/>
    <m/>
    <m/>
    <m/>
    <m/>
    <m/>
    <m/>
    <m/>
    <m/>
    <m/>
    <m/>
    <m/>
    <m/>
  </r>
  <r>
    <n v="108"/>
    <x v="0"/>
    <s v="Улаанбаатар "/>
    <s v="Сонгинохайрхан "/>
    <s v="Хөрөнгө оруулалт "/>
    <s v="ор"/>
    <n v="240"/>
    <s v="НЗДТГ "/>
    <s v="шинэ "/>
    <s v="XIII.1.1.349"/>
    <s v="Цэцэрлэгийн барилга, 240 ор /Улаанбаатар, Сонгинохайрхан дүүрэг, 40 дүгээр хороо/"/>
    <n v="2022"/>
    <n v="2023"/>
    <n v="3000"/>
    <n v="1200"/>
    <n v="2854.0022669999998"/>
    <n v="142.70011335000001"/>
    <s v="Энигма констракшн ХХК 93399393"/>
    <s v="2022.04.14 "/>
    <s v="2023.07.30"/>
    <n v="0.1"/>
    <m/>
    <m/>
    <m/>
    <m/>
    <m/>
    <m/>
    <m/>
    <m/>
    <m/>
    <m/>
    <m/>
    <m/>
    <m/>
    <m/>
  </r>
  <r>
    <n v="109"/>
    <x v="0"/>
    <s v="Улаанбаатар "/>
    <s v="Сонгинохайрхан "/>
    <s v="Хөрөнгө оруулалт "/>
    <s v="ор"/>
    <n v="240"/>
    <s v="НЗДТГ "/>
    <s v="шинэ "/>
    <s v="XIII.1.1.350"/>
    <s v="Цэцэрлэгийн барилга, 240 ор /Улаанбаатар, Сонгинохайрхан дүүрэг, 42 дугаар хороо/"/>
    <n v="2022"/>
    <n v="2023"/>
    <n v="3000"/>
    <n v="1200"/>
    <n v="2769.8318089999998"/>
    <n v="138.49159044999999"/>
    <s v="Эй ди констракшн ХХК"/>
    <s v="2022.03.25"/>
    <s v="2023.08.01"/>
    <n v="0.1"/>
    <m/>
    <m/>
    <m/>
    <m/>
    <m/>
    <m/>
    <m/>
    <m/>
    <m/>
    <m/>
    <m/>
    <m/>
    <m/>
    <m/>
  </r>
  <r>
    <n v="110"/>
    <x v="0"/>
    <s v="Улаанбаатар "/>
    <s v="Баянгол "/>
    <s v="Хөрөнгө оруулалт "/>
    <s v="ор"/>
    <n v="50"/>
    <s v="ТХААГ "/>
    <s v="шинэ "/>
    <s v="XIII.1.1.351"/>
    <s v="Цэцэрлэгийн барилга, 50 ор /Улаанбаатар, Баянгол дүүрэг, 9 дүгээр хороо, Өргөө цэцэрлэг/"/>
    <n v="2022"/>
    <n v="2022"/>
    <n v="2000"/>
    <n v="2000"/>
    <n v="1699.5906010000001"/>
    <n v="84.979530050000008"/>
    <s v="Интел хаитек ХХК 91913500 99906080 90459025"/>
    <s v="2022.02.25"/>
    <s v="2022.12.30"/>
    <n v="0.05"/>
    <m/>
    <m/>
    <m/>
    <m/>
    <m/>
    <m/>
    <m/>
    <m/>
    <m/>
    <m/>
    <m/>
    <m/>
    <m/>
    <m/>
  </r>
  <r>
    <n v="111"/>
    <x v="0"/>
    <s v="Улаанбаатар "/>
    <s v="Сүхбаатар "/>
    <s v="Хөрөнгө оруулалт "/>
    <s v="ор"/>
    <n v="50"/>
    <s v="НЗДТГ "/>
    <s v="шинэ "/>
    <s v="XIII.1.1.352"/>
    <s v="Цэцэрлэгийн барилга, 50 ор /Улаанбаатар, Сүхбаатар дүүрэг/"/>
    <n v="2022"/>
    <n v="2023"/>
    <n v="1522.7"/>
    <n v="100"/>
    <n v="1520.9445350000001"/>
    <n v="76.047226750000007"/>
    <s v="Виллабридж ХХК 99078942"/>
    <s v="2022.06.08 "/>
    <s v="2023.08.15"/>
    <n v="0.17"/>
    <m/>
    <m/>
    <m/>
    <m/>
    <m/>
    <m/>
    <m/>
    <m/>
    <m/>
    <m/>
    <m/>
    <m/>
    <m/>
    <m/>
  </r>
  <r>
    <n v="112"/>
    <x v="0"/>
    <s v="Говь-Алтай"/>
    <s v="Чандмань "/>
    <s v="Хөрөнгө оруулалт "/>
    <s v="ор"/>
    <n v="75"/>
    <s v="ТХААГ "/>
    <s v="шинэ "/>
    <s v="XIII.1.1.353"/>
    <s v="Цэцэрлэгийн барилга, 75 ор /Говь-Алтай, Чандмань сум/"/>
    <n v="2022"/>
    <n v="2024"/>
    <n v="1563.04"/>
    <n v="200"/>
    <n v="1485.939392"/>
    <n v="74.296969599999997"/>
    <s v="Буман хаус ХХК 86001148"/>
    <s v="2022.03.15"/>
    <s v="2024.08.01"/>
    <n v="0.15"/>
    <m/>
    <m/>
    <m/>
    <m/>
    <m/>
    <m/>
    <m/>
    <m/>
    <m/>
    <m/>
    <m/>
    <m/>
    <m/>
    <m/>
  </r>
  <r>
    <n v="113"/>
    <x v="0"/>
    <s v="Сүхбаатар"/>
    <s v="Наран "/>
    <s v="Хөрөнгө оруулалт "/>
    <s v="ор"/>
    <n v="100"/>
    <s v="АЗДТГ"/>
    <s v="шинэ "/>
    <s v="XIII.1.1.326"/>
    <s v="Цэцэрлэгийн барилга, 100 ор /Сүхбаатар, Наран сум, 3 дугаар баг/"/>
    <n v="2022"/>
    <n v="2023"/>
    <n v="1926.8"/>
    <n v="160"/>
    <n v="1898.8784479999999"/>
    <n v="94.943922400000005"/>
    <s v="Хөх хайрхан трейд ХХК 99114502"/>
    <s v="2022.05.10"/>
    <s v="2023.07.31"/>
    <n v="0.1"/>
    <m/>
    <m/>
    <m/>
    <m/>
    <m/>
    <m/>
    <m/>
    <m/>
    <m/>
    <m/>
    <m/>
    <m/>
    <m/>
    <m/>
  </r>
  <r>
    <n v="114"/>
    <x v="0"/>
    <s v="Ховд"/>
    <s v="Жаргалант "/>
    <s v="Хөрөнгө оруулалт "/>
    <s v="ор"/>
    <n v="75"/>
    <s v="АЗДТГ"/>
    <s v="шинэ "/>
    <s v="XIII.1.1.354"/>
    <s v="Цэцэрлэгийн барилга, 75 ор /Ховд, Жаргалант сум, Алагтолгой баг/"/>
    <n v="2022"/>
    <n v="2023"/>
    <n v="2200"/>
    <n v="800"/>
    <n v="1909.8332230000001"/>
    <n v="95.491661150000013"/>
    <s v="Бүтээмж тауэр ХХК 99434060"/>
    <s v="2022.04.11"/>
    <s v="2023.08.20"/>
    <n v="0.45"/>
    <m/>
    <m/>
    <m/>
    <m/>
    <m/>
    <m/>
    <m/>
    <m/>
    <m/>
    <m/>
    <m/>
    <m/>
    <m/>
    <m/>
  </r>
  <r>
    <n v="115"/>
    <x v="0"/>
    <s v="Дархан-уул"/>
    <s v="Дархан "/>
    <s v="Хөрөнгө оруулалт "/>
    <s v="ор"/>
    <n v="100"/>
    <s v="АЗДТГ"/>
    <s v="шинэ "/>
    <s v="XIII.1.1.356"/>
    <s v="Цэцэрлэгийн барилгын өргөтгөл /Дархан-Уул, Дархан сум/"/>
    <n v="2022"/>
    <n v="2023"/>
    <n v="2000"/>
    <n v="200"/>
    <n v="1949.1884500000001"/>
    <n v="97.459422500000016"/>
    <s v=" Хөшиг-Уул ХХК 99115304"/>
    <s v="2022.05.27"/>
    <s v="2022.10.21"/>
    <n v="0.1"/>
    <m/>
    <m/>
    <m/>
    <m/>
    <m/>
    <m/>
    <m/>
    <m/>
    <m/>
    <m/>
    <m/>
    <m/>
    <m/>
    <m/>
  </r>
  <r>
    <n v="116"/>
    <x v="0"/>
    <s v="Хэнтий "/>
    <s v="Хэрлэн "/>
    <s v="Хөрөнгө оруулалт "/>
    <s v="ор"/>
    <n v="200"/>
    <s v="АЗДТГ"/>
    <s v="шинэ "/>
    <s v="XIII.1.1.358"/>
    <s v="Цэцэрлэгийн барилгын өргөтгөл, 200 ор /Хэнтий , Хэрлэн сум, 1 дүгээр цэцэрлэг/"/>
    <n v="2022"/>
    <n v="2023"/>
    <n v="4154"/>
    <n v="1000"/>
    <n v="3976.4772379999999"/>
    <n v="198.8238619"/>
    <s v="Солармед монгол” ХХК 88102373 70000408 91112111"/>
    <s v="2022.04.15"/>
    <s v="2023.08.01"/>
    <n v="0.4"/>
    <m/>
    <m/>
    <m/>
    <m/>
    <m/>
    <m/>
    <m/>
    <m/>
    <m/>
    <m/>
    <m/>
    <m/>
    <m/>
    <m/>
  </r>
  <r>
    <n v="117"/>
    <x v="0"/>
    <s v="Архангай "/>
    <s v=" Жаргалант"/>
    <s v="Хөрөнгө оруулалт "/>
    <s v="ор"/>
    <n v="150"/>
    <s v="АЗДТГ"/>
    <s v="шинэ "/>
    <s v="XIII.1.1.357"/>
    <s v="Цэцэрлэгийн барилгын өргөтгөл, 150 ор /Архангай, Жаргалант сум/"/>
    <n v="2022"/>
    <n v="2023"/>
    <n v="2882.2"/>
    <n v="120"/>
    <n v="2868.4"/>
    <n v="143.42000000000002"/>
    <s v="Газрын гагнаас ХХК"/>
    <s v="2022.06.01"/>
    <s v="2023.08.30"/>
    <n v="0.1"/>
    <m/>
    <m/>
    <m/>
    <m/>
    <m/>
    <m/>
    <m/>
    <m/>
    <m/>
    <m/>
    <m/>
    <m/>
    <m/>
    <m/>
  </r>
  <r>
    <n v="118"/>
    <x v="0"/>
    <s v="Өвөрхангай "/>
    <s v="Баянгол "/>
    <s v="Хөрөнгө оруулалт "/>
    <s v="ор"/>
    <n v="50"/>
    <s v="АЗДТГ"/>
    <s v="шинэ "/>
    <s v="XIII.1.1.359"/>
    <s v="Цэцэрлэгийн барилгын өргөтгөл, 50 ор /Өвөрхангай, Баянгол сум, 6 дугаар баг/"/>
    <n v="2022"/>
    <n v="2022"/>
    <n v="400"/>
    <n v="400"/>
    <n v="391.02511600000003"/>
    <n v="19.551255800000003"/>
    <s v=" Сонорбүрд ХХК     99027346"/>
    <s v="2022.03.31"/>
    <s v="2022.11.15"/>
    <n v="0.65"/>
    <m/>
    <m/>
    <m/>
    <m/>
    <m/>
    <m/>
    <m/>
    <m/>
    <m/>
    <m/>
    <m/>
    <m/>
    <m/>
    <m/>
  </r>
  <r>
    <n v="119"/>
    <x v="0"/>
    <s v="Өвөрхангай "/>
    <s v="Хайрхандулаан"/>
    <s v="Хөрөнгө оруулалт "/>
    <s v="ор"/>
    <n v="50"/>
    <s v="АЗДТГ"/>
    <s v="шинэ "/>
    <s v="XIII.1.1.360"/>
    <s v="Цэцэрлэгийн барилгын өргөтгөл, 50 ор /Өвөрхангай, Хайрхандулаан сум, 6 дугаар баг/"/>
    <n v="2022"/>
    <n v="2023"/>
    <n v="400"/>
    <n v="80"/>
    <n v="400"/>
    <n v="20"/>
    <s v="“ОАЗИСЛЭНД КОНСТРАКШН” ХХК   89116848"/>
    <s v="2022.04.28"/>
    <s v="2023.08.20"/>
    <n v="0.1"/>
    <m/>
    <m/>
    <m/>
    <m/>
    <m/>
    <m/>
    <m/>
    <m/>
    <m/>
    <m/>
    <m/>
    <m/>
    <m/>
    <m/>
  </r>
  <r>
    <n v="120"/>
    <x v="0"/>
    <s v="Өвөрхангай "/>
    <s v="Хархорин"/>
    <s v="Хөрөнгө оруулалт "/>
    <s v="ор"/>
    <n v="50"/>
    <s v="АЗДТГ"/>
    <s v="шинэ "/>
    <s v="XIII.1.1.361"/>
    <s v="Цэцэрлэгийн барилгын өргөтгөл, 50 ор /Өвөрхангай, Хархорин сум/"/>
    <n v="2022"/>
    <n v="2022"/>
    <n v="400"/>
    <n v="400"/>
    <n v="393.88"/>
    <n v="19.694000000000003"/>
    <s v="Болор өргө ХХК    99017088 95003939"/>
    <s v="2022.04.15"/>
    <s v="2022.09.15"/>
    <n v="0.25"/>
    <m/>
    <m/>
    <m/>
    <m/>
    <m/>
    <m/>
    <m/>
    <m/>
    <m/>
    <m/>
    <m/>
    <m/>
    <m/>
    <m/>
  </r>
  <r>
    <n v="121"/>
    <x v="0"/>
    <s v="Хэнтий "/>
    <s v=" Жаргалтхаан"/>
    <s v="Хөрөнгө оруулалт "/>
    <s v="ор"/>
    <n v="50"/>
    <s v="АЗДТГ"/>
    <s v="шинэ "/>
    <s v="XIII.1.1.362"/>
    <s v="Цэцэрлэгийн барилгын өргөтгөл, 50 ор /Хэнтий, Жаргалтхаан сум, 5 дугаар баг/"/>
    <n v="2022"/>
    <n v="2023"/>
    <n v="850"/>
    <n v="170"/>
    <n v="803.90086799999995"/>
    <n v="40.195043400000003"/>
    <s v="Бат угсралт констракшн ХХК 99106709 90094555 75753400"/>
    <s v="2022.05.26"/>
    <s v="2022.08.20"/>
    <n v="0.43"/>
    <m/>
    <m/>
    <m/>
    <m/>
    <m/>
    <m/>
    <m/>
    <m/>
    <m/>
    <m/>
    <m/>
    <m/>
    <m/>
    <m/>
  </r>
  <r>
    <n v="122"/>
    <x v="0"/>
    <s v="Хэнтий "/>
    <s v="Хэрлэн "/>
    <s v="Хөрөнгө оруулалт "/>
    <s v="ор"/>
    <n v="50"/>
    <s v="АЗДТГ"/>
    <s v="шинэ "/>
    <s v="XIII.1.1.363"/>
    <s v="Цэцэрлэгийн барилгын өргөтгөл, 50 ор /Хэнтий, Хэрлэн сум, 5 дугаар цэцэрлэг/"/>
    <n v="2022"/>
    <n v="2023"/>
    <n v="1085.2"/>
    <n v="500"/>
    <n v="1037.294533"/>
    <n v="51.864726650000001"/>
    <s v="Мандалт констракшн ХХК 99443167 99076296 77636667"/>
    <s v="2022.03.23"/>
    <s v="2022.12.01"/>
    <n v="0.45"/>
    <m/>
    <m/>
    <m/>
    <m/>
    <m/>
    <m/>
    <m/>
    <m/>
    <m/>
    <m/>
    <m/>
    <m/>
    <m/>
    <m/>
  </r>
  <r>
    <n v="123"/>
    <x v="0"/>
    <s v="Говь-Алтай"/>
    <s v="Жаргалан "/>
    <s v="Хөрөнгө оруулалт "/>
    <n v="0"/>
    <n v="0"/>
    <s v="ТХААГ "/>
    <s v="шинэ "/>
    <s v="XIII.1.1.364"/>
    <s v="Шинээр баригдаж байгаа сургуулийн дотуур байрны барилгын гадна инженерийн шугам сүлжээ /Говь-Алтай, Жаргалан сум/"/>
    <n v="2022"/>
    <n v="2023"/>
    <n v="369.2"/>
    <n v="73.8"/>
    <n v="342.33940000000001"/>
    <n v="17.116969999999998"/>
    <s v="Хүслэнт Хүдэр ХХК  99062980, 88013977"/>
    <s v="2022.06.10"/>
    <s v="2022.08.31"/>
    <n v="0.9"/>
    <m/>
    <m/>
    <m/>
    <m/>
    <m/>
    <m/>
    <m/>
    <m/>
    <m/>
    <m/>
    <m/>
    <m/>
    <m/>
    <m/>
  </r>
  <r>
    <n v="124"/>
    <x v="0"/>
    <s v="Говь-Алтай"/>
    <s v="Төгрөг"/>
    <s v="Хөрөнгө оруулалт "/>
    <n v="0"/>
    <n v="0"/>
    <s v="ТХААГ "/>
    <s v="шинэ "/>
    <s v="XIII.1.1.365"/>
    <s v="Шинээр баригдаж байгаа сургуулийн дотуур байрны барилгын гадна инженерийн шугам сүлжээ /Говь-Алтай, Төгрөг сум/"/>
    <n v="2022"/>
    <n v="2023"/>
    <n v="392.8"/>
    <n v="78.599999999999994"/>
    <n v="371.21241900000001"/>
    <n v="18.560621000000001"/>
    <s v="Динатос ХХК 99090901, 99223262"/>
    <s v="2022.06.15"/>
    <s v="2022.08.30"/>
    <n v="0.5"/>
    <m/>
    <m/>
    <m/>
    <m/>
    <m/>
    <m/>
    <m/>
    <m/>
    <m/>
    <m/>
    <m/>
    <m/>
    <m/>
    <m/>
  </r>
  <r>
    <n v="125"/>
    <x v="0"/>
    <s v="Говь-Алтай"/>
    <s v="Дэлгэр "/>
    <s v="Хөрөнгө оруулалт "/>
    <n v="0"/>
    <n v="0"/>
    <s v="ТХААГ "/>
    <s v="шинэ "/>
    <s v="XIII.1.1.366"/>
    <s v="Шинээр баригдаж байгаа сургууль, цэцэрлэгийн барилгын гадна инженерийн шугам сүлжээ /Говь-Алтай, Дэлгэр сум/"/>
    <n v="2022"/>
    <n v="2022"/>
    <n v="980"/>
    <n v="980"/>
    <n v="980"/>
    <n v="49"/>
    <s v="Ай Вай И Зэт групп"/>
    <s v="2022.06.06"/>
    <s v="2023.09.30"/>
    <n v="0.8"/>
    <m/>
    <m/>
    <m/>
    <m/>
    <m/>
    <m/>
    <m/>
    <m/>
    <m/>
    <m/>
    <m/>
    <m/>
    <m/>
    <m/>
  </r>
  <r>
    <n v="126"/>
    <x v="3"/>
    <s v="Улаанбаатар "/>
    <s v="Баянзүрх "/>
    <s v="Хөрөнгө оруулалт "/>
    <m/>
    <m/>
    <s v="НЗДТГ "/>
    <s v="шинэ "/>
    <s v="XIII.1.1.367"/>
    <s v="Насан туршийн боловсролын төвийн барилга /Улаанбаатар, Баянзүрх дүүрэг, 21, 27 дугаар хороо/"/>
    <n v="2022"/>
    <n v="2023"/>
    <n v="2500"/>
    <n v="300"/>
    <m/>
    <m/>
    <m/>
    <m/>
    <m/>
    <m/>
    <m/>
    <m/>
    <m/>
    <m/>
    <m/>
    <m/>
    <m/>
    <m/>
    <m/>
    <m/>
    <m/>
    <m/>
    <m/>
    <m/>
  </r>
  <r>
    <n v="127"/>
    <x v="0"/>
    <s v="Булган"/>
    <s v="Дашинчилэн"/>
    <s v="Хөрөнгө оруулалт "/>
    <s v="ор"/>
    <n v="150"/>
    <s v="ТХААГ "/>
    <s v="шинэ "/>
    <s v="XIII.1.1.260"/>
    <s v="Дотуур байрны барилга, 150 ор /Булган, Дашинчилэн сум/"/>
    <n v="2022"/>
    <n v="2023"/>
    <n v="3700"/>
    <n v="1500"/>
    <n v="3512.5976900000001"/>
    <n v="175.6298845"/>
    <s v="Манхан Уст ХХК"/>
    <s v="2022.03.23"/>
    <s v="2023.08.01"/>
    <n v="0.1"/>
    <m/>
    <m/>
    <m/>
    <m/>
    <m/>
    <m/>
    <m/>
    <m/>
    <m/>
    <m/>
    <m/>
    <m/>
    <m/>
    <m/>
  </r>
  <r>
    <n v="128"/>
    <x v="0"/>
    <s v="Увс"/>
    <s v="Улаангом"/>
    <s v="Хөрөнгө оруулалт "/>
    <n v="0"/>
    <n v="0"/>
    <s v="АЗДТГ"/>
    <s v="шинэ "/>
    <s v="XIII.1.1.267"/>
    <s v="Нийтийн биеийн тамирын талбай /Увс, Улаангом сум, 9 дүгээр баг, 6 дугаар сургууль/"/>
    <n v="2022"/>
    <n v="2022"/>
    <n v="150"/>
    <n v="150"/>
    <n v="148.615914"/>
    <n v="7.4307957000000009"/>
    <s v="Цаст дуулгын цамхаг ХХК 99990393"/>
    <s v="2022.04.13"/>
    <s v="2022.07.30"/>
    <n v="1"/>
    <m/>
    <m/>
    <m/>
    <m/>
    <m/>
    <m/>
    <m/>
    <m/>
    <m/>
    <m/>
    <m/>
    <m/>
    <m/>
    <m/>
  </r>
  <r>
    <n v="129"/>
    <x v="0"/>
    <s v="Улаанбаатар "/>
    <s v="Хан-Уул "/>
    <s v="Хөрөнгө оруулалт "/>
    <s v="Суудал"/>
    <n v="640"/>
    <s v="ТХААГ "/>
    <s v="шинэ "/>
    <s v="XIII.1.1.284"/>
    <s v="Сургуулийн барилга, 640 суудал /Улаанбаатар, Хан-Уул дүүрэг, 8 дугаар хороо/"/>
    <n v="2022"/>
    <n v="2024"/>
    <n v="9723.4"/>
    <n v="300"/>
    <n v="9716.5298000000003"/>
    <n v="485.82649000000004"/>
    <s v="Алтайн бумбат өргөө ХХК, 99055511"/>
    <s v="2022.07.25"/>
    <s v="2024.07.01"/>
    <n v="0.05"/>
    <m/>
    <m/>
    <m/>
    <m/>
    <m/>
    <m/>
    <m/>
    <m/>
    <m/>
    <m/>
    <m/>
    <m/>
    <m/>
    <m/>
  </r>
  <r>
    <n v="130"/>
    <x v="3"/>
    <s v="Завхан"/>
    <s v="Баянтэс"/>
    <s v="Хөрөнгө оруулалт "/>
    <s v="Суудал"/>
    <n v="320"/>
    <s v="ТХААГ "/>
    <s v="шинэ "/>
    <s v="XIII.1.1.293"/>
    <s v="Сургуулийн барилга, спорт заал, 320 суудал /Завхан, Баянтэс сум/"/>
    <n v="2022"/>
    <n v="2023"/>
    <n v="6179.9"/>
    <n v="238.1"/>
    <m/>
    <n v="0"/>
    <m/>
    <m/>
    <m/>
    <m/>
    <m/>
    <m/>
    <m/>
    <m/>
    <m/>
    <m/>
    <m/>
    <m/>
    <m/>
    <m/>
    <m/>
    <m/>
    <m/>
    <m/>
  </r>
  <r>
    <n v="131"/>
    <x v="0"/>
    <s v="Улаанбаатар "/>
    <s v="Баянгол "/>
    <s v="Хөрөнгө оруулалт "/>
    <s v="Суудал"/>
    <n v="640"/>
    <s v="ТХААГ "/>
    <s v="шинэ "/>
    <s v="XIII.1.1.295"/>
    <s v="Сургуулийн барилгыг буулгаж, шинээр барих 640 суудал /Улаанбаатар, Баянгол дүүрэг, 93 дугаар сургууль/"/>
    <n v="2022"/>
    <n v="2024"/>
    <n v="9000"/>
    <n v="400"/>
    <n v="8871.6155999999992"/>
    <n v="443.58078"/>
    <s v="Дарцагт ноёд групп 88055535 70139099"/>
    <s v="2022.05.23"/>
    <s v="2023.08.01"/>
    <n v="0.1"/>
    <m/>
    <m/>
    <m/>
    <m/>
    <m/>
    <m/>
    <m/>
    <m/>
    <m/>
    <m/>
    <m/>
    <m/>
    <m/>
    <m/>
  </r>
  <r>
    <n v="132"/>
    <x v="0"/>
    <s v="Дундговь"/>
    <s v="Говь-Угтаал "/>
    <s v="Хөрөнгө оруулалт "/>
    <s v="ор"/>
    <n v="80"/>
    <s v="ТХААГ "/>
    <s v="шинэ "/>
    <s v="XIII.1.1.305"/>
    <s v="Сургуулийн дотуур байрны барилга, 80 ор /Дундговь, Говь-Угтаал сум/"/>
    <n v="2022"/>
    <n v="2023"/>
    <n v="1600"/>
    <n v="160"/>
    <n v="1569.833026"/>
    <n v="78.491651000000005"/>
    <s v="Есүй-Ордон ХХК"/>
    <s v="2022.06.02"/>
    <s v="2023.07.15"/>
    <n v="0.05"/>
    <m/>
    <m/>
    <m/>
    <m/>
    <m/>
    <m/>
    <m/>
    <m/>
    <m/>
    <m/>
    <m/>
    <m/>
    <m/>
    <m/>
  </r>
  <r>
    <n v="133"/>
    <x v="0"/>
    <s v="Баянхонгор"/>
    <s v="Баянхонгор"/>
    <s v="Хөрөнгө оруулалт "/>
    <s v="ор"/>
    <n v="150"/>
    <s v="АЗДТГ"/>
    <s v="шинэ "/>
    <s v="XIII.1.1.315"/>
    <s v="Цэцэрлэгийн барилга буулгаж, шинээр барих, 150 ор /Баянхонгор, Баянхонгор сум, 3 дугаар баг, &quot;Дуурсах&quot; 2 дугаар цэцэрлэг/"/>
    <n v="2022"/>
    <n v="2023"/>
    <n v="1801"/>
    <n v="140"/>
    <n v="1799"/>
    <n v="89.95"/>
    <s v="Шинэ өлгийн зам ХХК"/>
    <s v="2022.05.10"/>
    <s v="2023.08.01"/>
    <n v="0.05"/>
    <m/>
    <m/>
    <m/>
    <m/>
    <m/>
    <m/>
    <m/>
    <m/>
    <m/>
    <m/>
    <m/>
    <m/>
    <m/>
    <m/>
  </r>
  <r>
    <n v="134"/>
    <x v="0"/>
    <s v="Улаанбаатар "/>
    <s v="Баянгол "/>
    <s v="Хөрөнгө оруулалт "/>
    <s v="ор"/>
    <n v="300"/>
    <s v="ТХААГ "/>
    <s v="шинэ "/>
    <s v="XIII.1.1.323"/>
    <s v="Цэцэрлэгийн барилга худалдан авах, 300 ор /Улаанбаатар, Баянгол дүүрэг, 24 дүгээр хороо/"/>
    <n v="2022"/>
    <n v="2023"/>
    <n v="4800"/>
    <n v="1216.8"/>
    <n v="4800"/>
    <n v="240"/>
    <s v="Киндер парадайс ХХК"/>
    <s v="2022.04.04"/>
    <s v="2023.09.01"/>
    <n v="1"/>
    <m/>
    <m/>
    <m/>
    <m/>
    <m/>
    <m/>
    <m/>
    <m/>
    <m/>
    <m/>
    <m/>
    <m/>
    <m/>
    <m/>
  </r>
  <r>
    <n v="135"/>
    <x v="0"/>
    <s v="Архангай "/>
    <s v="Ихтамир"/>
    <s v="Хөрөнгө оруулалт "/>
    <s v="ор"/>
    <n v="100"/>
    <s v="АЗДТГ"/>
    <s v="шинэ "/>
    <s v="XIII.1.1.355"/>
    <s v="Цэцэрлэгийн барилгын өргөтгөл /Архангай, Ихтамир сум/"/>
    <n v="2022"/>
    <n v="2023"/>
    <n v="1522.7"/>
    <n v="140"/>
    <n v="1499.860876"/>
    <n v="74.993043799999995"/>
    <s v="Тамиртаун ХХК"/>
    <s v="2022.05.01"/>
    <s v="2023.07.31"/>
    <n v="0.1"/>
    <m/>
    <m/>
    <m/>
    <m/>
    <m/>
    <m/>
    <m/>
    <m/>
    <m/>
    <m/>
    <m/>
    <m/>
    <m/>
    <m/>
  </r>
  <r>
    <n v="136"/>
    <x v="0"/>
    <s v="Дархан-уул"/>
    <s v="Дархан "/>
    <s v="Их засвар "/>
    <n v="0"/>
    <n v="0"/>
    <s v="АЗДТГ"/>
    <s v="шинэ "/>
    <s v="XIII.1.2.15"/>
    <s v="Анагаахын шинжлэх ухааны их сургуулийн Дархан-Уул аймаг дахь Анагаахын сургуулийн дотуур байрны барилгын их засвар /Дархан-Уул, Дархан сум/"/>
    <n v="2022"/>
    <n v="2023"/>
    <n v="700"/>
    <n v="50"/>
    <n v="699.9"/>
    <n v="34.994999999999997"/>
    <s v="Ээбо пропертийз ХХК "/>
    <s v="2022.06.15"/>
    <s v="2023.08.30"/>
    <n v="7.0000000000000007E-2"/>
    <m/>
    <m/>
    <m/>
    <m/>
    <m/>
    <m/>
    <m/>
    <m/>
    <m/>
    <m/>
    <m/>
    <m/>
    <m/>
    <m/>
  </r>
  <r>
    <n v="137"/>
    <x v="0"/>
    <s v="Дархан-уул"/>
    <s v="Дархан "/>
    <s v="Их засвар "/>
    <n v="0"/>
    <n v="0"/>
    <s v="АЗДТГ"/>
    <s v="шинэ "/>
    <s v="XIII.1.2.16"/>
    <s v="Хөдөө, аж ахуйн их сургуулийн харьяа Агроэкологи, бизнесийн сургуулийн барилгын их засвар /Дархан-Уул, Дархан сум/"/>
    <n v="2022"/>
    <n v="2023"/>
    <n v="2900"/>
    <n v="100"/>
    <n v="2899.0866799999999"/>
    <n v="144.95433399999999"/>
    <s v=" Виллабридж ХХК"/>
    <s v="2022.06.07"/>
    <s v="2023.09.30"/>
    <n v="0.15"/>
    <m/>
    <m/>
    <m/>
    <m/>
    <m/>
    <m/>
    <m/>
    <m/>
    <m/>
    <m/>
    <m/>
    <m/>
    <m/>
    <m/>
  </r>
  <r>
    <n v="138"/>
    <x v="3"/>
    <s v="Улаанбаатар "/>
    <s v="Сүхбаатар "/>
    <s v="Их засвар "/>
    <n v="0"/>
    <n v="0"/>
    <s v="НЗДТГ "/>
    <s v="шинэ "/>
    <s v="XIII.1.2.17"/>
    <s v="Хүүхдийн тоглоомын талбайн тохижилт /Улаанбаатар, Сүхбаатар дүүрэг, 3 дугаар хороо, 68 дугаар цэцэрлэг/"/>
    <n v="2022"/>
    <n v="2022"/>
    <n v="50"/>
    <n v="50"/>
    <m/>
    <n v="0"/>
    <m/>
    <m/>
    <m/>
    <m/>
    <m/>
    <m/>
    <m/>
    <m/>
    <m/>
    <m/>
    <m/>
    <m/>
    <m/>
    <m/>
    <m/>
    <m/>
    <m/>
    <m/>
  </r>
  <r>
    <n v="139"/>
    <x v="0"/>
    <s v="Улаанбаатар "/>
    <s v="Чингэлтэй "/>
    <s v="Их засвар "/>
    <n v="0"/>
    <n v="0"/>
    <s v="НЗДТГ "/>
    <s v="шинэ "/>
    <s v="XIII.1.2.18"/>
    <s v="Цэцэрлэг, сургуулиудын гадна талбайн тохижилт, ногоон байгууламж /Улаанбаатар, Чингэлтэй дүүрэг/"/>
    <n v="2022"/>
    <n v="2023"/>
    <n v="1000"/>
    <n v="60"/>
    <n v="951.05794200000003"/>
    <n v="47.552897100000003"/>
    <s v=" Веллко-Инк ХХК"/>
    <s v="2022.09.01"/>
    <s v="2023.11.30"/>
    <n v="0.05"/>
    <m/>
    <m/>
    <m/>
    <m/>
    <m/>
    <m/>
    <m/>
    <m/>
    <m/>
    <m/>
    <m/>
    <m/>
    <m/>
    <m/>
  </r>
  <r>
    <n v="140"/>
    <x v="0"/>
    <s v="Улаанбаатар "/>
    <s v="Чингэлтэй "/>
    <s v="Их засвар "/>
    <n v="0"/>
    <n v="0"/>
    <s v="НЗДТГ "/>
    <s v="шинэ "/>
    <s v="XIII.1.2.19"/>
    <s v="Цэцэрлэгүүдийн шүдний кабинет, тохижилт /Улаанбаатар, Чингэлтэй дүүрэг/"/>
    <n v="2022"/>
    <n v="2023"/>
    <n v="2000"/>
    <n v="200"/>
    <n v="1788.334822"/>
    <n v="89.41674110000001"/>
    <s v="Голден Мед ХХК болон М Эйч И ХХК-ын түншлэл"/>
    <s v="2022.04.28 "/>
    <s v="2022.08.31"/>
    <n v="0.1"/>
    <m/>
    <m/>
    <m/>
    <m/>
    <m/>
    <m/>
    <m/>
    <m/>
    <m/>
    <m/>
    <m/>
    <m/>
    <m/>
    <m/>
  </r>
  <r>
    <n v="141"/>
    <x v="0"/>
    <s v="Дархан-уул"/>
    <s v="Дархан "/>
    <s v="Их засвар "/>
    <n v="0"/>
    <n v="0"/>
    <s v="АЗДТГ"/>
    <s v="шинэ "/>
    <s v="XIII.1.2.20"/>
    <s v="Шинжлэх ухаан, технологийн их сургуулийн Дархан-Уул аймаг дахь Технологийн сургуулийн барилгын их засвар /Дархан-Уул, Дархан сум/"/>
    <n v="2022"/>
    <n v="2023"/>
    <n v="300"/>
    <n v="150"/>
    <n v="300"/>
    <n v="15"/>
    <s v="Шүүдэр гранд ХХК-96367709"/>
    <s v="2022.06.15"/>
    <s v="2023.07.30"/>
    <n v="0.6"/>
    <m/>
    <m/>
    <m/>
    <m/>
    <m/>
    <m/>
    <m/>
    <m/>
    <m/>
    <m/>
    <m/>
    <m/>
    <m/>
    <m/>
  </r>
  <r>
    <n v="142"/>
    <x v="0"/>
    <s v="Дорнод "/>
    <s v="Хэрлэн "/>
    <s v="Их засвар "/>
    <n v="0"/>
    <n v="0"/>
    <s v="АЗДТГ"/>
    <s v="шинэ "/>
    <s v="XIII.2.2.1"/>
    <s v="Политехникийн коллежийн барилгын дээврийн засвар /Дорнод/"/>
    <n v="2022"/>
    <n v="2022"/>
    <n v="300"/>
    <n v="300"/>
    <n v="294.73236900000001"/>
    <n v="14.736618450000002"/>
    <s v="Дорнын оч ХХК 88684545 88322828"/>
    <s v="2022.04.13"/>
    <s v="2022.06.08"/>
    <n v="1"/>
    <m/>
    <m/>
    <m/>
    <m/>
    <m/>
    <m/>
    <m/>
    <m/>
    <m/>
    <m/>
    <m/>
    <m/>
    <m/>
    <m/>
  </r>
  <r>
    <n v="143"/>
    <x v="0"/>
    <s v="Орхон"/>
    <s v="Баян-Өндөр "/>
    <s v="ТЭЗҮ"/>
    <m/>
    <m/>
    <s v="АЗДТГ"/>
    <s v="шинэ "/>
    <s v="XIII.3.4.1"/>
    <s v="Эрдэнэт шинжлэх ухаан технологийн паркийн техник, эдийн засгийн үндэслэл /Орхон, Баян-Өндөр сум/"/>
    <n v="2022"/>
    <n v="2023"/>
    <n v="5000"/>
    <n v="800"/>
    <n v="4988.8888880000004"/>
    <n v="249.44444440000004"/>
    <s v="Вокомконстракшн ХХК"/>
    <s v="2022.05.01"/>
    <s v="2022.12.26"/>
    <n v="0.1"/>
    <m/>
    <m/>
    <m/>
    <m/>
    <m/>
    <m/>
    <m/>
    <m/>
    <m/>
    <m/>
    <m/>
    <m/>
    <m/>
    <m/>
  </r>
  <r>
    <n v="144"/>
    <x v="0"/>
    <s v="Дундговь"/>
    <s v="Дундговь, Говьсүмбэр"/>
    <s v="Тоног төхөөрөмж"/>
    <n v="0"/>
    <n v="0"/>
    <s v="АЗДТГ"/>
    <s v="шинэ "/>
    <s v="XIII.1.3.5"/>
    <s v="&quot;Их соёл - Эх үндэс&quot; төсөл хөтөлбөр /Дундговь, Говьсүмбэр/"/>
    <n v="2022"/>
    <n v="2022"/>
    <n v="1000"/>
    <n v="1000"/>
    <n v="798.36842000000001"/>
    <n v="39.918421000000002"/>
    <s v="Саммит компьютер технологи ХХК"/>
    <s v="2022.05.09"/>
    <s v="2022.06.10"/>
    <n v="0.5"/>
    <m/>
    <m/>
    <m/>
    <m/>
    <m/>
    <m/>
    <m/>
    <m/>
    <m/>
    <m/>
    <m/>
    <m/>
    <m/>
    <m/>
  </r>
  <r>
    <n v="145"/>
    <x v="0"/>
    <s v="Улаанбаатар "/>
    <s v="Чингэлтэй "/>
    <s v="Тоног төхөөрөмж"/>
    <m/>
    <m/>
    <s v="НЗДТГ "/>
    <s v="шинэ "/>
    <s v="XIII.1.3.6"/>
    <s v="Багш хөгжлийн танхимын тоног төхөөрөмж, тохижилт /Улаанбаатар, Чингэлтэй дүүрэг/"/>
    <n v="2022"/>
    <n v="2024"/>
    <n v="2510"/>
    <n v="142"/>
    <n v="2332.100766"/>
    <n v="116.6050383"/>
    <s v="Аркосис ХХК"/>
    <s v="2022.06.29"/>
    <s v="2024.08.01"/>
    <n v="0.1"/>
    <m/>
    <m/>
    <m/>
    <m/>
    <m/>
    <m/>
    <m/>
    <m/>
    <m/>
    <m/>
    <m/>
    <m/>
    <m/>
    <m/>
  </r>
  <r>
    <n v="146"/>
    <x v="0"/>
    <s v="Төв"/>
    <s v="Зуунмод"/>
    <s v="Тоног төхөөрөмж"/>
    <n v="0"/>
    <n v="0"/>
    <s v="ТХААГ "/>
    <s v="шинэ "/>
    <s v="XIII.1.3.7"/>
    <s v="Боловсролын байгууллагуудын тоног төхөөрөмж /Төв/"/>
    <n v="2022"/>
    <n v="2023"/>
    <n v="1700"/>
    <n v="140"/>
    <n v="1573.8377999999998"/>
    <n v="78.691890000000001"/>
    <s v="Саммит компьютер технологи ХХК_x000a_Хашхан ХХК"/>
    <s v="2022.06.13 2022.06.07"/>
    <s v="2022.08.012022.07.30"/>
    <n v="0.5"/>
    <m/>
    <m/>
    <m/>
    <m/>
    <m/>
    <m/>
    <m/>
    <m/>
    <m/>
    <m/>
    <m/>
    <m/>
    <m/>
    <m/>
  </r>
  <r>
    <n v="147"/>
    <x v="5"/>
    <s v="Баянхонгор"/>
    <s v="Баянхонгор"/>
    <s v="Тоног төхөөрөмж"/>
    <m/>
    <m/>
    <s v="АЗДТГ"/>
    <s v="шинэ "/>
    <s v="XIII.1.3.8"/>
    <s v="Боловсролын салбарын тоног төхөөрөмж /Баянхонгор/"/>
    <n v="2022"/>
    <n v="2023"/>
    <n v="1540"/>
    <n v="308"/>
    <n v="1478.999"/>
    <n v="73.949950000000001"/>
    <s v="Саммит компьютер технологи ХХК"/>
    <m/>
    <m/>
    <n v="0.05"/>
    <m/>
    <m/>
    <m/>
    <m/>
    <m/>
    <m/>
    <m/>
    <m/>
    <m/>
    <m/>
    <m/>
    <m/>
    <m/>
    <m/>
  </r>
  <r>
    <n v="148"/>
    <x v="0"/>
    <s v="Улаанбаатар "/>
    <s v="Баянгол "/>
    <s v="Тоног төхөөрөмж"/>
    <n v="0"/>
    <n v="0"/>
    <s v="ТХААГ "/>
    <s v="шинэ "/>
    <s v="XIII.1.3.9"/>
    <s v="Боловсролын салбарын тоног төхөөрөмж /Улаанбаатар, Баянгол дүүрэг/"/>
    <n v="2022"/>
    <n v="2023"/>
    <n v="300"/>
    <n v="60"/>
    <n v="292.54399999999998"/>
    <n v="14.6272"/>
    <s v="Саммит компьютер технологи ХХК"/>
    <s v="2022.06.15"/>
    <s v="2022.09.15"/>
    <n v="0.9"/>
    <m/>
    <m/>
    <m/>
    <m/>
    <m/>
    <m/>
    <m/>
    <m/>
    <m/>
    <m/>
    <m/>
    <m/>
    <m/>
    <m/>
  </r>
  <r>
    <n v="149"/>
    <x v="3"/>
    <s v="Улсын хэмжээнд"/>
    <m/>
    <s v="Тоног төхөөрөмж"/>
    <n v="0"/>
    <n v="0"/>
    <s v="ТЕЗ"/>
    <s v="шинэ "/>
    <s v="XIII.1.3.10"/>
    <s v="Боловсролын салбарын тоног төхөөрөмж /Улсын хэмжээнд/"/>
    <n v="2022"/>
    <n v="2023"/>
    <n v="15000"/>
    <n v="3000"/>
    <n v="1379.3009999999999"/>
    <n v="68.965050000000005"/>
    <s v="18 багц"/>
    <s v="2022.05.23"/>
    <s v="2022.07.23"/>
    <n v="0.2"/>
    <m/>
    <m/>
    <m/>
    <m/>
    <m/>
    <m/>
    <m/>
    <m/>
    <m/>
    <m/>
    <m/>
    <m/>
    <m/>
    <m/>
  </r>
  <r>
    <n v="150"/>
    <x v="0"/>
    <s v="Хөвсгөл "/>
    <s v="Мөрөн "/>
    <s v="Тоног төхөөрөмж"/>
    <m/>
    <m/>
    <s v="АЗДТГ"/>
    <s v="шинэ "/>
    <s v="XIII.1.3.11"/>
    <s v="Боловсролын салбарын тоног төхөөрөмж /Хөвсгөл/"/>
    <n v="2022"/>
    <n v="2022"/>
    <n v="300"/>
    <n v="300"/>
    <n v="143.12094999999999"/>
    <n v="7.1560474999999997"/>
    <s v="Би Си Ти ХХК"/>
    <m/>
    <s v="2022.06.02"/>
    <n v="0.1"/>
    <m/>
    <m/>
    <m/>
    <m/>
    <m/>
    <m/>
    <m/>
    <m/>
    <m/>
    <m/>
    <m/>
    <m/>
    <m/>
    <m/>
  </r>
  <r>
    <n v="151"/>
    <x v="0"/>
    <s v="Архангай "/>
    <s v="Эрдэнэбулган"/>
    <s v="Тоног төхөөрөмж"/>
    <m/>
    <m/>
    <s v="АЗДТГ"/>
    <s v="шинэ "/>
    <s v="XIII.1.3.12"/>
    <s v="Боловсролын хүртээмж, чанарыг сайжруулах тоног төхөөрөмж /Архангай/"/>
    <n v="2022"/>
    <n v="2022"/>
    <n v="400"/>
    <n v="400"/>
    <n v="387.47500000000002"/>
    <n v="19.373750000000001"/>
    <s v="Монтех дистрибьюшн ХХК"/>
    <s v="2022.04.14"/>
    <s v="2022.07.13"/>
    <n v="1"/>
    <m/>
    <m/>
    <m/>
    <m/>
    <m/>
    <m/>
    <m/>
    <m/>
    <m/>
    <m/>
    <m/>
    <m/>
    <m/>
    <m/>
  </r>
  <r>
    <n v="152"/>
    <x v="3"/>
    <s v="Улаанбаатар "/>
    <s v="Хан-Уул "/>
    <s v="Тоног төхөөрөмж"/>
    <n v="0"/>
    <n v="0"/>
    <s v="ТХААГ "/>
    <s v="шинэ "/>
    <s v="XIII.1.3.13"/>
    <s v="Ерөнхий боловсролын сургуулийн сурагчдад зориулсан автобус /Улаанбаатар, Хан-Уул дүүрэг/"/>
    <n v="2022"/>
    <n v="2023"/>
    <n v="5400"/>
    <n v="300"/>
    <m/>
    <n v="0"/>
    <m/>
    <m/>
    <m/>
    <m/>
    <m/>
    <m/>
    <m/>
    <m/>
    <m/>
    <m/>
    <m/>
    <m/>
    <m/>
    <m/>
    <m/>
    <m/>
    <m/>
    <m/>
  </r>
  <r>
    <n v="153"/>
    <x v="0"/>
    <s v="Увс"/>
    <s v="Улаангом"/>
    <s v="Тоног төхөөрөмж"/>
    <m/>
    <m/>
    <s v="АЗДТГ"/>
    <s v="шинэ "/>
    <s v="XIII.1.3.15"/>
    <s v="Ерөнхий боловсролын сургуулийн технологийн кабинетийн тоног төхөөрөмж /Увс, Тэс, Баруунтуруун, Улаангом сум/"/>
    <n v="2022"/>
    <n v="2022"/>
    <n v="150"/>
    <n v="150"/>
    <n v="148.489"/>
    <n v="7.4244500000000002"/>
    <s v=" Хулконсалтинг групп ХХК 70170727 96232727"/>
    <s v="2022.07.18"/>
    <s v="2022.09.30"/>
    <n v="0.05"/>
    <m/>
    <m/>
    <m/>
    <m/>
    <m/>
    <m/>
    <m/>
    <m/>
    <m/>
    <m/>
    <m/>
    <m/>
    <m/>
    <m/>
  </r>
  <r>
    <n v="154"/>
    <x v="0"/>
    <s v="Завхан"/>
    <s v="Улиастай "/>
    <s v="Тоног төхөөрөмж"/>
    <m/>
    <m/>
    <s v="ТХААГ "/>
    <s v="шинэ "/>
    <s v="XIII.1.3.16"/>
    <s v="Ерөнхий боловсролын сургуулийн тоног төхөөрөмж /Завхан/"/>
    <n v="2022"/>
    <n v="2022"/>
    <n v="120"/>
    <n v="120"/>
    <n v="103.6"/>
    <n v="5.18"/>
    <s v="Саммит компьютер технологи ХХК"/>
    <s v="2022.04.20"/>
    <s v="2022.07.20"/>
    <n v="1"/>
    <m/>
    <m/>
    <m/>
    <m/>
    <m/>
    <m/>
    <m/>
    <m/>
    <m/>
    <m/>
    <m/>
    <m/>
    <m/>
    <m/>
  </r>
  <r>
    <n v="155"/>
    <x v="0"/>
    <s v="Завхан"/>
    <s v="Улиастай "/>
    <s v="Тоног төхөөрөмж"/>
    <m/>
    <m/>
    <s v="ТХААГ "/>
    <s v="шинэ "/>
    <s v="XIII.1.3.18"/>
    <s v="Ерөнхий боловсролын сургуулийн хөгжмийн танхимын тоног төхөөрөмж /Завхан/"/>
    <n v="2022"/>
    <n v="2023"/>
    <n v="1015"/>
    <n v="535"/>
    <n v="904.3"/>
    <n v="45.215000000000003"/>
    <s v="Ай Ти зон ХХК_x000a_Монтех дистрибьюшн ХХК Протек ХХК_x000a_Эгшиглэнмагнай ХХК_x000a_Эгшиглэнмагнай ХХК"/>
    <s v="2022.03.31"/>
    <s v="2022.06.31"/>
    <n v="0.63"/>
    <m/>
    <m/>
    <m/>
    <m/>
    <m/>
    <m/>
    <m/>
    <m/>
    <m/>
    <m/>
    <m/>
    <m/>
    <m/>
    <m/>
  </r>
  <r>
    <n v="156"/>
    <x v="0"/>
    <s v="Дархан-уул"/>
    <s v="Дархан "/>
    <s v="Тоног төхөөрөмж"/>
    <m/>
    <m/>
    <s v="АЗДТГ"/>
    <s v="шинэ "/>
    <s v="XIII.1.3.19"/>
    <s v="Ерөнхий боловсролын сургуулиудын анги танхим, багш нарын өрөөний тохижилт, тоног төхөөрөмж /Дархан-Уул, Дархан сум/"/>
    <n v="2022"/>
    <n v="2023"/>
    <n v="640"/>
    <n v="128"/>
    <n v="639"/>
    <n v="31.950000000000003"/>
    <s v=" Голден ийгл стар ХХК 91909093 88002064"/>
    <s v="2022.08.18"/>
    <s v="2022.11.15"/>
    <n v="0.05"/>
    <m/>
    <m/>
    <m/>
    <m/>
    <m/>
    <m/>
    <m/>
    <m/>
    <m/>
    <m/>
    <m/>
    <m/>
    <m/>
    <m/>
  </r>
  <r>
    <n v="157"/>
    <x v="0"/>
    <s v="Дархан-уул"/>
    <s v="Дархан "/>
    <s v="Тоног төхөөрөмж"/>
    <m/>
    <m/>
    <s v="АЗДТГ"/>
    <s v="шинэ "/>
    <s v="XIII.1.3.20"/>
    <s v="Ерөнхий боловсролын сургуулиудын сургалтын тоног төхөөрөмж /Дархан-Уул/"/>
    <n v="2022"/>
    <n v="2024"/>
    <n v="2000"/>
    <n v="200"/>
    <n v="1750.8007"/>
    <n v="87.540035000000003"/>
    <s v="Ай ти зоне ХХК"/>
    <s v="2022.06.03"/>
    <s v="2024.06.03"/>
    <n v="0.1"/>
    <m/>
    <m/>
    <m/>
    <m/>
    <m/>
    <m/>
    <m/>
    <m/>
    <m/>
    <m/>
    <m/>
    <m/>
    <m/>
    <m/>
  </r>
  <r>
    <n v="158"/>
    <x v="0"/>
    <s v="Баянхонгор"/>
    <s v="Баянхонгор"/>
    <s v="Тоног төхөөрөмж"/>
    <n v="0"/>
    <n v="0"/>
    <s v="АЗДТГ"/>
    <s v="шинэ "/>
    <s v="XIII.1.3.21"/>
    <s v="Малчдын хүүхдийн боловсролыг дэмжих хөтөлбөрийн тоног төхөөрөмж /Баянхонгор/"/>
    <n v="2022"/>
    <n v="2022"/>
    <n v="650"/>
    <n v="650"/>
    <n v="642"/>
    <n v="32.1"/>
    <s v="Санкомаркетинг монголиа ХХК"/>
    <s v="2022.04.14"/>
    <s v="2022.05.14"/>
    <n v="1"/>
    <m/>
    <m/>
    <m/>
    <m/>
    <m/>
    <m/>
    <m/>
    <m/>
    <m/>
    <m/>
    <m/>
    <m/>
    <m/>
    <m/>
  </r>
  <r>
    <n v="159"/>
    <x v="0"/>
    <s v="Архангай "/>
    <s v="Цэцэрлэг"/>
    <s v="Тоног төхөөрөмж"/>
    <m/>
    <m/>
    <s v="АЗДТГ"/>
    <s v="шинэ "/>
    <s v="XIII.1.3.23"/>
    <s v="Сургуулийн барилгын уурын зуух, шугам /Архангай, Цэцэрлэг сум/"/>
    <n v="2022"/>
    <n v="2022"/>
    <n v="200"/>
    <n v="200"/>
    <n v="199.9"/>
    <n v="9.995000000000001"/>
    <s v="&quot;Эсгэл&quot; ХХК 99043435 99666323"/>
    <s v="2022.05.01"/>
    <s v="2022.07.01"/>
    <n v="0.85"/>
    <m/>
    <m/>
    <m/>
    <m/>
    <m/>
    <m/>
    <m/>
    <m/>
    <m/>
    <m/>
    <m/>
    <m/>
    <m/>
    <m/>
  </r>
  <r>
    <n v="160"/>
    <x v="0"/>
    <s v="Улаанбаатар "/>
    <s v="Сонгинохайрхан "/>
    <s v="Тоног төхөөрөмж"/>
    <n v="0"/>
    <n v="0"/>
    <s v="НЗДТГ "/>
    <s v="шинэ "/>
    <s v="XIII.1.3.24"/>
    <s v="Сургуулийн гал тогооны тоног төхөөрөмжийн шинэчлэл /Улаанбаатар, Сонгинохайрхан дүүрэг, 12, 62, 67, 74, 76, 104, 105, 121, 129, 143, 151, 153, Ирээдүй, Өнөр, Хөгжил сургууль/"/>
    <n v="2022"/>
    <n v="2023"/>
    <n v="3000"/>
    <n v="1400"/>
    <n v="1369.742"/>
    <n v="68.487099999999998"/>
    <s v="Багц-1 Хашхан ХХК_x000a_Багц-2 Чиглэл ХХК"/>
    <s v="2022.04.20"/>
    <s v="2022.05.19"/>
    <n v="0.3"/>
    <m/>
    <m/>
    <m/>
    <m/>
    <m/>
    <m/>
    <m/>
    <m/>
    <m/>
    <m/>
    <m/>
    <m/>
    <m/>
    <m/>
  </r>
  <r>
    <n v="161"/>
    <x v="0"/>
    <s v="Завхан"/>
    <s v="Улиастай "/>
    <s v="Тоног төхөөрөмж"/>
    <m/>
    <m/>
    <s v="ТХААГ "/>
    <s v="шинэ "/>
    <s v="XIII.1.3.26"/>
    <s v="Сургуулийн өмнөх боловсролын байгууллагын тоног төхөөрөмж /Завхан/"/>
    <n v="2022"/>
    <n v="2022"/>
    <n v="500"/>
    <n v="500"/>
    <n v="436.07599999999996"/>
    <n v="21.803799999999999"/>
    <s v="Аркосис ХХК-272,_x000a_ Профешнл-Арт ХХК-97.9_x000a_БОДЬ ЭЛЕКТРОНИКС ХХК-22_x000a_Чиглэл ХХК-21.2+22.976"/>
    <s v="2022.04.18"/>
    <s v="2022.07.18"/>
    <n v="0.65"/>
    <m/>
    <m/>
    <m/>
    <m/>
    <m/>
    <m/>
    <m/>
    <m/>
    <m/>
    <m/>
    <m/>
    <m/>
    <m/>
    <m/>
  </r>
  <r>
    <n v="162"/>
    <x v="0"/>
    <s v="Улаанбаатар "/>
    <s v="Баянзүрх "/>
    <s v="Тоног төхөөрөмж"/>
    <n v="0"/>
    <n v="0"/>
    <s v="НЗДТГ "/>
    <s v="шинэ "/>
    <s v="XIII.1.3.27"/>
    <s v="Сургуулийн өмнөх боловсролын байгууллагын тоног төхөөрөмж /Улаанбаатар, Баянзүрх дүүрэг, 1, 2, 3, 7, 9, 10, 11, 12, 17, 19, 20, 21, 22, 23, 24, 27, 28 дугаар хороо/"/>
    <n v="2022"/>
    <n v="2023"/>
    <n v="2200"/>
    <n v="200"/>
    <n v="1522.79618"/>
    <n v="76.139809"/>
    <s v="Багц-1 Ай Ти Зон ХХК_x000a_Багц-2 Хашхан ХХК_x000a_Багц-3 Хашхан ХХК_x000a_Багц-4 Чиглэл ХХК"/>
    <s v="2022.05.27"/>
    <s v="2023.05.27"/>
    <n v="0.3"/>
    <m/>
    <m/>
    <m/>
    <m/>
    <m/>
    <m/>
    <m/>
    <m/>
    <m/>
    <m/>
    <m/>
    <m/>
    <m/>
    <m/>
  </r>
  <r>
    <n v="163"/>
    <x v="5"/>
    <s v="Баян-өлгий "/>
    <s v="Өлгий"/>
    <s v="Тоног төхөөрөмж"/>
    <m/>
    <m/>
    <s v="АЗДТГ"/>
    <s v="шинэ "/>
    <s v="XIII.1.3.29"/>
    <s v="Сургуулийн тоног төхөөрөмж /Баян-Өлгий, Өлгий сум, 1, 2, 3, 4, 5, 6, 8 дугаар сургууль/"/>
    <n v="2022"/>
    <n v="2022"/>
    <n v="165"/>
    <n v="165"/>
    <n v="149.38"/>
    <n v="7.4690000000000003"/>
    <s v="Санкомаркетинг монголиа ХХК"/>
    <s v="2022.05.09"/>
    <s v="2022.06.15"/>
    <n v="1"/>
    <m/>
    <m/>
    <m/>
    <m/>
    <m/>
    <m/>
    <m/>
    <m/>
    <m/>
    <m/>
    <m/>
    <m/>
    <m/>
    <m/>
  </r>
  <r>
    <n v="164"/>
    <x v="0"/>
    <s v="Дундговь"/>
    <s v="Сайнцагаан"/>
    <s v="Тоног төхөөрөмж"/>
    <n v="0"/>
    <n v="0"/>
    <s v="ТХААГ "/>
    <s v="шинэ "/>
    <s v="XIII.1.3.30"/>
    <s v="Сургууль, цэцэрлэгийн тоног төхөөрөмж /Дундговь/"/>
    <n v="2022"/>
    <n v="2023"/>
    <n v="700"/>
    <n v="100"/>
    <n v="622.09999999999991"/>
    <n v="31.104999999999997"/>
    <s v="Хашхан ХХК_x000a_Чиглэл ХХК_x000a_Бодь-элекроникс ХХК"/>
    <s v="2022.07.18"/>
    <s v="2022.09.18"/>
    <n v="0.5"/>
    <m/>
    <m/>
    <m/>
    <m/>
    <m/>
    <m/>
    <m/>
    <m/>
    <m/>
    <m/>
    <m/>
    <m/>
    <m/>
    <m/>
  </r>
  <r>
    <n v="165"/>
    <x v="2"/>
    <s v="Өмнөговь"/>
    <s v="Даланзапгад"/>
    <s v="Тоног төхөөрөмж"/>
    <n v="0"/>
    <n v="0"/>
    <s v="ТХААГ "/>
    <s v="шинэ "/>
    <s v="XIII.1.3.31"/>
    <s v="Сургууль, цэцэрлэгийн тоног төхөөрөмж /Өмнөговь/"/>
    <n v="2022"/>
    <n v="2023"/>
    <n v="450"/>
    <n v="90"/>
    <m/>
    <n v="0"/>
    <m/>
    <m/>
    <m/>
    <m/>
    <m/>
    <m/>
    <m/>
    <m/>
    <m/>
    <m/>
    <m/>
    <m/>
    <m/>
    <m/>
    <m/>
    <m/>
    <m/>
    <m/>
  </r>
  <r>
    <n v="166"/>
    <x v="1"/>
    <s v="Улаанбаатар "/>
    <s v="Сүхбаатар "/>
    <s v="Тоног төхөөрөмж"/>
    <n v="0"/>
    <n v="0"/>
    <s v="НЗДТГ "/>
    <s v="шинэ "/>
    <s v="XIII.1.3.32"/>
    <s v="Сургууль, цэцэрлэгийн тоног төхөөрөмж /Улаанбаатар, Сүхбаатар дүүрэг/"/>
    <n v="2022"/>
    <n v="2023"/>
    <n v="2000"/>
    <n v="140"/>
    <m/>
    <n v="0"/>
    <m/>
    <m/>
    <m/>
    <m/>
    <m/>
    <m/>
    <m/>
    <m/>
    <m/>
    <m/>
    <m/>
    <m/>
    <m/>
    <m/>
    <m/>
    <m/>
    <m/>
    <m/>
  </r>
  <r>
    <n v="167"/>
    <x v="0"/>
    <s v="Улаанбаатар "/>
    <s v="Баянзүрх "/>
    <s v="Тоног төхөөрөмж"/>
    <n v="0"/>
    <n v="0"/>
    <s v="ТХААГ "/>
    <s v="шинэ "/>
    <s v="XIII.1.3.33"/>
    <s v="Цэцэрлэг, сургуулийн тоног төхөөрөмж /Улаанбаатар, Баянзүрх дүүрэг, 4, 5, 6, 8, 13, 14, 15, 16, 18, 25, 26 дугаар хороо/_x000a_"/>
    <n v="2022"/>
    <n v="2023"/>
    <n v="500"/>
    <n v="100"/>
    <n v="392.02744999999999"/>
    <n v="19.6013725"/>
    <s v="Чиглэл ХХК-90_x000a_Саммит компьютер технологи ХХК-302"/>
    <s v="2022.06.29 2022.07.24"/>
    <s v="2022.10.29 2022.11.24"/>
    <n v="0.5"/>
    <m/>
    <m/>
    <m/>
    <m/>
    <m/>
    <m/>
    <m/>
    <m/>
    <m/>
    <m/>
    <m/>
    <m/>
    <m/>
    <m/>
  </r>
  <r>
    <n v="168"/>
    <x v="0"/>
    <s v="Улаанбаатар "/>
    <s v="Чингэлтэй "/>
    <s v="Тоног төхөөрөмж"/>
    <n v="0"/>
    <n v="0"/>
    <s v="НЗДТГ "/>
    <s v="шинэ "/>
    <s v="XIII.1.3.35"/>
    <s v="Цэцэрлэгүүдийн биеийн тамирын талбайн тоног төхөөрөмж, тохижилт /Улаанбаатар, Чингэлтэй дүүрэг/"/>
    <n v="2022"/>
    <n v="2023"/>
    <n v="2620"/>
    <n v="524"/>
    <n v="2411.3409449999999"/>
    <n v="120.56704725"/>
    <s v="Монхауз ХХК"/>
    <s v="2022.05.03"/>
    <s v="2023.08.01"/>
    <n v="0.3"/>
    <m/>
    <m/>
    <m/>
    <m/>
    <m/>
    <m/>
    <m/>
    <m/>
    <m/>
    <m/>
    <m/>
    <m/>
    <m/>
    <m/>
  </r>
  <r>
    <n v="169"/>
    <x v="0"/>
    <s v="Завхан"/>
    <s v="Улиастай "/>
    <s v="Тоног төхөөрөмж"/>
    <m/>
    <m/>
    <s v="ТХААГ "/>
    <s v="шинэ "/>
    <s v="XIII.1.3.14"/>
    <s v="Ерөнхий боловсролын сургуулийн сурагчдын хоцрогдол арилгахад шаардлагатай тоног төхөөрөмж /Завхан/"/>
    <n v="2022"/>
    <n v="2022"/>
    <n v="130"/>
    <n v="130"/>
    <n v="122.76814"/>
    <n v="6.1384070000000008"/>
    <s v="Ай ти зоне ХХК"/>
    <s v="2022.02.18"/>
    <s v="2022.04.15"/>
    <n v="1"/>
    <m/>
    <m/>
    <m/>
    <m/>
    <m/>
    <m/>
    <m/>
    <m/>
    <m/>
    <m/>
    <m/>
    <m/>
    <m/>
    <m/>
  </r>
  <r>
    <n v="170"/>
    <x v="5"/>
    <s v="Сэлэнгэ "/>
    <s v="Сүхбаатар "/>
    <s v="Тоног төхөөрөмж"/>
    <m/>
    <m/>
    <s v="АЗДТГ"/>
    <s v="шинэ "/>
    <s v="XIII.1.3.17"/>
    <s v="Ерөнхий боловсролын сургуулийн физик, хими, технологийн лабораторийн тоног төхөөрөмж /Сэлэнгэ/"/>
    <n v="2022"/>
    <n v="2023"/>
    <n v="800"/>
    <n v="160"/>
    <n v="706.54751999999996"/>
    <n v="35.327376000000001"/>
    <s v="Хашхан ХХК"/>
    <m/>
    <m/>
    <n v="0.05"/>
    <m/>
    <m/>
    <m/>
    <m/>
    <m/>
    <m/>
    <m/>
    <m/>
    <m/>
    <m/>
    <m/>
    <m/>
    <m/>
    <m/>
  </r>
  <r>
    <n v="171"/>
    <x v="0"/>
    <s v="Улаанбаатар "/>
    <s v="Баянзүрх "/>
    <s v="Тоног төхөөрөмж"/>
    <m/>
    <m/>
    <s v="НЗДТГ "/>
    <s v="шинэ "/>
    <s v="XIII.1.3.22"/>
    <s v="Сургуулийн автобус худалдан авах /Улаанбаатар, Баянзүрх дүүрэг, 27 дугаар хороо/"/>
    <n v="2022"/>
    <n v="2022"/>
    <n v="100"/>
    <n v="100"/>
    <n v="100"/>
    <n v="5"/>
    <s v="Алхими ХХК"/>
    <s v="2022.04.14"/>
    <s v="2022.05.23"/>
    <n v="1"/>
    <m/>
    <m/>
    <m/>
    <m/>
    <m/>
    <m/>
    <m/>
    <m/>
    <m/>
    <m/>
    <m/>
    <m/>
    <m/>
    <m/>
  </r>
  <r>
    <n v="172"/>
    <x v="0"/>
    <s v="Орхон"/>
    <s v="Баян-Өндөр "/>
    <s v="Тоног төхөөрөмж"/>
    <m/>
    <m/>
    <s v="АЗДТГ"/>
    <s v="шинэ "/>
    <s v="XIII.1.3.25"/>
    <s v="Сургуулийн өмнөх боловсрол болон ерөнхий боловсролын сургуулийг дэмжих тоног төхөөрөмж /Орхон, Баян Өндөр, Жаргалант сум/"/>
    <n v="2022"/>
    <n v="2023"/>
    <n v="3000"/>
    <n v="2000"/>
    <n v="1838.7750000000001"/>
    <n v="91.938750000000013"/>
    <s v="Фючерскүүл монголиа ХХК_x000a_Монтех дистрибьюшн ХХК"/>
    <s v="2022.04.06"/>
    <s v="2022.07.06"/>
    <n v="0.1"/>
    <m/>
    <m/>
    <m/>
    <m/>
    <m/>
    <m/>
    <m/>
    <m/>
    <m/>
    <m/>
    <m/>
    <m/>
    <m/>
    <m/>
  </r>
  <r>
    <n v="173"/>
    <x v="0"/>
    <s v="Улаанбаатар "/>
    <s v="Сонгинохайрхан "/>
    <s v="Тоног төхөөрөмж"/>
    <n v="0"/>
    <n v="0"/>
    <s v="НЗДТГ "/>
    <s v="шинэ "/>
    <s v="XIII.1.3.34"/>
    <s v="Цэцэрлэгийн гал тогооны тоног төхөөрөмжийн шинэчлэл /Улаанбаатар, Сонгинохайрхан дүүрэг, 38, 78, 99, 101, 104, 105, 106, 107, 111, 112, 113, 117, 118, 119, 125, 127, 163, 170, 176, 192, 214, 227, 252, 261, 264, 286, 294, 303, 306 дугаар цэцэрлэг/"/>
    <n v="2022"/>
    <n v="2022"/>
    <n v="1000"/>
    <n v="1000"/>
    <n v="932.71300000000008"/>
    <n v="46.635650000000005"/>
    <s v="Багц-1 Хашхан_x000a_Багц-2 Чиглэл"/>
    <s v="2022.04.14 2022.04.15"/>
    <s v="2022.06.13 2022.05.15"/>
    <n v="0.6"/>
    <m/>
    <m/>
    <m/>
    <m/>
    <m/>
    <m/>
    <m/>
    <m/>
    <m/>
    <m/>
    <m/>
    <m/>
    <m/>
    <m/>
  </r>
  <r>
    <n v="174"/>
    <x v="0"/>
    <s v="Өвөрхангай "/>
    <s v="Арвайхээр "/>
    <s v="Тоног төхөөрөмж"/>
    <m/>
    <m/>
    <s v="АЗДТГ"/>
    <s v="шинэ "/>
    <s v="XIII.4.3.1"/>
    <s v="Боловсрол, шинжлэх ухааны салбарын тоног төхөөрөмж /Өвөрхангай/"/>
    <n v="2022"/>
    <n v="2022"/>
    <n v="400"/>
    <n v="400"/>
    <n v="361.31285000000003"/>
    <n v="18.065642500000003"/>
    <s v=" Хашхан ХХК /3 багц*/_x000a_ХАК трейд ХХК /1 багц/"/>
    <s v="2022.03.24 2022.03.29"/>
    <s v="2022.04.13 2022.05.30"/>
    <n v="0.5"/>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15591416-F648-430F-96B4-0BC39CAC8236}" name="PivotTable3"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2:C9" firstHeaderRow="0" firstDataRow="1" firstDataCol="1"/>
  <pivotFields count="35">
    <pivotField showAll="0"/>
    <pivotField axis="axisRow" dataField="1" showAll="0">
      <items count="7">
        <item x="5"/>
        <item x="0"/>
        <item x="1"/>
        <item x="4"/>
        <item x="3"/>
        <item x="2"/>
        <item t="default"/>
      </items>
    </pivotField>
    <pivotField showAll="0"/>
    <pivotField showAll="0"/>
    <pivotField showAll="0"/>
    <pivotField showAll="0"/>
    <pivotField showAll="0"/>
    <pivotField showAll="0"/>
    <pivotField showAll="0"/>
    <pivotField showAll="0"/>
    <pivotField showAll="0"/>
    <pivotField showAll="0"/>
    <pivotField showAll="0"/>
    <pivotField numFmtId="164" showAll="0"/>
    <pivotField numFmtId="16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
  </rowFields>
  <rowItems count="7">
    <i>
      <x/>
    </i>
    <i>
      <x v="1"/>
    </i>
    <i>
      <x v="2"/>
    </i>
    <i>
      <x v="3"/>
    </i>
    <i>
      <x v="4"/>
    </i>
    <i>
      <x v="5"/>
    </i>
    <i t="grand">
      <x/>
    </i>
  </rowItems>
  <colFields count="1">
    <field x="-2"/>
  </colFields>
  <colItems count="2">
    <i>
      <x/>
    </i>
    <i i="1">
      <x v="1"/>
    </i>
  </colItems>
  <dataFields count="2">
    <dataField name="Тоо" fld="1" subtotal="count" baseField="0" baseItem="0"/>
    <dataField name="Хувь" fld="1" subtotal="count" showDataAs="percentOfTotal" baseField="0" baseItem="0" numFmtId="10"/>
  </dataFields>
  <formats count="13">
    <format dxfId="12">
      <pivotArea field="1" type="button" dataOnly="0" labelOnly="1" outline="0" axis="axisRow" fieldPosition="0"/>
    </format>
    <format dxfId="11">
      <pivotArea dataOnly="0" labelOnly="1" outline="0" fieldPosition="0">
        <references count="1">
          <reference field="4294967294" count="2">
            <x v="0"/>
            <x v="1"/>
          </reference>
        </references>
      </pivotArea>
    </format>
    <format dxfId="10">
      <pivotArea field="1" type="button" dataOnly="0" labelOnly="1" outline="0" axis="axisRow" fieldPosition="0"/>
    </format>
    <format dxfId="9">
      <pivotArea dataOnly="0" labelOnly="1" outline="0" fieldPosition="0">
        <references count="1">
          <reference field="4294967294" count="2">
            <x v="0"/>
            <x v="1"/>
          </reference>
        </references>
      </pivotArea>
    </format>
    <format dxfId="8">
      <pivotArea field="1" type="button" dataOnly="0" labelOnly="1" outline="0" axis="axisRow" fieldPosition="0"/>
    </format>
    <format dxfId="7">
      <pivotArea dataOnly="0" labelOnly="1" outline="0" fieldPosition="0">
        <references count="1">
          <reference field="4294967294" count="2">
            <x v="0"/>
            <x v="1"/>
          </reference>
        </references>
      </pivotArea>
    </format>
    <format dxfId="6">
      <pivotArea outline="0" fieldPosition="0">
        <references count="1">
          <reference field="4294967294" count="1">
            <x v="1"/>
          </reference>
        </references>
      </pivotArea>
    </format>
    <format dxfId="5">
      <pivotArea type="all" dataOnly="0" outline="0" fieldPosition="0"/>
    </format>
    <format dxfId="4">
      <pivotArea outline="0" collapsedLevelsAreSubtotals="1" fieldPosition="0"/>
    </format>
    <format dxfId="3">
      <pivotArea field="1" type="button" dataOnly="0" labelOnly="1" outline="0" axis="axisRow" fieldPosition="0"/>
    </format>
    <format dxfId="2">
      <pivotArea dataOnly="0" labelOnly="1" fieldPosition="0">
        <references count="1">
          <reference field="1" count="0"/>
        </references>
      </pivotArea>
    </format>
    <format dxfId="1">
      <pivotArea dataOnly="0" labelOnly="1" grandRow="1" outline="0" fieldPosition="0"/>
    </format>
    <format dxfId="0">
      <pivotArea dataOnly="0" labelOnly="1" outline="0" fieldPosition="0">
        <references count="1">
          <reference field="4294967294"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EEC7D-B9B8-4910-8AEA-45EC91A5A65C}">
  <dimension ref="A2:C9"/>
  <sheetViews>
    <sheetView workbookViewId="0">
      <selection activeCell="C13" sqref="C13"/>
    </sheetView>
  </sheetViews>
  <sheetFormatPr defaultRowHeight="15" x14ac:dyDescent="0.25"/>
  <cols>
    <col min="1" max="1" width="27.42578125" bestFit="1" customWidth="1"/>
    <col min="2" max="2" width="11.5703125" customWidth="1"/>
    <col min="3" max="3" width="14.7109375" customWidth="1"/>
  </cols>
  <sheetData>
    <row r="2" spans="1:3" s="19" customFormat="1" ht="24.75" customHeight="1" x14ac:dyDescent="0.25">
      <c r="A2" s="20" t="s">
        <v>503</v>
      </c>
      <c r="B2" s="21" t="s">
        <v>823</v>
      </c>
      <c r="C2" s="21" t="s">
        <v>96</v>
      </c>
    </row>
    <row r="3" spans="1:3" x14ac:dyDescent="0.25">
      <c r="A3" s="5" t="s">
        <v>605</v>
      </c>
      <c r="B3" s="22">
        <v>4</v>
      </c>
      <c r="C3" s="23">
        <v>2.2988505747126436E-2</v>
      </c>
    </row>
    <row r="4" spans="1:3" x14ac:dyDescent="0.25">
      <c r="A4" s="5" t="s">
        <v>504</v>
      </c>
      <c r="B4" s="22">
        <v>153</v>
      </c>
      <c r="C4" s="23">
        <v>0.87931034482758619</v>
      </c>
    </row>
    <row r="5" spans="1:3" x14ac:dyDescent="0.25">
      <c r="A5" s="5" t="s">
        <v>524</v>
      </c>
      <c r="B5" s="22">
        <v>5</v>
      </c>
      <c r="C5" s="23">
        <v>2.8735632183908046E-2</v>
      </c>
    </row>
    <row r="6" spans="1:3" x14ac:dyDescent="0.25">
      <c r="A6" s="5" t="s">
        <v>91</v>
      </c>
      <c r="B6" s="22">
        <v>1</v>
      </c>
      <c r="C6" s="23">
        <v>5.7471264367816091E-3</v>
      </c>
    </row>
    <row r="7" spans="1:3" x14ac:dyDescent="0.25">
      <c r="A7" s="5" t="s">
        <v>530</v>
      </c>
      <c r="B7" s="22">
        <v>9</v>
      </c>
      <c r="C7" s="23">
        <v>5.1724137931034482E-2</v>
      </c>
    </row>
    <row r="8" spans="1:3" x14ac:dyDescent="0.25">
      <c r="A8" s="5" t="s">
        <v>523</v>
      </c>
      <c r="B8" s="22">
        <v>2</v>
      </c>
      <c r="C8" s="23">
        <v>1.1494252873563218E-2</v>
      </c>
    </row>
    <row r="9" spans="1:3" x14ac:dyDescent="0.25">
      <c r="A9" s="5" t="s">
        <v>512</v>
      </c>
      <c r="B9" s="22">
        <v>174</v>
      </c>
      <c r="C9" s="23">
        <v>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789C15-0CBE-49E0-9F42-6FFDA71C64B6}">
  <dimension ref="A1:N178"/>
  <sheetViews>
    <sheetView tabSelected="1" zoomScale="70" zoomScaleNormal="70" workbookViewId="0">
      <pane xSplit="5" ySplit="4" topLeftCell="F5" activePane="bottomRight" state="frozen"/>
      <selection pane="topRight" activeCell="F1" sqref="F1"/>
      <selection pane="bottomLeft" activeCell="A5" sqref="A5"/>
      <selection pane="bottomRight" activeCell="Q5" sqref="Q5"/>
    </sheetView>
  </sheetViews>
  <sheetFormatPr defaultRowHeight="15" x14ac:dyDescent="0.25"/>
  <cols>
    <col min="1" max="1" width="7.140625" customWidth="1"/>
    <col min="2" max="2" width="17.7109375" customWidth="1"/>
    <col min="3" max="3" width="19.5703125" customWidth="1"/>
    <col min="4" max="4" width="19.7109375" customWidth="1"/>
    <col min="5" max="5" width="36.28515625" customWidth="1"/>
    <col min="8" max="8" width="18.140625" customWidth="1"/>
    <col min="9" max="9" width="21.42578125" customWidth="1"/>
    <col min="10" max="10" width="15.140625" customWidth="1"/>
    <col min="11" max="11" width="21.42578125" customWidth="1"/>
    <col min="12" max="12" width="13.140625" customWidth="1"/>
    <col min="13" max="13" width="12.28515625" customWidth="1"/>
    <col min="14" max="14" width="17.85546875" customWidth="1"/>
  </cols>
  <sheetData>
    <row r="1" spans="1:14" x14ac:dyDescent="0.25">
      <c r="N1" s="24">
        <v>44862</v>
      </c>
    </row>
    <row r="2" spans="1:14" x14ac:dyDescent="0.25">
      <c r="A2" s="25"/>
      <c r="B2" s="27" t="s">
        <v>824</v>
      </c>
      <c r="C2" s="27"/>
      <c r="D2" s="27"/>
      <c r="E2" s="27"/>
      <c r="F2" s="27"/>
      <c r="G2" s="27"/>
      <c r="H2" s="27"/>
      <c r="I2" s="27"/>
      <c r="J2" s="27"/>
      <c r="K2" s="27"/>
      <c r="L2" s="27"/>
      <c r="M2" s="27"/>
      <c r="N2" s="25"/>
    </row>
    <row r="4" spans="1:14" ht="45" x14ac:dyDescent="0.25">
      <c r="A4" s="26" t="s">
        <v>509</v>
      </c>
      <c r="B4" s="26" t="s">
        <v>822</v>
      </c>
      <c r="C4" s="26" t="s">
        <v>458</v>
      </c>
      <c r="D4" s="26" t="s">
        <v>819</v>
      </c>
      <c r="E4" s="26" t="s">
        <v>97</v>
      </c>
      <c r="F4" s="26" t="s">
        <v>804</v>
      </c>
      <c r="G4" s="26" t="s">
        <v>3</v>
      </c>
      <c r="H4" s="26" t="s">
        <v>754</v>
      </c>
      <c r="I4" s="26" t="s">
        <v>820</v>
      </c>
      <c r="J4" s="26" t="s">
        <v>190</v>
      </c>
      <c r="K4" s="26" t="s">
        <v>92</v>
      </c>
      <c r="L4" s="26" t="s">
        <v>93</v>
      </c>
      <c r="M4" s="26" t="s">
        <v>94</v>
      </c>
      <c r="N4" s="26" t="s">
        <v>548</v>
      </c>
    </row>
    <row r="5" spans="1:14" ht="128.25" x14ac:dyDescent="0.25">
      <c r="A5" s="10">
        <v>1</v>
      </c>
      <c r="B5" s="11" t="s">
        <v>504</v>
      </c>
      <c r="C5" s="10" t="s">
        <v>63</v>
      </c>
      <c r="D5" s="11" t="s">
        <v>137</v>
      </c>
      <c r="E5" s="12" t="s">
        <v>191</v>
      </c>
      <c r="F5" s="11">
        <v>2022</v>
      </c>
      <c r="G5" s="11">
        <v>2023</v>
      </c>
      <c r="H5" s="4">
        <v>18991.400000000001</v>
      </c>
      <c r="I5" s="4">
        <v>5100</v>
      </c>
      <c r="J5" s="4">
        <v>18443.973000000002</v>
      </c>
      <c r="K5" s="11" t="s">
        <v>609</v>
      </c>
      <c r="L5" s="13" t="s">
        <v>627</v>
      </c>
      <c r="M5" s="13" t="s">
        <v>665</v>
      </c>
      <c r="N5" s="6">
        <v>1</v>
      </c>
    </row>
    <row r="6" spans="1:14" ht="42.75" x14ac:dyDescent="0.25">
      <c r="A6" s="10">
        <v>2</v>
      </c>
      <c r="B6" s="11" t="s">
        <v>504</v>
      </c>
      <c r="C6" s="10" t="s">
        <v>45</v>
      </c>
      <c r="D6" s="11" t="s">
        <v>138</v>
      </c>
      <c r="E6" s="12" t="s">
        <v>511</v>
      </c>
      <c r="F6" s="11">
        <v>2022</v>
      </c>
      <c r="G6" s="11">
        <v>2023</v>
      </c>
      <c r="H6" s="4">
        <v>250</v>
      </c>
      <c r="I6" s="4">
        <v>50</v>
      </c>
      <c r="J6" s="4">
        <v>247.79186200000001</v>
      </c>
      <c r="K6" s="11" t="s">
        <v>723</v>
      </c>
      <c r="L6" s="13" t="s">
        <v>785</v>
      </c>
      <c r="M6" s="13" t="s">
        <v>652</v>
      </c>
      <c r="N6" s="6">
        <v>0.05</v>
      </c>
    </row>
    <row r="7" spans="1:14" ht="71.25" x14ac:dyDescent="0.25">
      <c r="A7" s="10">
        <v>3</v>
      </c>
      <c r="B7" s="11" t="s">
        <v>504</v>
      </c>
      <c r="C7" s="10" t="s">
        <v>56</v>
      </c>
      <c r="D7" s="11" t="s">
        <v>139</v>
      </c>
      <c r="E7" s="12" t="s">
        <v>192</v>
      </c>
      <c r="F7" s="11">
        <v>2022</v>
      </c>
      <c r="G7" s="11">
        <v>2023</v>
      </c>
      <c r="H7" s="4">
        <v>1277</v>
      </c>
      <c r="I7" s="4">
        <v>100</v>
      </c>
      <c r="J7" s="4">
        <v>1275</v>
      </c>
      <c r="K7" s="11" t="s">
        <v>786</v>
      </c>
      <c r="L7" s="13" t="s">
        <v>699</v>
      </c>
      <c r="M7" s="13" t="s">
        <v>585</v>
      </c>
      <c r="N7" s="6">
        <v>0.05</v>
      </c>
    </row>
    <row r="8" spans="1:14" ht="42.75" x14ac:dyDescent="0.25">
      <c r="A8" s="10">
        <v>4</v>
      </c>
      <c r="B8" s="11" t="s">
        <v>504</v>
      </c>
      <c r="C8" s="10" t="s">
        <v>56</v>
      </c>
      <c r="D8" s="11" t="s">
        <v>140</v>
      </c>
      <c r="E8" s="12" t="s">
        <v>193</v>
      </c>
      <c r="F8" s="11">
        <v>2022</v>
      </c>
      <c r="G8" s="11">
        <v>2023</v>
      </c>
      <c r="H8" s="4">
        <v>4144.7</v>
      </c>
      <c r="I8" s="4">
        <v>238</v>
      </c>
      <c r="J8" s="4">
        <v>4137.6499999999996</v>
      </c>
      <c r="K8" s="11" t="s">
        <v>654</v>
      </c>
      <c r="L8" s="13" t="s">
        <v>666</v>
      </c>
      <c r="M8" s="13" t="s">
        <v>579</v>
      </c>
      <c r="N8" s="6">
        <v>0.05</v>
      </c>
    </row>
    <row r="9" spans="1:14" ht="42.75" x14ac:dyDescent="0.25">
      <c r="A9" s="10">
        <v>5</v>
      </c>
      <c r="B9" s="11" t="s">
        <v>504</v>
      </c>
      <c r="C9" s="10" t="s">
        <v>56</v>
      </c>
      <c r="D9" s="11" t="s">
        <v>141</v>
      </c>
      <c r="E9" s="12" t="s">
        <v>466</v>
      </c>
      <c r="F9" s="11">
        <v>2022</v>
      </c>
      <c r="G9" s="11">
        <v>2023</v>
      </c>
      <c r="H9" s="4">
        <v>2300</v>
      </c>
      <c r="I9" s="4">
        <v>460</v>
      </c>
      <c r="J9" s="4">
        <v>2299.5008990000001</v>
      </c>
      <c r="K9" s="11" t="s">
        <v>825</v>
      </c>
      <c r="L9" s="13" t="s">
        <v>658</v>
      </c>
      <c r="M9" s="13" t="s">
        <v>641</v>
      </c>
      <c r="N9" s="6">
        <v>0.09</v>
      </c>
    </row>
    <row r="10" spans="1:14" ht="57" x14ac:dyDescent="0.25">
      <c r="A10" s="10">
        <v>6</v>
      </c>
      <c r="B10" s="11" t="s">
        <v>504</v>
      </c>
      <c r="C10" s="10" t="s">
        <v>63</v>
      </c>
      <c r="D10" s="11" t="s">
        <v>142</v>
      </c>
      <c r="E10" s="12" t="s">
        <v>194</v>
      </c>
      <c r="F10" s="11">
        <v>2022</v>
      </c>
      <c r="G10" s="11">
        <v>2023</v>
      </c>
      <c r="H10" s="4">
        <v>3500</v>
      </c>
      <c r="I10" s="4">
        <v>361.8</v>
      </c>
      <c r="J10" s="4">
        <v>3500</v>
      </c>
      <c r="K10" s="11" t="s">
        <v>763</v>
      </c>
      <c r="L10" s="13" t="s">
        <v>518</v>
      </c>
      <c r="M10" s="13" t="s">
        <v>495</v>
      </c>
      <c r="N10" s="6">
        <v>0.15</v>
      </c>
    </row>
    <row r="11" spans="1:14" ht="57" x14ac:dyDescent="0.25">
      <c r="A11" s="10">
        <v>7</v>
      </c>
      <c r="B11" s="11" t="s">
        <v>504</v>
      </c>
      <c r="C11" s="10" t="s">
        <v>45</v>
      </c>
      <c r="D11" s="11" t="s">
        <v>143</v>
      </c>
      <c r="E11" s="12" t="s">
        <v>568</v>
      </c>
      <c r="F11" s="11">
        <v>2022</v>
      </c>
      <c r="G11" s="11">
        <v>2023</v>
      </c>
      <c r="H11" s="4">
        <v>4552.7</v>
      </c>
      <c r="I11" s="4">
        <v>260</v>
      </c>
      <c r="J11" s="4">
        <v>4552.7</v>
      </c>
      <c r="K11" s="11" t="s">
        <v>826</v>
      </c>
      <c r="L11" s="13" t="s">
        <v>519</v>
      </c>
      <c r="M11" s="13" t="s">
        <v>665</v>
      </c>
      <c r="N11" s="6">
        <v>0.2</v>
      </c>
    </row>
    <row r="12" spans="1:14" ht="57" x14ac:dyDescent="0.25">
      <c r="A12" s="10">
        <v>8</v>
      </c>
      <c r="B12" s="11" t="s">
        <v>504</v>
      </c>
      <c r="C12" s="10" t="s">
        <v>45</v>
      </c>
      <c r="D12" s="11" t="s">
        <v>144</v>
      </c>
      <c r="E12" s="12" t="s">
        <v>195</v>
      </c>
      <c r="F12" s="11">
        <v>2022</v>
      </c>
      <c r="G12" s="11">
        <v>2023</v>
      </c>
      <c r="H12" s="4">
        <v>4552.7</v>
      </c>
      <c r="I12" s="4">
        <v>260</v>
      </c>
      <c r="J12" s="4">
        <v>4355.0564199999999</v>
      </c>
      <c r="K12" s="11" t="s">
        <v>827</v>
      </c>
      <c r="L12" s="13" t="s">
        <v>519</v>
      </c>
      <c r="M12" s="13" t="s">
        <v>579</v>
      </c>
      <c r="N12" s="6">
        <v>0.1</v>
      </c>
    </row>
    <row r="13" spans="1:14" ht="57" x14ac:dyDescent="0.25">
      <c r="A13" s="10">
        <v>9</v>
      </c>
      <c r="B13" s="11" t="s">
        <v>504</v>
      </c>
      <c r="C13" s="10" t="s">
        <v>63</v>
      </c>
      <c r="D13" s="11" t="s">
        <v>145</v>
      </c>
      <c r="E13" s="12" t="s">
        <v>196</v>
      </c>
      <c r="F13" s="11">
        <v>2022</v>
      </c>
      <c r="G13" s="11">
        <v>2023</v>
      </c>
      <c r="H13" s="4">
        <v>4552</v>
      </c>
      <c r="I13" s="4">
        <v>260</v>
      </c>
      <c r="J13" s="4">
        <v>4552</v>
      </c>
      <c r="K13" s="11" t="s">
        <v>676</v>
      </c>
      <c r="L13" s="13" t="s">
        <v>777</v>
      </c>
      <c r="M13" s="13" t="s">
        <v>495</v>
      </c>
      <c r="N13" s="6">
        <v>0.2</v>
      </c>
    </row>
    <row r="14" spans="1:14" ht="71.25" x14ac:dyDescent="0.25">
      <c r="A14" s="10">
        <v>10</v>
      </c>
      <c r="B14" s="11" t="s">
        <v>504</v>
      </c>
      <c r="C14" s="10" t="s">
        <v>63</v>
      </c>
      <c r="D14" s="11" t="s">
        <v>146</v>
      </c>
      <c r="E14" s="12" t="s">
        <v>197</v>
      </c>
      <c r="F14" s="11">
        <v>2022</v>
      </c>
      <c r="G14" s="11">
        <v>2023</v>
      </c>
      <c r="H14" s="4">
        <v>4552.7</v>
      </c>
      <c r="I14" s="4">
        <v>220</v>
      </c>
      <c r="J14" s="4">
        <v>4552.7</v>
      </c>
      <c r="K14" s="11" t="s">
        <v>762</v>
      </c>
      <c r="L14" s="13" t="s">
        <v>777</v>
      </c>
      <c r="M14" s="13" t="s">
        <v>495</v>
      </c>
      <c r="N14" s="6">
        <v>0.1</v>
      </c>
    </row>
    <row r="15" spans="1:14" ht="71.25" x14ac:dyDescent="0.25">
      <c r="A15" s="10">
        <v>11</v>
      </c>
      <c r="B15" s="11" t="s">
        <v>524</v>
      </c>
      <c r="C15" s="10" t="s">
        <v>45</v>
      </c>
      <c r="D15" s="11" t="s">
        <v>147</v>
      </c>
      <c r="E15" s="12" t="s">
        <v>198</v>
      </c>
      <c r="F15" s="11">
        <v>2022</v>
      </c>
      <c r="G15" s="11">
        <v>2023</v>
      </c>
      <c r="H15" s="4">
        <v>4552.7</v>
      </c>
      <c r="I15" s="4">
        <v>300</v>
      </c>
      <c r="J15" s="4"/>
      <c r="K15" s="11" t="s">
        <v>524</v>
      </c>
      <c r="L15" s="13"/>
      <c r="M15" s="13"/>
      <c r="N15" s="16"/>
    </row>
    <row r="16" spans="1:14" ht="57" x14ac:dyDescent="0.25">
      <c r="A16" s="10">
        <v>12</v>
      </c>
      <c r="B16" s="11" t="s">
        <v>524</v>
      </c>
      <c r="C16" s="10" t="s">
        <v>45</v>
      </c>
      <c r="D16" s="11" t="s">
        <v>148</v>
      </c>
      <c r="E16" s="12" t="s">
        <v>199</v>
      </c>
      <c r="F16" s="11">
        <v>2022</v>
      </c>
      <c r="G16" s="11">
        <v>2023</v>
      </c>
      <c r="H16" s="4">
        <v>4552.7</v>
      </c>
      <c r="I16" s="4">
        <v>260</v>
      </c>
      <c r="J16" s="4"/>
      <c r="K16" s="11" t="s">
        <v>524</v>
      </c>
      <c r="L16" s="13"/>
      <c r="M16" s="13"/>
      <c r="N16" s="16"/>
    </row>
    <row r="17" spans="1:14" ht="57" x14ac:dyDescent="0.25">
      <c r="A17" s="10">
        <v>13</v>
      </c>
      <c r="B17" s="11" t="s">
        <v>504</v>
      </c>
      <c r="C17" s="10" t="s">
        <v>56</v>
      </c>
      <c r="D17" s="11" t="s">
        <v>149</v>
      </c>
      <c r="E17" s="12" t="s">
        <v>200</v>
      </c>
      <c r="F17" s="11">
        <v>2022</v>
      </c>
      <c r="G17" s="11">
        <v>2024</v>
      </c>
      <c r="H17" s="4">
        <v>5150</v>
      </c>
      <c r="I17" s="4">
        <v>200</v>
      </c>
      <c r="J17" s="4">
        <v>4801.9262410000001</v>
      </c>
      <c r="K17" s="11" t="s">
        <v>828</v>
      </c>
      <c r="L17" s="13" t="s">
        <v>630</v>
      </c>
      <c r="M17" s="13" t="s">
        <v>648</v>
      </c>
      <c r="N17" s="6">
        <v>0.1</v>
      </c>
    </row>
    <row r="18" spans="1:14" ht="42.75" x14ac:dyDescent="0.25">
      <c r="A18" s="10">
        <v>14</v>
      </c>
      <c r="B18" s="11" t="s">
        <v>504</v>
      </c>
      <c r="C18" s="10" t="s">
        <v>56</v>
      </c>
      <c r="D18" s="11" t="s">
        <v>150</v>
      </c>
      <c r="E18" s="12" t="s">
        <v>201</v>
      </c>
      <c r="F18" s="11">
        <v>2022</v>
      </c>
      <c r="G18" s="11">
        <v>2023</v>
      </c>
      <c r="H18" s="4">
        <v>2000</v>
      </c>
      <c r="I18" s="4">
        <v>800</v>
      </c>
      <c r="J18" s="4">
        <v>1977.99</v>
      </c>
      <c r="K18" s="11" t="s">
        <v>829</v>
      </c>
      <c r="L18" s="13" t="s">
        <v>666</v>
      </c>
      <c r="M18" s="13" t="s">
        <v>579</v>
      </c>
      <c r="N18" s="6">
        <v>0.4</v>
      </c>
    </row>
    <row r="19" spans="1:14" ht="28.5" x14ac:dyDescent="0.25">
      <c r="A19" s="10">
        <v>15</v>
      </c>
      <c r="B19" s="11" t="s">
        <v>504</v>
      </c>
      <c r="C19" s="10" t="s">
        <v>56</v>
      </c>
      <c r="D19" s="11" t="s">
        <v>151</v>
      </c>
      <c r="E19" s="12" t="s">
        <v>202</v>
      </c>
      <c r="F19" s="11">
        <v>2022</v>
      </c>
      <c r="G19" s="11">
        <v>2023</v>
      </c>
      <c r="H19" s="4">
        <v>3000</v>
      </c>
      <c r="I19" s="4">
        <v>1000</v>
      </c>
      <c r="J19" s="2">
        <v>2716.9132719999998</v>
      </c>
      <c r="K19" s="11" t="s">
        <v>906</v>
      </c>
      <c r="L19" s="13" t="s">
        <v>567</v>
      </c>
      <c r="M19" s="13" t="s">
        <v>536</v>
      </c>
      <c r="N19" s="6">
        <v>0.4</v>
      </c>
    </row>
    <row r="20" spans="1:14" ht="42.75" x14ac:dyDescent="0.25">
      <c r="A20" s="10">
        <v>16</v>
      </c>
      <c r="B20" s="11" t="s">
        <v>524</v>
      </c>
      <c r="C20" s="10" t="s">
        <v>56</v>
      </c>
      <c r="D20" s="11" t="s">
        <v>152</v>
      </c>
      <c r="E20" s="12" t="s">
        <v>203</v>
      </c>
      <c r="F20" s="11">
        <v>2022</v>
      </c>
      <c r="G20" s="11">
        <v>2023</v>
      </c>
      <c r="H20" s="4">
        <v>1800</v>
      </c>
      <c r="I20" s="4">
        <v>360</v>
      </c>
      <c r="J20" s="4"/>
      <c r="K20" s="11" t="s">
        <v>524</v>
      </c>
      <c r="L20" s="13"/>
      <c r="M20" s="13"/>
      <c r="N20" s="16"/>
    </row>
    <row r="21" spans="1:14" ht="42.75" x14ac:dyDescent="0.25">
      <c r="A21" s="10">
        <v>17</v>
      </c>
      <c r="B21" s="11" t="s">
        <v>504</v>
      </c>
      <c r="C21" s="10" t="s">
        <v>45</v>
      </c>
      <c r="D21" s="11" t="s">
        <v>153</v>
      </c>
      <c r="E21" s="12" t="s">
        <v>204</v>
      </c>
      <c r="F21" s="11">
        <v>2022</v>
      </c>
      <c r="G21" s="11">
        <v>2023</v>
      </c>
      <c r="H21" s="4">
        <v>3515</v>
      </c>
      <c r="I21" s="4">
        <v>180</v>
      </c>
      <c r="J21" s="4">
        <v>3409.55</v>
      </c>
      <c r="K21" s="11" t="s">
        <v>905</v>
      </c>
      <c r="L21" s="13" t="s">
        <v>535</v>
      </c>
      <c r="M21" s="13" t="s">
        <v>495</v>
      </c>
      <c r="N21" s="17">
        <v>0.05</v>
      </c>
    </row>
    <row r="22" spans="1:14" ht="42.75" x14ac:dyDescent="0.25">
      <c r="A22" s="10">
        <v>18</v>
      </c>
      <c r="B22" s="11" t="s">
        <v>504</v>
      </c>
      <c r="C22" s="10" t="s">
        <v>56</v>
      </c>
      <c r="D22" s="11" t="s">
        <v>154</v>
      </c>
      <c r="E22" s="12" t="s">
        <v>205</v>
      </c>
      <c r="F22" s="11">
        <v>2022</v>
      </c>
      <c r="G22" s="11">
        <v>2023</v>
      </c>
      <c r="H22" s="4">
        <v>3351</v>
      </c>
      <c r="I22" s="4">
        <v>200</v>
      </c>
      <c r="J22" s="4">
        <v>2762.1937899999998</v>
      </c>
      <c r="K22" s="11" t="s">
        <v>904</v>
      </c>
      <c r="L22" s="13" t="s">
        <v>722</v>
      </c>
      <c r="M22" s="13" t="s">
        <v>532</v>
      </c>
      <c r="N22" s="6">
        <v>0.1</v>
      </c>
    </row>
    <row r="23" spans="1:14" ht="28.5" x14ac:dyDescent="0.25">
      <c r="A23" s="10">
        <v>19</v>
      </c>
      <c r="B23" s="11" t="s">
        <v>504</v>
      </c>
      <c r="C23" s="10" t="s">
        <v>56</v>
      </c>
      <c r="D23" s="11" t="s">
        <v>155</v>
      </c>
      <c r="E23" s="12" t="s">
        <v>206</v>
      </c>
      <c r="F23" s="11">
        <v>2022</v>
      </c>
      <c r="G23" s="11">
        <v>2024</v>
      </c>
      <c r="H23" s="4">
        <v>2880.1</v>
      </c>
      <c r="I23" s="4">
        <v>140</v>
      </c>
      <c r="J23" s="4">
        <v>2864.5058880000001</v>
      </c>
      <c r="K23" s="11" t="s">
        <v>903</v>
      </c>
      <c r="L23" s="13" t="s">
        <v>656</v>
      </c>
      <c r="M23" s="13" t="s">
        <v>689</v>
      </c>
      <c r="N23" s="6">
        <v>0.1</v>
      </c>
    </row>
    <row r="24" spans="1:14" ht="42.75" x14ac:dyDescent="0.25">
      <c r="A24" s="10">
        <v>20</v>
      </c>
      <c r="B24" s="11" t="s">
        <v>504</v>
      </c>
      <c r="C24" s="10" t="s">
        <v>45</v>
      </c>
      <c r="D24" s="11" t="s">
        <v>156</v>
      </c>
      <c r="E24" s="12" t="s">
        <v>207</v>
      </c>
      <c r="F24" s="11">
        <v>2022</v>
      </c>
      <c r="G24" s="11">
        <v>2023</v>
      </c>
      <c r="H24" s="4">
        <v>2880.1</v>
      </c>
      <c r="I24" s="4">
        <v>140</v>
      </c>
      <c r="J24" s="4">
        <v>2835.09656</v>
      </c>
      <c r="K24" s="11" t="s">
        <v>902</v>
      </c>
      <c r="L24" s="13" t="s">
        <v>581</v>
      </c>
      <c r="M24" s="13" t="s">
        <v>585</v>
      </c>
      <c r="N24" s="17">
        <v>0.05</v>
      </c>
    </row>
    <row r="25" spans="1:14" ht="28.5" x14ac:dyDescent="0.25">
      <c r="A25" s="10">
        <v>21</v>
      </c>
      <c r="B25" s="11" t="s">
        <v>504</v>
      </c>
      <c r="C25" s="10" t="s">
        <v>56</v>
      </c>
      <c r="D25" s="11" t="s">
        <v>157</v>
      </c>
      <c r="E25" s="12" t="s">
        <v>208</v>
      </c>
      <c r="F25" s="11">
        <v>2022</v>
      </c>
      <c r="G25" s="11">
        <v>2023</v>
      </c>
      <c r="H25" s="4">
        <v>2880.1</v>
      </c>
      <c r="I25" s="4">
        <v>800</v>
      </c>
      <c r="J25" s="4">
        <v>2681.02</v>
      </c>
      <c r="K25" s="11" t="s">
        <v>527</v>
      </c>
      <c r="L25" s="13" t="s">
        <v>627</v>
      </c>
      <c r="M25" s="13" t="s">
        <v>579</v>
      </c>
      <c r="N25" s="17">
        <v>0.05</v>
      </c>
    </row>
    <row r="26" spans="1:14" ht="28.5" x14ac:dyDescent="0.25">
      <c r="A26" s="10">
        <v>22</v>
      </c>
      <c r="B26" s="11" t="s">
        <v>504</v>
      </c>
      <c r="C26" s="10" t="s">
        <v>45</v>
      </c>
      <c r="D26" s="11" t="s">
        <v>162</v>
      </c>
      <c r="E26" s="12" t="s">
        <v>209</v>
      </c>
      <c r="F26" s="11">
        <v>2022</v>
      </c>
      <c r="G26" s="11">
        <v>2023</v>
      </c>
      <c r="H26" s="4">
        <v>2274.1999999999998</v>
      </c>
      <c r="I26" s="4">
        <v>349.5</v>
      </c>
      <c r="J26" s="4">
        <v>2273.3802219999998</v>
      </c>
      <c r="K26" s="11" t="s">
        <v>901</v>
      </c>
      <c r="L26" s="13" t="s">
        <v>647</v>
      </c>
      <c r="M26" s="13" t="s">
        <v>790</v>
      </c>
      <c r="N26" s="6">
        <v>0.1</v>
      </c>
    </row>
    <row r="27" spans="1:14" ht="28.5" x14ac:dyDescent="0.25">
      <c r="A27" s="10">
        <v>23</v>
      </c>
      <c r="B27" s="11" t="s">
        <v>504</v>
      </c>
      <c r="C27" s="10" t="s">
        <v>56</v>
      </c>
      <c r="D27" s="11" t="s">
        <v>158</v>
      </c>
      <c r="E27" s="12" t="s">
        <v>210</v>
      </c>
      <c r="F27" s="11">
        <v>2022</v>
      </c>
      <c r="G27" s="11">
        <v>2023</v>
      </c>
      <c r="H27" s="4">
        <v>2904.4</v>
      </c>
      <c r="I27" s="4">
        <v>160</v>
      </c>
      <c r="J27" s="4">
        <v>2743.1218669999998</v>
      </c>
      <c r="K27" s="11" t="s">
        <v>900</v>
      </c>
      <c r="L27" s="13" t="s">
        <v>520</v>
      </c>
      <c r="M27" s="13" t="s">
        <v>578</v>
      </c>
      <c r="N27" s="6">
        <v>0.1</v>
      </c>
    </row>
    <row r="28" spans="1:14" ht="28.5" x14ac:dyDescent="0.25">
      <c r="A28" s="10">
        <v>24</v>
      </c>
      <c r="B28" s="11" t="s">
        <v>504</v>
      </c>
      <c r="C28" s="10" t="s">
        <v>45</v>
      </c>
      <c r="D28" s="11" t="s">
        <v>160</v>
      </c>
      <c r="E28" s="12" t="s">
        <v>211</v>
      </c>
      <c r="F28" s="11">
        <v>2022</v>
      </c>
      <c r="G28" s="11">
        <v>2024</v>
      </c>
      <c r="H28" s="4">
        <v>2880.1</v>
      </c>
      <c r="I28" s="4">
        <v>100</v>
      </c>
      <c r="J28" s="4">
        <v>2880.0417040000002</v>
      </c>
      <c r="K28" s="11" t="s">
        <v>620</v>
      </c>
      <c r="L28" s="13" t="s">
        <v>684</v>
      </c>
      <c r="M28" s="13" t="s">
        <v>685</v>
      </c>
      <c r="N28" s="6">
        <v>0.1</v>
      </c>
    </row>
    <row r="29" spans="1:14" ht="42.75" x14ac:dyDescent="0.25">
      <c r="A29" s="10">
        <v>25</v>
      </c>
      <c r="B29" s="11" t="s">
        <v>504</v>
      </c>
      <c r="C29" s="10" t="s">
        <v>56</v>
      </c>
      <c r="D29" s="11" t="s">
        <v>161</v>
      </c>
      <c r="E29" s="12" t="s">
        <v>212</v>
      </c>
      <c r="F29" s="11">
        <v>2022</v>
      </c>
      <c r="G29" s="11">
        <v>2023</v>
      </c>
      <c r="H29" s="4">
        <v>2880.1</v>
      </c>
      <c r="I29" s="4">
        <v>700</v>
      </c>
      <c r="J29" s="4">
        <v>2860.0881049999998</v>
      </c>
      <c r="K29" s="11" t="s">
        <v>883</v>
      </c>
      <c r="L29" s="13" t="s">
        <v>669</v>
      </c>
      <c r="M29" s="13" t="s">
        <v>683</v>
      </c>
      <c r="N29" s="6">
        <v>0.65</v>
      </c>
    </row>
    <row r="30" spans="1:14" ht="28.5" x14ac:dyDescent="0.25">
      <c r="A30" s="10">
        <v>26</v>
      </c>
      <c r="B30" s="11" t="s">
        <v>504</v>
      </c>
      <c r="C30" s="10" t="s">
        <v>45</v>
      </c>
      <c r="D30" s="11" t="s">
        <v>164</v>
      </c>
      <c r="E30" s="12" t="s">
        <v>213</v>
      </c>
      <c r="F30" s="11">
        <v>2022</v>
      </c>
      <c r="G30" s="11">
        <v>2024</v>
      </c>
      <c r="H30" s="4">
        <v>3200</v>
      </c>
      <c r="I30" s="4">
        <v>800</v>
      </c>
      <c r="J30" s="4">
        <v>3189.1457569999998</v>
      </c>
      <c r="K30" s="11" t="s">
        <v>835</v>
      </c>
      <c r="L30" s="13" t="s">
        <v>630</v>
      </c>
      <c r="M30" s="13" t="s">
        <v>631</v>
      </c>
      <c r="N30" s="6">
        <v>0.2</v>
      </c>
    </row>
    <row r="31" spans="1:14" ht="28.5" x14ac:dyDescent="0.25">
      <c r="A31" s="10">
        <v>27</v>
      </c>
      <c r="B31" s="11" t="s">
        <v>504</v>
      </c>
      <c r="C31" s="10" t="s">
        <v>56</v>
      </c>
      <c r="D31" s="11" t="s">
        <v>165</v>
      </c>
      <c r="E31" s="12" t="s">
        <v>214</v>
      </c>
      <c r="F31" s="11">
        <v>2022</v>
      </c>
      <c r="G31" s="11">
        <v>2024</v>
      </c>
      <c r="H31" s="4">
        <v>3335.4</v>
      </c>
      <c r="I31" s="4">
        <v>800</v>
      </c>
      <c r="J31" s="4">
        <v>3135.202843</v>
      </c>
      <c r="K31" s="11" t="s">
        <v>805</v>
      </c>
      <c r="L31" s="13" t="s">
        <v>651</v>
      </c>
      <c r="M31" s="13" t="s">
        <v>652</v>
      </c>
      <c r="N31" s="6">
        <v>0.4</v>
      </c>
    </row>
    <row r="32" spans="1:14" ht="28.5" x14ac:dyDescent="0.25">
      <c r="A32" s="10">
        <v>28</v>
      </c>
      <c r="B32" s="11" t="s">
        <v>504</v>
      </c>
      <c r="C32" s="10" t="s">
        <v>45</v>
      </c>
      <c r="D32" s="11" t="s">
        <v>167</v>
      </c>
      <c r="E32" s="12" t="s">
        <v>215</v>
      </c>
      <c r="F32" s="11">
        <v>2022</v>
      </c>
      <c r="G32" s="11">
        <v>2023</v>
      </c>
      <c r="H32" s="4">
        <v>2916.2</v>
      </c>
      <c r="I32" s="4">
        <v>120</v>
      </c>
      <c r="J32" s="4">
        <v>2910.6523619999998</v>
      </c>
      <c r="K32" s="11" t="s">
        <v>832</v>
      </c>
      <c r="L32" s="13" t="s">
        <v>492</v>
      </c>
      <c r="M32" s="13" t="s">
        <v>579</v>
      </c>
      <c r="N32" s="17">
        <v>0.1</v>
      </c>
    </row>
    <row r="33" spans="1:14" ht="28.5" x14ac:dyDescent="0.25">
      <c r="A33" s="10">
        <v>29</v>
      </c>
      <c r="B33" s="11" t="s">
        <v>504</v>
      </c>
      <c r="C33" s="10" t="s">
        <v>56</v>
      </c>
      <c r="D33" s="11" t="s">
        <v>168</v>
      </c>
      <c r="E33" s="12" t="s">
        <v>216</v>
      </c>
      <c r="F33" s="11">
        <v>2022</v>
      </c>
      <c r="G33" s="11">
        <v>2023</v>
      </c>
      <c r="H33" s="4">
        <v>2100</v>
      </c>
      <c r="I33" s="4">
        <v>420</v>
      </c>
      <c r="J33" s="4">
        <v>2095.5774529999999</v>
      </c>
      <c r="K33" s="11" t="s">
        <v>899</v>
      </c>
      <c r="L33" s="13" t="s">
        <v>738</v>
      </c>
      <c r="M33" s="13" t="s">
        <v>534</v>
      </c>
      <c r="N33" s="6">
        <v>0.4</v>
      </c>
    </row>
    <row r="34" spans="1:14" ht="28.5" x14ac:dyDescent="0.25">
      <c r="A34" s="10">
        <v>30</v>
      </c>
      <c r="B34" s="11" t="s">
        <v>504</v>
      </c>
      <c r="C34" s="10" t="s">
        <v>45</v>
      </c>
      <c r="D34" s="11" t="s">
        <v>169</v>
      </c>
      <c r="E34" s="12" t="s">
        <v>217</v>
      </c>
      <c r="F34" s="11">
        <v>2022</v>
      </c>
      <c r="G34" s="11">
        <v>2023</v>
      </c>
      <c r="H34" s="4">
        <v>3229.9</v>
      </c>
      <c r="I34" s="4">
        <v>200</v>
      </c>
      <c r="J34" s="4">
        <v>3227.417817</v>
      </c>
      <c r="K34" s="11" t="s">
        <v>673</v>
      </c>
      <c r="L34" s="13" t="s">
        <v>674</v>
      </c>
      <c r="M34" s="13" t="s">
        <v>675</v>
      </c>
      <c r="N34" s="6">
        <v>0.05</v>
      </c>
    </row>
    <row r="35" spans="1:14" ht="42.75" x14ac:dyDescent="0.25">
      <c r="A35" s="10">
        <v>31</v>
      </c>
      <c r="B35" s="11" t="s">
        <v>504</v>
      </c>
      <c r="C35" s="10" t="s">
        <v>45</v>
      </c>
      <c r="D35" s="11" t="s">
        <v>166</v>
      </c>
      <c r="E35" s="12" t="s">
        <v>218</v>
      </c>
      <c r="F35" s="11">
        <v>2022</v>
      </c>
      <c r="G35" s="11">
        <v>2023</v>
      </c>
      <c r="H35" s="4">
        <v>2911.8</v>
      </c>
      <c r="I35" s="4">
        <v>800</v>
      </c>
      <c r="J35" s="4">
        <v>2889.8464520000002</v>
      </c>
      <c r="K35" s="11" t="s">
        <v>898</v>
      </c>
      <c r="L35" s="13" t="s">
        <v>539</v>
      </c>
      <c r="M35" s="13" t="s">
        <v>540</v>
      </c>
      <c r="N35" s="17">
        <v>0.12</v>
      </c>
    </row>
    <row r="36" spans="1:14" ht="28.5" x14ac:dyDescent="0.25">
      <c r="A36" s="10">
        <v>32</v>
      </c>
      <c r="B36" s="11" t="s">
        <v>504</v>
      </c>
      <c r="C36" s="10" t="s">
        <v>45</v>
      </c>
      <c r="D36" s="11" t="s">
        <v>159</v>
      </c>
      <c r="E36" s="12" t="s">
        <v>219</v>
      </c>
      <c r="F36" s="11">
        <v>2022</v>
      </c>
      <c r="G36" s="11">
        <v>2023</v>
      </c>
      <c r="H36" s="4">
        <v>2880.1</v>
      </c>
      <c r="I36" s="4">
        <v>200</v>
      </c>
      <c r="J36" s="4">
        <v>2859.9106689999999</v>
      </c>
      <c r="K36" s="11" t="s">
        <v>897</v>
      </c>
      <c r="L36" s="13" t="s">
        <v>562</v>
      </c>
      <c r="M36" s="13" t="s">
        <v>563</v>
      </c>
      <c r="N36" s="17">
        <v>0.05</v>
      </c>
    </row>
    <row r="37" spans="1:14" ht="28.5" x14ac:dyDescent="0.25">
      <c r="A37" s="10">
        <v>33</v>
      </c>
      <c r="B37" s="11" t="s">
        <v>504</v>
      </c>
      <c r="C37" s="10" t="s">
        <v>56</v>
      </c>
      <c r="D37" s="11" t="s">
        <v>171</v>
      </c>
      <c r="E37" s="12" t="s">
        <v>220</v>
      </c>
      <c r="F37" s="11">
        <v>2022</v>
      </c>
      <c r="G37" s="11">
        <v>2023</v>
      </c>
      <c r="H37" s="4">
        <v>1511</v>
      </c>
      <c r="I37" s="4">
        <v>500</v>
      </c>
      <c r="J37" s="4">
        <v>1431</v>
      </c>
      <c r="K37" s="11" t="s">
        <v>896</v>
      </c>
      <c r="L37" s="13" t="s">
        <v>581</v>
      </c>
      <c r="M37" s="13" t="s">
        <v>563</v>
      </c>
      <c r="N37" s="6">
        <v>0.35</v>
      </c>
    </row>
    <row r="38" spans="1:14" ht="28.5" x14ac:dyDescent="0.25">
      <c r="A38" s="10">
        <v>34</v>
      </c>
      <c r="B38" s="11" t="s">
        <v>504</v>
      </c>
      <c r="C38" s="10" t="s">
        <v>56</v>
      </c>
      <c r="D38" s="11" t="s">
        <v>172</v>
      </c>
      <c r="E38" s="12" t="s">
        <v>221</v>
      </c>
      <c r="F38" s="11">
        <v>2022</v>
      </c>
      <c r="G38" s="11">
        <v>2023</v>
      </c>
      <c r="H38" s="4">
        <v>1200</v>
      </c>
      <c r="I38" s="4">
        <v>600</v>
      </c>
      <c r="J38" s="4">
        <v>1170</v>
      </c>
      <c r="K38" s="11" t="s">
        <v>895</v>
      </c>
      <c r="L38" s="13" t="s">
        <v>639</v>
      </c>
      <c r="M38" s="13" t="s">
        <v>536</v>
      </c>
      <c r="N38" s="6">
        <v>0.5</v>
      </c>
    </row>
    <row r="39" spans="1:14" ht="42.75" x14ac:dyDescent="0.25">
      <c r="A39" s="10">
        <v>35</v>
      </c>
      <c r="B39" s="11" t="s">
        <v>504</v>
      </c>
      <c r="C39" s="10" t="s">
        <v>56</v>
      </c>
      <c r="D39" s="11" t="s">
        <v>173</v>
      </c>
      <c r="E39" s="12" t="s">
        <v>222</v>
      </c>
      <c r="F39" s="11">
        <v>2022</v>
      </c>
      <c r="G39" s="11">
        <v>2023</v>
      </c>
      <c r="H39" s="4">
        <v>1200</v>
      </c>
      <c r="I39" s="4">
        <v>600</v>
      </c>
      <c r="J39" s="4">
        <v>1126.82</v>
      </c>
      <c r="K39" s="11" t="s">
        <v>894</v>
      </c>
      <c r="L39" s="13" t="s">
        <v>604</v>
      </c>
      <c r="M39" s="13" t="s">
        <v>540</v>
      </c>
      <c r="N39" s="6">
        <v>0.45</v>
      </c>
    </row>
    <row r="40" spans="1:14" ht="42.75" x14ac:dyDescent="0.25">
      <c r="A40" s="10">
        <v>36</v>
      </c>
      <c r="B40" s="11" t="s">
        <v>504</v>
      </c>
      <c r="C40" s="10" t="s">
        <v>56</v>
      </c>
      <c r="D40" s="11" t="s">
        <v>174</v>
      </c>
      <c r="E40" s="12" t="s">
        <v>223</v>
      </c>
      <c r="F40" s="11">
        <v>2022</v>
      </c>
      <c r="G40" s="11">
        <v>2023</v>
      </c>
      <c r="H40" s="4">
        <v>1200</v>
      </c>
      <c r="I40" s="4">
        <v>600</v>
      </c>
      <c r="J40" s="4">
        <v>1165.94</v>
      </c>
      <c r="K40" s="11" t="s">
        <v>893</v>
      </c>
      <c r="L40" s="13" t="s">
        <v>615</v>
      </c>
      <c r="M40" s="13" t="s">
        <v>640</v>
      </c>
      <c r="N40" s="6">
        <v>0.35</v>
      </c>
    </row>
    <row r="41" spans="1:14" ht="57" x14ac:dyDescent="0.25">
      <c r="A41" s="10">
        <v>37</v>
      </c>
      <c r="B41" s="11" t="s">
        <v>504</v>
      </c>
      <c r="C41" s="10" t="s">
        <v>56</v>
      </c>
      <c r="D41" s="11" t="s">
        <v>176</v>
      </c>
      <c r="E41" s="12" t="s">
        <v>467</v>
      </c>
      <c r="F41" s="11">
        <v>2022</v>
      </c>
      <c r="G41" s="11">
        <v>2024</v>
      </c>
      <c r="H41" s="4">
        <v>8233.1</v>
      </c>
      <c r="I41" s="4">
        <v>980</v>
      </c>
      <c r="J41" s="4">
        <v>7903.2339309999998</v>
      </c>
      <c r="K41" s="11" t="s">
        <v>892</v>
      </c>
      <c r="L41" s="13" t="s">
        <v>462</v>
      </c>
      <c r="M41" s="13" t="s">
        <v>797</v>
      </c>
      <c r="N41" s="6">
        <v>0.1</v>
      </c>
    </row>
    <row r="42" spans="1:14" ht="57" x14ac:dyDescent="0.25">
      <c r="A42" s="10">
        <v>38</v>
      </c>
      <c r="B42" s="11" t="s">
        <v>504</v>
      </c>
      <c r="C42" s="10" t="s">
        <v>45</v>
      </c>
      <c r="D42" s="11" t="s">
        <v>175</v>
      </c>
      <c r="E42" s="12" t="s">
        <v>224</v>
      </c>
      <c r="F42" s="11">
        <v>2022</v>
      </c>
      <c r="G42" s="11">
        <v>2023</v>
      </c>
      <c r="H42" s="4">
        <v>11000</v>
      </c>
      <c r="I42" s="4">
        <v>400</v>
      </c>
      <c r="J42" s="4">
        <v>10699.151989</v>
      </c>
      <c r="K42" s="13" t="s">
        <v>880</v>
      </c>
      <c r="L42" s="13" t="s">
        <v>582</v>
      </c>
      <c r="M42" s="13" t="s">
        <v>583</v>
      </c>
      <c r="N42" s="17">
        <v>0.15</v>
      </c>
    </row>
    <row r="43" spans="1:14" ht="42.75" x14ac:dyDescent="0.25">
      <c r="A43" s="10">
        <v>39</v>
      </c>
      <c r="B43" s="11" t="s">
        <v>504</v>
      </c>
      <c r="C43" s="10" t="s">
        <v>45</v>
      </c>
      <c r="D43" s="11" t="s">
        <v>177</v>
      </c>
      <c r="E43" s="12" t="s">
        <v>225</v>
      </c>
      <c r="F43" s="11">
        <v>2022</v>
      </c>
      <c r="G43" s="11">
        <v>2023</v>
      </c>
      <c r="H43" s="4">
        <v>2200</v>
      </c>
      <c r="I43" s="4">
        <v>1000</v>
      </c>
      <c r="J43" s="4">
        <v>2200</v>
      </c>
      <c r="K43" s="11" t="s">
        <v>891</v>
      </c>
      <c r="L43" s="13" t="s">
        <v>537</v>
      </c>
      <c r="M43" s="13" t="s">
        <v>538</v>
      </c>
      <c r="N43" s="17">
        <v>1</v>
      </c>
    </row>
    <row r="44" spans="1:14" ht="28.5" x14ac:dyDescent="0.25">
      <c r="A44" s="10">
        <v>40</v>
      </c>
      <c r="B44" s="11" t="s">
        <v>504</v>
      </c>
      <c r="C44" s="10" t="s">
        <v>45</v>
      </c>
      <c r="D44" s="11" t="s">
        <v>124</v>
      </c>
      <c r="E44" s="12" t="s">
        <v>226</v>
      </c>
      <c r="F44" s="11">
        <v>2022</v>
      </c>
      <c r="G44" s="11">
        <v>2023</v>
      </c>
      <c r="H44" s="4">
        <v>4900</v>
      </c>
      <c r="I44" s="4">
        <v>1000</v>
      </c>
      <c r="J44" s="4">
        <v>4617.6838680000001</v>
      </c>
      <c r="K44" s="3" t="s">
        <v>890</v>
      </c>
      <c r="L44" s="13" t="s">
        <v>531</v>
      </c>
      <c r="M44" s="13" t="s">
        <v>580</v>
      </c>
      <c r="N44" s="6">
        <v>0</v>
      </c>
    </row>
    <row r="45" spans="1:14" ht="42.75" x14ac:dyDescent="0.25">
      <c r="A45" s="10">
        <v>41</v>
      </c>
      <c r="B45" s="11" t="s">
        <v>504</v>
      </c>
      <c r="C45" s="10" t="s">
        <v>56</v>
      </c>
      <c r="D45" s="11" t="s">
        <v>312</v>
      </c>
      <c r="E45" s="12" t="s">
        <v>227</v>
      </c>
      <c r="F45" s="11">
        <v>2022</v>
      </c>
      <c r="G45" s="11">
        <v>2024</v>
      </c>
      <c r="H45" s="4">
        <v>7898.3</v>
      </c>
      <c r="I45" s="4">
        <v>2000</v>
      </c>
      <c r="J45" s="4">
        <v>7608.7109579999997</v>
      </c>
      <c r="K45" s="11" t="s">
        <v>889</v>
      </c>
      <c r="L45" s="13" t="s">
        <v>684</v>
      </c>
      <c r="M45" s="13" t="s">
        <v>741</v>
      </c>
      <c r="N45" s="6">
        <v>0.2</v>
      </c>
    </row>
    <row r="46" spans="1:14" ht="28.5" x14ac:dyDescent="0.25">
      <c r="A46" s="10">
        <v>42</v>
      </c>
      <c r="B46" s="11" t="s">
        <v>504</v>
      </c>
      <c r="C46" s="10" t="s">
        <v>45</v>
      </c>
      <c r="D46" s="11" t="s">
        <v>313</v>
      </c>
      <c r="E46" s="12" t="s">
        <v>228</v>
      </c>
      <c r="F46" s="11">
        <v>2022</v>
      </c>
      <c r="G46" s="11">
        <v>2024</v>
      </c>
      <c r="H46" s="4">
        <v>7534.8</v>
      </c>
      <c r="I46" s="4">
        <v>200</v>
      </c>
      <c r="J46" s="4">
        <v>7324.7039830000003</v>
      </c>
      <c r="K46" s="11" t="s">
        <v>888</v>
      </c>
      <c r="L46" s="13" t="s">
        <v>782</v>
      </c>
      <c r="M46" s="13" t="s">
        <v>498</v>
      </c>
      <c r="N46" s="6">
        <v>0.1</v>
      </c>
    </row>
    <row r="47" spans="1:14" ht="28.5" x14ac:dyDescent="0.25">
      <c r="A47" s="10">
        <v>43</v>
      </c>
      <c r="B47" s="11" t="s">
        <v>504</v>
      </c>
      <c r="C47" s="10" t="s">
        <v>45</v>
      </c>
      <c r="D47" s="11" t="s">
        <v>314</v>
      </c>
      <c r="E47" s="12" t="s">
        <v>229</v>
      </c>
      <c r="F47" s="11">
        <v>2022</v>
      </c>
      <c r="G47" s="11">
        <v>2023</v>
      </c>
      <c r="H47" s="4">
        <v>7411.7</v>
      </c>
      <c r="I47" s="4">
        <v>300</v>
      </c>
      <c r="J47" s="4">
        <v>7342.8632239999997</v>
      </c>
      <c r="K47" s="11" t="s">
        <v>887</v>
      </c>
      <c r="L47" s="13" t="s">
        <v>637</v>
      </c>
      <c r="M47" s="13" t="s">
        <v>536</v>
      </c>
      <c r="N47" s="6">
        <v>0.05</v>
      </c>
    </row>
    <row r="48" spans="1:14" ht="42.75" x14ac:dyDescent="0.25">
      <c r="A48" s="10">
        <v>44</v>
      </c>
      <c r="B48" s="11" t="s">
        <v>504</v>
      </c>
      <c r="C48" s="10" t="s">
        <v>56</v>
      </c>
      <c r="D48" s="11" t="s">
        <v>315</v>
      </c>
      <c r="E48" s="12" t="s">
        <v>230</v>
      </c>
      <c r="F48" s="11">
        <v>2022</v>
      </c>
      <c r="G48" s="11">
        <v>2023</v>
      </c>
      <c r="H48" s="4">
        <v>7411.7</v>
      </c>
      <c r="I48" s="4">
        <v>1000</v>
      </c>
      <c r="J48" s="4">
        <v>7298.5</v>
      </c>
      <c r="K48" s="2" t="s">
        <v>886</v>
      </c>
      <c r="L48" s="13" t="s">
        <v>546</v>
      </c>
      <c r="M48" s="13" t="s">
        <v>641</v>
      </c>
      <c r="N48" s="6">
        <v>0.25</v>
      </c>
    </row>
    <row r="49" spans="1:14" ht="28.5" x14ac:dyDescent="0.25">
      <c r="A49" s="10">
        <v>45</v>
      </c>
      <c r="B49" s="11" t="s">
        <v>504</v>
      </c>
      <c r="C49" s="10" t="s">
        <v>56</v>
      </c>
      <c r="D49" s="11" t="s">
        <v>316</v>
      </c>
      <c r="E49" s="12" t="s">
        <v>231</v>
      </c>
      <c r="F49" s="11">
        <v>2022</v>
      </c>
      <c r="G49" s="11">
        <v>2024</v>
      </c>
      <c r="H49" s="4">
        <v>9465.9</v>
      </c>
      <c r="I49" s="4">
        <v>400</v>
      </c>
      <c r="J49" s="4">
        <v>9283.5489350000007</v>
      </c>
      <c r="K49" s="11" t="s">
        <v>885</v>
      </c>
      <c r="L49" s="13" t="s">
        <v>720</v>
      </c>
      <c r="M49" s="13" t="s">
        <v>640</v>
      </c>
      <c r="N49" s="6">
        <v>0.2</v>
      </c>
    </row>
    <row r="50" spans="1:14" ht="71.25" x14ac:dyDescent="0.25">
      <c r="A50" s="10">
        <v>46</v>
      </c>
      <c r="B50" s="11" t="s">
        <v>504</v>
      </c>
      <c r="C50" s="10" t="s">
        <v>45</v>
      </c>
      <c r="D50" s="11" t="s">
        <v>317</v>
      </c>
      <c r="E50" s="12" t="s">
        <v>232</v>
      </c>
      <c r="F50" s="11">
        <v>2022</v>
      </c>
      <c r="G50" s="11">
        <v>2024</v>
      </c>
      <c r="H50" s="4">
        <v>8157</v>
      </c>
      <c r="I50" s="4">
        <v>220</v>
      </c>
      <c r="J50" s="4">
        <v>8136.38</v>
      </c>
      <c r="K50" s="11" t="s">
        <v>496</v>
      </c>
      <c r="L50" s="13" t="s">
        <v>497</v>
      </c>
      <c r="M50" s="13" t="s">
        <v>498</v>
      </c>
      <c r="N50" s="17">
        <v>0.35</v>
      </c>
    </row>
    <row r="51" spans="1:14" ht="42.75" x14ac:dyDescent="0.25">
      <c r="A51" s="10">
        <v>47</v>
      </c>
      <c r="B51" s="11" t="s">
        <v>504</v>
      </c>
      <c r="C51" s="10" t="s">
        <v>45</v>
      </c>
      <c r="D51" s="11" t="s">
        <v>318</v>
      </c>
      <c r="E51" s="12" t="s">
        <v>233</v>
      </c>
      <c r="F51" s="11">
        <v>2022</v>
      </c>
      <c r="G51" s="11">
        <v>2023</v>
      </c>
      <c r="H51" s="4">
        <v>9723.5</v>
      </c>
      <c r="I51" s="4">
        <v>300</v>
      </c>
      <c r="J51" s="4">
        <v>9717.5558560000009</v>
      </c>
      <c r="K51" s="11" t="s">
        <v>884</v>
      </c>
      <c r="L51" s="13" t="s">
        <v>787</v>
      </c>
      <c r="M51" s="13" t="s">
        <v>665</v>
      </c>
      <c r="N51" s="6">
        <v>0.05</v>
      </c>
    </row>
    <row r="52" spans="1:14" ht="42.75" x14ac:dyDescent="0.25">
      <c r="A52" s="10">
        <v>48</v>
      </c>
      <c r="B52" s="11" t="s">
        <v>504</v>
      </c>
      <c r="C52" s="10" t="s">
        <v>45</v>
      </c>
      <c r="D52" s="11" t="s">
        <v>320</v>
      </c>
      <c r="E52" s="12" t="s">
        <v>234</v>
      </c>
      <c r="F52" s="11">
        <v>2022</v>
      </c>
      <c r="G52" s="11">
        <v>2024</v>
      </c>
      <c r="H52" s="4">
        <v>9548.2999999999993</v>
      </c>
      <c r="I52" s="4">
        <v>400</v>
      </c>
      <c r="J52" s="4">
        <v>9480.1405950000008</v>
      </c>
      <c r="K52" s="11" t="s">
        <v>883</v>
      </c>
      <c r="L52" s="13" t="s">
        <v>577</v>
      </c>
      <c r="M52" s="13" t="s">
        <v>578</v>
      </c>
      <c r="N52" s="17">
        <v>0.08</v>
      </c>
    </row>
    <row r="53" spans="1:14" ht="57" x14ac:dyDescent="0.25">
      <c r="A53" s="10">
        <v>49</v>
      </c>
      <c r="B53" s="11" t="s">
        <v>504</v>
      </c>
      <c r="C53" s="10" t="s">
        <v>63</v>
      </c>
      <c r="D53" s="11" t="s">
        <v>321</v>
      </c>
      <c r="E53" s="12" t="s">
        <v>235</v>
      </c>
      <c r="F53" s="11">
        <v>2022</v>
      </c>
      <c r="G53" s="11">
        <v>2024</v>
      </c>
      <c r="H53" s="4">
        <v>10200</v>
      </c>
      <c r="I53" s="4">
        <v>3000</v>
      </c>
      <c r="J53" s="4">
        <v>10197.326617000001</v>
      </c>
      <c r="K53" s="11" t="s">
        <v>522</v>
      </c>
      <c r="L53" s="13" t="s">
        <v>627</v>
      </c>
      <c r="M53" s="13" t="s">
        <v>628</v>
      </c>
      <c r="N53" s="6">
        <v>0.1</v>
      </c>
    </row>
    <row r="54" spans="1:14" ht="42.75" x14ac:dyDescent="0.25">
      <c r="A54" s="10">
        <v>50</v>
      </c>
      <c r="B54" s="11" t="s">
        <v>504</v>
      </c>
      <c r="C54" s="10" t="s">
        <v>45</v>
      </c>
      <c r="D54" s="11" t="s">
        <v>322</v>
      </c>
      <c r="E54" s="12" t="s">
        <v>236</v>
      </c>
      <c r="F54" s="11">
        <v>2022</v>
      </c>
      <c r="G54" s="11">
        <v>2024</v>
      </c>
      <c r="H54" s="4">
        <v>10123</v>
      </c>
      <c r="I54" s="4">
        <v>300</v>
      </c>
      <c r="J54" s="4">
        <v>10118.186389</v>
      </c>
      <c r="K54" s="11" t="s">
        <v>882</v>
      </c>
      <c r="L54" s="13" t="s">
        <v>567</v>
      </c>
      <c r="M54" s="13" t="s">
        <v>532</v>
      </c>
      <c r="N54" s="17">
        <v>0.05</v>
      </c>
    </row>
    <row r="55" spans="1:14" ht="42.75" x14ac:dyDescent="0.25">
      <c r="A55" s="10">
        <v>51</v>
      </c>
      <c r="B55" s="11" t="s">
        <v>504</v>
      </c>
      <c r="C55" s="10" t="s">
        <v>45</v>
      </c>
      <c r="D55" s="11" t="s">
        <v>323</v>
      </c>
      <c r="E55" s="12" t="s">
        <v>237</v>
      </c>
      <c r="F55" s="11">
        <v>2022</v>
      </c>
      <c r="G55" s="11">
        <v>2024</v>
      </c>
      <c r="H55" s="4">
        <v>10123</v>
      </c>
      <c r="I55" s="4">
        <v>700</v>
      </c>
      <c r="J55" s="4">
        <v>10067.514544</v>
      </c>
      <c r="K55" s="1" t="s">
        <v>881</v>
      </c>
      <c r="L55" s="13" t="s">
        <v>541</v>
      </c>
      <c r="M55" s="13" t="s">
        <v>542</v>
      </c>
      <c r="N55" s="17">
        <v>0.15</v>
      </c>
    </row>
    <row r="56" spans="1:14" ht="42.75" x14ac:dyDescent="0.25">
      <c r="A56" s="10">
        <v>52</v>
      </c>
      <c r="B56" s="11" t="s">
        <v>523</v>
      </c>
      <c r="C56" s="10" t="s">
        <v>45</v>
      </c>
      <c r="D56" s="11" t="s">
        <v>324</v>
      </c>
      <c r="E56" s="12" t="s">
        <v>238</v>
      </c>
      <c r="F56" s="11">
        <v>2022</v>
      </c>
      <c r="G56" s="11">
        <v>2024</v>
      </c>
      <c r="H56" s="4">
        <v>11000</v>
      </c>
      <c r="I56" s="4">
        <v>300</v>
      </c>
      <c r="J56" s="4"/>
      <c r="K56" s="11" t="s">
        <v>523</v>
      </c>
      <c r="L56" s="13"/>
      <c r="M56" s="13"/>
      <c r="N56" s="16"/>
    </row>
    <row r="57" spans="1:14" ht="42.75" x14ac:dyDescent="0.25">
      <c r="A57" s="10">
        <v>53</v>
      </c>
      <c r="B57" s="11" t="s">
        <v>504</v>
      </c>
      <c r="C57" s="10" t="s">
        <v>45</v>
      </c>
      <c r="D57" s="11" t="s">
        <v>325</v>
      </c>
      <c r="E57" s="12" t="s">
        <v>239</v>
      </c>
      <c r="F57" s="11">
        <v>2022</v>
      </c>
      <c r="G57" s="11">
        <v>2023</v>
      </c>
      <c r="H57" s="4">
        <v>11000</v>
      </c>
      <c r="I57" s="4">
        <v>400</v>
      </c>
      <c r="J57" s="4">
        <v>10678.172938</v>
      </c>
      <c r="K57" s="13" t="s">
        <v>880</v>
      </c>
      <c r="L57" s="13" t="s">
        <v>736</v>
      </c>
      <c r="M57" s="13" t="s">
        <v>583</v>
      </c>
      <c r="N57" s="6">
        <v>0.1</v>
      </c>
    </row>
    <row r="58" spans="1:14" ht="57" x14ac:dyDescent="0.25">
      <c r="A58" s="10">
        <v>54</v>
      </c>
      <c r="B58" s="11" t="s">
        <v>504</v>
      </c>
      <c r="C58" s="10" t="s">
        <v>45</v>
      </c>
      <c r="D58" s="11" t="s">
        <v>326</v>
      </c>
      <c r="E58" s="12" t="s">
        <v>240</v>
      </c>
      <c r="F58" s="11">
        <v>2022</v>
      </c>
      <c r="G58" s="11">
        <v>2024</v>
      </c>
      <c r="H58" s="4">
        <v>9898.4599999999991</v>
      </c>
      <c r="I58" s="4">
        <v>300</v>
      </c>
      <c r="J58" s="4">
        <v>9894.9647839999998</v>
      </c>
      <c r="K58" s="11" t="s">
        <v>879</v>
      </c>
      <c r="L58" s="13" t="s">
        <v>617</v>
      </c>
      <c r="M58" s="13" t="s">
        <v>626</v>
      </c>
      <c r="N58" s="17">
        <v>0.08</v>
      </c>
    </row>
    <row r="59" spans="1:14" ht="57" x14ac:dyDescent="0.25">
      <c r="A59" s="10">
        <v>55</v>
      </c>
      <c r="B59" s="11" t="s">
        <v>504</v>
      </c>
      <c r="C59" s="10" t="s">
        <v>56</v>
      </c>
      <c r="D59" s="11" t="s">
        <v>327</v>
      </c>
      <c r="E59" s="12" t="s">
        <v>241</v>
      </c>
      <c r="F59" s="11">
        <v>2022</v>
      </c>
      <c r="G59" s="11">
        <v>2023</v>
      </c>
      <c r="H59" s="4">
        <v>3890.9</v>
      </c>
      <c r="I59" s="4">
        <v>200</v>
      </c>
      <c r="J59" s="4">
        <v>3834.3721380000002</v>
      </c>
      <c r="K59" s="11" t="s">
        <v>878</v>
      </c>
      <c r="L59" s="13" t="s">
        <v>667</v>
      </c>
      <c r="M59" s="13" t="s">
        <v>668</v>
      </c>
      <c r="N59" s="6">
        <v>0.1</v>
      </c>
    </row>
    <row r="60" spans="1:14" ht="42.75" x14ac:dyDescent="0.25">
      <c r="A60" s="10">
        <v>56</v>
      </c>
      <c r="B60" s="11" t="s">
        <v>504</v>
      </c>
      <c r="C60" s="10" t="s">
        <v>56</v>
      </c>
      <c r="D60" s="11" t="s">
        <v>329</v>
      </c>
      <c r="E60" s="12" t="s">
        <v>242</v>
      </c>
      <c r="F60" s="11">
        <v>2022</v>
      </c>
      <c r="G60" s="11">
        <v>2024</v>
      </c>
      <c r="H60" s="4">
        <v>3373.4</v>
      </c>
      <c r="I60" s="4">
        <v>83.5</v>
      </c>
      <c r="J60" s="4">
        <v>3292.4660509999999</v>
      </c>
      <c r="K60" s="11" t="s">
        <v>877</v>
      </c>
      <c r="L60" s="13" t="s">
        <v>731</v>
      </c>
      <c r="M60" s="13" t="s">
        <v>732</v>
      </c>
      <c r="N60" s="6">
        <v>0.1</v>
      </c>
    </row>
    <row r="61" spans="1:14" ht="42.75" x14ac:dyDescent="0.25">
      <c r="A61" s="10">
        <v>57</v>
      </c>
      <c r="B61" s="11" t="s">
        <v>504</v>
      </c>
      <c r="C61" s="10" t="s">
        <v>63</v>
      </c>
      <c r="D61" s="11" t="s">
        <v>331</v>
      </c>
      <c r="E61" s="12" t="s">
        <v>243</v>
      </c>
      <c r="F61" s="11">
        <v>2022</v>
      </c>
      <c r="G61" s="11">
        <v>2023</v>
      </c>
      <c r="H61" s="4">
        <v>2600</v>
      </c>
      <c r="I61" s="4">
        <v>200</v>
      </c>
      <c r="J61" s="4">
        <v>2558.253643</v>
      </c>
      <c r="K61" s="11" t="s">
        <v>834</v>
      </c>
      <c r="L61" s="13" t="s">
        <v>672</v>
      </c>
      <c r="M61" s="13" t="s">
        <v>540</v>
      </c>
      <c r="N61" s="6">
        <v>0.12</v>
      </c>
    </row>
    <row r="62" spans="1:14" ht="28.5" x14ac:dyDescent="0.25">
      <c r="A62" s="10">
        <v>58</v>
      </c>
      <c r="B62" s="11" t="s">
        <v>504</v>
      </c>
      <c r="C62" s="10" t="s">
        <v>56</v>
      </c>
      <c r="D62" s="11" t="s">
        <v>311</v>
      </c>
      <c r="E62" s="12" t="s">
        <v>244</v>
      </c>
      <c r="F62" s="11">
        <v>2022</v>
      </c>
      <c r="G62" s="11">
        <v>2023</v>
      </c>
      <c r="H62" s="4">
        <v>7411.7</v>
      </c>
      <c r="I62" s="4">
        <v>252</v>
      </c>
      <c r="J62" s="4">
        <v>7401.6747459999997</v>
      </c>
      <c r="K62" s="11" t="s">
        <v>876</v>
      </c>
      <c r="L62" s="13" t="s">
        <v>639</v>
      </c>
      <c r="M62" s="13" t="s">
        <v>690</v>
      </c>
      <c r="N62" s="6">
        <v>0.15</v>
      </c>
    </row>
    <row r="63" spans="1:14" ht="42.75" x14ac:dyDescent="0.25">
      <c r="A63" s="10">
        <v>59</v>
      </c>
      <c r="B63" s="11" t="s">
        <v>504</v>
      </c>
      <c r="C63" s="10" t="s">
        <v>56</v>
      </c>
      <c r="D63" s="11" t="s">
        <v>332</v>
      </c>
      <c r="E63" s="12" t="s">
        <v>245</v>
      </c>
      <c r="F63" s="11">
        <v>2022</v>
      </c>
      <c r="G63" s="11">
        <v>2023</v>
      </c>
      <c r="H63" s="4">
        <v>7411.7</v>
      </c>
      <c r="I63" s="4">
        <v>400</v>
      </c>
      <c r="J63" s="4">
        <v>7401.4009999999998</v>
      </c>
      <c r="K63" s="11" t="s">
        <v>875</v>
      </c>
      <c r="L63" s="13" t="s">
        <v>735</v>
      </c>
      <c r="M63" s="13" t="s">
        <v>534</v>
      </c>
      <c r="N63" s="6">
        <v>0.1</v>
      </c>
    </row>
    <row r="64" spans="1:14" ht="42.75" x14ac:dyDescent="0.25">
      <c r="A64" s="10">
        <v>60</v>
      </c>
      <c r="B64" s="11" t="s">
        <v>504</v>
      </c>
      <c r="C64" s="10" t="s">
        <v>56</v>
      </c>
      <c r="D64" s="11" t="s">
        <v>333</v>
      </c>
      <c r="E64" s="12" t="s">
        <v>246</v>
      </c>
      <c r="F64" s="11">
        <v>2022</v>
      </c>
      <c r="G64" s="11">
        <v>2023</v>
      </c>
      <c r="H64" s="4">
        <v>7411.7</v>
      </c>
      <c r="I64" s="4">
        <v>1500</v>
      </c>
      <c r="J64" s="4">
        <v>7406.263661</v>
      </c>
      <c r="K64" s="11" t="s">
        <v>588</v>
      </c>
      <c r="L64" s="13" t="s">
        <v>546</v>
      </c>
      <c r="M64" s="13" t="s">
        <v>764</v>
      </c>
      <c r="N64" s="6">
        <v>0.2</v>
      </c>
    </row>
    <row r="65" spans="1:14" ht="42.75" x14ac:dyDescent="0.25">
      <c r="A65" s="10">
        <v>61</v>
      </c>
      <c r="B65" s="11" t="s">
        <v>504</v>
      </c>
      <c r="C65" s="10" t="s">
        <v>56</v>
      </c>
      <c r="D65" s="11" t="s">
        <v>334</v>
      </c>
      <c r="E65" s="12" t="s">
        <v>62</v>
      </c>
      <c r="F65" s="11">
        <v>2022</v>
      </c>
      <c r="G65" s="11">
        <v>2023</v>
      </c>
      <c r="H65" s="4">
        <v>7411.7</v>
      </c>
      <c r="I65" s="4">
        <v>950</v>
      </c>
      <c r="J65" s="4">
        <v>6955.87</v>
      </c>
      <c r="K65" s="11" t="s">
        <v>874</v>
      </c>
      <c r="L65" s="13" t="s">
        <v>546</v>
      </c>
      <c r="M65" s="13" t="s">
        <v>642</v>
      </c>
      <c r="N65" s="6">
        <v>0.3</v>
      </c>
    </row>
    <row r="66" spans="1:14" ht="42.75" x14ac:dyDescent="0.25">
      <c r="A66" s="10">
        <v>62</v>
      </c>
      <c r="B66" s="11" t="s">
        <v>504</v>
      </c>
      <c r="C66" s="10" t="s">
        <v>45</v>
      </c>
      <c r="D66" s="11" t="s">
        <v>335</v>
      </c>
      <c r="E66" s="12" t="s">
        <v>247</v>
      </c>
      <c r="F66" s="11">
        <v>2022</v>
      </c>
      <c r="G66" s="11">
        <v>2024</v>
      </c>
      <c r="H66" s="4">
        <v>4200</v>
      </c>
      <c r="I66" s="4">
        <v>200</v>
      </c>
      <c r="J66" s="4">
        <v>4130.9275470000002</v>
      </c>
      <c r="K66" s="11" t="s">
        <v>610</v>
      </c>
      <c r="L66" s="13" t="s">
        <v>656</v>
      </c>
      <c r="M66" s="13" t="s">
        <v>657</v>
      </c>
      <c r="N66" s="6">
        <v>0.1</v>
      </c>
    </row>
    <row r="67" spans="1:14" ht="42.75" x14ac:dyDescent="0.25">
      <c r="A67" s="10">
        <v>63</v>
      </c>
      <c r="B67" s="11" t="s">
        <v>530</v>
      </c>
      <c r="C67" s="10" t="s">
        <v>45</v>
      </c>
      <c r="D67" s="11" t="s">
        <v>336</v>
      </c>
      <c r="E67" s="12" t="s">
        <v>248</v>
      </c>
      <c r="F67" s="11">
        <v>2022</v>
      </c>
      <c r="G67" s="11">
        <v>2024</v>
      </c>
      <c r="H67" s="4">
        <v>7534.8</v>
      </c>
      <c r="I67" s="4">
        <v>240</v>
      </c>
      <c r="J67" s="4"/>
      <c r="K67" s="11" t="s">
        <v>530</v>
      </c>
      <c r="L67" s="13"/>
      <c r="M67" s="13"/>
      <c r="N67" s="16"/>
    </row>
    <row r="68" spans="1:14" ht="42.75" x14ac:dyDescent="0.25">
      <c r="A68" s="10">
        <v>64</v>
      </c>
      <c r="B68" s="11" t="s">
        <v>504</v>
      </c>
      <c r="C68" s="10" t="s">
        <v>56</v>
      </c>
      <c r="D68" s="11" t="s">
        <v>337</v>
      </c>
      <c r="E68" s="12" t="s">
        <v>249</v>
      </c>
      <c r="F68" s="11">
        <v>2022</v>
      </c>
      <c r="G68" s="11">
        <v>2023</v>
      </c>
      <c r="H68" s="4">
        <v>2000</v>
      </c>
      <c r="I68" s="4">
        <v>160</v>
      </c>
      <c r="J68" s="4">
        <v>1985.4904670000001</v>
      </c>
      <c r="K68" s="1" t="s">
        <v>873</v>
      </c>
      <c r="L68" s="13" t="s">
        <v>751</v>
      </c>
      <c r="M68" s="13" t="s">
        <v>585</v>
      </c>
      <c r="N68" s="6">
        <v>0.1</v>
      </c>
    </row>
    <row r="69" spans="1:14" ht="42.75" x14ac:dyDescent="0.25">
      <c r="A69" s="10">
        <v>65</v>
      </c>
      <c r="B69" s="11" t="s">
        <v>530</v>
      </c>
      <c r="C69" s="10" t="s">
        <v>45</v>
      </c>
      <c r="D69" s="11" t="s">
        <v>346</v>
      </c>
      <c r="E69" s="12" t="s">
        <v>250</v>
      </c>
      <c r="F69" s="11">
        <v>2022</v>
      </c>
      <c r="G69" s="11">
        <v>2024</v>
      </c>
      <c r="H69" s="4">
        <v>2853</v>
      </c>
      <c r="I69" s="4">
        <v>150</v>
      </c>
      <c r="J69" s="4"/>
      <c r="K69" s="11" t="s">
        <v>530</v>
      </c>
      <c r="L69" s="13"/>
      <c r="M69" s="13"/>
      <c r="N69" s="17"/>
    </row>
    <row r="70" spans="1:14" ht="28.5" x14ac:dyDescent="0.25">
      <c r="A70" s="10">
        <v>66</v>
      </c>
      <c r="B70" s="11" t="s">
        <v>504</v>
      </c>
      <c r="C70" s="10" t="s">
        <v>45</v>
      </c>
      <c r="D70" s="11" t="s">
        <v>338</v>
      </c>
      <c r="E70" s="12" t="s">
        <v>251</v>
      </c>
      <c r="F70" s="11">
        <v>2022</v>
      </c>
      <c r="G70" s="11">
        <v>2023</v>
      </c>
      <c r="H70" s="4">
        <v>2600</v>
      </c>
      <c r="I70" s="4">
        <v>800</v>
      </c>
      <c r="J70" s="4">
        <v>2355.6999989999999</v>
      </c>
      <c r="K70" s="11" t="s">
        <v>872</v>
      </c>
      <c r="L70" s="13" t="s">
        <v>541</v>
      </c>
      <c r="M70" s="13" t="s">
        <v>545</v>
      </c>
      <c r="N70" s="6">
        <v>0.25</v>
      </c>
    </row>
    <row r="71" spans="1:14" ht="42.75" x14ac:dyDescent="0.25">
      <c r="A71" s="10">
        <v>67</v>
      </c>
      <c r="B71" s="11" t="s">
        <v>504</v>
      </c>
      <c r="C71" s="10" t="s">
        <v>56</v>
      </c>
      <c r="D71" s="11" t="s">
        <v>339</v>
      </c>
      <c r="E71" s="12" t="s">
        <v>252</v>
      </c>
      <c r="F71" s="11">
        <v>2022</v>
      </c>
      <c r="G71" s="11">
        <v>2023</v>
      </c>
      <c r="H71" s="4">
        <v>857</v>
      </c>
      <c r="I71" s="4">
        <v>171.39999999999998</v>
      </c>
      <c r="J71" s="4">
        <v>817.76279699999998</v>
      </c>
      <c r="K71" s="11" t="s">
        <v>589</v>
      </c>
      <c r="L71" s="13" t="s">
        <v>656</v>
      </c>
      <c r="M71" s="13" t="s">
        <v>691</v>
      </c>
      <c r="N71" s="6">
        <v>0.1</v>
      </c>
    </row>
    <row r="72" spans="1:14" ht="42.75" x14ac:dyDescent="0.25">
      <c r="A72" s="10">
        <v>68</v>
      </c>
      <c r="B72" s="11" t="s">
        <v>504</v>
      </c>
      <c r="C72" s="10" t="s">
        <v>45</v>
      </c>
      <c r="D72" s="11" t="s">
        <v>341</v>
      </c>
      <c r="E72" s="12" t="s">
        <v>253</v>
      </c>
      <c r="F72" s="11">
        <v>2022</v>
      </c>
      <c r="G72" s="11">
        <v>2023</v>
      </c>
      <c r="H72" s="4">
        <v>1000</v>
      </c>
      <c r="I72" s="4">
        <v>100</v>
      </c>
      <c r="J72" s="4">
        <v>940</v>
      </c>
      <c r="K72" s="11" t="s">
        <v>871</v>
      </c>
      <c r="L72" s="13" t="s">
        <v>782</v>
      </c>
      <c r="M72" s="13" t="s">
        <v>540</v>
      </c>
      <c r="N72" s="6">
        <v>0.05</v>
      </c>
    </row>
    <row r="73" spans="1:14" ht="42.75" x14ac:dyDescent="0.25">
      <c r="A73" s="10">
        <v>69</v>
      </c>
      <c r="B73" s="11" t="s">
        <v>504</v>
      </c>
      <c r="C73" s="10" t="s">
        <v>56</v>
      </c>
      <c r="D73" s="11" t="s">
        <v>342</v>
      </c>
      <c r="E73" s="12" t="s">
        <v>254</v>
      </c>
      <c r="F73" s="11">
        <v>2022</v>
      </c>
      <c r="G73" s="11">
        <v>2023</v>
      </c>
      <c r="H73" s="4">
        <v>1600</v>
      </c>
      <c r="I73" s="4">
        <v>800</v>
      </c>
      <c r="J73" s="4">
        <v>1598.4370449999999</v>
      </c>
      <c r="K73" s="11" t="s">
        <v>590</v>
      </c>
      <c r="L73" s="13" t="s">
        <v>692</v>
      </c>
      <c r="M73" s="13" t="s">
        <v>641</v>
      </c>
      <c r="N73" s="6">
        <v>0.15</v>
      </c>
    </row>
    <row r="74" spans="1:14" ht="28.5" x14ac:dyDescent="0.25">
      <c r="A74" s="10">
        <v>70</v>
      </c>
      <c r="B74" s="11" t="s">
        <v>504</v>
      </c>
      <c r="C74" s="10" t="s">
        <v>45</v>
      </c>
      <c r="D74" s="11" t="s">
        <v>343</v>
      </c>
      <c r="E74" s="12" t="s">
        <v>255</v>
      </c>
      <c r="F74" s="11">
        <v>2022</v>
      </c>
      <c r="G74" s="11">
        <v>2023</v>
      </c>
      <c r="H74" s="4">
        <v>500</v>
      </c>
      <c r="I74" s="4">
        <v>150</v>
      </c>
      <c r="J74" s="4">
        <v>498.33518700000002</v>
      </c>
      <c r="K74" s="11" t="s">
        <v>870</v>
      </c>
      <c r="L74" s="13" t="s">
        <v>582</v>
      </c>
      <c r="M74" s="13" t="s">
        <v>547</v>
      </c>
      <c r="N74" s="17">
        <v>0.05</v>
      </c>
    </row>
    <row r="75" spans="1:14" ht="28.5" x14ac:dyDescent="0.25">
      <c r="A75" s="10">
        <v>71</v>
      </c>
      <c r="B75" s="11" t="s">
        <v>504</v>
      </c>
      <c r="C75" s="10" t="s">
        <v>45</v>
      </c>
      <c r="D75" s="11" t="s">
        <v>344</v>
      </c>
      <c r="E75" s="12" t="s">
        <v>256</v>
      </c>
      <c r="F75" s="11">
        <v>2022</v>
      </c>
      <c r="G75" s="11">
        <v>2023</v>
      </c>
      <c r="H75" s="4">
        <v>1693</v>
      </c>
      <c r="I75" s="4">
        <v>140</v>
      </c>
      <c r="J75" s="4">
        <v>1690.102093</v>
      </c>
      <c r="K75" s="11" t="s">
        <v>491</v>
      </c>
      <c r="L75" s="13" t="s">
        <v>494</v>
      </c>
      <c r="M75" s="13" t="s">
        <v>495</v>
      </c>
      <c r="N75" s="17">
        <v>0.05</v>
      </c>
    </row>
    <row r="76" spans="1:14" ht="28.5" x14ac:dyDescent="0.25">
      <c r="A76" s="10">
        <v>72</v>
      </c>
      <c r="B76" s="11" t="s">
        <v>504</v>
      </c>
      <c r="C76" s="10" t="s">
        <v>45</v>
      </c>
      <c r="D76" s="11" t="s">
        <v>345</v>
      </c>
      <c r="E76" s="12" t="s">
        <v>257</v>
      </c>
      <c r="F76" s="11">
        <v>2022</v>
      </c>
      <c r="G76" s="11">
        <v>2023</v>
      </c>
      <c r="H76" s="4">
        <v>1232.0999999999999</v>
      </c>
      <c r="I76" s="4">
        <v>120</v>
      </c>
      <c r="J76" s="4">
        <v>1228.568888</v>
      </c>
      <c r="K76" s="11" t="s">
        <v>869</v>
      </c>
      <c r="L76" s="13" t="s">
        <v>562</v>
      </c>
      <c r="M76" s="13" t="s">
        <v>547</v>
      </c>
      <c r="N76" s="17">
        <v>0.1</v>
      </c>
    </row>
    <row r="77" spans="1:14" ht="71.25" x14ac:dyDescent="0.25">
      <c r="A77" s="10">
        <v>73</v>
      </c>
      <c r="B77" s="11" t="s">
        <v>91</v>
      </c>
      <c r="C77" s="10" t="s">
        <v>45</v>
      </c>
      <c r="D77" s="11" t="s">
        <v>447</v>
      </c>
      <c r="E77" s="12" t="s">
        <v>614</v>
      </c>
      <c r="F77" s="11">
        <v>2022</v>
      </c>
      <c r="G77" s="11">
        <v>2023</v>
      </c>
      <c r="H77" s="4">
        <v>753.2</v>
      </c>
      <c r="I77" s="4">
        <v>100</v>
      </c>
      <c r="J77" s="4"/>
      <c r="K77" s="11" t="s">
        <v>91</v>
      </c>
      <c r="L77" s="13"/>
      <c r="M77" s="13"/>
      <c r="N77" s="16"/>
    </row>
    <row r="78" spans="1:14" ht="71.25" x14ac:dyDescent="0.25">
      <c r="A78" s="10">
        <v>74</v>
      </c>
      <c r="B78" s="11" t="s">
        <v>504</v>
      </c>
      <c r="C78" s="10" t="s">
        <v>63</v>
      </c>
      <c r="D78" s="11" t="s">
        <v>347</v>
      </c>
      <c r="E78" s="12" t="s">
        <v>258</v>
      </c>
      <c r="F78" s="11">
        <v>2022</v>
      </c>
      <c r="G78" s="11">
        <v>2022</v>
      </c>
      <c r="H78" s="4">
        <v>1900</v>
      </c>
      <c r="I78" s="4">
        <v>1900</v>
      </c>
      <c r="J78" s="4">
        <v>1900</v>
      </c>
      <c r="K78" s="11" t="s">
        <v>591</v>
      </c>
      <c r="L78" s="13" t="s">
        <v>687</v>
      </c>
      <c r="M78" s="13" t="s">
        <v>622</v>
      </c>
      <c r="N78" s="6">
        <v>1</v>
      </c>
    </row>
    <row r="79" spans="1:14" ht="42.75" x14ac:dyDescent="0.25">
      <c r="A79" s="10">
        <v>75</v>
      </c>
      <c r="B79" s="11" t="s">
        <v>504</v>
      </c>
      <c r="C79" s="10" t="s">
        <v>45</v>
      </c>
      <c r="D79" s="11" t="s">
        <v>348</v>
      </c>
      <c r="E79" s="12" t="s">
        <v>259</v>
      </c>
      <c r="F79" s="11">
        <v>2022</v>
      </c>
      <c r="G79" s="11">
        <v>2023</v>
      </c>
      <c r="H79" s="4">
        <v>6175</v>
      </c>
      <c r="I79" s="4">
        <v>300</v>
      </c>
      <c r="J79" s="4">
        <v>6082.9985770000003</v>
      </c>
      <c r="K79" s="11" t="s">
        <v>868</v>
      </c>
      <c r="L79" s="13" t="s">
        <v>519</v>
      </c>
      <c r="M79" s="13" t="s">
        <v>665</v>
      </c>
      <c r="N79" s="6">
        <v>0.05</v>
      </c>
    </row>
    <row r="80" spans="1:14" ht="42.75" x14ac:dyDescent="0.25">
      <c r="A80" s="10">
        <v>76</v>
      </c>
      <c r="B80" s="11" t="s">
        <v>530</v>
      </c>
      <c r="C80" s="11" t="s">
        <v>459</v>
      </c>
      <c r="D80" s="11" t="s">
        <v>349</v>
      </c>
      <c r="E80" s="12" t="s">
        <v>260</v>
      </c>
      <c r="F80" s="11">
        <v>2022</v>
      </c>
      <c r="G80" s="11">
        <v>2023</v>
      </c>
      <c r="H80" s="4">
        <v>6000</v>
      </c>
      <c r="I80" s="4">
        <v>1200</v>
      </c>
      <c r="J80" s="4">
        <v>2530.961366</v>
      </c>
      <c r="K80" s="11" t="s">
        <v>530</v>
      </c>
      <c r="L80" s="13"/>
      <c r="M80" s="13"/>
      <c r="N80" s="6">
        <v>0.21</v>
      </c>
    </row>
    <row r="81" spans="1:14" ht="57" x14ac:dyDescent="0.25">
      <c r="A81" s="10">
        <v>77</v>
      </c>
      <c r="B81" s="11" t="s">
        <v>504</v>
      </c>
      <c r="C81" s="10" t="s">
        <v>45</v>
      </c>
      <c r="D81" s="11" t="s">
        <v>351</v>
      </c>
      <c r="E81" s="12" t="s">
        <v>261</v>
      </c>
      <c r="F81" s="11">
        <v>2022</v>
      </c>
      <c r="G81" s="11">
        <v>2023</v>
      </c>
      <c r="H81" s="4">
        <v>3600</v>
      </c>
      <c r="I81" s="4">
        <v>200</v>
      </c>
      <c r="J81" s="4">
        <v>3377.4410440000001</v>
      </c>
      <c r="K81" s="11" t="s">
        <v>867</v>
      </c>
      <c r="L81" s="13" t="s">
        <v>616</v>
      </c>
      <c r="M81" s="13" t="s">
        <v>583</v>
      </c>
      <c r="N81" s="6">
        <v>0.1</v>
      </c>
    </row>
    <row r="82" spans="1:14" ht="57" x14ac:dyDescent="0.25">
      <c r="A82" s="10">
        <v>78</v>
      </c>
      <c r="B82" s="11" t="s">
        <v>504</v>
      </c>
      <c r="C82" s="10" t="s">
        <v>45</v>
      </c>
      <c r="D82" s="11" t="s">
        <v>352</v>
      </c>
      <c r="E82" s="12" t="s">
        <v>262</v>
      </c>
      <c r="F82" s="11">
        <v>2022</v>
      </c>
      <c r="G82" s="11">
        <v>2023</v>
      </c>
      <c r="H82" s="4">
        <v>2800</v>
      </c>
      <c r="I82" s="4">
        <v>400</v>
      </c>
      <c r="J82" s="4">
        <v>2798.9269650000001</v>
      </c>
      <c r="K82" s="11" t="s">
        <v>866</v>
      </c>
      <c r="L82" s="13" t="s">
        <v>622</v>
      </c>
      <c r="M82" s="13" t="s">
        <v>623</v>
      </c>
      <c r="N82" s="6">
        <v>7.0000000000000007E-2</v>
      </c>
    </row>
    <row r="83" spans="1:14" ht="57" x14ac:dyDescent="0.25">
      <c r="A83" s="10">
        <v>79</v>
      </c>
      <c r="B83" s="11" t="s">
        <v>524</v>
      </c>
      <c r="C83" s="10" t="s">
        <v>45</v>
      </c>
      <c r="D83" s="11" t="s">
        <v>353</v>
      </c>
      <c r="E83" s="12" t="s">
        <v>263</v>
      </c>
      <c r="F83" s="11">
        <v>2022</v>
      </c>
      <c r="G83" s="11">
        <v>2023</v>
      </c>
      <c r="H83" s="4">
        <v>2910</v>
      </c>
      <c r="I83" s="4">
        <v>200</v>
      </c>
      <c r="J83" s="4"/>
      <c r="K83" s="11" t="s">
        <v>524</v>
      </c>
      <c r="L83" s="13"/>
      <c r="M83" s="13"/>
      <c r="N83" s="16"/>
    </row>
    <row r="84" spans="1:14" ht="57" x14ac:dyDescent="0.25">
      <c r="A84" s="10">
        <v>80</v>
      </c>
      <c r="B84" s="11" t="s">
        <v>530</v>
      </c>
      <c r="C84" s="10" t="s">
        <v>45</v>
      </c>
      <c r="D84" s="11" t="s">
        <v>354</v>
      </c>
      <c r="E84" s="12" t="s">
        <v>264</v>
      </c>
      <c r="F84" s="11">
        <v>2022</v>
      </c>
      <c r="G84" s="11">
        <v>2023</v>
      </c>
      <c r="H84" s="4">
        <v>2860</v>
      </c>
      <c r="I84" s="4">
        <v>200</v>
      </c>
      <c r="J84" s="4"/>
      <c r="K84" s="11" t="s">
        <v>530</v>
      </c>
      <c r="L84" s="13"/>
      <c r="M84" s="13"/>
      <c r="N84" s="16"/>
    </row>
    <row r="85" spans="1:14" ht="42.75" x14ac:dyDescent="0.25">
      <c r="A85" s="10">
        <v>81</v>
      </c>
      <c r="B85" s="11" t="s">
        <v>504</v>
      </c>
      <c r="C85" s="10" t="s">
        <v>45</v>
      </c>
      <c r="D85" s="11" t="s">
        <v>355</v>
      </c>
      <c r="E85" s="12" t="s">
        <v>265</v>
      </c>
      <c r="F85" s="11">
        <v>2022</v>
      </c>
      <c r="G85" s="11">
        <v>2024</v>
      </c>
      <c r="H85" s="4">
        <v>4915.3999999999996</v>
      </c>
      <c r="I85" s="4">
        <v>600</v>
      </c>
      <c r="J85" s="4">
        <v>4657.1433020000004</v>
      </c>
      <c r="K85" s="11" t="s">
        <v>632</v>
      </c>
      <c r="L85" s="13" t="s">
        <v>625</v>
      </c>
      <c r="M85" s="13" t="s">
        <v>536</v>
      </c>
      <c r="N85" s="6">
        <v>0.05</v>
      </c>
    </row>
    <row r="86" spans="1:14" ht="57" x14ac:dyDescent="0.25">
      <c r="A86" s="10">
        <v>82</v>
      </c>
      <c r="B86" s="11" t="s">
        <v>504</v>
      </c>
      <c r="C86" s="10" t="s">
        <v>45</v>
      </c>
      <c r="D86" s="11" t="s">
        <v>356</v>
      </c>
      <c r="E86" s="12" t="s">
        <v>266</v>
      </c>
      <c r="F86" s="11">
        <v>2022</v>
      </c>
      <c r="G86" s="11">
        <v>2024</v>
      </c>
      <c r="H86" s="4">
        <v>4319.37</v>
      </c>
      <c r="I86" s="4">
        <v>200</v>
      </c>
      <c r="J86" s="4">
        <v>4319.3</v>
      </c>
      <c r="K86" s="11" t="s">
        <v>621</v>
      </c>
      <c r="L86" s="13" t="s">
        <v>624</v>
      </c>
      <c r="M86" s="13" t="s">
        <v>547</v>
      </c>
      <c r="N86" s="6">
        <v>0.15</v>
      </c>
    </row>
    <row r="87" spans="1:14" ht="57" x14ac:dyDescent="0.25">
      <c r="A87" s="10">
        <v>83</v>
      </c>
      <c r="B87" s="11" t="s">
        <v>504</v>
      </c>
      <c r="C87" s="10" t="s">
        <v>63</v>
      </c>
      <c r="D87" s="11" t="s">
        <v>357</v>
      </c>
      <c r="E87" s="12" t="s">
        <v>267</v>
      </c>
      <c r="F87" s="11">
        <v>2022</v>
      </c>
      <c r="G87" s="11">
        <v>2023</v>
      </c>
      <c r="H87" s="4">
        <v>4600</v>
      </c>
      <c r="I87" s="4">
        <v>920</v>
      </c>
      <c r="J87" s="4">
        <v>4594.6218159999999</v>
      </c>
      <c r="K87" s="11" t="s">
        <v>865</v>
      </c>
      <c r="L87" s="13" t="s">
        <v>662</v>
      </c>
      <c r="M87" s="13" t="s">
        <v>663</v>
      </c>
      <c r="N87" s="6">
        <v>1</v>
      </c>
    </row>
    <row r="88" spans="1:14" ht="42.75" x14ac:dyDescent="0.25">
      <c r="A88" s="10">
        <v>84</v>
      </c>
      <c r="B88" s="11" t="s">
        <v>504</v>
      </c>
      <c r="C88" s="10" t="s">
        <v>56</v>
      </c>
      <c r="D88" s="11" t="s">
        <v>359</v>
      </c>
      <c r="E88" s="12" t="s">
        <v>268</v>
      </c>
      <c r="F88" s="11">
        <v>2022</v>
      </c>
      <c r="G88" s="11">
        <v>2023</v>
      </c>
      <c r="H88" s="4">
        <v>2250</v>
      </c>
      <c r="I88" s="4">
        <v>190</v>
      </c>
      <c r="J88" s="4">
        <v>2249.5342369999998</v>
      </c>
      <c r="K88" s="11" t="s">
        <v>863</v>
      </c>
      <c r="L88" s="13" t="s">
        <v>656</v>
      </c>
      <c r="M88" s="13" t="s">
        <v>652</v>
      </c>
      <c r="N88" s="6">
        <v>0.25</v>
      </c>
    </row>
    <row r="89" spans="1:14" ht="42.75" x14ac:dyDescent="0.25">
      <c r="A89" s="10">
        <v>85</v>
      </c>
      <c r="B89" s="11" t="s">
        <v>504</v>
      </c>
      <c r="C89" s="10" t="s">
        <v>56</v>
      </c>
      <c r="D89" s="11" t="s">
        <v>360</v>
      </c>
      <c r="E89" s="12" t="s">
        <v>465</v>
      </c>
      <c r="F89" s="11">
        <v>2022</v>
      </c>
      <c r="G89" s="11">
        <v>2023</v>
      </c>
      <c r="H89" s="4">
        <v>2882.7</v>
      </c>
      <c r="I89" s="4">
        <v>140</v>
      </c>
      <c r="J89" s="4">
        <v>2871.2103029999998</v>
      </c>
      <c r="K89" s="11" t="s">
        <v>864</v>
      </c>
      <c r="L89" s="13" t="s">
        <v>582</v>
      </c>
      <c r="M89" s="13" t="s">
        <v>534</v>
      </c>
      <c r="N89" s="17">
        <v>0.25</v>
      </c>
    </row>
    <row r="90" spans="1:14" ht="42.75" x14ac:dyDescent="0.25">
      <c r="A90" s="10">
        <v>86</v>
      </c>
      <c r="B90" s="11" t="s">
        <v>504</v>
      </c>
      <c r="C90" s="10" t="s">
        <v>56</v>
      </c>
      <c r="D90" s="11" t="s">
        <v>362</v>
      </c>
      <c r="E90" s="12" t="s">
        <v>269</v>
      </c>
      <c r="F90" s="11">
        <v>2022</v>
      </c>
      <c r="G90" s="11">
        <v>2023</v>
      </c>
      <c r="H90" s="4">
        <v>2882.2</v>
      </c>
      <c r="I90" s="4">
        <v>1000</v>
      </c>
      <c r="J90" s="4">
        <v>2878.3</v>
      </c>
      <c r="K90" s="11" t="s">
        <v>595</v>
      </c>
      <c r="L90" s="13" t="s">
        <v>669</v>
      </c>
      <c r="M90" s="13" t="s">
        <v>670</v>
      </c>
      <c r="N90" s="6">
        <v>0.35</v>
      </c>
    </row>
    <row r="91" spans="1:14" ht="28.5" x14ac:dyDescent="0.25">
      <c r="A91" s="10">
        <v>87</v>
      </c>
      <c r="B91" s="11" t="s">
        <v>504</v>
      </c>
      <c r="C91" s="10" t="s">
        <v>56</v>
      </c>
      <c r="D91" s="11" t="s">
        <v>363</v>
      </c>
      <c r="E91" s="12" t="s">
        <v>270</v>
      </c>
      <c r="F91" s="11">
        <v>2022</v>
      </c>
      <c r="G91" s="11">
        <v>2023</v>
      </c>
      <c r="H91" s="4">
        <v>2882.2</v>
      </c>
      <c r="I91" s="4">
        <v>600</v>
      </c>
      <c r="J91" s="4">
        <v>2875.3452280000001</v>
      </c>
      <c r="K91" s="11" t="s">
        <v>596</v>
      </c>
      <c r="L91" s="13" t="s">
        <v>669</v>
      </c>
      <c r="M91" s="13" t="s">
        <v>540</v>
      </c>
      <c r="N91" s="6">
        <v>0.2</v>
      </c>
    </row>
    <row r="92" spans="1:14" ht="42.75" x14ac:dyDescent="0.25">
      <c r="A92" s="10">
        <v>88</v>
      </c>
      <c r="B92" s="11" t="s">
        <v>504</v>
      </c>
      <c r="C92" s="10" t="s">
        <v>56</v>
      </c>
      <c r="D92" s="11" t="s">
        <v>364</v>
      </c>
      <c r="E92" s="12" t="s">
        <v>271</v>
      </c>
      <c r="F92" s="11">
        <v>2022</v>
      </c>
      <c r="G92" s="11">
        <v>2023</v>
      </c>
      <c r="H92" s="4">
        <v>2882.7</v>
      </c>
      <c r="I92" s="4">
        <v>800</v>
      </c>
      <c r="J92" s="4">
        <v>2882.61951</v>
      </c>
      <c r="K92" s="11" t="s">
        <v>863</v>
      </c>
      <c r="L92" s="13" t="s">
        <v>627</v>
      </c>
      <c r="M92" s="13" t="s">
        <v>690</v>
      </c>
      <c r="N92" s="6">
        <v>0.3</v>
      </c>
    </row>
    <row r="93" spans="1:14" ht="28.5" x14ac:dyDescent="0.25">
      <c r="A93" s="10">
        <v>89</v>
      </c>
      <c r="B93" s="11" t="s">
        <v>504</v>
      </c>
      <c r="C93" s="10" t="s">
        <v>56</v>
      </c>
      <c r="D93" s="11" t="s">
        <v>365</v>
      </c>
      <c r="E93" s="12" t="s">
        <v>272</v>
      </c>
      <c r="F93" s="11">
        <v>2022</v>
      </c>
      <c r="G93" s="11">
        <v>2023</v>
      </c>
      <c r="H93" s="4">
        <v>2882.7</v>
      </c>
      <c r="I93" s="4">
        <v>160</v>
      </c>
      <c r="J93" s="4">
        <v>2824.6550050000001</v>
      </c>
      <c r="K93" s="11" t="s">
        <v>599</v>
      </c>
      <c r="L93" s="13" t="s">
        <v>625</v>
      </c>
      <c r="M93" s="13" t="s">
        <v>540</v>
      </c>
      <c r="N93" s="6">
        <v>0.25</v>
      </c>
    </row>
    <row r="94" spans="1:14" ht="42.75" x14ac:dyDescent="0.25">
      <c r="A94" s="10">
        <v>90</v>
      </c>
      <c r="B94" s="11" t="s">
        <v>504</v>
      </c>
      <c r="C94" s="10" t="s">
        <v>56</v>
      </c>
      <c r="D94" s="11" t="s">
        <v>366</v>
      </c>
      <c r="E94" s="12" t="s">
        <v>273</v>
      </c>
      <c r="F94" s="11">
        <v>2022</v>
      </c>
      <c r="G94" s="11">
        <v>2024</v>
      </c>
      <c r="H94" s="4">
        <v>2200</v>
      </c>
      <c r="I94" s="4">
        <v>800</v>
      </c>
      <c r="J94" s="4">
        <v>2135.7075519999999</v>
      </c>
      <c r="K94" s="11" t="s">
        <v>862</v>
      </c>
      <c r="L94" s="13" t="s">
        <v>760</v>
      </c>
      <c r="M94" s="13" t="s">
        <v>579</v>
      </c>
      <c r="N94" s="6">
        <v>0.2</v>
      </c>
    </row>
    <row r="95" spans="1:14" ht="42.75" x14ac:dyDescent="0.25">
      <c r="A95" s="10">
        <v>91</v>
      </c>
      <c r="B95" s="11" t="s">
        <v>504</v>
      </c>
      <c r="C95" s="10" t="s">
        <v>45</v>
      </c>
      <c r="D95" s="11" t="s">
        <v>367</v>
      </c>
      <c r="E95" s="12" t="s">
        <v>274</v>
      </c>
      <c r="F95" s="11">
        <v>2022</v>
      </c>
      <c r="G95" s="11">
        <v>2023</v>
      </c>
      <c r="H95" s="4">
        <v>3040</v>
      </c>
      <c r="I95" s="4">
        <v>180</v>
      </c>
      <c r="J95" s="4">
        <v>3023.1300860000001</v>
      </c>
      <c r="K95" s="11" t="s">
        <v>861</v>
      </c>
      <c r="L95" s="13" t="s">
        <v>533</v>
      </c>
      <c r="M95" s="13" t="s">
        <v>532</v>
      </c>
      <c r="N95" s="17">
        <v>0.05</v>
      </c>
    </row>
    <row r="96" spans="1:14" ht="42.75" x14ac:dyDescent="0.25">
      <c r="A96" s="10">
        <v>92</v>
      </c>
      <c r="B96" s="11" t="s">
        <v>504</v>
      </c>
      <c r="C96" s="10" t="s">
        <v>45</v>
      </c>
      <c r="D96" s="11" t="s">
        <v>368</v>
      </c>
      <c r="E96" s="12" t="s">
        <v>275</v>
      </c>
      <c r="F96" s="11">
        <v>2022</v>
      </c>
      <c r="G96" s="11">
        <v>2023</v>
      </c>
      <c r="H96" s="4">
        <v>2882</v>
      </c>
      <c r="I96" s="4">
        <v>160</v>
      </c>
      <c r="J96" s="4">
        <v>2447.3796929999999</v>
      </c>
      <c r="K96" s="11" t="s">
        <v>619</v>
      </c>
      <c r="L96" s="13" t="s">
        <v>618</v>
      </c>
      <c r="M96" s="13" t="s">
        <v>536</v>
      </c>
      <c r="N96" s="6">
        <v>0.15</v>
      </c>
    </row>
    <row r="97" spans="1:14" ht="42.75" x14ac:dyDescent="0.25">
      <c r="A97" s="10">
        <v>93</v>
      </c>
      <c r="B97" s="11" t="s">
        <v>504</v>
      </c>
      <c r="C97" s="10" t="s">
        <v>56</v>
      </c>
      <c r="D97" s="11" t="s">
        <v>369</v>
      </c>
      <c r="E97" s="12" t="s">
        <v>276</v>
      </c>
      <c r="F97" s="11">
        <v>2022</v>
      </c>
      <c r="G97" s="11">
        <v>2023</v>
      </c>
      <c r="H97" s="4">
        <v>3026</v>
      </c>
      <c r="I97" s="4">
        <v>239.6</v>
      </c>
      <c r="J97" s="4">
        <v>2710</v>
      </c>
      <c r="K97" s="11" t="s">
        <v>860</v>
      </c>
      <c r="L97" s="13" t="s">
        <v>688</v>
      </c>
      <c r="M97" s="13" t="s">
        <v>536</v>
      </c>
      <c r="N97" s="6">
        <v>0.1</v>
      </c>
    </row>
    <row r="98" spans="1:14" ht="42.75" x14ac:dyDescent="0.25">
      <c r="A98" s="10">
        <v>94</v>
      </c>
      <c r="B98" s="11" t="s">
        <v>504</v>
      </c>
      <c r="C98" s="10" t="s">
        <v>45</v>
      </c>
      <c r="D98" s="11" t="s">
        <v>370</v>
      </c>
      <c r="E98" s="12" t="s">
        <v>277</v>
      </c>
      <c r="F98" s="11">
        <v>2022</v>
      </c>
      <c r="G98" s="11">
        <v>2023</v>
      </c>
      <c r="H98" s="4">
        <v>2094</v>
      </c>
      <c r="I98" s="4">
        <v>209.4</v>
      </c>
      <c r="J98" s="4">
        <v>2083.811346</v>
      </c>
      <c r="K98" s="11" t="s">
        <v>859</v>
      </c>
      <c r="L98" s="13" t="s">
        <v>815</v>
      </c>
      <c r="M98" s="13" t="s">
        <v>532</v>
      </c>
      <c r="N98" s="6">
        <v>0.05</v>
      </c>
    </row>
    <row r="99" spans="1:14" ht="28.5" x14ac:dyDescent="0.25">
      <c r="A99" s="10">
        <v>95</v>
      </c>
      <c r="B99" s="11" t="s">
        <v>504</v>
      </c>
      <c r="C99" s="10" t="s">
        <v>56</v>
      </c>
      <c r="D99" s="11" t="s">
        <v>371</v>
      </c>
      <c r="E99" s="12" t="s">
        <v>123</v>
      </c>
      <c r="F99" s="11">
        <v>2022</v>
      </c>
      <c r="G99" s="11">
        <v>2023</v>
      </c>
      <c r="H99" s="4">
        <v>2000</v>
      </c>
      <c r="I99" s="4">
        <v>160</v>
      </c>
      <c r="J99" s="4">
        <v>2000</v>
      </c>
      <c r="K99" s="11" t="s">
        <v>602</v>
      </c>
      <c r="L99" s="13" t="s">
        <v>643</v>
      </c>
      <c r="M99" s="13" t="s">
        <v>644</v>
      </c>
      <c r="N99" s="6">
        <v>0.08</v>
      </c>
    </row>
    <row r="100" spans="1:14" ht="28.5" x14ac:dyDescent="0.25">
      <c r="A100" s="10">
        <v>96</v>
      </c>
      <c r="B100" s="11" t="s">
        <v>504</v>
      </c>
      <c r="C100" s="10" t="s">
        <v>56</v>
      </c>
      <c r="D100" s="11" t="s">
        <v>372</v>
      </c>
      <c r="E100" s="12" t="s">
        <v>278</v>
      </c>
      <c r="F100" s="11">
        <v>2022</v>
      </c>
      <c r="G100" s="11">
        <v>2023</v>
      </c>
      <c r="H100" s="4">
        <v>1500</v>
      </c>
      <c r="I100" s="4">
        <v>200</v>
      </c>
      <c r="J100" s="4">
        <v>1499.6743710000001</v>
      </c>
      <c r="K100" s="11" t="s">
        <v>858</v>
      </c>
      <c r="L100" s="13" t="s">
        <v>783</v>
      </c>
      <c r="M100" s="13" t="s">
        <v>652</v>
      </c>
      <c r="N100" s="6">
        <v>0.05</v>
      </c>
    </row>
    <row r="101" spans="1:14" ht="42.75" x14ac:dyDescent="0.25">
      <c r="A101" s="10">
        <v>97</v>
      </c>
      <c r="B101" s="11" t="s">
        <v>504</v>
      </c>
      <c r="C101" s="10" t="s">
        <v>63</v>
      </c>
      <c r="D101" s="11" t="s">
        <v>373</v>
      </c>
      <c r="E101" s="12" t="s">
        <v>98</v>
      </c>
      <c r="F101" s="11">
        <v>2022</v>
      </c>
      <c r="G101" s="11">
        <v>2023</v>
      </c>
      <c r="H101" s="4">
        <v>2882.8</v>
      </c>
      <c r="I101" s="4">
        <v>288.3</v>
      </c>
      <c r="J101" s="4">
        <v>2519.4095069999998</v>
      </c>
      <c r="K101" s="11" t="s">
        <v>678</v>
      </c>
      <c r="L101" s="13" t="s">
        <v>718</v>
      </c>
      <c r="M101" s="13" t="s">
        <v>719</v>
      </c>
      <c r="N101" s="6">
        <v>0.05</v>
      </c>
    </row>
    <row r="102" spans="1:14" ht="42.75" x14ac:dyDescent="0.25">
      <c r="A102" s="10">
        <v>98</v>
      </c>
      <c r="B102" s="11" t="s">
        <v>504</v>
      </c>
      <c r="C102" s="10" t="s">
        <v>63</v>
      </c>
      <c r="D102" s="11" t="s">
        <v>374</v>
      </c>
      <c r="E102" s="12" t="s">
        <v>279</v>
      </c>
      <c r="F102" s="11">
        <v>2022</v>
      </c>
      <c r="G102" s="11">
        <v>2023</v>
      </c>
      <c r="H102" s="4">
        <v>2882.8</v>
      </c>
      <c r="I102" s="4">
        <v>288.3</v>
      </c>
      <c r="J102" s="4">
        <v>2798.2205749999998</v>
      </c>
      <c r="K102" s="11" t="s">
        <v>857</v>
      </c>
      <c r="L102" s="13" t="s">
        <v>707</v>
      </c>
      <c r="M102" s="13" t="s">
        <v>743</v>
      </c>
      <c r="N102" s="6">
        <v>0.1</v>
      </c>
    </row>
    <row r="103" spans="1:14" ht="28.5" x14ac:dyDescent="0.25">
      <c r="A103" s="10">
        <v>99</v>
      </c>
      <c r="B103" s="11" t="s">
        <v>504</v>
      </c>
      <c r="C103" s="10" t="s">
        <v>45</v>
      </c>
      <c r="D103" s="11" t="s">
        <v>375</v>
      </c>
      <c r="E103" s="12" t="s">
        <v>280</v>
      </c>
      <c r="F103" s="11">
        <v>2022</v>
      </c>
      <c r="G103" s="11">
        <v>2023</v>
      </c>
      <c r="H103" s="4">
        <v>4168.6000000000004</v>
      </c>
      <c r="I103" s="4">
        <v>1850</v>
      </c>
      <c r="J103" s="4">
        <v>3789.9508989999999</v>
      </c>
      <c r="K103" s="11" t="s">
        <v>856</v>
      </c>
      <c r="L103" s="13" t="s">
        <v>544</v>
      </c>
      <c r="M103" s="13" t="s">
        <v>516</v>
      </c>
      <c r="N103" s="6">
        <v>0.4</v>
      </c>
    </row>
    <row r="104" spans="1:14" ht="28.5" x14ac:dyDescent="0.25">
      <c r="A104" s="10">
        <v>100</v>
      </c>
      <c r="B104" s="11" t="s">
        <v>504</v>
      </c>
      <c r="C104" s="10" t="s">
        <v>56</v>
      </c>
      <c r="D104" s="11" t="s">
        <v>376</v>
      </c>
      <c r="E104" s="12" t="s">
        <v>281</v>
      </c>
      <c r="F104" s="11">
        <v>2022</v>
      </c>
      <c r="G104" s="11">
        <v>2023</v>
      </c>
      <c r="H104" s="4">
        <v>3261</v>
      </c>
      <c r="I104" s="4">
        <v>800</v>
      </c>
      <c r="J104" s="4">
        <v>2800.5976930000002</v>
      </c>
      <c r="K104" s="11" t="s">
        <v>855</v>
      </c>
      <c r="L104" s="13" t="s">
        <v>616</v>
      </c>
      <c r="M104" s="13" t="s">
        <v>653</v>
      </c>
      <c r="N104" s="6">
        <v>0.5</v>
      </c>
    </row>
    <row r="105" spans="1:14" ht="42.75" x14ac:dyDescent="0.25">
      <c r="A105" s="10">
        <v>101</v>
      </c>
      <c r="B105" s="11" t="s">
        <v>504</v>
      </c>
      <c r="C105" s="10" t="s">
        <v>45</v>
      </c>
      <c r="D105" s="11" t="s">
        <v>377</v>
      </c>
      <c r="E105" s="12" t="s">
        <v>282</v>
      </c>
      <c r="F105" s="11">
        <v>2022</v>
      </c>
      <c r="G105" s="11">
        <v>2024</v>
      </c>
      <c r="H105" s="4">
        <v>3750</v>
      </c>
      <c r="I105" s="4">
        <v>100</v>
      </c>
      <c r="J105" s="4">
        <v>3667</v>
      </c>
      <c r="K105" s="11" t="s">
        <v>606</v>
      </c>
      <c r="L105" s="13" t="s">
        <v>541</v>
      </c>
      <c r="M105" s="13" t="s">
        <v>633</v>
      </c>
      <c r="N105" s="6">
        <v>0.05</v>
      </c>
    </row>
    <row r="106" spans="1:14" ht="42.75" x14ac:dyDescent="0.25">
      <c r="A106" s="10">
        <v>102</v>
      </c>
      <c r="B106" s="11" t="s">
        <v>504</v>
      </c>
      <c r="C106" s="10" t="s">
        <v>45</v>
      </c>
      <c r="D106" s="11" t="s">
        <v>378</v>
      </c>
      <c r="E106" s="12" t="s">
        <v>283</v>
      </c>
      <c r="F106" s="11">
        <v>2022</v>
      </c>
      <c r="G106" s="11">
        <v>2024</v>
      </c>
      <c r="H106" s="4">
        <v>4154</v>
      </c>
      <c r="I106" s="4">
        <v>1000</v>
      </c>
      <c r="J106" s="4">
        <v>4010.5073470000002</v>
      </c>
      <c r="K106" s="11" t="s">
        <v>854</v>
      </c>
      <c r="L106" s="13" t="s">
        <v>554</v>
      </c>
      <c r="M106" s="13" t="s">
        <v>555</v>
      </c>
      <c r="N106" s="17">
        <v>0.1</v>
      </c>
    </row>
    <row r="107" spans="1:14" ht="28.5" x14ac:dyDescent="0.25">
      <c r="A107" s="10">
        <v>103</v>
      </c>
      <c r="B107" s="11" t="s">
        <v>504</v>
      </c>
      <c r="C107" s="10" t="s">
        <v>63</v>
      </c>
      <c r="D107" s="11" t="s">
        <v>379</v>
      </c>
      <c r="E107" s="12" t="s">
        <v>284</v>
      </c>
      <c r="F107" s="11">
        <v>2022</v>
      </c>
      <c r="G107" s="11">
        <v>2023</v>
      </c>
      <c r="H107" s="4">
        <v>4452.6000000000004</v>
      </c>
      <c r="I107" s="4">
        <v>100</v>
      </c>
      <c r="J107" s="4">
        <v>4449.3608029999996</v>
      </c>
      <c r="K107" s="11" t="s">
        <v>592</v>
      </c>
      <c r="L107" s="13" t="s">
        <v>681</v>
      </c>
      <c r="M107" s="13" t="s">
        <v>563</v>
      </c>
      <c r="N107" s="6">
        <v>0.05</v>
      </c>
    </row>
    <row r="108" spans="1:14" ht="42.75" x14ac:dyDescent="0.25">
      <c r="A108" s="10">
        <v>104</v>
      </c>
      <c r="B108" s="11" t="s">
        <v>504</v>
      </c>
      <c r="C108" s="10" t="s">
        <v>63</v>
      </c>
      <c r="D108" s="11" t="s">
        <v>380</v>
      </c>
      <c r="E108" s="12" t="s">
        <v>285</v>
      </c>
      <c r="F108" s="11">
        <v>2022</v>
      </c>
      <c r="G108" s="11">
        <v>2023</v>
      </c>
      <c r="H108" s="4">
        <v>4154</v>
      </c>
      <c r="I108" s="4">
        <v>400</v>
      </c>
      <c r="J108" s="4">
        <v>4141.2990159999999</v>
      </c>
      <c r="K108" s="11" t="s">
        <v>750</v>
      </c>
      <c r="L108" s="13" t="s">
        <v>769</v>
      </c>
      <c r="M108" s="13" t="s">
        <v>579</v>
      </c>
      <c r="N108" s="6">
        <v>0.05</v>
      </c>
    </row>
    <row r="109" spans="1:14" ht="42.75" x14ac:dyDescent="0.25">
      <c r="A109" s="10">
        <v>105</v>
      </c>
      <c r="B109" s="11" t="s">
        <v>504</v>
      </c>
      <c r="C109" s="10" t="s">
        <v>63</v>
      </c>
      <c r="D109" s="11" t="s">
        <v>381</v>
      </c>
      <c r="E109" s="12" t="s">
        <v>286</v>
      </c>
      <c r="F109" s="11">
        <v>2022</v>
      </c>
      <c r="G109" s="11">
        <v>2023</v>
      </c>
      <c r="H109" s="4">
        <v>4154</v>
      </c>
      <c r="I109" s="4">
        <v>276.39999999999998</v>
      </c>
      <c r="J109" s="4">
        <v>4134.2003670000004</v>
      </c>
      <c r="K109" s="11" t="s">
        <v>853</v>
      </c>
      <c r="L109" s="13" t="s">
        <v>768</v>
      </c>
      <c r="M109" s="13" t="s">
        <v>495</v>
      </c>
      <c r="N109" s="6">
        <v>0.05</v>
      </c>
    </row>
    <row r="110" spans="1:14" ht="28.5" x14ac:dyDescent="0.25">
      <c r="A110" s="10">
        <v>106</v>
      </c>
      <c r="B110" s="11" t="s">
        <v>504</v>
      </c>
      <c r="C110" s="10" t="s">
        <v>56</v>
      </c>
      <c r="D110" s="11" t="s">
        <v>382</v>
      </c>
      <c r="E110" s="12" t="s">
        <v>287</v>
      </c>
      <c r="F110" s="11">
        <v>2022</v>
      </c>
      <c r="G110" s="11">
        <v>2023</v>
      </c>
      <c r="H110" s="4">
        <v>4154</v>
      </c>
      <c r="I110" s="4">
        <v>1163.3</v>
      </c>
      <c r="J110" s="4">
        <v>4095.3071850000001</v>
      </c>
      <c r="K110" s="11" t="s">
        <v>852</v>
      </c>
      <c r="L110" s="13" t="s">
        <v>643</v>
      </c>
      <c r="M110" s="13" t="s">
        <v>791</v>
      </c>
      <c r="N110" s="6">
        <v>0.4</v>
      </c>
    </row>
    <row r="111" spans="1:14" ht="42.75" x14ac:dyDescent="0.25">
      <c r="A111" s="10">
        <v>107</v>
      </c>
      <c r="B111" s="11" t="s">
        <v>605</v>
      </c>
      <c r="C111" s="10" t="s">
        <v>63</v>
      </c>
      <c r="D111" s="11" t="s">
        <v>383</v>
      </c>
      <c r="E111" s="12" t="s">
        <v>288</v>
      </c>
      <c r="F111" s="11">
        <v>2022</v>
      </c>
      <c r="G111" s="11">
        <v>2023</v>
      </c>
      <c r="H111" s="4">
        <v>3200</v>
      </c>
      <c r="I111" s="4">
        <v>200</v>
      </c>
      <c r="J111" s="4">
        <v>3199.6525670000001</v>
      </c>
      <c r="K111" s="11" t="s">
        <v>812</v>
      </c>
      <c r="L111" s="13"/>
      <c r="M111" s="13"/>
      <c r="N111" s="6"/>
    </row>
    <row r="112" spans="1:14" ht="42.75" x14ac:dyDescent="0.25">
      <c r="A112" s="10">
        <v>108</v>
      </c>
      <c r="B112" s="11" t="s">
        <v>504</v>
      </c>
      <c r="C112" s="10" t="s">
        <v>63</v>
      </c>
      <c r="D112" s="11" t="s">
        <v>384</v>
      </c>
      <c r="E112" s="12" t="s">
        <v>289</v>
      </c>
      <c r="F112" s="11">
        <v>2022</v>
      </c>
      <c r="G112" s="11">
        <v>2023</v>
      </c>
      <c r="H112" s="4">
        <v>3000</v>
      </c>
      <c r="I112" s="4">
        <v>1200</v>
      </c>
      <c r="J112" s="4">
        <v>2854.0022669999998</v>
      </c>
      <c r="K112" s="11" t="s">
        <v>851</v>
      </c>
      <c r="L112" s="13" t="s">
        <v>661</v>
      </c>
      <c r="M112" s="13" t="s">
        <v>534</v>
      </c>
      <c r="N112" s="6">
        <v>0.1</v>
      </c>
    </row>
    <row r="113" spans="1:14" ht="42.75" x14ac:dyDescent="0.25">
      <c r="A113" s="10">
        <v>109</v>
      </c>
      <c r="B113" s="11" t="s">
        <v>504</v>
      </c>
      <c r="C113" s="10" t="s">
        <v>63</v>
      </c>
      <c r="D113" s="11" t="s">
        <v>385</v>
      </c>
      <c r="E113" s="12" t="s">
        <v>290</v>
      </c>
      <c r="F113" s="11">
        <v>2022</v>
      </c>
      <c r="G113" s="11">
        <v>2023</v>
      </c>
      <c r="H113" s="4">
        <v>3000</v>
      </c>
      <c r="I113" s="4">
        <v>1200</v>
      </c>
      <c r="J113" s="4">
        <v>2769.8318089999998</v>
      </c>
      <c r="K113" s="11" t="s">
        <v>521</v>
      </c>
      <c r="L113" s="13" t="s">
        <v>525</v>
      </c>
      <c r="M113" s="13" t="s">
        <v>536</v>
      </c>
      <c r="N113" s="6">
        <v>0.1</v>
      </c>
    </row>
    <row r="114" spans="1:14" ht="42.75" x14ac:dyDescent="0.25">
      <c r="A114" s="10">
        <v>110</v>
      </c>
      <c r="B114" s="11" t="s">
        <v>504</v>
      </c>
      <c r="C114" s="10" t="s">
        <v>45</v>
      </c>
      <c r="D114" s="11" t="s">
        <v>386</v>
      </c>
      <c r="E114" s="12" t="s">
        <v>291</v>
      </c>
      <c r="F114" s="11">
        <v>2022</v>
      </c>
      <c r="G114" s="11">
        <v>2022</v>
      </c>
      <c r="H114" s="4">
        <v>2000</v>
      </c>
      <c r="I114" s="4">
        <v>2000</v>
      </c>
      <c r="J114" s="4">
        <v>1699.5906010000001</v>
      </c>
      <c r="K114" s="11" t="s">
        <v>850</v>
      </c>
      <c r="L114" s="13" t="s">
        <v>492</v>
      </c>
      <c r="M114" s="13" t="s">
        <v>493</v>
      </c>
      <c r="N114" s="17">
        <v>0.05</v>
      </c>
    </row>
    <row r="115" spans="1:14" ht="28.5" x14ac:dyDescent="0.25">
      <c r="A115" s="10">
        <v>111</v>
      </c>
      <c r="B115" s="11" t="s">
        <v>504</v>
      </c>
      <c r="C115" s="10" t="s">
        <v>63</v>
      </c>
      <c r="D115" s="11" t="s">
        <v>387</v>
      </c>
      <c r="E115" s="12" t="s">
        <v>292</v>
      </c>
      <c r="F115" s="11">
        <v>2022</v>
      </c>
      <c r="G115" s="11">
        <v>2023</v>
      </c>
      <c r="H115" s="4">
        <v>1522.7</v>
      </c>
      <c r="I115" s="4">
        <v>100</v>
      </c>
      <c r="J115" s="4">
        <v>1520.9445350000001</v>
      </c>
      <c r="K115" s="11" t="s">
        <v>849</v>
      </c>
      <c r="L115" s="13" t="s">
        <v>745</v>
      </c>
      <c r="M115" s="13" t="s">
        <v>540</v>
      </c>
      <c r="N115" s="6">
        <v>0.17</v>
      </c>
    </row>
    <row r="116" spans="1:14" ht="28.5" x14ac:dyDescent="0.25">
      <c r="A116" s="10">
        <v>112</v>
      </c>
      <c r="B116" s="11" t="s">
        <v>504</v>
      </c>
      <c r="C116" s="10" t="s">
        <v>45</v>
      </c>
      <c r="D116" s="11" t="s">
        <v>388</v>
      </c>
      <c r="E116" s="12" t="s">
        <v>293</v>
      </c>
      <c r="F116" s="11">
        <v>2022</v>
      </c>
      <c r="G116" s="11">
        <v>2024</v>
      </c>
      <c r="H116" s="4">
        <v>1563.04</v>
      </c>
      <c r="I116" s="4">
        <v>200</v>
      </c>
      <c r="J116" s="4">
        <v>1485.939392</v>
      </c>
      <c r="K116" s="11" t="s">
        <v>848</v>
      </c>
      <c r="L116" s="13" t="s">
        <v>575</v>
      </c>
      <c r="M116" s="13" t="s">
        <v>628</v>
      </c>
      <c r="N116" s="17">
        <v>0.15</v>
      </c>
    </row>
    <row r="117" spans="1:14" ht="42.75" x14ac:dyDescent="0.25">
      <c r="A117" s="10">
        <v>113</v>
      </c>
      <c r="B117" s="11" t="s">
        <v>504</v>
      </c>
      <c r="C117" s="10" t="s">
        <v>56</v>
      </c>
      <c r="D117" s="11" t="s">
        <v>361</v>
      </c>
      <c r="E117" s="12" t="s">
        <v>294</v>
      </c>
      <c r="F117" s="11">
        <v>2022</v>
      </c>
      <c r="G117" s="11">
        <v>2023</v>
      </c>
      <c r="H117" s="4">
        <v>1926.8</v>
      </c>
      <c r="I117" s="4">
        <v>160</v>
      </c>
      <c r="J117" s="4">
        <v>1898.8784479999999</v>
      </c>
      <c r="K117" s="11" t="s">
        <v>847</v>
      </c>
      <c r="L117" s="13" t="s">
        <v>625</v>
      </c>
      <c r="M117" s="13" t="s">
        <v>583</v>
      </c>
      <c r="N117" s="6">
        <v>0.1</v>
      </c>
    </row>
    <row r="118" spans="1:14" ht="28.5" x14ac:dyDescent="0.25">
      <c r="A118" s="10">
        <v>114</v>
      </c>
      <c r="B118" s="11" t="s">
        <v>504</v>
      </c>
      <c r="C118" s="10" t="s">
        <v>56</v>
      </c>
      <c r="D118" s="11" t="s">
        <v>389</v>
      </c>
      <c r="E118" s="12" t="s">
        <v>295</v>
      </c>
      <c r="F118" s="11">
        <v>2022</v>
      </c>
      <c r="G118" s="11">
        <v>2023</v>
      </c>
      <c r="H118" s="4">
        <v>2200</v>
      </c>
      <c r="I118" s="4">
        <v>800</v>
      </c>
      <c r="J118" s="4">
        <v>1909.8332230000001</v>
      </c>
      <c r="K118" s="11" t="s">
        <v>846</v>
      </c>
      <c r="L118" s="13" t="s">
        <v>604</v>
      </c>
      <c r="M118" s="13" t="s">
        <v>644</v>
      </c>
      <c r="N118" s="6">
        <v>0.45</v>
      </c>
    </row>
    <row r="119" spans="1:14" ht="28.5" x14ac:dyDescent="0.25">
      <c r="A119" s="10">
        <v>115</v>
      </c>
      <c r="B119" s="11" t="s">
        <v>504</v>
      </c>
      <c r="C119" s="10" t="s">
        <v>56</v>
      </c>
      <c r="D119" s="11" t="s">
        <v>391</v>
      </c>
      <c r="E119" s="12" t="s">
        <v>296</v>
      </c>
      <c r="F119" s="11">
        <v>2022</v>
      </c>
      <c r="G119" s="11">
        <v>2023</v>
      </c>
      <c r="H119" s="4">
        <v>2000</v>
      </c>
      <c r="I119" s="4">
        <v>200</v>
      </c>
      <c r="J119" s="4">
        <v>1949.1884500000001</v>
      </c>
      <c r="K119" s="11" t="s">
        <v>845</v>
      </c>
      <c r="L119" s="13" t="s">
        <v>734</v>
      </c>
      <c r="M119" s="13" t="s">
        <v>748</v>
      </c>
      <c r="N119" s="6">
        <v>0.1</v>
      </c>
    </row>
    <row r="120" spans="1:14" ht="42.75" x14ac:dyDescent="0.25">
      <c r="A120" s="10">
        <v>116</v>
      </c>
      <c r="B120" s="11" t="s">
        <v>504</v>
      </c>
      <c r="C120" s="10" t="s">
        <v>56</v>
      </c>
      <c r="D120" s="11" t="s">
        <v>393</v>
      </c>
      <c r="E120" s="12" t="s">
        <v>297</v>
      </c>
      <c r="F120" s="11">
        <v>2022</v>
      </c>
      <c r="G120" s="11">
        <v>2023</v>
      </c>
      <c r="H120" s="4">
        <v>4154</v>
      </c>
      <c r="I120" s="4">
        <v>1000</v>
      </c>
      <c r="J120" s="4">
        <v>3976.4772379999999</v>
      </c>
      <c r="K120" s="11" t="s">
        <v>844</v>
      </c>
      <c r="L120" s="13" t="s">
        <v>567</v>
      </c>
      <c r="M120" s="13" t="s">
        <v>536</v>
      </c>
      <c r="N120" s="6">
        <v>0.4</v>
      </c>
    </row>
    <row r="121" spans="1:14" ht="28.5" x14ac:dyDescent="0.25">
      <c r="A121" s="10">
        <v>117</v>
      </c>
      <c r="B121" s="11" t="s">
        <v>504</v>
      </c>
      <c r="C121" s="10" t="s">
        <v>56</v>
      </c>
      <c r="D121" s="11" t="s">
        <v>392</v>
      </c>
      <c r="E121" s="12" t="s">
        <v>298</v>
      </c>
      <c r="F121" s="11">
        <v>2022</v>
      </c>
      <c r="G121" s="11">
        <v>2023</v>
      </c>
      <c r="H121" s="4">
        <v>2882.2</v>
      </c>
      <c r="I121" s="4">
        <v>120</v>
      </c>
      <c r="J121" s="18">
        <v>2868.4</v>
      </c>
      <c r="K121" s="11" t="s">
        <v>597</v>
      </c>
      <c r="L121" s="13" t="s">
        <v>576</v>
      </c>
      <c r="M121" s="13" t="s">
        <v>532</v>
      </c>
      <c r="N121" s="6">
        <v>0.1</v>
      </c>
    </row>
    <row r="122" spans="1:14" ht="42.75" x14ac:dyDescent="0.25">
      <c r="A122" s="10">
        <v>118</v>
      </c>
      <c r="B122" s="11" t="s">
        <v>504</v>
      </c>
      <c r="C122" s="10" t="s">
        <v>56</v>
      </c>
      <c r="D122" s="11" t="s">
        <v>394</v>
      </c>
      <c r="E122" s="12" t="s">
        <v>299</v>
      </c>
      <c r="F122" s="11">
        <v>2022</v>
      </c>
      <c r="G122" s="11">
        <v>2022</v>
      </c>
      <c r="H122" s="4">
        <v>400</v>
      </c>
      <c r="I122" s="4">
        <v>400</v>
      </c>
      <c r="J122" s="4">
        <v>391.02511600000003</v>
      </c>
      <c r="K122" s="11" t="s">
        <v>843</v>
      </c>
      <c r="L122" s="13" t="s">
        <v>543</v>
      </c>
      <c r="M122" s="13" t="s">
        <v>645</v>
      </c>
      <c r="N122" s="6">
        <v>0.65</v>
      </c>
    </row>
    <row r="123" spans="1:14" ht="42.75" x14ac:dyDescent="0.25">
      <c r="A123" s="10">
        <v>119</v>
      </c>
      <c r="B123" s="11" t="s">
        <v>504</v>
      </c>
      <c r="C123" s="10" t="s">
        <v>56</v>
      </c>
      <c r="D123" s="11" t="s">
        <v>395</v>
      </c>
      <c r="E123" s="12" t="s">
        <v>300</v>
      </c>
      <c r="F123" s="11">
        <v>2022</v>
      </c>
      <c r="G123" s="11">
        <v>2023</v>
      </c>
      <c r="H123" s="4">
        <v>400</v>
      </c>
      <c r="I123" s="4">
        <v>80</v>
      </c>
      <c r="J123" s="4">
        <v>400</v>
      </c>
      <c r="K123" s="13" t="s">
        <v>842</v>
      </c>
      <c r="L123" s="13" t="s">
        <v>646</v>
      </c>
      <c r="M123" s="13" t="s">
        <v>644</v>
      </c>
      <c r="N123" s="6">
        <v>0.1</v>
      </c>
    </row>
    <row r="124" spans="1:14" ht="28.5" x14ac:dyDescent="0.25">
      <c r="A124" s="10">
        <v>120</v>
      </c>
      <c r="B124" s="11" t="s">
        <v>504</v>
      </c>
      <c r="C124" s="10" t="s">
        <v>56</v>
      </c>
      <c r="D124" s="11" t="s">
        <v>396</v>
      </c>
      <c r="E124" s="12" t="s">
        <v>301</v>
      </c>
      <c r="F124" s="11">
        <v>2022</v>
      </c>
      <c r="G124" s="11">
        <v>2022</v>
      </c>
      <c r="H124" s="4">
        <v>400</v>
      </c>
      <c r="I124" s="4">
        <v>400</v>
      </c>
      <c r="J124" s="4">
        <v>393.88</v>
      </c>
      <c r="K124" s="11" t="s">
        <v>841</v>
      </c>
      <c r="L124" s="13" t="s">
        <v>567</v>
      </c>
      <c r="M124" s="13" t="s">
        <v>647</v>
      </c>
      <c r="N124" s="6">
        <v>0.25</v>
      </c>
    </row>
    <row r="125" spans="1:14" ht="42.75" x14ac:dyDescent="0.25">
      <c r="A125" s="10">
        <v>121</v>
      </c>
      <c r="B125" s="11" t="s">
        <v>504</v>
      </c>
      <c r="C125" s="10" t="s">
        <v>56</v>
      </c>
      <c r="D125" s="11" t="s">
        <v>397</v>
      </c>
      <c r="E125" s="12" t="s">
        <v>302</v>
      </c>
      <c r="F125" s="11">
        <v>2022</v>
      </c>
      <c r="G125" s="11">
        <v>2023</v>
      </c>
      <c r="H125" s="4">
        <v>850</v>
      </c>
      <c r="I125" s="4">
        <v>170</v>
      </c>
      <c r="J125" s="4">
        <v>803.90086799999995</v>
      </c>
      <c r="K125" s="11" t="s">
        <v>840</v>
      </c>
      <c r="L125" s="13" t="s">
        <v>793</v>
      </c>
      <c r="M125" s="13" t="s">
        <v>638</v>
      </c>
      <c r="N125" s="6">
        <v>0.43</v>
      </c>
    </row>
    <row r="126" spans="1:14" ht="42.75" x14ac:dyDescent="0.25">
      <c r="A126" s="10">
        <v>122</v>
      </c>
      <c r="B126" s="11" t="s">
        <v>504</v>
      </c>
      <c r="C126" s="10" t="s">
        <v>56</v>
      </c>
      <c r="D126" s="11" t="s">
        <v>398</v>
      </c>
      <c r="E126" s="12" t="s">
        <v>303</v>
      </c>
      <c r="F126" s="11">
        <v>2022</v>
      </c>
      <c r="G126" s="11">
        <v>2023</v>
      </c>
      <c r="H126" s="4">
        <v>1085.2</v>
      </c>
      <c r="I126" s="4">
        <v>500</v>
      </c>
      <c r="J126" s="4">
        <v>1037.294533</v>
      </c>
      <c r="K126" s="11" t="s">
        <v>839</v>
      </c>
      <c r="L126" s="13" t="s">
        <v>535</v>
      </c>
      <c r="M126" s="13" t="s">
        <v>701</v>
      </c>
      <c r="N126" s="6">
        <v>0.45</v>
      </c>
    </row>
    <row r="127" spans="1:14" ht="71.25" x14ac:dyDescent="0.25">
      <c r="A127" s="10">
        <v>123</v>
      </c>
      <c r="B127" s="11" t="s">
        <v>504</v>
      </c>
      <c r="C127" s="10" t="s">
        <v>45</v>
      </c>
      <c r="D127" s="11" t="s">
        <v>399</v>
      </c>
      <c r="E127" s="12" t="s">
        <v>468</v>
      </c>
      <c r="F127" s="11">
        <v>2022</v>
      </c>
      <c r="G127" s="11">
        <v>2023</v>
      </c>
      <c r="H127" s="4">
        <v>369.2</v>
      </c>
      <c r="I127" s="4">
        <v>73.8</v>
      </c>
      <c r="J127" s="4">
        <v>342.33940000000001</v>
      </c>
      <c r="K127" s="11" t="s">
        <v>838</v>
      </c>
      <c r="L127" s="13" t="s">
        <v>703</v>
      </c>
      <c r="M127" s="13" t="s">
        <v>515</v>
      </c>
      <c r="N127" s="17">
        <v>0.9</v>
      </c>
    </row>
    <row r="128" spans="1:14" ht="57" x14ac:dyDescent="0.25">
      <c r="A128" s="10">
        <v>124</v>
      </c>
      <c r="B128" s="11" t="s">
        <v>504</v>
      </c>
      <c r="C128" s="10" t="s">
        <v>45</v>
      </c>
      <c r="D128" s="11" t="s">
        <v>400</v>
      </c>
      <c r="E128" s="12" t="s">
        <v>469</v>
      </c>
      <c r="F128" s="11">
        <v>2022</v>
      </c>
      <c r="G128" s="11">
        <v>2023</v>
      </c>
      <c r="H128" s="4">
        <v>392.8</v>
      </c>
      <c r="I128" s="4">
        <v>78.599999999999994</v>
      </c>
      <c r="J128" s="4">
        <v>371.21241900000001</v>
      </c>
      <c r="K128" s="11" t="s">
        <v>836</v>
      </c>
      <c r="L128" s="13" t="s">
        <v>702</v>
      </c>
      <c r="M128" s="13" t="s">
        <v>516</v>
      </c>
      <c r="N128" s="17">
        <v>0.5</v>
      </c>
    </row>
    <row r="129" spans="1:14" ht="57" x14ac:dyDescent="0.25">
      <c r="A129" s="10">
        <v>125</v>
      </c>
      <c r="B129" s="11" t="s">
        <v>504</v>
      </c>
      <c r="C129" s="10" t="s">
        <v>45</v>
      </c>
      <c r="D129" s="11" t="s">
        <v>401</v>
      </c>
      <c r="E129" s="12" t="s">
        <v>470</v>
      </c>
      <c r="F129" s="11">
        <v>2022</v>
      </c>
      <c r="G129" s="11">
        <v>2022</v>
      </c>
      <c r="H129" s="4">
        <v>980</v>
      </c>
      <c r="I129" s="4">
        <v>980</v>
      </c>
      <c r="J129" s="4">
        <v>980</v>
      </c>
      <c r="K129" s="11" t="s">
        <v>686</v>
      </c>
      <c r="L129" s="13" t="s">
        <v>699</v>
      </c>
      <c r="M129" s="13" t="s">
        <v>700</v>
      </c>
      <c r="N129" s="17">
        <v>0.8</v>
      </c>
    </row>
    <row r="130" spans="1:14" ht="57" x14ac:dyDescent="0.25">
      <c r="A130" s="10">
        <v>126</v>
      </c>
      <c r="B130" s="11" t="s">
        <v>530</v>
      </c>
      <c r="C130" s="10" t="s">
        <v>63</v>
      </c>
      <c r="D130" s="11" t="s">
        <v>402</v>
      </c>
      <c r="E130" s="12" t="s">
        <v>611</v>
      </c>
      <c r="F130" s="11">
        <v>2022</v>
      </c>
      <c r="G130" s="11">
        <v>2023</v>
      </c>
      <c r="H130" s="4">
        <v>2500</v>
      </c>
      <c r="I130" s="4">
        <v>300</v>
      </c>
      <c r="J130" s="4"/>
      <c r="K130" s="11" t="s">
        <v>530</v>
      </c>
      <c r="L130" s="13"/>
      <c r="M130" s="13"/>
      <c r="N130" s="16"/>
    </row>
    <row r="131" spans="1:14" ht="28.5" x14ac:dyDescent="0.25">
      <c r="A131" s="10">
        <v>127</v>
      </c>
      <c r="B131" s="11" t="s">
        <v>504</v>
      </c>
      <c r="C131" s="10" t="s">
        <v>45</v>
      </c>
      <c r="D131" s="11" t="s">
        <v>163</v>
      </c>
      <c r="E131" s="12" t="s">
        <v>304</v>
      </c>
      <c r="F131" s="11">
        <v>2022</v>
      </c>
      <c r="G131" s="11">
        <v>2023</v>
      </c>
      <c r="H131" s="4">
        <v>3700</v>
      </c>
      <c r="I131" s="4">
        <v>1500</v>
      </c>
      <c r="J131" s="4">
        <v>3512.5976900000001</v>
      </c>
      <c r="K131" s="11" t="s">
        <v>607</v>
      </c>
      <c r="L131" s="13" t="s">
        <v>535</v>
      </c>
      <c r="M131" s="13" t="s">
        <v>536</v>
      </c>
      <c r="N131" s="17">
        <v>0.1</v>
      </c>
    </row>
    <row r="132" spans="1:14" ht="42.75" x14ac:dyDescent="0.25">
      <c r="A132" s="10">
        <v>128</v>
      </c>
      <c r="B132" s="11" t="s">
        <v>504</v>
      </c>
      <c r="C132" s="10" t="s">
        <v>56</v>
      </c>
      <c r="D132" s="11" t="s">
        <v>170</v>
      </c>
      <c r="E132" s="12" t="s">
        <v>305</v>
      </c>
      <c r="F132" s="11">
        <v>2022</v>
      </c>
      <c r="G132" s="11">
        <v>2022</v>
      </c>
      <c r="H132" s="4">
        <v>150</v>
      </c>
      <c r="I132" s="4">
        <v>150</v>
      </c>
      <c r="J132" s="4">
        <v>148.615914</v>
      </c>
      <c r="K132" s="11" t="s">
        <v>837</v>
      </c>
      <c r="L132" s="13" t="s">
        <v>684</v>
      </c>
      <c r="M132" s="13" t="s">
        <v>517</v>
      </c>
      <c r="N132" s="6">
        <v>1</v>
      </c>
    </row>
    <row r="133" spans="1:14" ht="42.75" x14ac:dyDescent="0.25">
      <c r="A133" s="10">
        <v>129</v>
      </c>
      <c r="B133" s="11" t="s">
        <v>504</v>
      </c>
      <c r="C133" s="10" t="s">
        <v>45</v>
      </c>
      <c r="D133" s="11" t="s">
        <v>319</v>
      </c>
      <c r="E133" s="12" t="s">
        <v>306</v>
      </c>
      <c r="F133" s="11">
        <v>2022</v>
      </c>
      <c r="G133" s="11">
        <v>2024</v>
      </c>
      <c r="H133" s="4">
        <v>9723.4</v>
      </c>
      <c r="I133" s="4">
        <v>300</v>
      </c>
      <c r="J133" s="4">
        <v>9716.5298000000003</v>
      </c>
      <c r="K133" s="11" t="s">
        <v>835</v>
      </c>
      <c r="L133" s="13" t="s">
        <v>778</v>
      </c>
      <c r="M133" s="13" t="s">
        <v>498</v>
      </c>
      <c r="N133" s="6">
        <v>0.05</v>
      </c>
    </row>
    <row r="134" spans="1:14" ht="28.5" x14ac:dyDescent="0.25">
      <c r="A134" s="10">
        <v>130</v>
      </c>
      <c r="B134" s="11" t="s">
        <v>530</v>
      </c>
      <c r="C134" s="10" t="s">
        <v>45</v>
      </c>
      <c r="D134" s="11" t="s">
        <v>328</v>
      </c>
      <c r="E134" s="12" t="s">
        <v>788</v>
      </c>
      <c r="F134" s="11">
        <v>2022</v>
      </c>
      <c r="G134" s="11">
        <v>2023</v>
      </c>
      <c r="H134" s="4">
        <v>6179.9</v>
      </c>
      <c r="I134" s="4">
        <v>238.1</v>
      </c>
      <c r="J134" s="4"/>
      <c r="K134" s="11" t="s">
        <v>530</v>
      </c>
      <c r="L134" s="13"/>
      <c r="M134" s="13"/>
      <c r="N134" s="16"/>
    </row>
    <row r="135" spans="1:14" ht="57" x14ac:dyDescent="0.25">
      <c r="A135" s="10">
        <v>131</v>
      </c>
      <c r="B135" s="11" t="s">
        <v>504</v>
      </c>
      <c r="C135" s="10" t="s">
        <v>45</v>
      </c>
      <c r="D135" s="11" t="s">
        <v>330</v>
      </c>
      <c r="E135" s="12" t="s">
        <v>307</v>
      </c>
      <c r="F135" s="11">
        <v>2022</v>
      </c>
      <c r="G135" s="11">
        <v>2024</v>
      </c>
      <c r="H135" s="4">
        <v>9000</v>
      </c>
      <c r="I135" s="4">
        <v>400</v>
      </c>
      <c r="J135" s="4">
        <v>8871.6155999999992</v>
      </c>
      <c r="K135" s="11" t="s">
        <v>834</v>
      </c>
      <c r="L135" s="13" t="s">
        <v>677</v>
      </c>
      <c r="M135" s="13" t="s">
        <v>536</v>
      </c>
      <c r="N135" s="6">
        <v>0.1</v>
      </c>
    </row>
    <row r="136" spans="1:14" ht="42.75" x14ac:dyDescent="0.25">
      <c r="A136" s="10">
        <v>132</v>
      </c>
      <c r="B136" s="11" t="s">
        <v>504</v>
      </c>
      <c r="C136" s="10" t="s">
        <v>45</v>
      </c>
      <c r="D136" s="11" t="s">
        <v>340</v>
      </c>
      <c r="E136" s="12" t="s">
        <v>308</v>
      </c>
      <c r="F136" s="11">
        <v>2022</v>
      </c>
      <c r="G136" s="11">
        <v>2023</v>
      </c>
      <c r="H136" s="4">
        <v>1600</v>
      </c>
      <c r="I136" s="4">
        <v>160</v>
      </c>
      <c r="J136" s="4">
        <v>1569.833026</v>
      </c>
      <c r="K136" s="11" t="s">
        <v>660</v>
      </c>
      <c r="L136" s="13" t="s">
        <v>694</v>
      </c>
      <c r="M136" s="13" t="s">
        <v>708</v>
      </c>
      <c r="N136" s="6">
        <v>0.05</v>
      </c>
    </row>
    <row r="137" spans="1:14" ht="57" x14ac:dyDescent="0.25">
      <c r="A137" s="10">
        <v>133</v>
      </c>
      <c r="B137" s="11" t="s">
        <v>504</v>
      </c>
      <c r="C137" s="10" t="s">
        <v>56</v>
      </c>
      <c r="D137" s="11" t="s">
        <v>350</v>
      </c>
      <c r="E137" s="12" t="s">
        <v>463</v>
      </c>
      <c r="F137" s="11">
        <v>2022</v>
      </c>
      <c r="G137" s="11">
        <v>2023</v>
      </c>
      <c r="H137" s="4">
        <v>1801</v>
      </c>
      <c r="I137" s="4">
        <v>140</v>
      </c>
      <c r="J137" s="4">
        <v>1799</v>
      </c>
      <c r="K137" s="11" t="s">
        <v>696</v>
      </c>
      <c r="L137" s="13" t="s">
        <v>625</v>
      </c>
      <c r="M137" s="13" t="s">
        <v>536</v>
      </c>
      <c r="N137" s="6">
        <v>0.05</v>
      </c>
    </row>
    <row r="138" spans="1:14" ht="42.75" x14ac:dyDescent="0.25">
      <c r="A138" s="10">
        <v>134</v>
      </c>
      <c r="B138" s="11" t="s">
        <v>504</v>
      </c>
      <c r="C138" s="10" t="s">
        <v>45</v>
      </c>
      <c r="D138" s="11" t="s">
        <v>358</v>
      </c>
      <c r="E138" s="12" t="s">
        <v>309</v>
      </c>
      <c r="F138" s="11">
        <v>2022</v>
      </c>
      <c r="G138" s="11">
        <v>2023</v>
      </c>
      <c r="H138" s="4">
        <v>4800</v>
      </c>
      <c r="I138" s="4">
        <v>1216.8</v>
      </c>
      <c r="J138" s="4">
        <v>4800</v>
      </c>
      <c r="K138" s="11" t="s">
        <v>528</v>
      </c>
      <c r="L138" s="13" t="s">
        <v>546</v>
      </c>
      <c r="M138" s="13" t="s">
        <v>547</v>
      </c>
      <c r="N138" s="17">
        <v>1</v>
      </c>
    </row>
    <row r="139" spans="1:14" ht="28.5" x14ac:dyDescent="0.25">
      <c r="A139" s="10">
        <v>135</v>
      </c>
      <c r="B139" s="11" t="s">
        <v>504</v>
      </c>
      <c r="C139" s="10" t="s">
        <v>56</v>
      </c>
      <c r="D139" s="11" t="s">
        <v>390</v>
      </c>
      <c r="E139" s="12" t="s">
        <v>310</v>
      </c>
      <c r="F139" s="11">
        <v>2022</v>
      </c>
      <c r="G139" s="11">
        <v>2023</v>
      </c>
      <c r="H139" s="4">
        <v>1522.7</v>
      </c>
      <c r="I139" s="4">
        <v>140</v>
      </c>
      <c r="J139" s="4">
        <v>1499.860876</v>
      </c>
      <c r="K139" s="11" t="s">
        <v>655</v>
      </c>
      <c r="L139" s="13" t="s">
        <v>669</v>
      </c>
      <c r="M139" s="13" t="s">
        <v>583</v>
      </c>
      <c r="N139" s="6">
        <v>0.1</v>
      </c>
    </row>
    <row r="140" spans="1:14" ht="71.25" x14ac:dyDescent="0.25">
      <c r="A140" s="10">
        <v>136</v>
      </c>
      <c r="B140" s="11" t="s">
        <v>504</v>
      </c>
      <c r="C140" s="10" t="s">
        <v>56</v>
      </c>
      <c r="D140" s="11" t="s">
        <v>183</v>
      </c>
      <c r="E140" s="12" t="s">
        <v>403</v>
      </c>
      <c r="F140" s="11">
        <v>2022</v>
      </c>
      <c r="G140" s="11">
        <v>2023</v>
      </c>
      <c r="H140" s="4">
        <v>700</v>
      </c>
      <c r="I140" s="4">
        <v>50</v>
      </c>
      <c r="J140" s="4">
        <v>699.9</v>
      </c>
      <c r="K140" s="11" t="s">
        <v>765</v>
      </c>
      <c r="L140" s="13" t="s">
        <v>702</v>
      </c>
      <c r="M140" s="13" t="s">
        <v>532</v>
      </c>
      <c r="N140" s="6">
        <v>7.0000000000000007E-2</v>
      </c>
    </row>
    <row r="141" spans="1:14" ht="57" x14ac:dyDescent="0.25">
      <c r="A141" s="10">
        <v>137</v>
      </c>
      <c r="B141" s="11" t="s">
        <v>504</v>
      </c>
      <c r="C141" s="10" t="s">
        <v>56</v>
      </c>
      <c r="D141" s="11" t="s">
        <v>116</v>
      </c>
      <c r="E141" s="12" t="s">
        <v>404</v>
      </c>
      <c r="F141" s="11">
        <v>2022</v>
      </c>
      <c r="G141" s="11">
        <v>2023</v>
      </c>
      <c r="H141" s="4">
        <v>2900</v>
      </c>
      <c r="I141" s="4">
        <v>100</v>
      </c>
      <c r="J141" s="4">
        <v>2899.0866799999999</v>
      </c>
      <c r="K141" s="11" t="s">
        <v>679</v>
      </c>
      <c r="L141" s="13" t="s">
        <v>698</v>
      </c>
      <c r="M141" s="13" t="s">
        <v>700</v>
      </c>
      <c r="N141" s="6">
        <v>0.15</v>
      </c>
    </row>
    <row r="142" spans="1:14" ht="57" x14ac:dyDescent="0.25">
      <c r="A142" s="10">
        <v>138</v>
      </c>
      <c r="B142" s="11" t="s">
        <v>530</v>
      </c>
      <c r="C142" s="10" t="s">
        <v>63</v>
      </c>
      <c r="D142" s="11" t="s">
        <v>117</v>
      </c>
      <c r="E142" s="12" t="s">
        <v>405</v>
      </c>
      <c r="F142" s="11">
        <v>2022</v>
      </c>
      <c r="G142" s="11">
        <v>2022</v>
      </c>
      <c r="H142" s="4">
        <v>50</v>
      </c>
      <c r="I142" s="4">
        <v>50</v>
      </c>
      <c r="J142" s="4"/>
      <c r="K142" s="11" t="s">
        <v>530</v>
      </c>
      <c r="L142" s="13"/>
      <c r="M142" s="13"/>
      <c r="N142" s="6"/>
    </row>
    <row r="143" spans="1:14" ht="57" x14ac:dyDescent="0.25">
      <c r="A143" s="10">
        <v>139</v>
      </c>
      <c r="B143" s="11" t="s">
        <v>504</v>
      </c>
      <c r="C143" s="10" t="s">
        <v>63</v>
      </c>
      <c r="D143" s="11" t="s">
        <v>118</v>
      </c>
      <c r="E143" s="12" t="s">
        <v>406</v>
      </c>
      <c r="F143" s="11">
        <v>2022</v>
      </c>
      <c r="G143" s="11">
        <v>2023</v>
      </c>
      <c r="H143" s="4">
        <v>1000</v>
      </c>
      <c r="I143" s="4">
        <v>60</v>
      </c>
      <c r="J143" s="4">
        <v>951.05794200000003</v>
      </c>
      <c r="K143" s="11" t="s">
        <v>780</v>
      </c>
      <c r="L143" s="13" t="s">
        <v>513</v>
      </c>
      <c r="M143" s="13" t="s">
        <v>803</v>
      </c>
      <c r="N143" s="6">
        <v>0.05</v>
      </c>
    </row>
    <row r="144" spans="1:14" ht="42.75" x14ac:dyDescent="0.25">
      <c r="A144" s="10">
        <v>140</v>
      </c>
      <c r="B144" s="11" t="s">
        <v>504</v>
      </c>
      <c r="C144" s="10" t="s">
        <v>63</v>
      </c>
      <c r="D144" s="11" t="s">
        <v>119</v>
      </c>
      <c r="E144" s="12" t="s">
        <v>407</v>
      </c>
      <c r="F144" s="11">
        <v>2022</v>
      </c>
      <c r="G144" s="11">
        <v>2023</v>
      </c>
      <c r="H144" s="4">
        <v>2000</v>
      </c>
      <c r="I144" s="4">
        <v>200</v>
      </c>
      <c r="J144" s="2">
        <v>1788.334822</v>
      </c>
      <c r="K144" s="11" t="s">
        <v>629</v>
      </c>
      <c r="L144" s="13" t="s">
        <v>664</v>
      </c>
      <c r="M144" s="13" t="s">
        <v>515</v>
      </c>
      <c r="N144" s="6">
        <v>0.1</v>
      </c>
    </row>
    <row r="145" spans="1:14" ht="71.25" x14ac:dyDescent="0.25">
      <c r="A145" s="10">
        <v>141</v>
      </c>
      <c r="B145" s="11" t="s">
        <v>504</v>
      </c>
      <c r="C145" s="10" t="s">
        <v>56</v>
      </c>
      <c r="D145" s="11" t="s">
        <v>120</v>
      </c>
      <c r="E145" s="12" t="s">
        <v>408</v>
      </c>
      <c r="F145" s="11">
        <v>2022</v>
      </c>
      <c r="G145" s="11">
        <v>2023</v>
      </c>
      <c r="H145" s="4">
        <v>300</v>
      </c>
      <c r="I145" s="4">
        <v>150</v>
      </c>
      <c r="J145" s="4">
        <v>300</v>
      </c>
      <c r="K145" s="11" t="s">
        <v>833</v>
      </c>
      <c r="L145" s="13" t="s">
        <v>702</v>
      </c>
      <c r="M145" s="13" t="s">
        <v>534</v>
      </c>
      <c r="N145" s="6">
        <v>0.6</v>
      </c>
    </row>
    <row r="146" spans="1:14" ht="42.75" x14ac:dyDescent="0.25">
      <c r="A146" s="10">
        <v>142</v>
      </c>
      <c r="B146" s="11" t="s">
        <v>504</v>
      </c>
      <c r="C146" s="10" t="s">
        <v>56</v>
      </c>
      <c r="D146" s="11" t="s">
        <v>410</v>
      </c>
      <c r="E146" s="12" t="s">
        <v>409</v>
      </c>
      <c r="F146" s="11">
        <v>2022</v>
      </c>
      <c r="G146" s="11">
        <v>2022</v>
      </c>
      <c r="H146" s="4">
        <v>300</v>
      </c>
      <c r="I146" s="4">
        <v>300</v>
      </c>
      <c r="J146" s="4">
        <v>294.73236900000001</v>
      </c>
      <c r="K146" s="11" t="s">
        <v>832</v>
      </c>
      <c r="L146" s="13" t="s">
        <v>684</v>
      </c>
      <c r="M146" s="13" t="s">
        <v>722</v>
      </c>
      <c r="N146" s="6">
        <v>1</v>
      </c>
    </row>
    <row r="147" spans="1:14" ht="57" x14ac:dyDescent="0.25">
      <c r="A147" s="10">
        <v>143</v>
      </c>
      <c r="B147" s="11" t="s">
        <v>504</v>
      </c>
      <c r="C147" s="10" t="s">
        <v>56</v>
      </c>
      <c r="D147" s="11" t="s">
        <v>412</v>
      </c>
      <c r="E147" s="12" t="s">
        <v>411</v>
      </c>
      <c r="F147" s="11">
        <v>2022</v>
      </c>
      <c r="G147" s="11">
        <v>2023</v>
      </c>
      <c r="H147" s="4">
        <v>5000</v>
      </c>
      <c r="I147" s="4">
        <v>800</v>
      </c>
      <c r="J147" s="4">
        <v>4988.8888880000004</v>
      </c>
      <c r="K147" s="11" t="s">
        <v>587</v>
      </c>
      <c r="L147" s="13" t="s">
        <v>669</v>
      </c>
      <c r="M147" s="13" t="s">
        <v>779</v>
      </c>
      <c r="N147" s="6">
        <v>0.1</v>
      </c>
    </row>
    <row r="148" spans="1:14" ht="28.5" x14ac:dyDescent="0.25">
      <c r="A148" s="10">
        <v>144</v>
      </c>
      <c r="B148" s="11" t="s">
        <v>504</v>
      </c>
      <c r="C148" s="10" t="s">
        <v>56</v>
      </c>
      <c r="D148" s="11" t="s">
        <v>121</v>
      </c>
      <c r="E148" s="12" t="s">
        <v>413</v>
      </c>
      <c r="F148" s="11">
        <v>2022</v>
      </c>
      <c r="G148" s="11">
        <v>2022</v>
      </c>
      <c r="H148" s="4">
        <v>1000</v>
      </c>
      <c r="I148" s="4">
        <v>1000</v>
      </c>
      <c r="J148" s="4">
        <v>798.36842000000001</v>
      </c>
      <c r="K148" s="11" t="s">
        <v>529</v>
      </c>
      <c r="L148" s="13" t="s">
        <v>624</v>
      </c>
      <c r="M148" s="13" t="s">
        <v>703</v>
      </c>
      <c r="N148" s="6">
        <v>0.5</v>
      </c>
    </row>
    <row r="149" spans="1:14" ht="42.75" x14ac:dyDescent="0.25">
      <c r="A149" s="10">
        <v>145</v>
      </c>
      <c r="B149" s="11" t="s">
        <v>504</v>
      </c>
      <c r="C149" s="10" t="s">
        <v>63</v>
      </c>
      <c r="D149" s="11" t="s">
        <v>122</v>
      </c>
      <c r="E149" s="12" t="s">
        <v>414</v>
      </c>
      <c r="F149" s="11">
        <v>2022</v>
      </c>
      <c r="G149" s="11">
        <v>2024</v>
      </c>
      <c r="H149" s="4">
        <v>2510</v>
      </c>
      <c r="I149" s="4">
        <v>142</v>
      </c>
      <c r="J149" s="4">
        <v>2332.100766</v>
      </c>
      <c r="K149" s="11" t="s">
        <v>712</v>
      </c>
      <c r="L149" s="13" t="s">
        <v>761</v>
      </c>
      <c r="M149" s="13" t="s">
        <v>628</v>
      </c>
      <c r="N149" s="6">
        <v>0.1</v>
      </c>
    </row>
    <row r="150" spans="1:14" ht="42.75" x14ac:dyDescent="0.25">
      <c r="A150" s="10">
        <v>146</v>
      </c>
      <c r="B150" s="11" t="s">
        <v>504</v>
      </c>
      <c r="C150" s="10" t="s">
        <v>45</v>
      </c>
      <c r="D150" s="11" t="s">
        <v>125</v>
      </c>
      <c r="E150" s="12" t="s">
        <v>415</v>
      </c>
      <c r="F150" s="11">
        <v>2022</v>
      </c>
      <c r="G150" s="11">
        <v>2023</v>
      </c>
      <c r="H150" s="4">
        <v>1700</v>
      </c>
      <c r="I150" s="4">
        <v>140</v>
      </c>
      <c r="J150" s="4">
        <f>357.8138+1216.024</f>
        <v>1573.8377999999998</v>
      </c>
      <c r="K150" s="11" t="s">
        <v>680</v>
      </c>
      <c r="L150" s="13" t="s">
        <v>727</v>
      </c>
      <c r="M150" s="13" t="s">
        <v>728</v>
      </c>
      <c r="N150" s="6">
        <v>0.5</v>
      </c>
    </row>
    <row r="151" spans="1:14" ht="28.5" x14ac:dyDescent="0.25">
      <c r="A151" s="10">
        <v>147</v>
      </c>
      <c r="B151" s="11" t="s">
        <v>605</v>
      </c>
      <c r="C151" s="10" t="s">
        <v>56</v>
      </c>
      <c r="D151" s="11" t="s">
        <v>126</v>
      </c>
      <c r="E151" s="12" t="s">
        <v>416</v>
      </c>
      <c r="F151" s="11">
        <v>2022</v>
      </c>
      <c r="G151" s="11">
        <v>2023</v>
      </c>
      <c r="H151" s="4">
        <v>1540</v>
      </c>
      <c r="I151" s="4">
        <v>308</v>
      </c>
      <c r="J151" s="4">
        <v>1478.999</v>
      </c>
      <c r="K151" s="11" t="s">
        <v>529</v>
      </c>
      <c r="L151" s="13"/>
      <c r="M151" s="13"/>
      <c r="N151" s="6">
        <v>0.05</v>
      </c>
    </row>
    <row r="152" spans="1:14" ht="42.75" x14ac:dyDescent="0.25">
      <c r="A152" s="10">
        <v>148</v>
      </c>
      <c r="B152" s="11" t="s">
        <v>504</v>
      </c>
      <c r="C152" s="10" t="s">
        <v>45</v>
      </c>
      <c r="D152" s="11" t="s">
        <v>127</v>
      </c>
      <c r="E152" s="12" t="s">
        <v>417</v>
      </c>
      <c r="F152" s="11">
        <v>2022</v>
      </c>
      <c r="G152" s="11">
        <v>2023</v>
      </c>
      <c r="H152" s="4">
        <v>300</v>
      </c>
      <c r="I152" s="4">
        <v>60</v>
      </c>
      <c r="J152" s="4">
        <v>292.54399999999998</v>
      </c>
      <c r="K152" s="11" t="s">
        <v>529</v>
      </c>
      <c r="L152" s="13" t="s">
        <v>702</v>
      </c>
      <c r="M152" s="13" t="s">
        <v>647</v>
      </c>
      <c r="N152" s="6">
        <v>0.9</v>
      </c>
    </row>
    <row r="153" spans="1:14" ht="28.5" x14ac:dyDescent="0.25">
      <c r="A153" s="10">
        <v>149</v>
      </c>
      <c r="B153" s="11" t="s">
        <v>530</v>
      </c>
      <c r="C153" s="11" t="s">
        <v>459</v>
      </c>
      <c r="D153" s="11" t="s">
        <v>128</v>
      </c>
      <c r="E153" s="12" t="s">
        <v>418</v>
      </c>
      <c r="F153" s="11">
        <v>2022</v>
      </c>
      <c r="G153" s="11">
        <v>2023</v>
      </c>
      <c r="H153" s="4">
        <v>15000</v>
      </c>
      <c r="I153" s="4">
        <v>3000</v>
      </c>
      <c r="J153" s="4">
        <f>558.25+236.731+92.4+491.92</f>
        <v>1379.3009999999999</v>
      </c>
      <c r="K153" s="11" t="s">
        <v>717</v>
      </c>
      <c r="L153" s="13" t="s">
        <v>677</v>
      </c>
      <c r="M153" s="13" t="s">
        <v>709</v>
      </c>
      <c r="N153" s="6">
        <v>0.2</v>
      </c>
    </row>
    <row r="154" spans="1:14" ht="28.5" x14ac:dyDescent="0.25">
      <c r="A154" s="10">
        <v>150</v>
      </c>
      <c r="B154" s="11" t="s">
        <v>504</v>
      </c>
      <c r="C154" s="10" t="s">
        <v>56</v>
      </c>
      <c r="D154" s="11" t="s">
        <v>129</v>
      </c>
      <c r="E154" s="12" t="s">
        <v>419</v>
      </c>
      <c r="F154" s="11">
        <v>2022</v>
      </c>
      <c r="G154" s="11">
        <v>2022</v>
      </c>
      <c r="H154" s="4">
        <v>300</v>
      </c>
      <c r="I154" s="4">
        <v>300</v>
      </c>
      <c r="J154" s="4">
        <v>143.12094999999999</v>
      </c>
      <c r="K154" s="11" t="s">
        <v>758</v>
      </c>
      <c r="L154" s="13"/>
      <c r="M154" s="13" t="s">
        <v>694</v>
      </c>
      <c r="N154" s="6">
        <v>0.1</v>
      </c>
    </row>
    <row r="155" spans="1:14" ht="42.75" x14ac:dyDescent="0.25">
      <c r="A155" s="10">
        <v>151</v>
      </c>
      <c r="B155" s="11" t="s">
        <v>504</v>
      </c>
      <c r="C155" s="10" t="s">
        <v>56</v>
      </c>
      <c r="D155" s="11" t="s">
        <v>130</v>
      </c>
      <c r="E155" s="12" t="s">
        <v>420</v>
      </c>
      <c r="F155" s="11">
        <v>2022</v>
      </c>
      <c r="G155" s="11">
        <v>2022</v>
      </c>
      <c r="H155" s="4">
        <v>400</v>
      </c>
      <c r="I155" s="4">
        <v>400</v>
      </c>
      <c r="J155" s="4">
        <v>387.47500000000002</v>
      </c>
      <c r="K155" s="11" t="s">
        <v>598</v>
      </c>
      <c r="L155" s="13" t="s">
        <v>554</v>
      </c>
      <c r="M155" s="13" t="s">
        <v>695</v>
      </c>
      <c r="N155" s="6">
        <v>1</v>
      </c>
    </row>
    <row r="156" spans="1:14" ht="42.75" x14ac:dyDescent="0.25">
      <c r="A156" s="10">
        <v>152</v>
      </c>
      <c r="B156" s="11" t="s">
        <v>530</v>
      </c>
      <c r="C156" s="10" t="s">
        <v>45</v>
      </c>
      <c r="D156" s="11" t="s">
        <v>131</v>
      </c>
      <c r="E156" s="12" t="s">
        <v>421</v>
      </c>
      <c r="F156" s="11">
        <v>2022</v>
      </c>
      <c r="G156" s="11">
        <v>2023</v>
      </c>
      <c r="H156" s="4">
        <v>5400</v>
      </c>
      <c r="I156" s="4">
        <v>300</v>
      </c>
      <c r="J156" s="4"/>
      <c r="K156" s="11" t="s">
        <v>530</v>
      </c>
      <c r="L156" s="13"/>
      <c r="M156" s="13"/>
      <c r="N156" s="16"/>
    </row>
    <row r="157" spans="1:14" ht="57" x14ac:dyDescent="0.25">
      <c r="A157" s="10">
        <v>153</v>
      </c>
      <c r="B157" s="11" t="s">
        <v>504</v>
      </c>
      <c r="C157" s="10" t="s">
        <v>56</v>
      </c>
      <c r="D157" s="11" t="s">
        <v>133</v>
      </c>
      <c r="E157" s="12" t="s">
        <v>422</v>
      </c>
      <c r="F157" s="11">
        <v>2022</v>
      </c>
      <c r="G157" s="11">
        <v>2022</v>
      </c>
      <c r="H157" s="4">
        <v>150</v>
      </c>
      <c r="I157" s="4">
        <v>150</v>
      </c>
      <c r="J157" s="4">
        <v>148.489</v>
      </c>
      <c r="K157" s="11" t="s">
        <v>831</v>
      </c>
      <c r="L157" s="13" t="s">
        <v>706</v>
      </c>
      <c r="M157" s="13" t="s">
        <v>514</v>
      </c>
      <c r="N157" s="6">
        <v>0.05</v>
      </c>
    </row>
    <row r="158" spans="1:14" ht="28.5" x14ac:dyDescent="0.25">
      <c r="A158" s="10">
        <v>154</v>
      </c>
      <c r="B158" s="11" t="s">
        <v>504</v>
      </c>
      <c r="C158" s="10" t="s">
        <v>45</v>
      </c>
      <c r="D158" s="11" t="s">
        <v>134</v>
      </c>
      <c r="E158" s="12" t="s">
        <v>423</v>
      </c>
      <c r="F158" s="11">
        <v>2022</v>
      </c>
      <c r="G158" s="11">
        <v>2022</v>
      </c>
      <c r="H158" s="4">
        <v>120</v>
      </c>
      <c r="I158" s="4">
        <v>120</v>
      </c>
      <c r="J158" s="4">
        <v>103.6</v>
      </c>
      <c r="K158" s="11" t="s">
        <v>529</v>
      </c>
      <c r="L158" s="13" t="s">
        <v>562</v>
      </c>
      <c r="M158" s="13" t="s">
        <v>520</v>
      </c>
      <c r="N158" s="6">
        <v>1</v>
      </c>
    </row>
    <row r="159" spans="1:14" ht="114" x14ac:dyDescent="0.25">
      <c r="A159" s="10">
        <v>155</v>
      </c>
      <c r="B159" s="11" t="s">
        <v>504</v>
      </c>
      <c r="C159" s="10" t="s">
        <v>45</v>
      </c>
      <c r="D159" s="11" t="s">
        <v>136</v>
      </c>
      <c r="E159" s="12" t="s">
        <v>424</v>
      </c>
      <c r="F159" s="11">
        <v>2022</v>
      </c>
      <c r="G159" s="11">
        <v>2023</v>
      </c>
      <c r="H159" s="4">
        <v>1015</v>
      </c>
      <c r="I159" s="4">
        <v>535</v>
      </c>
      <c r="J159" s="4">
        <f>93.3+297+345.8+168.2</f>
        <v>904.3</v>
      </c>
      <c r="K159" s="11" t="s">
        <v>716</v>
      </c>
      <c r="L159" s="13" t="s">
        <v>543</v>
      </c>
      <c r="M159" s="13" t="s">
        <v>704</v>
      </c>
      <c r="N159" s="6">
        <v>0.63</v>
      </c>
    </row>
    <row r="160" spans="1:14" ht="71.25" x14ac:dyDescent="0.25">
      <c r="A160" s="10">
        <v>156</v>
      </c>
      <c r="B160" s="11" t="s">
        <v>504</v>
      </c>
      <c r="C160" s="10" t="s">
        <v>56</v>
      </c>
      <c r="D160" s="11" t="s">
        <v>438</v>
      </c>
      <c r="E160" s="12" t="s">
        <v>425</v>
      </c>
      <c r="F160" s="11">
        <v>2022</v>
      </c>
      <c r="G160" s="11">
        <v>2023</v>
      </c>
      <c r="H160" s="4">
        <v>640</v>
      </c>
      <c r="I160" s="4">
        <v>128</v>
      </c>
      <c r="J160" s="4">
        <v>639</v>
      </c>
      <c r="K160" s="11" t="s">
        <v>830</v>
      </c>
      <c r="L160" s="13" t="s">
        <v>799</v>
      </c>
      <c r="M160" s="13" t="s">
        <v>645</v>
      </c>
      <c r="N160" s="6">
        <v>0.05</v>
      </c>
    </row>
    <row r="161" spans="1:14" ht="42.75" x14ac:dyDescent="0.25">
      <c r="A161" s="10">
        <v>157</v>
      </c>
      <c r="B161" s="11" t="s">
        <v>504</v>
      </c>
      <c r="C161" s="10" t="s">
        <v>56</v>
      </c>
      <c r="D161" s="11" t="s">
        <v>439</v>
      </c>
      <c r="E161" s="12" t="s">
        <v>426</v>
      </c>
      <c r="F161" s="11">
        <v>2022</v>
      </c>
      <c r="G161" s="11">
        <v>2024</v>
      </c>
      <c r="H161" s="4">
        <v>2000</v>
      </c>
      <c r="I161" s="4">
        <v>200</v>
      </c>
      <c r="J161" s="4">
        <v>1750.8007</v>
      </c>
      <c r="K161" s="11" t="s">
        <v>608</v>
      </c>
      <c r="L161" s="13" t="s">
        <v>738</v>
      </c>
      <c r="M161" s="13" t="s">
        <v>747</v>
      </c>
      <c r="N161" s="6">
        <v>0.1</v>
      </c>
    </row>
    <row r="162" spans="1:14" ht="42.75" x14ac:dyDescent="0.25">
      <c r="A162" s="10">
        <v>158</v>
      </c>
      <c r="B162" s="11" t="s">
        <v>504</v>
      </c>
      <c r="C162" s="10" t="s">
        <v>56</v>
      </c>
      <c r="D162" s="11" t="s">
        <v>440</v>
      </c>
      <c r="E162" s="12" t="s">
        <v>427</v>
      </c>
      <c r="F162" s="11">
        <v>2022</v>
      </c>
      <c r="G162" s="11">
        <v>2022</v>
      </c>
      <c r="H162" s="4">
        <v>650</v>
      </c>
      <c r="I162" s="4">
        <v>650</v>
      </c>
      <c r="J162" s="4">
        <v>642</v>
      </c>
      <c r="K162" s="11" t="s">
        <v>600</v>
      </c>
      <c r="L162" s="13" t="s">
        <v>554</v>
      </c>
      <c r="M162" s="13" t="s">
        <v>697</v>
      </c>
      <c r="N162" s="6">
        <v>1</v>
      </c>
    </row>
    <row r="163" spans="1:14" ht="28.5" x14ac:dyDescent="0.25">
      <c r="A163" s="10">
        <v>159</v>
      </c>
      <c r="B163" s="11" t="s">
        <v>504</v>
      </c>
      <c r="C163" s="10" t="s">
        <v>56</v>
      </c>
      <c r="D163" s="11" t="s">
        <v>442</v>
      </c>
      <c r="E163" s="12" t="s">
        <v>471</v>
      </c>
      <c r="F163" s="11">
        <v>2022</v>
      </c>
      <c r="G163" s="11">
        <v>2022</v>
      </c>
      <c r="H163" s="4">
        <v>200</v>
      </c>
      <c r="I163" s="4">
        <v>200</v>
      </c>
      <c r="J163" s="4">
        <v>199.9</v>
      </c>
      <c r="K163" s="11" t="s">
        <v>829</v>
      </c>
      <c r="L163" s="13" t="s">
        <v>669</v>
      </c>
      <c r="M163" s="13" t="s">
        <v>671</v>
      </c>
      <c r="N163" s="6">
        <v>0.85</v>
      </c>
    </row>
    <row r="164" spans="1:14" ht="85.5" x14ac:dyDescent="0.25">
      <c r="A164" s="10">
        <v>160</v>
      </c>
      <c r="B164" s="11" t="s">
        <v>504</v>
      </c>
      <c r="C164" s="10" t="s">
        <v>63</v>
      </c>
      <c r="D164" s="11" t="s">
        <v>443</v>
      </c>
      <c r="E164" s="12" t="s">
        <v>428</v>
      </c>
      <c r="F164" s="11">
        <v>2022</v>
      </c>
      <c r="G164" s="11">
        <v>2023</v>
      </c>
      <c r="H164" s="4">
        <v>3000</v>
      </c>
      <c r="I164" s="4">
        <v>1400</v>
      </c>
      <c r="J164" s="4">
        <f>1040.742+329</f>
        <v>1369.742</v>
      </c>
      <c r="K164" s="11" t="s">
        <v>713</v>
      </c>
      <c r="L164" s="13" t="s">
        <v>562</v>
      </c>
      <c r="M164" s="13" t="s">
        <v>674</v>
      </c>
      <c r="N164" s="6">
        <v>0.3</v>
      </c>
    </row>
    <row r="165" spans="1:14" ht="114" x14ac:dyDescent="0.25">
      <c r="A165" s="10">
        <v>161</v>
      </c>
      <c r="B165" s="11" t="s">
        <v>504</v>
      </c>
      <c r="C165" s="10" t="s">
        <v>45</v>
      </c>
      <c r="D165" s="11" t="s">
        <v>445</v>
      </c>
      <c r="E165" s="12" t="s">
        <v>429</v>
      </c>
      <c r="F165" s="11">
        <v>2022</v>
      </c>
      <c r="G165" s="11">
        <v>2022</v>
      </c>
      <c r="H165" s="4">
        <v>500</v>
      </c>
      <c r="I165" s="4">
        <v>500</v>
      </c>
      <c r="J165" s="4">
        <f>272+97.9+22+21.2+22.976</f>
        <v>436.07599999999996</v>
      </c>
      <c r="K165" s="11" t="s">
        <v>711</v>
      </c>
      <c r="L165" s="13" t="s">
        <v>705</v>
      </c>
      <c r="M165" s="13" t="s">
        <v>706</v>
      </c>
      <c r="N165" s="6">
        <v>0.65</v>
      </c>
    </row>
    <row r="166" spans="1:14" ht="71.25" x14ac:dyDescent="0.25">
      <c r="A166" s="10">
        <v>162</v>
      </c>
      <c r="B166" s="11" t="s">
        <v>504</v>
      </c>
      <c r="C166" s="10" t="s">
        <v>63</v>
      </c>
      <c r="D166" s="11" t="s">
        <v>446</v>
      </c>
      <c r="E166" s="12" t="s">
        <v>430</v>
      </c>
      <c r="F166" s="11">
        <v>2022</v>
      </c>
      <c r="G166" s="11">
        <v>2023</v>
      </c>
      <c r="H166" s="4">
        <v>2200</v>
      </c>
      <c r="I166" s="4">
        <v>200</v>
      </c>
      <c r="J166" s="4">
        <f>1196.11118+145.415+97.52+83.75</f>
        <v>1522.79618</v>
      </c>
      <c r="K166" s="11" t="s">
        <v>714</v>
      </c>
      <c r="L166" s="13" t="s">
        <v>734</v>
      </c>
      <c r="M166" s="13" t="s">
        <v>733</v>
      </c>
      <c r="N166" s="6">
        <v>0.3</v>
      </c>
    </row>
    <row r="167" spans="1:14" ht="42.75" x14ac:dyDescent="0.25">
      <c r="A167" s="10">
        <v>163</v>
      </c>
      <c r="B167" s="11" t="s">
        <v>605</v>
      </c>
      <c r="C167" s="10" t="s">
        <v>56</v>
      </c>
      <c r="D167" s="11" t="s">
        <v>448</v>
      </c>
      <c r="E167" s="12" t="s">
        <v>431</v>
      </c>
      <c r="F167" s="11">
        <v>2022</v>
      </c>
      <c r="G167" s="11">
        <v>2022</v>
      </c>
      <c r="H167" s="4">
        <v>165</v>
      </c>
      <c r="I167" s="4">
        <v>165</v>
      </c>
      <c r="J167" s="4">
        <v>149.38</v>
      </c>
      <c r="K167" s="11" t="s">
        <v>600</v>
      </c>
      <c r="L167" s="13" t="s">
        <v>624</v>
      </c>
      <c r="M167" s="13" t="s">
        <v>702</v>
      </c>
      <c r="N167" s="6">
        <v>1</v>
      </c>
    </row>
    <row r="168" spans="1:14" ht="57" x14ac:dyDescent="0.25">
      <c r="A168" s="10">
        <v>164</v>
      </c>
      <c r="B168" s="11" t="s">
        <v>504</v>
      </c>
      <c r="C168" s="10" t="s">
        <v>45</v>
      </c>
      <c r="D168" s="11" t="s">
        <v>449</v>
      </c>
      <c r="E168" s="12" t="s">
        <v>432</v>
      </c>
      <c r="F168" s="11">
        <v>2022</v>
      </c>
      <c r="G168" s="11">
        <v>2023</v>
      </c>
      <c r="H168" s="4">
        <v>700</v>
      </c>
      <c r="I168" s="4">
        <v>100</v>
      </c>
      <c r="J168" s="4">
        <f>29.2+409.4+183.5</f>
        <v>622.09999999999991</v>
      </c>
      <c r="K168" s="11" t="s">
        <v>729</v>
      </c>
      <c r="L168" s="13" t="s">
        <v>706</v>
      </c>
      <c r="M168" s="13" t="s">
        <v>730</v>
      </c>
      <c r="N168" s="6">
        <v>0.5</v>
      </c>
    </row>
    <row r="169" spans="1:14" ht="28.5" x14ac:dyDescent="0.25">
      <c r="A169" s="10">
        <v>165</v>
      </c>
      <c r="B169" s="11" t="s">
        <v>523</v>
      </c>
      <c r="C169" s="10" t="s">
        <v>45</v>
      </c>
      <c r="D169" s="11" t="s">
        <v>450</v>
      </c>
      <c r="E169" s="12" t="s">
        <v>433</v>
      </c>
      <c r="F169" s="11">
        <v>2022</v>
      </c>
      <c r="G169" s="11">
        <v>2023</v>
      </c>
      <c r="H169" s="4">
        <v>450</v>
      </c>
      <c r="I169" s="4">
        <v>90</v>
      </c>
      <c r="J169" s="4"/>
      <c r="K169" s="11" t="s">
        <v>523</v>
      </c>
      <c r="L169" s="13"/>
      <c r="M169" s="13"/>
      <c r="N169" s="16"/>
    </row>
    <row r="170" spans="1:14" ht="42.75" x14ac:dyDescent="0.25">
      <c r="A170" s="10">
        <v>166</v>
      </c>
      <c r="B170" s="11" t="s">
        <v>524</v>
      </c>
      <c r="C170" s="10" t="s">
        <v>63</v>
      </c>
      <c r="D170" s="11" t="s">
        <v>451</v>
      </c>
      <c r="E170" s="12" t="s">
        <v>102</v>
      </c>
      <c r="F170" s="11">
        <v>2022</v>
      </c>
      <c r="G170" s="11">
        <v>2023</v>
      </c>
      <c r="H170" s="4">
        <v>2000</v>
      </c>
      <c r="I170" s="4">
        <v>140</v>
      </c>
      <c r="J170" s="4"/>
      <c r="K170" s="11" t="s">
        <v>524</v>
      </c>
      <c r="L170" s="13"/>
      <c r="M170" s="13"/>
      <c r="N170" s="16"/>
    </row>
    <row r="171" spans="1:14" ht="71.25" x14ac:dyDescent="0.25">
      <c r="A171" s="10">
        <v>167</v>
      </c>
      <c r="B171" s="11" t="s">
        <v>504</v>
      </c>
      <c r="C171" s="10" t="s">
        <v>45</v>
      </c>
      <c r="D171" s="11" t="s">
        <v>452</v>
      </c>
      <c r="E171" s="12" t="s">
        <v>710</v>
      </c>
      <c r="F171" s="11">
        <v>2022</v>
      </c>
      <c r="G171" s="11">
        <v>2023</v>
      </c>
      <c r="H171" s="4">
        <v>500</v>
      </c>
      <c r="I171" s="4">
        <v>100</v>
      </c>
      <c r="J171" s="4">
        <f>90+302.02745</f>
        <v>392.02744999999999</v>
      </c>
      <c r="K171" s="11" t="s">
        <v>724</v>
      </c>
      <c r="L171" s="13" t="s">
        <v>725</v>
      </c>
      <c r="M171" s="13" t="s">
        <v>726</v>
      </c>
      <c r="N171" s="6">
        <v>0.5</v>
      </c>
    </row>
    <row r="172" spans="1:14" ht="57" x14ac:dyDescent="0.25">
      <c r="A172" s="10">
        <v>168</v>
      </c>
      <c r="B172" s="11" t="s">
        <v>504</v>
      </c>
      <c r="C172" s="10" t="s">
        <v>63</v>
      </c>
      <c r="D172" s="11" t="s">
        <v>612</v>
      </c>
      <c r="E172" s="12" t="s">
        <v>434</v>
      </c>
      <c r="F172" s="11">
        <v>2022</v>
      </c>
      <c r="G172" s="11">
        <v>2023</v>
      </c>
      <c r="H172" s="4">
        <v>2620</v>
      </c>
      <c r="I172" s="4">
        <v>524</v>
      </c>
      <c r="J172" s="4">
        <v>2411.3409449999999</v>
      </c>
      <c r="K172" s="11" t="s">
        <v>594</v>
      </c>
      <c r="L172" s="13" t="s">
        <v>617</v>
      </c>
      <c r="M172" s="13" t="s">
        <v>536</v>
      </c>
      <c r="N172" s="6">
        <v>0.3</v>
      </c>
    </row>
    <row r="173" spans="1:14" ht="57" x14ac:dyDescent="0.25">
      <c r="A173" s="10">
        <v>169</v>
      </c>
      <c r="B173" s="11" t="s">
        <v>504</v>
      </c>
      <c r="C173" s="10" t="s">
        <v>45</v>
      </c>
      <c r="D173" s="11" t="s">
        <v>132</v>
      </c>
      <c r="E173" s="12" t="s">
        <v>435</v>
      </c>
      <c r="F173" s="11">
        <v>2022</v>
      </c>
      <c r="G173" s="11">
        <v>2022</v>
      </c>
      <c r="H173" s="4">
        <v>130</v>
      </c>
      <c r="I173" s="4">
        <v>130</v>
      </c>
      <c r="J173" s="4">
        <v>122.76814</v>
      </c>
      <c r="K173" s="11" t="s">
        <v>608</v>
      </c>
      <c r="L173" s="13" t="s">
        <v>634</v>
      </c>
      <c r="M173" s="13" t="s">
        <v>567</v>
      </c>
      <c r="N173" s="6">
        <v>1</v>
      </c>
    </row>
    <row r="174" spans="1:14" ht="57" x14ac:dyDescent="0.25">
      <c r="A174" s="10">
        <v>170</v>
      </c>
      <c r="B174" s="11" t="s">
        <v>605</v>
      </c>
      <c r="C174" s="10" t="s">
        <v>56</v>
      </c>
      <c r="D174" s="11" t="s">
        <v>135</v>
      </c>
      <c r="E174" s="12" t="s">
        <v>472</v>
      </c>
      <c r="F174" s="11">
        <v>2022</v>
      </c>
      <c r="G174" s="11">
        <v>2023</v>
      </c>
      <c r="H174" s="4">
        <v>800</v>
      </c>
      <c r="I174" s="4">
        <v>160</v>
      </c>
      <c r="J174" s="4">
        <v>706.54751999999996</v>
      </c>
      <c r="K174" s="11" t="s">
        <v>802</v>
      </c>
      <c r="L174" s="13"/>
      <c r="M174" s="13"/>
      <c r="N174" s="6">
        <v>0.05</v>
      </c>
    </row>
    <row r="175" spans="1:14" ht="42.75" x14ac:dyDescent="0.25">
      <c r="A175" s="10">
        <v>171</v>
      </c>
      <c r="B175" s="11" t="s">
        <v>504</v>
      </c>
      <c r="C175" s="10" t="s">
        <v>63</v>
      </c>
      <c r="D175" s="11" t="s">
        <v>441</v>
      </c>
      <c r="E175" s="12" t="s">
        <v>436</v>
      </c>
      <c r="F175" s="11">
        <v>2022</v>
      </c>
      <c r="G175" s="11">
        <v>2022</v>
      </c>
      <c r="H175" s="4">
        <v>100</v>
      </c>
      <c r="I175" s="4">
        <v>100</v>
      </c>
      <c r="J175" s="4">
        <v>100</v>
      </c>
      <c r="K175" s="11" t="s">
        <v>593</v>
      </c>
      <c r="L175" s="13" t="s">
        <v>554</v>
      </c>
      <c r="M175" s="13" t="s">
        <v>677</v>
      </c>
      <c r="N175" s="6">
        <v>1</v>
      </c>
    </row>
    <row r="176" spans="1:14" ht="71.25" x14ac:dyDescent="0.25">
      <c r="A176" s="10">
        <v>172</v>
      </c>
      <c r="B176" s="11" t="s">
        <v>504</v>
      </c>
      <c r="C176" s="10" t="s">
        <v>56</v>
      </c>
      <c r="D176" s="11" t="s">
        <v>444</v>
      </c>
      <c r="E176" s="12" t="s">
        <v>437</v>
      </c>
      <c r="F176" s="11">
        <v>2022</v>
      </c>
      <c r="G176" s="11">
        <v>2023</v>
      </c>
      <c r="H176" s="4">
        <v>3000</v>
      </c>
      <c r="I176" s="4">
        <v>2000</v>
      </c>
      <c r="J176" s="4">
        <f>150+1688.775</f>
        <v>1838.7750000000001</v>
      </c>
      <c r="K176" s="11" t="s">
        <v>601</v>
      </c>
      <c r="L176" s="13" t="s">
        <v>687</v>
      </c>
      <c r="M176" s="13" t="s">
        <v>721</v>
      </c>
      <c r="N176" s="6">
        <v>0.1</v>
      </c>
    </row>
    <row r="177" spans="1:14" ht="114" x14ac:dyDescent="0.25">
      <c r="A177" s="10">
        <v>173</v>
      </c>
      <c r="B177" s="11" t="s">
        <v>504</v>
      </c>
      <c r="C177" s="10" t="s">
        <v>63</v>
      </c>
      <c r="D177" s="11" t="s">
        <v>453</v>
      </c>
      <c r="E177" s="12" t="s">
        <v>473</v>
      </c>
      <c r="F177" s="11">
        <v>2022</v>
      </c>
      <c r="G177" s="11">
        <v>2022</v>
      </c>
      <c r="H177" s="4">
        <v>1000</v>
      </c>
      <c r="I177" s="4">
        <v>1000</v>
      </c>
      <c r="J177" s="4">
        <f>740.873+191.84</f>
        <v>932.71300000000008</v>
      </c>
      <c r="K177" s="11" t="s">
        <v>713</v>
      </c>
      <c r="L177" s="13" t="s">
        <v>756</v>
      </c>
      <c r="M177" s="13" t="s">
        <v>757</v>
      </c>
      <c r="N177" s="6">
        <v>0.6</v>
      </c>
    </row>
    <row r="178" spans="1:14" ht="57" x14ac:dyDescent="0.25">
      <c r="A178" s="10">
        <v>174</v>
      </c>
      <c r="B178" s="11" t="s">
        <v>504</v>
      </c>
      <c r="C178" s="10" t="s">
        <v>56</v>
      </c>
      <c r="D178" s="11" t="s">
        <v>613</v>
      </c>
      <c r="E178" s="12" t="s">
        <v>454</v>
      </c>
      <c r="F178" s="11">
        <v>2022</v>
      </c>
      <c r="G178" s="11">
        <v>2022</v>
      </c>
      <c r="H178" s="4">
        <v>400</v>
      </c>
      <c r="I178" s="4">
        <v>400</v>
      </c>
      <c r="J178" s="4">
        <f>30.68+176.71685+64.53+89.386</f>
        <v>361.31285000000003</v>
      </c>
      <c r="K178" s="11" t="s">
        <v>603</v>
      </c>
      <c r="L178" s="13" t="s">
        <v>636</v>
      </c>
      <c r="M178" s="13" t="s">
        <v>635</v>
      </c>
      <c r="N178" s="6">
        <v>0.5</v>
      </c>
    </row>
  </sheetData>
  <mergeCells count="1">
    <mergeCell ref="B2:M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E8D7DC-575F-4658-B16F-BBCCC2E30A76}">
  <dimension ref="A3:AI177"/>
  <sheetViews>
    <sheetView topLeftCell="A3" zoomScale="70" zoomScaleNormal="70" workbookViewId="0">
      <selection activeCell="E177" sqref="E3:E177"/>
    </sheetView>
  </sheetViews>
  <sheetFormatPr defaultRowHeight="15" x14ac:dyDescent="0.25"/>
  <cols>
    <col min="1" max="1" width="7.140625" customWidth="1"/>
    <col min="2" max="2" width="17.7109375" customWidth="1"/>
    <col min="3" max="3" width="15" customWidth="1"/>
    <col min="4" max="4" width="14.7109375" customWidth="1"/>
    <col min="5" max="5" width="12" customWidth="1"/>
    <col min="6" max="6" width="11.5703125" customWidth="1"/>
    <col min="7" max="7" width="10.42578125" customWidth="1"/>
    <col min="8" max="8" width="19.5703125" customWidth="1"/>
    <col min="9" max="9" width="9.85546875" customWidth="1"/>
    <col min="10" max="10" width="19.7109375" customWidth="1"/>
    <col min="11" max="11" width="36.28515625" customWidth="1"/>
    <col min="14" max="14" width="18.140625" customWidth="1"/>
    <col min="15" max="15" width="21.42578125" customWidth="1"/>
    <col min="16" max="16" width="15.140625" customWidth="1"/>
    <col min="17" max="17" width="17.85546875" customWidth="1"/>
    <col min="18" max="18" width="17.5703125" customWidth="1"/>
    <col min="19" max="19" width="13.140625" customWidth="1"/>
    <col min="20" max="20" width="12.28515625" customWidth="1"/>
    <col min="21" max="21" width="17.85546875" customWidth="1"/>
    <col min="22" max="22" width="26.28515625" customWidth="1"/>
    <col min="23" max="23" width="20.28515625" customWidth="1"/>
    <col min="24" max="26" width="13.5703125" customWidth="1"/>
    <col min="27" max="27" width="22.85546875" customWidth="1"/>
    <col min="28" max="28" width="40.85546875" customWidth="1"/>
    <col min="29" max="29" width="25.7109375" customWidth="1"/>
    <col min="30" max="34" width="23.140625" customWidth="1"/>
    <col min="35" max="35" width="21.85546875" customWidth="1"/>
  </cols>
  <sheetData>
    <row r="3" spans="1:35" ht="45" x14ac:dyDescent="0.25">
      <c r="A3" s="7" t="s">
        <v>509</v>
      </c>
      <c r="B3" s="7" t="s">
        <v>822</v>
      </c>
      <c r="C3" s="7" t="s">
        <v>0</v>
      </c>
      <c r="D3" s="8" t="s">
        <v>1</v>
      </c>
      <c r="E3" s="8" t="s">
        <v>79</v>
      </c>
      <c r="F3" s="8" t="s">
        <v>821</v>
      </c>
      <c r="G3" s="7" t="s">
        <v>111</v>
      </c>
      <c r="H3" s="7" t="s">
        <v>458</v>
      </c>
      <c r="I3" s="7" t="s">
        <v>510</v>
      </c>
      <c r="J3" s="7" t="s">
        <v>819</v>
      </c>
      <c r="K3" s="7" t="s">
        <v>97</v>
      </c>
      <c r="L3" s="7" t="s">
        <v>2</v>
      </c>
      <c r="M3" s="7" t="s">
        <v>3</v>
      </c>
      <c r="N3" s="7" t="s">
        <v>754</v>
      </c>
      <c r="O3" s="7" t="s">
        <v>820</v>
      </c>
      <c r="P3" s="7" t="s">
        <v>190</v>
      </c>
      <c r="Q3" s="9" t="s">
        <v>553</v>
      </c>
      <c r="R3" s="7" t="s">
        <v>92</v>
      </c>
      <c r="S3" s="7" t="s">
        <v>93</v>
      </c>
      <c r="T3" s="7" t="s">
        <v>94</v>
      </c>
      <c r="U3" s="7" t="s">
        <v>548</v>
      </c>
      <c r="V3" s="9" t="s">
        <v>86</v>
      </c>
      <c r="W3" s="9" t="s">
        <v>104</v>
      </c>
      <c r="X3" s="9" t="s">
        <v>90</v>
      </c>
      <c r="Y3" s="9" t="s">
        <v>87</v>
      </c>
      <c r="Z3" s="9" t="s">
        <v>88</v>
      </c>
      <c r="AA3" s="9" t="s">
        <v>105</v>
      </c>
      <c r="AB3" s="8" t="s">
        <v>106</v>
      </c>
      <c r="AC3" s="8" t="s">
        <v>107</v>
      </c>
      <c r="AD3" s="8" t="s">
        <v>108</v>
      </c>
      <c r="AE3" s="8" t="s">
        <v>109</v>
      </c>
      <c r="AF3" s="8" t="s">
        <v>110</v>
      </c>
      <c r="AG3" s="9" t="s">
        <v>89</v>
      </c>
      <c r="AH3" s="9" t="s">
        <v>188</v>
      </c>
      <c r="AI3" s="9" t="s">
        <v>189</v>
      </c>
    </row>
    <row r="4" spans="1:35" ht="128.25" x14ac:dyDescent="0.25">
      <c r="A4" s="10">
        <v>1</v>
      </c>
      <c r="B4" s="11" t="s">
        <v>504</v>
      </c>
      <c r="C4" s="11" t="s">
        <v>4</v>
      </c>
      <c r="D4" s="11" t="s">
        <v>31</v>
      </c>
      <c r="E4" s="11" t="s">
        <v>5</v>
      </c>
      <c r="F4" s="10" t="s">
        <v>501</v>
      </c>
      <c r="G4" s="11">
        <v>960</v>
      </c>
      <c r="H4" s="10" t="s">
        <v>63</v>
      </c>
      <c r="I4" s="11" t="s">
        <v>112</v>
      </c>
      <c r="J4" s="11" t="s">
        <v>137</v>
      </c>
      <c r="K4" s="12" t="s">
        <v>191</v>
      </c>
      <c r="L4" s="11">
        <v>2022</v>
      </c>
      <c r="M4" s="11">
        <v>2023</v>
      </c>
      <c r="N4" s="4">
        <v>18991.400000000001</v>
      </c>
      <c r="O4" s="4">
        <v>5100</v>
      </c>
      <c r="P4" s="4">
        <v>18443.973000000002</v>
      </c>
      <c r="Q4" s="4">
        <f t="shared" ref="Q4:Q9" si="0">+P4*5%</f>
        <v>922.19865000000016</v>
      </c>
      <c r="R4" s="11" t="s">
        <v>609</v>
      </c>
      <c r="S4" s="13" t="s">
        <v>627</v>
      </c>
      <c r="T4" s="13" t="s">
        <v>665</v>
      </c>
      <c r="U4" s="6">
        <v>1</v>
      </c>
      <c r="V4" s="14"/>
      <c r="W4" s="15"/>
      <c r="X4" s="10"/>
      <c r="Y4" s="10"/>
      <c r="Z4" s="10"/>
      <c r="AA4" s="15"/>
      <c r="AB4" s="15"/>
      <c r="AC4" s="15"/>
      <c r="AD4" s="15"/>
      <c r="AE4" s="15"/>
      <c r="AF4" s="15"/>
      <c r="AG4" s="10"/>
      <c r="AH4" s="10"/>
      <c r="AI4" s="10"/>
    </row>
    <row r="5" spans="1:35" ht="42.75" x14ac:dyDescent="0.25">
      <c r="A5" s="10">
        <v>2</v>
      </c>
      <c r="B5" s="11" t="s">
        <v>504</v>
      </c>
      <c r="C5" s="11" t="s">
        <v>17</v>
      </c>
      <c r="D5" s="10" t="s">
        <v>85</v>
      </c>
      <c r="E5" s="11" t="s">
        <v>5</v>
      </c>
      <c r="F5" s="11">
        <v>0</v>
      </c>
      <c r="G5" s="11">
        <v>0</v>
      </c>
      <c r="H5" s="10" t="s">
        <v>45</v>
      </c>
      <c r="I5" s="11" t="s">
        <v>112</v>
      </c>
      <c r="J5" s="11" t="s">
        <v>138</v>
      </c>
      <c r="K5" s="12" t="s">
        <v>511</v>
      </c>
      <c r="L5" s="11">
        <v>2022</v>
      </c>
      <c r="M5" s="11">
        <v>2023</v>
      </c>
      <c r="N5" s="4">
        <v>250</v>
      </c>
      <c r="O5" s="4">
        <v>50</v>
      </c>
      <c r="P5" s="4">
        <v>247.79186200000001</v>
      </c>
      <c r="Q5" s="4"/>
      <c r="R5" s="11" t="s">
        <v>723</v>
      </c>
      <c r="S5" s="13" t="s">
        <v>785</v>
      </c>
      <c r="T5" s="13" t="s">
        <v>652</v>
      </c>
      <c r="U5" s="6">
        <v>0.05</v>
      </c>
      <c r="V5" s="14"/>
      <c r="W5" s="15"/>
      <c r="X5" s="10"/>
      <c r="Y5" s="10"/>
      <c r="Z5" s="10"/>
      <c r="AA5" s="15"/>
      <c r="AB5" s="15"/>
      <c r="AC5" s="15"/>
      <c r="AD5" s="15"/>
      <c r="AE5" s="15"/>
      <c r="AF5" s="15"/>
      <c r="AG5" s="10"/>
      <c r="AH5" s="10"/>
      <c r="AI5" s="10"/>
    </row>
    <row r="6" spans="1:35" ht="71.25" x14ac:dyDescent="0.25">
      <c r="A6" s="10">
        <v>3</v>
      </c>
      <c r="B6" s="11" t="s">
        <v>504</v>
      </c>
      <c r="C6" s="11" t="s">
        <v>455</v>
      </c>
      <c r="D6" s="11" t="s">
        <v>83</v>
      </c>
      <c r="E6" s="11" t="s">
        <v>5</v>
      </c>
      <c r="F6" s="11">
        <v>0</v>
      </c>
      <c r="G6" s="11">
        <v>0</v>
      </c>
      <c r="H6" s="10" t="s">
        <v>56</v>
      </c>
      <c r="I6" s="11" t="s">
        <v>112</v>
      </c>
      <c r="J6" s="11" t="s">
        <v>139</v>
      </c>
      <c r="K6" s="12" t="s">
        <v>192</v>
      </c>
      <c r="L6" s="11">
        <v>2022</v>
      </c>
      <c r="M6" s="11">
        <v>2023</v>
      </c>
      <c r="N6" s="4">
        <v>1277</v>
      </c>
      <c r="O6" s="4">
        <v>100</v>
      </c>
      <c r="P6" s="4">
        <v>1275</v>
      </c>
      <c r="Q6" s="4">
        <f t="shared" si="0"/>
        <v>63.75</v>
      </c>
      <c r="R6" s="11" t="s">
        <v>786</v>
      </c>
      <c r="S6" s="13" t="s">
        <v>699</v>
      </c>
      <c r="T6" s="13" t="s">
        <v>585</v>
      </c>
      <c r="U6" s="6">
        <v>0.05</v>
      </c>
      <c r="V6" s="14"/>
      <c r="W6" s="15"/>
      <c r="X6" s="10"/>
      <c r="Y6" s="10"/>
      <c r="Z6" s="10"/>
      <c r="AA6" s="15"/>
      <c r="AB6" s="15"/>
      <c r="AC6" s="15"/>
      <c r="AD6" s="15"/>
      <c r="AE6" s="15"/>
      <c r="AF6" s="15"/>
      <c r="AG6" s="10"/>
      <c r="AH6" s="10"/>
      <c r="AI6" s="10"/>
    </row>
    <row r="7" spans="1:35" ht="42.75" x14ac:dyDescent="0.25">
      <c r="A7" s="10">
        <v>4</v>
      </c>
      <c r="B7" s="11" t="s">
        <v>504</v>
      </c>
      <c r="C7" s="11" t="s">
        <v>6</v>
      </c>
      <c r="D7" s="11" t="s">
        <v>80</v>
      </c>
      <c r="E7" s="11" t="s">
        <v>5</v>
      </c>
      <c r="F7" s="10" t="s">
        <v>501</v>
      </c>
      <c r="G7" s="11">
        <v>160</v>
      </c>
      <c r="H7" s="10" t="s">
        <v>56</v>
      </c>
      <c r="I7" s="11" t="s">
        <v>112</v>
      </c>
      <c r="J7" s="11" t="s">
        <v>140</v>
      </c>
      <c r="K7" s="12" t="s">
        <v>193</v>
      </c>
      <c r="L7" s="11">
        <v>2022</v>
      </c>
      <c r="M7" s="11">
        <v>2023</v>
      </c>
      <c r="N7" s="4">
        <v>4144.7</v>
      </c>
      <c r="O7" s="4">
        <v>238</v>
      </c>
      <c r="P7" s="4">
        <v>4137.6499999999996</v>
      </c>
      <c r="Q7" s="4">
        <f t="shared" si="0"/>
        <v>206.88249999999999</v>
      </c>
      <c r="R7" s="11" t="s">
        <v>654</v>
      </c>
      <c r="S7" s="13" t="s">
        <v>666</v>
      </c>
      <c r="T7" s="13" t="s">
        <v>579</v>
      </c>
      <c r="U7" s="6">
        <v>0.05</v>
      </c>
      <c r="V7" s="14"/>
      <c r="W7" s="15"/>
      <c r="X7" s="10"/>
      <c r="Y7" s="10"/>
      <c r="Z7" s="10"/>
      <c r="AA7" s="15"/>
      <c r="AB7" s="15"/>
      <c r="AC7" s="15"/>
      <c r="AD7" s="15"/>
      <c r="AE7" s="15"/>
      <c r="AF7" s="15"/>
      <c r="AG7" s="10"/>
      <c r="AH7" s="10"/>
      <c r="AI7" s="10"/>
    </row>
    <row r="8" spans="1:35" ht="42.75" x14ac:dyDescent="0.25">
      <c r="A8" s="10">
        <v>5</v>
      </c>
      <c r="B8" s="11" t="s">
        <v>504</v>
      </c>
      <c r="C8" s="11" t="s">
        <v>7</v>
      </c>
      <c r="D8" s="10" t="s">
        <v>77</v>
      </c>
      <c r="E8" s="11" t="s">
        <v>5</v>
      </c>
      <c r="F8" s="10" t="s">
        <v>501</v>
      </c>
      <c r="G8" s="11">
        <v>160</v>
      </c>
      <c r="H8" s="10" t="s">
        <v>56</v>
      </c>
      <c r="I8" s="11" t="s">
        <v>112</v>
      </c>
      <c r="J8" s="11" t="s">
        <v>141</v>
      </c>
      <c r="K8" s="12" t="s">
        <v>466</v>
      </c>
      <c r="L8" s="11">
        <v>2022</v>
      </c>
      <c r="M8" s="11">
        <v>2023</v>
      </c>
      <c r="N8" s="4">
        <v>2300</v>
      </c>
      <c r="O8" s="4">
        <v>460</v>
      </c>
      <c r="P8" s="4">
        <v>2299.5008990000001</v>
      </c>
      <c r="Q8" s="4">
        <f t="shared" si="0"/>
        <v>114.97504495000001</v>
      </c>
      <c r="R8" s="11" t="s">
        <v>115</v>
      </c>
      <c r="S8" s="13" t="s">
        <v>658</v>
      </c>
      <c r="T8" s="13" t="s">
        <v>641</v>
      </c>
      <c r="U8" s="6">
        <v>0.09</v>
      </c>
      <c r="V8" s="14"/>
      <c r="W8" s="15"/>
      <c r="X8" s="10"/>
      <c r="Y8" s="10"/>
      <c r="Z8" s="10"/>
      <c r="AA8" s="15"/>
      <c r="AB8" s="15"/>
      <c r="AC8" s="15"/>
      <c r="AD8" s="15"/>
      <c r="AE8" s="15"/>
      <c r="AF8" s="15"/>
      <c r="AG8" s="10"/>
      <c r="AH8" s="10"/>
      <c r="AI8" s="10"/>
    </row>
    <row r="9" spans="1:35" ht="57" x14ac:dyDescent="0.25">
      <c r="A9" s="10">
        <v>6</v>
      </c>
      <c r="B9" s="11" t="s">
        <v>504</v>
      </c>
      <c r="C9" s="11" t="s">
        <v>4</v>
      </c>
      <c r="D9" s="11" t="s">
        <v>456</v>
      </c>
      <c r="E9" s="11" t="s">
        <v>5</v>
      </c>
      <c r="F9" s="10" t="s">
        <v>95</v>
      </c>
      <c r="G9" s="11">
        <v>280</v>
      </c>
      <c r="H9" s="10" t="s">
        <v>63</v>
      </c>
      <c r="I9" s="11" t="s">
        <v>112</v>
      </c>
      <c r="J9" s="11" t="s">
        <v>142</v>
      </c>
      <c r="K9" s="12" t="s">
        <v>194</v>
      </c>
      <c r="L9" s="11">
        <v>2022</v>
      </c>
      <c r="M9" s="11">
        <v>2023</v>
      </c>
      <c r="N9" s="4">
        <v>3500</v>
      </c>
      <c r="O9" s="4">
        <v>361.8</v>
      </c>
      <c r="P9" s="4">
        <v>3500</v>
      </c>
      <c r="Q9" s="4">
        <f t="shared" si="0"/>
        <v>175</v>
      </c>
      <c r="R9" s="11" t="s">
        <v>763</v>
      </c>
      <c r="S9" s="13" t="s">
        <v>518</v>
      </c>
      <c r="T9" s="13" t="s">
        <v>495</v>
      </c>
      <c r="U9" s="6">
        <v>0.15</v>
      </c>
      <c r="V9" s="14"/>
      <c r="W9" s="15"/>
      <c r="X9" s="10"/>
      <c r="Y9" s="10"/>
      <c r="Z9" s="10"/>
      <c r="AA9" s="15"/>
      <c r="AB9" s="15"/>
      <c r="AC9" s="15"/>
      <c r="AD9" s="15"/>
      <c r="AE9" s="15"/>
      <c r="AF9" s="15"/>
      <c r="AG9" s="10"/>
      <c r="AH9" s="10"/>
      <c r="AI9" s="10"/>
    </row>
    <row r="10" spans="1:35" ht="57" x14ac:dyDescent="0.25">
      <c r="A10" s="10">
        <v>7</v>
      </c>
      <c r="B10" s="11" t="s">
        <v>504</v>
      </c>
      <c r="C10" s="11" t="s">
        <v>4</v>
      </c>
      <c r="D10" s="11" t="s">
        <v>31</v>
      </c>
      <c r="E10" s="11" t="s">
        <v>5</v>
      </c>
      <c r="F10" s="10" t="s">
        <v>95</v>
      </c>
      <c r="G10" s="11">
        <v>280</v>
      </c>
      <c r="H10" s="10" t="s">
        <v>45</v>
      </c>
      <c r="I10" s="11" t="s">
        <v>112</v>
      </c>
      <c r="J10" s="11" t="s">
        <v>143</v>
      </c>
      <c r="K10" s="12" t="s">
        <v>568</v>
      </c>
      <c r="L10" s="11">
        <v>2022</v>
      </c>
      <c r="M10" s="11">
        <v>2023</v>
      </c>
      <c r="N10" s="4">
        <v>4552.7</v>
      </c>
      <c r="O10" s="4">
        <v>260</v>
      </c>
      <c r="P10" s="4">
        <v>4552.7</v>
      </c>
      <c r="Q10" s="4"/>
      <c r="R10" s="11" t="s">
        <v>755</v>
      </c>
      <c r="S10" s="13" t="s">
        <v>519</v>
      </c>
      <c r="T10" s="13" t="s">
        <v>665</v>
      </c>
      <c r="U10" s="6">
        <v>0.2</v>
      </c>
      <c r="V10" s="14"/>
      <c r="W10" s="15"/>
      <c r="X10" s="10"/>
      <c r="Y10" s="10"/>
      <c r="Z10" s="10"/>
      <c r="AA10" s="15"/>
      <c r="AB10" s="15"/>
      <c r="AC10" s="15"/>
      <c r="AD10" s="15"/>
      <c r="AE10" s="15"/>
      <c r="AF10" s="15"/>
      <c r="AG10" s="10"/>
      <c r="AH10" s="10"/>
      <c r="AI10" s="10"/>
    </row>
    <row r="11" spans="1:35" ht="71.25" x14ac:dyDescent="0.25">
      <c r="A11" s="10">
        <v>8</v>
      </c>
      <c r="B11" s="11" t="s">
        <v>504</v>
      </c>
      <c r="C11" s="11" t="s">
        <v>4</v>
      </c>
      <c r="D11" s="11" t="s">
        <v>27</v>
      </c>
      <c r="E11" s="11" t="s">
        <v>5</v>
      </c>
      <c r="F11" s="10" t="s">
        <v>95</v>
      </c>
      <c r="G11" s="11">
        <v>280</v>
      </c>
      <c r="H11" s="10" t="s">
        <v>45</v>
      </c>
      <c r="I11" s="11" t="s">
        <v>112</v>
      </c>
      <c r="J11" s="11" t="s">
        <v>144</v>
      </c>
      <c r="K11" s="12" t="s">
        <v>195</v>
      </c>
      <c r="L11" s="11">
        <v>2022</v>
      </c>
      <c r="M11" s="11">
        <v>2023</v>
      </c>
      <c r="N11" s="4">
        <v>4552.7</v>
      </c>
      <c r="O11" s="4">
        <v>260</v>
      </c>
      <c r="P11" s="4">
        <v>4355.0564199999999</v>
      </c>
      <c r="Q11" s="4"/>
      <c r="R11" s="11" t="s">
        <v>811</v>
      </c>
      <c r="S11" s="13" t="s">
        <v>519</v>
      </c>
      <c r="T11" s="13" t="s">
        <v>579</v>
      </c>
      <c r="U11" s="6">
        <v>0.1</v>
      </c>
      <c r="V11" s="14"/>
      <c r="W11" s="15"/>
      <c r="X11" s="10"/>
      <c r="Y11" s="10"/>
      <c r="Z11" s="10"/>
      <c r="AA11" s="15"/>
      <c r="AB11" s="15"/>
      <c r="AC11" s="15"/>
      <c r="AD11" s="15"/>
      <c r="AE11" s="15"/>
      <c r="AF11" s="15"/>
      <c r="AG11" s="10"/>
      <c r="AH11" s="10"/>
      <c r="AI11" s="10"/>
    </row>
    <row r="12" spans="1:35" ht="57" x14ac:dyDescent="0.25">
      <c r="A12" s="10">
        <v>9</v>
      </c>
      <c r="B12" s="11" t="s">
        <v>504</v>
      </c>
      <c r="C12" s="11" t="s">
        <v>4</v>
      </c>
      <c r="D12" s="11" t="s">
        <v>38</v>
      </c>
      <c r="E12" s="11" t="s">
        <v>5</v>
      </c>
      <c r="F12" s="10" t="s">
        <v>95</v>
      </c>
      <c r="G12" s="11">
        <v>280</v>
      </c>
      <c r="H12" s="10" t="s">
        <v>63</v>
      </c>
      <c r="I12" s="11" t="s">
        <v>112</v>
      </c>
      <c r="J12" s="11" t="s">
        <v>145</v>
      </c>
      <c r="K12" s="12" t="s">
        <v>196</v>
      </c>
      <c r="L12" s="11">
        <v>2022</v>
      </c>
      <c r="M12" s="11">
        <v>2023</v>
      </c>
      <c r="N12" s="4">
        <v>4552</v>
      </c>
      <c r="O12" s="4">
        <v>260</v>
      </c>
      <c r="P12" s="4">
        <v>4552</v>
      </c>
      <c r="Q12" s="4">
        <f t="shared" ref="Q12:Q26" si="1">+P12*5%</f>
        <v>227.60000000000002</v>
      </c>
      <c r="R12" s="11" t="s">
        <v>676</v>
      </c>
      <c r="S12" s="13" t="s">
        <v>777</v>
      </c>
      <c r="T12" s="13" t="s">
        <v>495</v>
      </c>
      <c r="U12" s="6">
        <v>0.2</v>
      </c>
      <c r="V12" s="14"/>
      <c r="W12" s="15"/>
      <c r="X12" s="10"/>
      <c r="Y12" s="10"/>
      <c r="Z12" s="10"/>
      <c r="AA12" s="15"/>
      <c r="AB12" s="15"/>
      <c r="AC12" s="15"/>
      <c r="AD12" s="15"/>
      <c r="AE12" s="15"/>
      <c r="AF12" s="15"/>
      <c r="AG12" s="10"/>
      <c r="AH12" s="10"/>
      <c r="AI12" s="10"/>
    </row>
    <row r="13" spans="1:35" ht="71.25" x14ac:dyDescent="0.25">
      <c r="A13" s="10">
        <v>10</v>
      </c>
      <c r="B13" s="11" t="s">
        <v>504</v>
      </c>
      <c r="C13" s="11" t="s">
        <v>4</v>
      </c>
      <c r="D13" s="11" t="s">
        <v>38</v>
      </c>
      <c r="E13" s="11" t="s">
        <v>5</v>
      </c>
      <c r="F13" s="10" t="s">
        <v>95</v>
      </c>
      <c r="G13" s="11">
        <v>280</v>
      </c>
      <c r="H13" s="10" t="s">
        <v>63</v>
      </c>
      <c r="I13" s="11" t="s">
        <v>112</v>
      </c>
      <c r="J13" s="11" t="s">
        <v>146</v>
      </c>
      <c r="K13" s="12" t="s">
        <v>197</v>
      </c>
      <c r="L13" s="11">
        <v>2022</v>
      </c>
      <c r="M13" s="11">
        <v>2023</v>
      </c>
      <c r="N13" s="4">
        <v>4552.7</v>
      </c>
      <c r="O13" s="4">
        <v>220</v>
      </c>
      <c r="P13" s="4">
        <v>4552.7</v>
      </c>
      <c r="Q13" s="4">
        <f t="shared" si="1"/>
        <v>227.63499999999999</v>
      </c>
      <c r="R13" s="11" t="s">
        <v>762</v>
      </c>
      <c r="S13" s="13" t="s">
        <v>777</v>
      </c>
      <c r="T13" s="13" t="s">
        <v>495</v>
      </c>
      <c r="U13" s="6">
        <v>0.1</v>
      </c>
      <c r="V13" s="14"/>
      <c r="W13" s="15"/>
      <c r="X13" s="10"/>
      <c r="Y13" s="10"/>
      <c r="Z13" s="10"/>
      <c r="AA13" s="15"/>
      <c r="AB13" s="15"/>
      <c r="AC13" s="15"/>
      <c r="AD13" s="15"/>
      <c r="AE13" s="15"/>
      <c r="AF13" s="15"/>
      <c r="AG13" s="10"/>
      <c r="AH13" s="10"/>
      <c r="AI13" s="10"/>
    </row>
    <row r="14" spans="1:35" ht="71.25" x14ac:dyDescent="0.25">
      <c r="A14" s="10">
        <v>11</v>
      </c>
      <c r="B14" s="11" t="s">
        <v>524</v>
      </c>
      <c r="C14" s="11" t="s">
        <v>4</v>
      </c>
      <c r="D14" s="11" t="s">
        <v>32</v>
      </c>
      <c r="E14" s="11" t="s">
        <v>5</v>
      </c>
      <c r="F14" s="10" t="s">
        <v>95</v>
      </c>
      <c r="G14" s="11">
        <v>280</v>
      </c>
      <c r="H14" s="10" t="s">
        <v>45</v>
      </c>
      <c r="I14" s="11" t="s">
        <v>112</v>
      </c>
      <c r="J14" s="11" t="s">
        <v>147</v>
      </c>
      <c r="K14" s="12" t="s">
        <v>198</v>
      </c>
      <c r="L14" s="11">
        <v>2022</v>
      </c>
      <c r="M14" s="11">
        <v>2023</v>
      </c>
      <c r="N14" s="4">
        <v>4552.7</v>
      </c>
      <c r="O14" s="4">
        <v>300</v>
      </c>
      <c r="P14" s="4"/>
      <c r="Q14" s="4">
        <f t="shared" si="1"/>
        <v>0</v>
      </c>
      <c r="R14" s="11"/>
      <c r="S14" s="13"/>
      <c r="T14" s="13"/>
      <c r="U14" s="16"/>
      <c r="V14" s="14"/>
      <c r="W14" s="15"/>
      <c r="X14" s="10"/>
      <c r="Y14" s="10"/>
      <c r="Z14" s="10"/>
      <c r="AA14" s="15"/>
      <c r="AB14" s="15"/>
      <c r="AC14" s="15"/>
      <c r="AD14" s="15"/>
      <c r="AE14" s="15"/>
      <c r="AF14" s="15"/>
      <c r="AG14" s="10"/>
      <c r="AH14" s="10"/>
      <c r="AI14" s="10"/>
    </row>
    <row r="15" spans="1:35" ht="57" x14ac:dyDescent="0.25">
      <c r="A15" s="10">
        <v>12</v>
      </c>
      <c r="B15" s="11" t="s">
        <v>524</v>
      </c>
      <c r="C15" s="11" t="s">
        <v>4</v>
      </c>
      <c r="D15" s="11" t="s">
        <v>32</v>
      </c>
      <c r="E15" s="11" t="s">
        <v>5</v>
      </c>
      <c r="F15" s="10" t="s">
        <v>95</v>
      </c>
      <c r="G15" s="11">
        <v>280</v>
      </c>
      <c r="H15" s="10" t="s">
        <v>45</v>
      </c>
      <c r="I15" s="11" t="s">
        <v>112</v>
      </c>
      <c r="J15" s="11" t="s">
        <v>148</v>
      </c>
      <c r="K15" s="12" t="s">
        <v>199</v>
      </c>
      <c r="L15" s="11">
        <v>2022</v>
      </c>
      <c r="M15" s="11">
        <v>2023</v>
      </c>
      <c r="N15" s="4">
        <v>4552.7</v>
      </c>
      <c r="O15" s="4">
        <v>260</v>
      </c>
      <c r="P15" s="4"/>
      <c r="Q15" s="4">
        <f t="shared" si="1"/>
        <v>0</v>
      </c>
      <c r="R15" s="11"/>
      <c r="S15" s="13"/>
      <c r="T15" s="13"/>
      <c r="U15" s="16"/>
      <c r="V15" s="14"/>
      <c r="W15" s="15"/>
      <c r="X15" s="10"/>
      <c r="Y15" s="10"/>
      <c r="Z15" s="10"/>
      <c r="AA15" s="15"/>
      <c r="AB15" s="15"/>
      <c r="AC15" s="15"/>
      <c r="AD15" s="15"/>
      <c r="AE15" s="15"/>
      <c r="AF15" s="15"/>
      <c r="AG15" s="10"/>
      <c r="AH15" s="10"/>
      <c r="AI15" s="10"/>
    </row>
    <row r="16" spans="1:35" ht="57" x14ac:dyDescent="0.25">
      <c r="A16" s="10">
        <v>13</v>
      </c>
      <c r="B16" s="11" t="s">
        <v>504</v>
      </c>
      <c r="C16" s="11" t="s">
        <v>43</v>
      </c>
      <c r="D16" s="10" t="s">
        <v>44</v>
      </c>
      <c r="E16" s="11" t="s">
        <v>5</v>
      </c>
      <c r="F16" s="10" t="s">
        <v>95</v>
      </c>
      <c r="G16" s="11">
        <v>280</v>
      </c>
      <c r="H16" s="10" t="s">
        <v>56</v>
      </c>
      <c r="I16" s="11" t="s">
        <v>112</v>
      </c>
      <c r="J16" s="11" t="s">
        <v>149</v>
      </c>
      <c r="K16" s="12" t="s">
        <v>200</v>
      </c>
      <c r="L16" s="11">
        <v>2022</v>
      </c>
      <c r="M16" s="11">
        <v>2024</v>
      </c>
      <c r="N16" s="4">
        <v>5150</v>
      </c>
      <c r="O16" s="4">
        <v>200</v>
      </c>
      <c r="P16" s="4">
        <v>4801.9262410000001</v>
      </c>
      <c r="Q16" s="4">
        <f t="shared" si="1"/>
        <v>240.09631205000002</v>
      </c>
      <c r="R16" s="11" t="s">
        <v>649</v>
      </c>
      <c r="S16" s="13" t="s">
        <v>630</v>
      </c>
      <c r="T16" s="13" t="s">
        <v>648</v>
      </c>
      <c r="U16" s="6">
        <v>0.1</v>
      </c>
      <c r="V16" s="14"/>
      <c r="W16" s="15"/>
      <c r="X16" s="10"/>
      <c r="Y16" s="10"/>
      <c r="Z16" s="10"/>
      <c r="AA16" s="15"/>
      <c r="AB16" s="15"/>
      <c r="AC16" s="15"/>
      <c r="AD16" s="15"/>
      <c r="AE16" s="15"/>
      <c r="AF16" s="15"/>
      <c r="AG16" s="10"/>
      <c r="AH16" s="10"/>
      <c r="AI16" s="10"/>
    </row>
    <row r="17" spans="1:35" ht="42.75" x14ac:dyDescent="0.25">
      <c r="A17" s="10">
        <v>14</v>
      </c>
      <c r="B17" s="11" t="s">
        <v>504</v>
      </c>
      <c r="C17" s="11" t="s">
        <v>6</v>
      </c>
      <c r="D17" s="11" t="s">
        <v>80</v>
      </c>
      <c r="E17" s="11" t="s">
        <v>5</v>
      </c>
      <c r="F17" s="11">
        <v>0</v>
      </c>
      <c r="G17" s="11">
        <v>0</v>
      </c>
      <c r="H17" s="10" t="s">
        <v>56</v>
      </c>
      <c r="I17" s="11" t="s">
        <v>112</v>
      </c>
      <c r="J17" s="11" t="s">
        <v>150</v>
      </c>
      <c r="K17" s="12" t="s">
        <v>201</v>
      </c>
      <c r="L17" s="11">
        <v>2022</v>
      </c>
      <c r="M17" s="11">
        <v>2023</v>
      </c>
      <c r="N17" s="4">
        <v>2000</v>
      </c>
      <c r="O17" s="4">
        <v>800</v>
      </c>
      <c r="P17" s="4">
        <v>1977.99</v>
      </c>
      <c r="Q17" s="4">
        <f t="shared" si="1"/>
        <v>98.899500000000003</v>
      </c>
      <c r="R17" s="11" t="s">
        <v>572</v>
      </c>
      <c r="S17" s="13" t="s">
        <v>666</v>
      </c>
      <c r="T17" s="13" t="s">
        <v>579</v>
      </c>
      <c r="U17" s="6">
        <v>0.4</v>
      </c>
      <c r="V17" s="14"/>
      <c r="W17" s="15"/>
      <c r="X17" s="10"/>
      <c r="Y17" s="10"/>
      <c r="Z17" s="10"/>
      <c r="AA17" s="15"/>
      <c r="AB17" s="15"/>
      <c r="AC17" s="15"/>
      <c r="AD17" s="15"/>
      <c r="AE17" s="15"/>
      <c r="AF17" s="15"/>
      <c r="AG17" s="10"/>
      <c r="AH17" s="10"/>
      <c r="AI17" s="10"/>
    </row>
    <row r="18" spans="1:35" ht="28.5" x14ac:dyDescent="0.25">
      <c r="A18" s="10">
        <v>15</v>
      </c>
      <c r="B18" s="11" t="s">
        <v>504</v>
      </c>
      <c r="C18" s="11" t="s">
        <v>43</v>
      </c>
      <c r="D18" s="10" t="s">
        <v>44</v>
      </c>
      <c r="E18" s="11" t="s">
        <v>5</v>
      </c>
      <c r="F18" s="11">
        <v>0</v>
      </c>
      <c r="G18" s="11">
        <v>0</v>
      </c>
      <c r="H18" s="10" t="s">
        <v>56</v>
      </c>
      <c r="I18" s="11" t="s">
        <v>112</v>
      </c>
      <c r="J18" s="11" t="s">
        <v>151</v>
      </c>
      <c r="K18" s="12" t="s">
        <v>202</v>
      </c>
      <c r="L18" s="11">
        <v>2022</v>
      </c>
      <c r="M18" s="11">
        <v>2023</v>
      </c>
      <c r="N18" s="4">
        <v>3000</v>
      </c>
      <c r="O18" s="4">
        <v>1000</v>
      </c>
      <c r="P18" s="2">
        <v>2716.9132719999998</v>
      </c>
      <c r="Q18" s="4">
        <f t="shared" si="1"/>
        <v>135.84566359999999</v>
      </c>
      <c r="R18" s="11" t="s">
        <v>650</v>
      </c>
      <c r="S18" s="13" t="s">
        <v>567</v>
      </c>
      <c r="T18" s="13" t="s">
        <v>536</v>
      </c>
      <c r="U18" s="6">
        <v>0.4</v>
      </c>
      <c r="V18" s="14"/>
      <c r="W18" s="15"/>
      <c r="X18" s="10"/>
      <c r="Y18" s="10"/>
      <c r="Z18" s="10"/>
      <c r="AA18" s="15"/>
      <c r="AB18" s="15"/>
      <c r="AC18" s="15"/>
      <c r="AD18" s="15"/>
      <c r="AE18" s="15"/>
      <c r="AF18" s="15"/>
      <c r="AG18" s="10"/>
      <c r="AH18" s="10"/>
      <c r="AI18" s="10"/>
    </row>
    <row r="19" spans="1:35" ht="42.75" x14ac:dyDescent="0.25">
      <c r="A19" s="10">
        <v>16</v>
      </c>
      <c r="B19" s="11" t="s">
        <v>524</v>
      </c>
      <c r="C19" s="11" t="s">
        <v>54</v>
      </c>
      <c r="D19" s="10" t="s">
        <v>83</v>
      </c>
      <c r="E19" s="11" t="s">
        <v>5</v>
      </c>
      <c r="F19" s="11">
        <v>0</v>
      </c>
      <c r="G19" s="11">
        <v>0</v>
      </c>
      <c r="H19" s="10" t="s">
        <v>56</v>
      </c>
      <c r="I19" s="11" t="s">
        <v>112</v>
      </c>
      <c r="J19" s="11" t="s">
        <v>152</v>
      </c>
      <c r="K19" s="12" t="s">
        <v>203</v>
      </c>
      <c r="L19" s="11">
        <v>2022</v>
      </c>
      <c r="M19" s="11">
        <v>2023</v>
      </c>
      <c r="N19" s="4">
        <v>1800</v>
      </c>
      <c r="O19" s="4">
        <v>360</v>
      </c>
      <c r="P19" s="4"/>
      <c r="Q19" s="4">
        <f t="shared" si="1"/>
        <v>0</v>
      </c>
      <c r="R19" s="11"/>
      <c r="S19" s="13"/>
      <c r="T19" s="13"/>
      <c r="U19" s="16"/>
      <c r="V19" s="14"/>
      <c r="W19" s="15"/>
      <c r="X19" s="10"/>
      <c r="Y19" s="10"/>
      <c r="Z19" s="10"/>
      <c r="AA19" s="15"/>
      <c r="AB19" s="15"/>
      <c r="AC19" s="15"/>
      <c r="AD19" s="15"/>
      <c r="AE19" s="15"/>
      <c r="AF19" s="15"/>
      <c r="AG19" s="10"/>
      <c r="AH19" s="10"/>
      <c r="AI19" s="10"/>
    </row>
    <row r="20" spans="1:35" ht="42.75" x14ac:dyDescent="0.25">
      <c r="A20" s="10">
        <v>17</v>
      </c>
      <c r="B20" s="11" t="s">
        <v>504</v>
      </c>
      <c r="C20" s="11" t="s">
        <v>37</v>
      </c>
      <c r="D20" s="10" t="s">
        <v>461</v>
      </c>
      <c r="E20" s="11" t="s">
        <v>5</v>
      </c>
      <c r="F20" s="10" t="s">
        <v>500</v>
      </c>
      <c r="G20" s="11">
        <v>160</v>
      </c>
      <c r="H20" s="10" t="s">
        <v>45</v>
      </c>
      <c r="I20" s="11" t="s">
        <v>112</v>
      </c>
      <c r="J20" s="11" t="s">
        <v>153</v>
      </c>
      <c r="K20" s="12" t="s">
        <v>204</v>
      </c>
      <c r="L20" s="11">
        <v>2022</v>
      </c>
      <c r="M20" s="11">
        <v>2023</v>
      </c>
      <c r="N20" s="4">
        <v>3515</v>
      </c>
      <c r="O20" s="4">
        <v>180</v>
      </c>
      <c r="P20" s="4">
        <v>3409.55</v>
      </c>
      <c r="Q20" s="4">
        <f t="shared" si="1"/>
        <v>170.47750000000002</v>
      </c>
      <c r="R20" s="11" t="s">
        <v>753</v>
      </c>
      <c r="S20" s="13" t="s">
        <v>535</v>
      </c>
      <c r="T20" s="13" t="s">
        <v>495</v>
      </c>
      <c r="U20" s="17">
        <v>0.05</v>
      </c>
      <c r="V20" s="14"/>
      <c r="W20" s="15"/>
      <c r="X20" s="10"/>
      <c r="Y20" s="10"/>
      <c r="Z20" s="10"/>
      <c r="AA20" s="15"/>
      <c r="AB20" s="15"/>
      <c r="AC20" s="15"/>
      <c r="AD20" s="15"/>
      <c r="AE20" s="15"/>
      <c r="AF20" s="15"/>
      <c r="AG20" s="10"/>
      <c r="AH20" s="10"/>
      <c r="AI20" s="10"/>
    </row>
    <row r="21" spans="1:35" ht="57" x14ac:dyDescent="0.25">
      <c r="A21" s="10">
        <v>18</v>
      </c>
      <c r="B21" s="11" t="s">
        <v>504</v>
      </c>
      <c r="C21" s="11" t="s">
        <v>15</v>
      </c>
      <c r="D21" s="10" t="s">
        <v>526</v>
      </c>
      <c r="E21" s="11" t="s">
        <v>5</v>
      </c>
      <c r="F21" s="10" t="s">
        <v>500</v>
      </c>
      <c r="G21" s="11">
        <v>160</v>
      </c>
      <c r="H21" s="10" t="s">
        <v>56</v>
      </c>
      <c r="I21" s="11" t="s">
        <v>112</v>
      </c>
      <c r="J21" s="11" t="s">
        <v>154</v>
      </c>
      <c r="K21" s="12" t="s">
        <v>205</v>
      </c>
      <c r="L21" s="11">
        <v>2022</v>
      </c>
      <c r="M21" s="11">
        <v>2023</v>
      </c>
      <c r="N21" s="4">
        <v>3351</v>
      </c>
      <c r="O21" s="4">
        <v>200</v>
      </c>
      <c r="P21" s="4">
        <v>2762.1937899999998</v>
      </c>
      <c r="Q21" s="4">
        <f t="shared" si="1"/>
        <v>138.1096895</v>
      </c>
      <c r="R21" s="11" t="s">
        <v>100</v>
      </c>
      <c r="S21" s="13" t="s">
        <v>722</v>
      </c>
      <c r="T21" s="13" t="s">
        <v>532</v>
      </c>
      <c r="U21" s="6">
        <v>0.1</v>
      </c>
      <c r="V21" s="14"/>
      <c r="W21" s="15"/>
      <c r="X21" s="10"/>
      <c r="Y21" s="10"/>
      <c r="Z21" s="10"/>
      <c r="AA21" s="15"/>
      <c r="AB21" s="15"/>
      <c r="AC21" s="15"/>
      <c r="AD21" s="15"/>
      <c r="AE21" s="15"/>
      <c r="AF21" s="15"/>
      <c r="AG21" s="10"/>
      <c r="AH21" s="10"/>
      <c r="AI21" s="10"/>
    </row>
    <row r="22" spans="1:35" ht="28.5" x14ac:dyDescent="0.25">
      <c r="A22" s="10">
        <v>19</v>
      </c>
      <c r="B22" s="11" t="s">
        <v>504</v>
      </c>
      <c r="C22" s="11" t="s">
        <v>7</v>
      </c>
      <c r="D22" s="10" t="s">
        <v>505</v>
      </c>
      <c r="E22" s="11" t="s">
        <v>5</v>
      </c>
      <c r="F22" s="10" t="s">
        <v>500</v>
      </c>
      <c r="G22" s="11">
        <v>100</v>
      </c>
      <c r="H22" s="10" t="s">
        <v>56</v>
      </c>
      <c r="I22" s="11" t="s">
        <v>112</v>
      </c>
      <c r="J22" s="11" t="s">
        <v>155</v>
      </c>
      <c r="K22" s="12" t="s">
        <v>206</v>
      </c>
      <c r="L22" s="11">
        <v>2022</v>
      </c>
      <c r="M22" s="11">
        <v>2024</v>
      </c>
      <c r="N22" s="4">
        <v>2880.1</v>
      </c>
      <c r="O22" s="4">
        <v>140</v>
      </c>
      <c r="P22" s="4">
        <v>2864.5058880000001</v>
      </c>
      <c r="Q22" s="4">
        <f t="shared" si="1"/>
        <v>143.22529440000002</v>
      </c>
      <c r="R22" s="11" t="s">
        <v>186</v>
      </c>
      <c r="S22" s="13" t="s">
        <v>656</v>
      </c>
      <c r="T22" s="13" t="s">
        <v>689</v>
      </c>
      <c r="U22" s="6">
        <v>0.1</v>
      </c>
      <c r="V22" s="14"/>
      <c r="W22" s="15"/>
      <c r="X22" s="10"/>
      <c r="Y22" s="10"/>
      <c r="Z22" s="10"/>
      <c r="AA22" s="15"/>
      <c r="AB22" s="15"/>
      <c r="AC22" s="15"/>
      <c r="AD22" s="15"/>
      <c r="AE22" s="15"/>
      <c r="AF22" s="15"/>
      <c r="AG22" s="10"/>
      <c r="AH22" s="10"/>
      <c r="AI22" s="10"/>
    </row>
    <row r="23" spans="1:35" ht="42.75" x14ac:dyDescent="0.25">
      <c r="A23" s="10">
        <v>20</v>
      </c>
      <c r="B23" s="11" t="s">
        <v>504</v>
      </c>
      <c r="C23" s="11" t="s">
        <v>37</v>
      </c>
      <c r="D23" s="10" t="s">
        <v>103</v>
      </c>
      <c r="E23" s="11" t="s">
        <v>5</v>
      </c>
      <c r="F23" s="10" t="s">
        <v>500</v>
      </c>
      <c r="G23" s="11">
        <v>100</v>
      </c>
      <c r="H23" s="10" t="s">
        <v>45</v>
      </c>
      <c r="I23" s="11" t="s">
        <v>112</v>
      </c>
      <c r="J23" s="11" t="s">
        <v>156</v>
      </c>
      <c r="K23" s="12" t="s">
        <v>207</v>
      </c>
      <c r="L23" s="11">
        <v>2022</v>
      </c>
      <c r="M23" s="11">
        <v>2023</v>
      </c>
      <c r="N23" s="4">
        <v>2880.1</v>
      </c>
      <c r="O23" s="4">
        <v>140</v>
      </c>
      <c r="P23" s="4">
        <v>2835.09656</v>
      </c>
      <c r="Q23" s="4">
        <f t="shared" si="1"/>
        <v>141.754828</v>
      </c>
      <c r="R23" s="11" t="s">
        <v>584</v>
      </c>
      <c r="S23" s="13" t="s">
        <v>581</v>
      </c>
      <c r="T23" s="13" t="s">
        <v>585</v>
      </c>
      <c r="U23" s="17">
        <v>0.05</v>
      </c>
      <c r="V23" s="14"/>
      <c r="W23" s="15"/>
      <c r="X23" s="10"/>
      <c r="Y23" s="10"/>
      <c r="Z23" s="10"/>
      <c r="AA23" s="15"/>
      <c r="AB23" s="15"/>
      <c r="AC23" s="15"/>
      <c r="AD23" s="15"/>
      <c r="AE23" s="15"/>
      <c r="AF23" s="15"/>
      <c r="AG23" s="10"/>
      <c r="AH23" s="10"/>
      <c r="AI23" s="10"/>
    </row>
    <row r="24" spans="1:35" ht="28.5" x14ac:dyDescent="0.25">
      <c r="A24" s="10">
        <v>21</v>
      </c>
      <c r="B24" s="11" t="s">
        <v>504</v>
      </c>
      <c r="C24" s="11" t="s">
        <v>25</v>
      </c>
      <c r="D24" s="10" t="s">
        <v>66</v>
      </c>
      <c r="E24" s="11" t="s">
        <v>5</v>
      </c>
      <c r="F24" s="10" t="s">
        <v>500</v>
      </c>
      <c r="G24" s="11">
        <v>100</v>
      </c>
      <c r="H24" s="10" t="s">
        <v>56</v>
      </c>
      <c r="I24" s="11" t="s">
        <v>112</v>
      </c>
      <c r="J24" s="11" t="s">
        <v>157</v>
      </c>
      <c r="K24" s="12" t="s">
        <v>208</v>
      </c>
      <c r="L24" s="11">
        <v>2022</v>
      </c>
      <c r="M24" s="11">
        <v>2023</v>
      </c>
      <c r="N24" s="4">
        <v>2880.1</v>
      </c>
      <c r="O24" s="4">
        <v>800</v>
      </c>
      <c r="P24" s="4">
        <v>2681.02</v>
      </c>
      <c r="Q24" s="4">
        <f t="shared" si="1"/>
        <v>134.05100000000002</v>
      </c>
      <c r="R24" s="11" t="s">
        <v>527</v>
      </c>
      <c r="S24" s="13" t="s">
        <v>627</v>
      </c>
      <c r="T24" s="13" t="s">
        <v>579</v>
      </c>
      <c r="U24" s="17">
        <v>0.05</v>
      </c>
      <c r="V24" s="14"/>
      <c r="W24" s="15"/>
      <c r="X24" s="10"/>
      <c r="Y24" s="10"/>
      <c r="Z24" s="10"/>
      <c r="AA24" s="15"/>
      <c r="AB24" s="15"/>
      <c r="AC24" s="15"/>
      <c r="AD24" s="15"/>
      <c r="AE24" s="15"/>
      <c r="AF24" s="15"/>
      <c r="AG24" s="10"/>
      <c r="AH24" s="10"/>
      <c r="AI24" s="10"/>
    </row>
    <row r="25" spans="1:35" ht="42.75" x14ac:dyDescent="0.25">
      <c r="A25" s="10">
        <v>22</v>
      </c>
      <c r="B25" s="11" t="s">
        <v>504</v>
      </c>
      <c r="C25" s="11" t="s">
        <v>14</v>
      </c>
      <c r="D25" s="10" t="s">
        <v>460</v>
      </c>
      <c r="E25" s="11" t="s">
        <v>5</v>
      </c>
      <c r="F25" s="10" t="s">
        <v>500</v>
      </c>
      <c r="G25" s="11">
        <v>120</v>
      </c>
      <c r="H25" s="10" t="s">
        <v>45</v>
      </c>
      <c r="I25" s="11" t="s">
        <v>112</v>
      </c>
      <c r="J25" s="11" t="s">
        <v>162</v>
      </c>
      <c r="K25" s="12" t="s">
        <v>209</v>
      </c>
      <c r="L25" s="11">
        <v>2022</v>
      </c>
      <c r="M25" s="11">
        <v>2023</v>
      </c>
      <c r="N25" s="4">
        <v>2274.1999999999998</v>
      </c>
      <c r="O25" s="4">
        <v>349.5</v>
      </c>
      <c r="P25" s="4">
        <v>2273.3802219999998</v>
      </c>
      <c r="Q25" s="4">
        <f t="shared" si="1"/>
        <v>113.66901109999999</v>
      </c>
      <c r="R25" s="11" t="s">
        <v>784</v>
      </c>
      <c r="S25" s="13" t="s">
        <v>647</v>
      </c>
      <c r="T25" s="13" t="s">
        <v>790</v>
      </c>
      <c r="U25" s="6">
        <v>0.1</v>
      </c>
      <c r="V25" s="14"/>
      <c r="W25" s="15"/>
      <c r="X25" s="10"/>
      <c r="Y25" s="10"/>
      <c r="Z25" s="10"/>
      <c r="AA25" s="15"/>
      <c r="AB25" s="15"/>
      <c r="AC25" s="15"/>
      <c r="AD25" s="15"/>
      <c r="AE25" s="15"/>
      <c r="AF25" s="15"/>
      <c r="AG25" s="10"/>
      <c r="AH25" s="10"/>
      <c r="AI25" s="10"/>
    </row>
    <row r="26" spans="1:35" ht="42.75" x14ac:dyDescent="0.25">
      <c r="A26" s="10">
        <v>23</v>
      </c>
      <c r="B26" s="11" t="s">
        <v>504</v>
      </c>
      <c r="C26" s="11" t="s">
        <v>20</v>
      </c>
      <c r="D26" s="10" t="s">
        <v>682</v>
      </c>
      <c r="E26" s="11" t="s">
        <v>5</v>
      </c>
      <c r="F26" s="10" t="s">
        <v>500</v>
      </c>
      <c r="G26" s="11">
        <v>100</v>
      </c>
      <c r="H26" s="10" t="s">
        <v>56</v>
      </c>
      <c r="I26" s="11" t="s">
        <v>112</v>
      </c>
      <c r="J26" s="11" t="s">
        <v>158</v>
      </c>
      <c r="K26" s="12" t="s">
        <v>210</v>
      </c>
      <c r="L26" s="11">
        <v>2022</v>
      </c>
      <c r="M26" s="11">
        <v>2023</v>
      </c>
      <c r="N26" s="4">
        <v>2904.4</v>
      </c>
      <c r="O26" s="4">
        <v>160</v>
      </c>
      <c r="P26" s="4">
        <v>2743.1218669999998</v>
      </c>
      <c r="Q26" s="4">
        <f t="shared" si="1"/>
        <v>137.15609334999999</v>
      </c>
      <c r="R26" s="11" t="s">
        <v>789</v>
      </c>
      <c r="S26" s="13" t="s">
        <v>520</v>
      </c>
      <c r="T26" s="13" t="s">
        <v>578</v>
      </c>
      <c r="U26" s="6">
        <v>0.1</v>
      </c>
      <c r="V26" s="14"/>
      <c r="W26" s="15"/>
      <c r="X26" s="10"/>
      <c r="Y26" s="10"/>
      <c r="Z26" s="10"/>
      <c r="AA26" s="15"/>
      <c r="AB26" s="15"/>
      <c r="AC26" s="15"/>
      <c r="AD26" s="15"/>
      <c r="AE26" s="15"/>
      <c r="AF26" s="15"/>
      <c r="AG26" s="10"/>
      <c r="AH26" s="10"/>
      <c r="AI26" s="10"/>
    </row>
    <row r="27" spans="1:35" ht="28.5" x14ac:dyDescent="0.25">
      <c r="A27" s="10">
        <v>24</v>
      </c>
      <c r="B27" s="11" t="s">
        <v>504</v>
      </c>
      <c r="C27" s="11" t="s">
        <v>9</v>
      </c>
      <c r="D27" s="11" t="s">
        <v>507</v>
      </c>
      <c r="E27" s="11" t="s">
        <v>5</v>
      </c>
      <c r="F27" s="10" t="s">
        <v>500</v>
      </c>
      <c r="G27" s="11">
        <v>100</v>
      </c>
      <c r="H27" s="10" t="s">
        <v>45</v>
      </c>
      <c r="I27" s="11" t="s">
        <v>112</v>
      </c>
      <c r="J27" s="11" t="s">
        <v>160</v>
      </c>
      <c r="K27" s="12" t="s">
        <v>211</v>
      </c>
      <c r="L27" s="11">
        <v>2022</v>
      </c>
      <c r="M27" s="11">
        <v>2024</v>
      </c>
      <c r="N27" s="4">
        <v>2880.1</v>
      </c>
      <c r="O27" s="4">
        <v>100</v>
      </c>
      <c r="P27" s="4">
        <v>2880.0417040000002</v>
      </c>
      <c r="Q27" s="4">
        <v>144.00208599999999</v>
      </c>
      <c r="R27" s="11" t="s">
        <v>620</v>
      </c>
      <c r="S27" s="13" t="s">
        <v>684</v>
      </c>
      <c r="T27" s="13" t="s">
        <v>685</v>
      </c>
      <c r="U27" s="6">
        <v>0.1</v>
      </c>
      <c r="V27" s="14"/>
      <c r="W27" s="15"/>
      <c r="X27" s="10"/>
      <c r="Y27" s="10"/>
      <c r="Z27" s="10"/>
      <c r="AA27" s="15"/>
      <c r="AB27" s="15"/>
      <c r="AC27" s="15"/>
      <c r="AD27" s="15"/>
      <c r="AE27" s="15"/>
      <c r="AF27" s="15"/>
      <c r="AG27" s="10"/>
      <c r="AH27" s="10"/>
      <c r="AI27" s="10"/>
    </row>
    <row r="28" spans="1:35" ht="57" x14ac:dyDescent="0.25">
      <c r="A28" s="10">
        <v>25</v>
      </c>
      <c r="B28" s="11" t="s">
        <v>504</v>
      </c>
      <c r="C28" s="11" t="s">
        <v>18</v>
      </c>
      <c r="D28" s="10" t="s">
        <v>11</v>
      </c>
      <c r="E28" s="11" t="s">
        <v>5</v>
      </c>
      <c r="F28" s="10" t="s">
        <v>500</v>
      </c>
      <c r="G28" s="11">
        <v>100</v>
      </c>
      <c r="H28" s="10" t="s">
        <v>56</v>
      </c>
      <c r="I28" s="11" t="s">
        <v>112</v>
      </c>
      <c r="J28" s="11" t="s">
        <v>161</v>
      </c>
      <c r="K28" s="12" t="s">
        <v>212</v>
      </c>
      <c r="L28" s="11">
        <v>2022</v>
      </c>
      <c r="M28" s="11">
        <v>2023</v>
      </c>
      <c r="N28" s="4">
        <v>2880.1</v>
      </c>
      <c r="O28" s="4">
        <v>700</v>
      </c>
      <c r="P28" s="4">
        <v>2860.0881049999998</v>
      </c>
      <c r="Q28" s="4">
        <f>+P28*5%</f>
        <v>143.00440524999999</v>
      </c>
      <c r="R28" s="11" t="s">
        <v>114</v>
      </c>
      <c r="S28" s="13" t="s">
        <v>669</v>
      </c>
      <c r="T28" s="13" t="s">
        <v>683</v>
      </c>
      <c r="U28" s="6">
        <v>0.65</v>
      </c>
      <c r="V28" s="14"/>
      <c r="W28" s="15"/>
      <c r="X28" s="10"/>
      <c r="Y28" s="10"/>
      <c r="Z28" s="10"/>
      <c r="AA28" s="15"/>
      <c r="AB28" s="15"/>
      <c r="AC28" s="15"/>
      <c r="AD28" s="15"/>
      <c r="AE28" s="15"/>
      <c r="AF28" s="15"/>
      <c r="AG28" s="10"/>
      <c r="AH28" s="10"/>
      <c r="AI28" s="10"/>
    </row>
    <row r="29" spans="1:35" ht="42.75" x14ac:dyDescent="0.25">
      <c r="A29" s="10">
        <v>26</v>
      </c>
      <c r="B29" s="11" t="s">
        <v>504</v>
      </c>
      <c r="C29" s="11" t="s">
        <v>36</v>
      </c>
      <c r="D29" s="10" t="s">
        <v>50</v>
      </c>
      <c r="E29" s="11" t="s">
        <v>5</v>
      </c>
      <c r="F29" s="10" t="s">
        <v>500</v>
      </c>
      <c r="G29" s="11">
        <v>150</v>
      </c>
      <c r="H29" s="10" t="s">
        <v>45</v>
      </c>
      <c r="I29" s="11" t="s">
        <v>112</v>
      </c>
      <c r="J29" s="11" t="s">
        <v>164</v>
      </c>
      <c r="K29" s="12" t="s">
        <v>213</v>
      </c>
      <c r="L29" s="11">
        <v>2022</v>
      </c>
      <c r="M29" s="11">
        <v>2024</v>
      </c>
      <c r="N29" s="4">
        <v>3200</v>
      </c>
      <c r="O29" s="4">
        <v>800</v>
      </c>
      <c r="P29" s="4">
        <v>3189.1457569999998</v>
      </c>
      <c r="Q29" s="4">
        <v>159.45728785</v>
      </c>
      <c r="R29" s="11" t="s">
        <v>478</v>
      </c>
      <c r="S29" s="13" t="s">
        <v>630</v>
      </c>
      <c r="T29" s="13" t="s">
        <v>631</v>
      </c>
      <c r="U29" s="6">
        <v>0.2</v>
      </c>
      <c r="V29" s="14"/>
      <c r="W29" s="15"/>
      <c r="X29" s="10"/>
      <c r="Y29" s="10"/>
      <c r="Z29" s="10"/>
      <c r="AA29" s="15"/>
      <c r="AB29" s="15"/>
      <c r="AC29" s="15"/>
      <c r="AD29" s="15"/>
      <c r="AE29" s="15"/>
      <c r="AF29" s="15"/>
      <c r="AG29" s="10"/>
      <c r="AH29" s="10"/>
      <c r="AI29" s="10"/>
    </row>
    <row r="30" spans="1:35" ht="28.5" x14ac:dyDescent="0.25">
      <c r="A30" s="10">
        <v>27</v>
      </c>
      <c r="B30" s="11" t="s">
        <v>504</v>
      </c>
      <c r="C30" s="11" t="s">
        <v>43</v>
      </c>
      <c r="D30" s="10" t="s">
        <v>506</v>
      </c>
      <c r="E30" s="11" t="s">
        <v>5</v>
      </c>
      <c r="F30" s="10" t="s">
        <v>500</v>
      </c>
      <c r="G30" s="11">
        <v>150</v>
      </c>
      <c r="H30" s="10" t="s">
        <v>56</v>
      </c>
      <c r="I30" s="11" t="s">
        <v>112</v>
      </c>
      <c r="J30" s="11" t="s">
        <v>165</v>
      </c>
      <c r="K30" s="12" t="s">
        <v>214</v>
      </c>
      <c r="L30" s="11">
        <v>2022</v>
      </c>
      <c r="M30" s="11">
        <v>2024</v>
      </c>
      <c r="N30" s="4">
        <v>3335.4</v>
      </c>
      <c r="O30" s="4">
        <v>800</v>
      </c>
      <c r="P30" s="4">
        <v>3135.202843</v>
      </c>
      <c r="Q30" s="4">
        <f>+P30*5%</f>
        <v>156.76014215000001</v>
      </c>
      <c r="R30" s="11" t="s">
        <v>805</v>
      </c>
      <c r="S30" s="13" t="s">
        <v>651</v>
      </c>
      <c r="T30" s="13" t="s">
        <v>652</v>
      </c>
      <c r="U30" s="6">
        <v>0.4</v>
      </c>
      <c r="V30" s="14"/>
      <c r="W30" s="15"/>
      <c r="X30" s="10"/>
      <c r="Y30" s="10"/>
      <c r="Z30" s="10"/>
      <c r="AA30" s="15"/>
      <c r="AB30" s="15"/>
      <c r="AC30" s="15"/>
      <c r="AD30" s="15"/>
      <c r="AE30" s="15"/>
      <c r="AF30" s="15"/>
      <c r="AG30" s="10"/>
      <c r="AH30" s="10"/>
      <c r="AI30" s="10"/>
    </row>
    <row r="31" spans="1:35" ht="42.75" x14ac:dyDescent="0.25">
      <c r="A31" s="10">
        <v>28</v>
      </c>
      <c r="B31" s="11" t="s">
        <v>504</v>
      </c>
      <c r="C31" s="11" t="s">
        <v>10</v>
      </c>
      <c r="D31" s="10" t="s">
        <v>461</v>
      </c>
      <c r="E31" s="11" t="s">
        <v>5</v>
      </c>
      <c r="F31" s="10" t="s">
        <v>500</v>
      </c>
      <c r="G31" s="11">
        <v>160</v>
      </c>
      <c r="H31" s="10" t="s">
        <v>45</v>
      </c>
      <c r="I31" s="11" t="s">
        <v>112</v>
      </c>
      <c r="J31" s="11" t="s">
        <v>167</v>
      </c>
      <c r="K31" s="12" t="s">
        <v>215</v>
      </c>
      <c r="L31" s="11">
        <v>2022</v>
      </c>
      <c r="M31" s="11">
        <v>2023</v>
      </c>
      <c r="N31" s="4">
        <v>2916.2</v>
      </c>
      <c r="O31" s="4">
        <v>120</v>
      </c>
      <c r="P31" s="4">
        <v>2910.6523619999998</v>
      </c>
      <c r="Q31" s="4">
        <v>145.6</v>
      </c>
      <c r="R31" s="11" t="s">
        <v>809</v>
      </c>
      <c r="S31" s="13" t="s">
        <v>492</v>
      </c>
      <c r="T31" s="13" t="s">
        <v>579</v>
      </c>
      <c r="U31" s="17">
        <v>0.1</v>
      </c>
      <c r="V31" s="14"/>
      <c r="W31" s="15"/>
      <c r="X31" s="10"/>
      <c r="Y31" s="10"/>
      <c r="Z31" s="10"/>
      <c r="AA31" s="15"/>
      <c r="AB31" s="15"/>
      <c r="AC31" s="15"/>
      <c r="AD31" s="15"/>
      <c r="AE31" s="15"/>
      <c r="AF31" s="15"/>
      <c r="AG31" s="10"/>
      <c r="AH31" s="10"/>
      <c r="AI31" s="10"/>
    </row>
    <row r="32" spans="1:35" ht="28.5" x14ac:dyDescent="0.25">
      <c r="A32" s="10">
        <v>29</v>
      </c>
      <c r="B32" s="11" t="s">
        <v>504</v>
      </c>
      <c r="C32" s="11" t="s">
        <v>15</v>
      </c>
      <c r="D32" s="10" t="s">
        <v>28</v>
      </c>
      <c r="E32" s="11" t="s">
        <v>5</v>
      </c>
      <c r="F32" s="10" t="s">
        <v>500</v>
      </c>
      <c r="G32" s="11">
        <v>160</v>
      </c>
      <c r="H32" s="10" t="s">
        <v>56</v>
      </c>
      <c r="I32" s="11" t="s">
        <v>112</v>
      </c>
      <c r="J32" s="11" t="s">
        <v>168</v>
      </c>
      <c r="K32" s="12" t="s">
        <v>216</v>
      </c>
      <c r="L32" s="11">
        <v>2022</v>
      </c>
      <c r="M32" s="11">
        <v>2023</v>
      </c>
      <c r="N32" s="4">
        <v>2100</v>
      </c>
      <c r="O32" s="4">
        <v>420</v>
      </c>
      <c r="P32" s="4">
        <v>2095.5774529999999</v>
      </c>
      <c r="Q32" s="4">
        <f>+P32*5%</f>
        <v>104.77887265</v>
      </c>
      <c r="R32" s="11" t="s">
        <v>739</v>
      </c>
      <c r="S32" s="13" t="s">
        <v>738</v>
      </c>
      <c r="T32" s="13" t="s">
        <v>534</v>
      </c>
      <c r="U32" s="6">
        <v>0.4</v>
      </c>
      <c r="V32" s="14"/>
      <c r="W32" s="15"/>
      <c r="X32" s="10"/>
      <c r="Y32" s="10"/>
      <c r="Z32" s="10"/>
      <c r="AA32" s="15"/>
      <c r="AB32" s="15"/>
      <c r="AC32" s="15"/>
      <c r="AD32" s="15"/>
      <c r="AE32" s="15"/>
      <c r="AF32" s="15"/>
      <c r="AG32" s="10"/>
      <c r="AH32" s="10"/>
      <c r="AI32" s="10"/>
    </row>
    <row r="33" spans="1:35" ht="28.5" x14ac:dyDescent="0.25">
      <c r="A33" s="10">
        <v>30</v>
      </c>
      <c r="B33" s="11" t="s">
        <v>504</v>
      </c>
      <c r="C33" s="11" t="s">
        <v>9</v>
      </c>
      <c r="D33" s="11" t="s">
        <v>59</v>
      </c>
      <c r="E33" s="11" t="s">
        <v>5</v>
      </c>
      <c r="F33" s="10" t="s">
        <v>500</v>
      </c>
      <c r="G33" s="11">
        <v>160</v>
      </c>
      <c r="H33" s="10" t="s">
        <v>45</v>
      </c>
      <c r="I33" s="11" t="s">
        <v>112</v>
      </c>
      <c r="J33" s="11" t="s">
        <v>169</v>
      </c>
      <c r="K33" s="12" t="s">
        <v>217</v>
      </c>
      <c r="L33" s="11">
        <v>2022</v>
      </c>
      <c r="M33" s="11">
        <v>2023</v>
      </c>
      <c r="N33" s="4">
        <v>3229.9</v>
      </c>
      <c r="O33" s="4">
        <v>200</v>
      </c>
      <c r="P33" s="4">
        <v>3227.417817</v>
      </c>
      <c r="Q33" s="4">
        <v>161.37100000000001</v>
      </c>
      <c r="R33" s="11" t="s">
        <v>673</v>
      </c>
      <c r="S33" s="13" t="s">
        <v>674</v>
      </c>
      <c r="T33" s="13" t="s">
        <v>675</v>
      </c>
      <c r="U33" s="6">
        <v>0.05</v>
      </c>
      <c r="V33" s="14"/>
      <c r="W33" s="15"/>
      <c r="X33" s="10"/>
      <c r="Y33" s="10"/>
      <c r="Z33" s="10"/>
      <c r="AA33" s="15"/>
      <c r="AB33" s="15"/>
      <c r="AC33" s="15"/>
      <c r="AD33" s="15"/>
      <c r="AE33" s="15"/>
      <c r="AF33" s="15"/>
      <c r="AG33" s="10"/>
      <c r="AH33" s="10"/>
      <c r="AI33" s="10"/>
    </row>
    <row r="34" spans="1:35" ht="42.75" x14ac:dyDescent="0.25">
      <c r="A34" s="10">
        <v>31</v>
      </c>
      <c r="B34" s="11" t="s">
        <v>504</v>
      </c>
      <c r="C34" s="11" t="s">
        <v>9</v>
      </c>
      <c r="D34" s="10" t="s">
        <v>508</v>
      </c>
      <c r="E34" s="11" t="s">
        <v>5</v>
      </c>
      <c r="F34" s="10" t="s">
        <v>500</v>
      </c>
      <c r="G34" s="11">
        <v>150</v>
      </c>
      <c r="H34" s="10" t="s">
        <v>45</v>
      </c>
      <c r="I34" s="11" t="s">
        <v>112</v>
      </c>
      <c r="J34" s="11" t="s">
        <v>166</v>
      </c>
      <c r="K34" s="12" t="s">
        <v>218</v>
      </c>
      <c r="L34" s="11">
        <v>2022</v>
      </c>
      <c r="M34" s="11">
        <v>2023</v>
      </c>
      <c r="N34" s="4">
        <v>2911.8</v>
      </c>
      <c r="O34" s="4">
        <v>800</v>
      </c>
      <c r="P34" s="4">
        <v>2889.8464520000002</v>
      </c>
      <c r="Q34" s="4">
        <f t="shared" ref="Q34:Q49" si="2">+P34*5%</f>
        <v>144.49232260000002</v>
      </c>
      <c r="R34" s="11" t="s">
        <v>571</v>
      </c>
      <c r="S34" s="13" t="s">
        <v>539</v>
      </c>
      <c r="T34" s="13" t="s">
        <v>540</v>
      </c>
      <c r="U34" s="17">
        <v>0.12</v>
      </c>
      <c r="V34" s="14"/>
      <c r="W34" s="15"/>
      <c r="X34" s="10"/>
      <c r="Y34" s="10"/>
      <c r="Z34" s="10"/>
      <c r="AA34" s="15"/>
      <c r="AB34" s="15"/>
      <c r="AC34" s="15"/>
      <c r="AD34" s="15"/>
      <c r="AE34" s="15"/>
      <c r="AF34" s="15"/>
      <c r="AG34" s="10"/>
      <c r="AH34" s="10"/>
      <c r="AI34" s="10"/>
    </row>
    <row r="35" spans="1:35" ht="71.25" x14ac:dyDescent="0.25">
      <c r="A35" s="10">
        <v>32</v>
      </c>
      <c r="B35" s="11" t="s">
        <v>504</v>
      </c>
      <c r="C35" s="11" t="s">
        <v>24</v>
      </c>
      <c r="D35" s="10" t="s">
        <v>479</v>
      </c>
      <c r="E35" s="11" t="s">
        <v>5</v>
      </c>
      <c r="F35" s="10" t="s">
        <v>500</v>
      </c>
      <c r="G35" s="11">
        <v>100</v>
      </c>
      <c r="H35" s="10" t="s">
        <v>45</v>
      </c>
      <c r="I35" s="11" t="s">
        <v>112</v>
      </c>
      <c r="J35" s="11" t="s">
        <v>159</v>
      </c>
      <c r="K35" s="12" t="s">
        <v>219</v>
      </c>
      <c r="L35" s="11">
        <v>2022</v>
      </c>
      <c r="M35" s="11">
        <v>2023</v>
      </c>
      <c r="N35" s="4">
        <v>2880.1</v>
      </c>
      <c r="O35" s="4">
        <v>200</v>
      </c>
      <c r="P35" s="4">
        <v>2859.9106689999999</v>
      </c>
      <c r="Q35" s="4">
        <f t="shared" si="2"/>
        <v>142.99553345000001</v>
      </c>
      <c r="R35" s="11" t="s">
        <v>565</v>
      </c>
      <c r="S35" s="13" t="s">
        <v>562</v>
      </c>
      <c r="T35" s="13" t="s">
        <v>563</v>
      </c>
      <c r="U35" s="17">
        <v>0.05</v>
      </c>
      <c r="V35" s="14"/>
      <c r="W35" s="15"/>
      <c r="X35" s="10"/>
      <c r="Y35" s="10"/>
      <c r="Z35" s="10"/>
      <c r="AA35" s="15"/>
      <c r="AB35" s="15"/>
      <c r="AC35" s="15"/>
      <c r="AD35" s="15"/>
      <c r="AE35" s="15"/>
      <c r="AF35" s="15"/>
      <c r="AG35" s="10"/>
      <c r="AH35" s="10"/>
      <c r="AI35" s="10"/>
    </row>
    <row r="36" spans="1:35" ht="28.5" x14ac:dyDescent="0.25">
      <c r="A36" s="10">
        <v>33</v>
      </c>
      <c r="B36" s="11" t="s">
        <v>504</v>
      </c>
      <c r="C36" s="11" t="s">
        <v>10</v>
      </c>
      <c r="D36" s="11" t="s">
        <v>11</v>
      </c>
      <c r="E36" s="11" t="s">
        <v>5</v>
      </c>
      <c r="F36" s="11">
        <v>0</v>
      </c>
      <c r="G36" s="11">
        <v>0</v>
      </c>
      <c r="H36" s="10" t="s">
        <v>56</v>
      </c>
      <c r="I36" s="11" t="s">
        <v>112</v>
      </c>
      <c r="J36" s="11" t="s">
        <v>171</v>
      </c>
      <c r="K36" s="12" t="s">
        <v>220</v>
      </c>
      <c r="L36" s="11">
        <v>2022</v>
      </c>
      <c r="M36" s="11">
        <v>2023</v>
      </c>
      <c r="N36" s="4">
        <v>1511</v>
      </c>
      <c r="O36" s="4">
        <v>500</v>
      </c>
      <c r="P36" s="4">
        <v>1431</v>
      </c>
      <c r="Q36" s="4">
        <f t="shared" si="2"/>
        <v>71.55</v>
      </c>
      <c r="R36" s="11" t="s">
        <v>740</v>
      </c>
      <c r="S36" s="13" t="s">
        <v>581</v>
      </c>
      <c r="T36" s="13" t="s">
        <v>563</v>
      </c>
      <c r="U36" s="6">
        <v>0.35</v>
      </c>
      <c r="V36" s="14"/>
      <c r="W36" s="15"/>
      <c r="X36" s="10"/>
      <c r="Y36" s="10"/>
      <c r="Z36" s="10"/>
      <c r="AA36" s="15"/>
      <c r="AB36" s="15"/>
      <c r="AC36" s="15"/>
      <c r="AD36" s="15"/>
      <c r="AE36" s="15"/>
      <c r="AF36" s="15"/>
      <c r="AG36" s="10"/>
      <c r="AH36" s="10"/>
      <c r="AI36" s="10"/>
    </row>
    <row r="37" spans="1:35" ht="42.75" x14ac:dyDescent="0.25">
      <c r="A37" s="10">
        <v>34</v>
      </c>
      <c r="B37" s="11" t="s">
        <v>504</v>
      </c>
      <c r="C37" s="11" t="s">
        <v>16</v>
      </c>
      <c r="D37" s="11" t="s">
        <v>31</v>
      </c>
      <c r="E37" s="11" t="s">
        <v>5</v>
      </c>
      <c r="F37" s="11" t="s">
        <v>501</v>
      </c>
      <c r="G37" s="11">
        <v>250</v>
      </c>
      <c r="H37" s="10" t="s">
        <v>56</v>
      </c>
      <c r="I37" s="11" t="s">
        <v>112</v>
      </c>
      <c r="J37" s="11" t="s">
        <v>172</v>
      </c>
      <c r="K37" s="12" t="s">
        <v>221</v>
      </c>
      <c r="L37" s="11">
        <v>2022</v>
      </c>
      <c r="M37" s="11">
        <v>2023</v>
      </c>
      <c r="N37" s="4">
        <v>1200</v>
      </c>
      <c r="O37" s="4">
        <v>600</v>
      </c>
      <c r="P37" s="4">
        <v>1170</v>
      </c>
      <c r="Q37" s="4">
        <f t="shared" si="2"/>
        <v>58.5</v>
      </c>
      <c r="R37" s="11" t="s">
        <v>770</v>
      </c>
      <c r="S37" s="13" t="s">
        <v>639</v>
      </c>
      <c r="T37" s="13" t="s">
        <v>536</v>
      </c>
      <c r="U37" s="6">
        <v>0.5</v>
      </c>
      <c r="V37" s="14"/>
      <c r="W37" s="15"/>
      <c r="X37" s="10"/>
      <c r="Y37" s="10"/>
      <c r="Z37" s="10"/>
      <c r="AA37" s="15"/>
      <c r="AB37" s="15"/>
      <c r="AC37" s="15"/>
      <c r="AD37" s="15"/>
      <c r="AE37" s="15"/>
      <c r="AF37" s="15"/>
      <c r="AG37" s="10"/>
      <c r="AH37" s="10"/>
      <c r="AI37" s="10"/>
    </row>
    <row r="38" spans="1:35" ht="42.75" x14ac:dyDescent="0.25">
      <c r="A38" s="10">
        <v>35</v>
      </c>
      <c r="B38" s="11" t="s">
        <v>504</v>
      </c>
      <c r="C38" s="11" t="s">
        <v>16</v>
      </c>
      <c r="D38" s="11" t="s">
        <v>74</v>
      </c>
      <c r="E38" s="11" t="s">
        <v>5</v>
      </c>
      <c r="F38" s="11" t="s">
        <v>501</v>
      </c>
      <c r="G38" s="11">
        <v>250</v>
      </c>
      <c r="H38" s="10" t="s">
        <v>56</v>
      </c>
      <c r="I38" s="11" t="s">
        <v>112</v>
      </c>
      <c r="J38" s="11" t="s">
        <v>173</v>
      </c>
      <c r="K38" s="12" t="s">
        <v>222</v>
      </c>
      <c r="L38" s="11">
        <v>2022</v>
      </c>
      <c r="M38" s="11">
        <v>2023</v>
      </c>
      <c r="N38" s="4">
        <v>1200</v>
      </c>
      <c r="O38" s="4">
        <v>600</v>
      </c>
      <c r="P38" s="4">
        <v>1126.82</v>
      </c>
      <c r="Q38" s="4">
        <f t="shared" si="2"/>
        <v>56.341000000000001</v>
      </c>
      <c r="R38" s="11" t="s">
        <v>771</v>
      </c>
      <c r="S38" s="13" t="s">
        <v>604</v>
      </c>
      <c r="T38" s="13" t="s">
        <v>540</v>
      </c>
      <c r="U38" s="6">
        <v>0.45</v>
      </c>
      <c r="V38" s="14"/>
      <c r="W38" s="15"/>
      <c r="X38" s="10"/>
      <c r="Y38" s="10"/>
      <c r="Z38" s="10"/>
      <c r="AA38" s="15"/>
      <c r="AB38" s="15"/>
      <c r="AC38" s="15"/>
      <c r="AD38" s="15"/>
      <c r="AE38" s="15"/>
      <c r="AF38" s="15"/>
      <c r="AG38" s="10"/>
      <c r="AH38" s="10"/>
      <c r="AI38" s="10"/>
    </row>
    <row r="39" spans="1:35" ht="42.75" x14ac:dyDescent="0.25">
      <c r="A39" s="10">
        <v>36</v>
      </c>
      <c r="B39" s="11" t="s">
        <v>504</v>
      </c>
      <c r="C39" s="11" t="s">
        <v>16</v>
      </c>
      <c r="D39" s="11" t="s">
        <v>74</v>
      </c>
      <c r="E39" s="11" t="s">
        <v>5</v>
      </c>
      <c r="F39" s="11" t="s">
        <v>501</v>
      </c>
      <c r="G39" s="11">
        <v>250</v>
      </c>
      <c r="H39" s="10" t="s">
        <v>56</v>
      </c>
      <c r="I39" s="11" t="s">
        <v>112</v>
      </c>
      <c r="J39" s="11" t="s">
        <v>174</v>
      </c>
      <c r="K39" s="12" t="s">
        <v>223</v>
      </c>
      <c r="L39" s="11">
        <v>2022</v>
      </c>
      <c r="M39" s="11">
        <v>2023</v>
      </c>
      <c r="N39" s="4">
        <v>1200</v>
      </c>
      <c r="O39" s="4">
        <v>600</v>
      </c>
      <c r="P39" s="4">
        <v>1165.94</v>
      </c>
      <c r="Q39" s="4">
        <f t="shared" si="2"/>
        <v>58.297000000000004</v>
      </c>
      <c r="R39" s="11" t="s">
        <v>772</v>
      </c>
      <c r="S39" s="13" t="s">
        <v>615</v>
      </c>
      <c r="T39" s="13" t="s">
        <v>640</v>
      </c>
      <c r="U39" s="6">
        <v>0.35</v>
      </c>
      <c r="V39" s="14"/>
      <c r="W39" s="15"/>
      <c r="X39" s="10"/>
      <c r="Y39" s="10"/>
      <c r="Z39" s="10"/>
      <c r="AA39" s="15"/>
      <c r="AB39" s="15"/>
      <c r="AC39" s="15"/>
      <c r="AD39" s="15"/>
      <c r="AE39" s="15"/>
      <c r="AF39" s="15"/>
      <c r="AG39" s="10"/>
      <c r="AH39" s="10"/>
      <c r="AI39" s="10"/>
    </row>
    <row r="40" spans="1:35" ht="57" x14ac:dyDescent="0.25">
      <c r="A40" s="10">
        <v>37</v>
      </c>
      <c r="B40" s="11" t="s">
        <v>504</v>
      </c>
      <c r="C40" s="11" t="s">
        <v>34</v>
      </c>
      <c r="D40" s="10" t="s">
        <v>35</v>
      </c>
      <c r="E40" s="11" t="s">
        <v>5</v>
      </c>
      <c r="F40" s="10" t="s">
        <v>501</v>
      </c>
      <c r="G40" s="11">
        <v>960</v>
      </c>
      <c r="H40" s="10" t="s">
        <v>56</v>
      </c>
      <c r="I40" s="11" t="s">
        <v>112</v>
      </c>
      <c r="J40" s="11" t="s">
        <v>176</v>
      </c>
      <c r="K40" s="12" t="s">
        <v>467</v>
      </c>
      <c r="L40" s="11">
        <v>2022</v>
      </c>
      <c r="M40" s="11">
        <v>2024</v>
      </c>
      <c r="N40" s="4">
        <v>8233.1</v>
      </c>
      <c r="O40" s="4">
        <v>980</v>
      </c>
      <c r="P40" s="4">
        <v>7903.2339309999998</v>
      </c>
      <c r="Q40" s="4">
        <f t="shared" si="2"/>
        <v>395.16169654999999</v>
      </c>
      <c r="R40" s="11" t="s">
        <v>798</v>
      </c>
      <c r="S40" s="13" t="s">
        <v>462</v>
      </c>
      <c r="T40" s="13" t="s">
        <v>797</v>
      </c>
      <c r="U40" s="6">
        <v>0.1</v>
      </c>
      <c r="V40" s="14"/>
      <c r="W40" s="15"/>
      <c r="X40" s="10"/>
      <c r="Y40" s="10"/>
      <c r="Z40" s="10"/>
      <c r="AA40" s="15"/>
      <c r="AB40" s="15"/>
      <c r="AC40" s="15"/>
      <c r="AD40" s="15"/>
      <c r="AE40" s="15"/>
      <c r="AF40" s="15"/>
      <c r="AG40" s="10"/>
      <c r="AH40" s="10"/>
      <c r="AI40" s="10"/>
    </row>
    <row r="41" spans="1:35" ht="71.25" x14ac:dyDescent="0.25">
      <c r="A41" s="10">
        <v>38</v>
      </c>
      <c r="B41" s="11" t="s">
        <v>504</v>
      </c>
      <c r="C41" s="11" t="s">
        <v>4</v>
      </c>
      <c r="D41" s="11" t="s">
        <v>31</v>
      </c>
      <c r="E41" s="11" t="s">
        <v>5</v>
      </c>
      <c r="F41" s="10" t="s">
        <v>501</v>
      </c>
      <c r="G41" s="11">
        <v>960</v>
      </c>
      <c r="H41" s="10" t="s">
        <v>45</v>
      </c>
      <c r="I41" s="11" t="s">
        <v>112</v>
      </c>
      <c r="J41" s="11" t="s">
        <v>175</v>
      </c>
      <c r="K41" s="12" t="s">
        <v>224</v>
      </c>
      <c r="L41" s="11">
        <v>2022</v>
      </c>
      <c r="M41" s="11">
        <v>2023</v>
      </c>
      <c r="N41" s="4">
        <v>11000</v>
      </c>
      <c r="O41" s="4">
        <v>400</v>
      </c>
      <c r="P41" s="4">
        <v>10699.151989</v>
      </c>
      <c r="Q41" s="4">
        <f t="shared" si="2"/>
        <v>534.95759944999998</v>
      </c>
      <c r="R41" s="13" t="s">
        <v>767</v>
      </c>
      <c r="S41" s="13" t="s">
        <v>582</v>
      </c>
      <c r="T41" s="13" t="s">
        <v>583</v>
      </c>
      <c r="U41" s="17">
        <v>0.15</v>
      </c>
      <c r="V41" s="14"/>
      <c r="W41" s="15"/>
      <c r="X41" s="10"/>
      <c r="Y41" s="10"/>
      <c r="Z41" s="10"/>
      <c r="AA41" s="15"/>
      <c r="AB41" s="15"/>
      <c r="AC41" s="15"/>
      <c r="AD41" s="15"/>
      <c r="AE41" s="15"/>
      <c r="AF41" s="15"/>
      <c r="AG41" s="10"/>
      <c r="AH41" s="10"/>
      <c r="AI41" s="10"/>
    </row>
    <row r="42" spans="1:35" ht="57" x14ac:dyDescent="0.25">
      <c r="A42" s="10">
        <v>39</v>
      </c>
      <c r="B42" s="11" t="s">
        <v>504</v>
      </c>
      <c r="C42" s="11" t="s">
        <v>17</v>
      </c>
      <c r="D42" s="11" t="s">
        <v>47</v>
      </c>
      <c r="E42" s="11" t="s">
        <v>5</v>
      </c>
      <c r="F42" s="10" t="s">
        <v>501</v>
      </c>
      <c r="G42" s="11">
        <v>480</v>
      </c>
      <c r="H42" s="10" t="s">
        <v>45</v>
      </c>
      <c r="I42" s="11" t="s">
        <v>112</v>
      </c>
      <c r="J42" s="11" t="s">
        <v>177</v>
      </c>
      <c r="K42" s="12" t="s">
        <v>225</v>
      </c>
      <c r="L42" s="11">
        <v>2022</v>
      </c>
      <c r="M42" s="11">
        <v>2023</v>
      </c>
      <c r="N42" s="4">
        <v>2200</v>
      </c>
      <c r="O42" s="4">
        <v>1000</v>
      </c>
      <c r="P42" s="4">
        <v>2200</v>
      </c>
      <c r="Q42" s="4">
        <f t="shared" si="2"/>
        <v>110</v>
      </c>
      <c r="R42" s="11" t="s">
        <v>570</v>
      </c>
      <c r="S42" s="13" t="s">
        <v>537</v>
      </c>
      <c r="T42" s="13" t="s">
        <v>538</v>
      </c>
      <c r="U42" s="17">
        <v>1</v>
      </c>
      <c r="V42" s="14"/>
      <c r="W42" s="15"/>
      <c r="X42" s="10"/>
      <c r="Y42" s="10"/>
      <c r="Z42" s="10"/>
      <c r="AA42" s="15"/>
      <c r="AB42" s="15"/>
      <c r="AC42" s="15"/>
      <c r="AD42" s="15"/>
      <c r="AE42" s="15"/>
      <c r="AF42" s="15"/>
      <c r="AG42" s="10"/>
      <c r="AH42" s="10"/>
      <c r="AI42" s="10"/>
    </row>
    <row r="43" spans="1:35" ht="42.75" x14ac:dyDescent="0.25">
      <c r="A43" s="10">
        <v>40</v>
      </c>
      <c r="B43" s="11" t="s">
        <v>504</v>
      </c>
      <c r="C43" s="11" t="s">
        <v>43</v>
      </c>
      <c r="D43" s="11" t="s">
        <v>480</v>
      </c>
      <c r="E43" s="11" t="s">
        <v>5</v>
      </c>
      <c r="F43" s="10" t="s">
        <v>501</v>
      </c>
      <c r="G43" s="11">
        <v>160</v>
      </c>
      <c r="H43" s="10" t="s">
        <v>45</v>
      </c>
      <c r="I43" s="11" t="s">
        <v>112</v>
      </c>
      <c r="J43" s="11" t="s">
        <v>124</v>
      </c>
      <c r="K43" s="12" t="s">
        <v>226</v>
      </c>
      <c r="L43" s="11">
        <v>2022</v>
      </c>
      <c r="M43" s="11">
        <v>2023</v>
      </c>
      <c r="N43" s="4">
        <v>4900</v>
      </c>
      <c r="O43" s="4">
        <v>1000</v>
      </c>
      <c r="P43" s="4">
        <v>4617.6838680000001</v>
      </c>
      <c r="Q43" s="4">
        <f t="shared" si="2"/>
        <v>230.88419340000002</v>
      </c>
      <c r="R43" s="3" t="s">
        <v>558</v>
      </c>
      <c r="S43" s="13" t="s">
        <v>531</v>
      </c>
      <c r="T43" s="13" t="s">
        <v>580</v>
      </c>
      <c r="U43" s="6">
        <v>0</v>
      </c>
      <c r="V43" s="14"/>
      <c r="W43" s="15"/>
      <c r="X43" s="10"/>
      <c r="Y43" s="10"/>
      <c r="Z43" s="10"/>
      <c r="AA43" s="15"/>
      <c r="AB43" s="15"/>
      <c r="AC43" s="15"/>
      <c r="AD43" s="15"/>
      <c r="AE43" s="15"/>
      <c r="AF43" s="15"/>
      <c r="AG43" s="10"/>
      <c r="AH43" s="10"/>
      <c r="AI43" s="10"/>
    </row>
    <row r="44" spans="1:35" ht="42.75" x14ac:dyDescent="0.25">
      <c r="A44" s="10">
        <v>41</v>
      </c>
      <c r="B44" s="11" t="s">
        <v>504</v>
      </c>
      <c r="C44" s="11" t="s">
        <v>22</v>
      </c>
      <c r="D44" s="11" t="s">
        <v>69</v>
      </c>
      <c r="E44" s="11" t="s">
        <v>5</v>
      </c>
      <c r="F44" s="10" t="s">
        <v>501</v>
      </c>
      <c r="G44" s="11">
        <v>320</v>
      </c>
      <c r="H44" s="10" t="s">
        <v>56</v>
      </c>
      <c r="I44" s="11" t="s">
        <v>112</v>
      </c>
      <c r="J44" s="11" t="s">
        <v>312</v>
      </c>
      <c r="K44" s="12" t="s">
        <v>227</v>
      </c>
      <c r="L44" s="11">
        <v>2022</v>
      </c>
      <c r="M44" s="11">
        <v>2024</v>
      </c>
      <c r="N44" s="4">
        <v>7898.3</v>
      </c>
      <c r="O44" s="4">
        <v>2000</v>
      </c>
      <c r="P44" s="4">
        <v>7608.7109579999997</v>
      </c>
      <c r="Q44" s="4">
        <f t="shared" si="2"/>
        <v>380.43554790000002</v>
      </c>
      <c r="R44" s="11" t="s">
        <v>742</v>
      </c>
      <c r="S44" s="13" t="s">
        <v>684</v>
      </c>
      <c r="T44" s="13" t="s">
        <v>741</v>
      </c>
      <c r="U44" s="6">
        <v>0.2</v>
      </c>
      <c r="V44" s="14"/>
      <c r="W44" s="15"/>
      <c r="X44" s="10"/>
      <c r="Y44" s="10"/>
      <c r="Z44" s="10"/>
      <c r="AA44" s="15"/>
      <c r="AB44" s="15"/>
      <c r="AC44" s="15"/>
      <c r="AD44" s="15"/>
      <c r="AE44" s="15"/>
      <c r="AF44" s="15"/>
      <c r="AG44" s="10"/>
      <c r="AH44" s="10"/>
      <c r="AI44" s="10"/>
    </row>
    <row r="45" spans="1:35" ht="57" x14ac:dyDescent="0.25">
      <c r="A45" s="10">
        <v>42</v>
      </c>
      <c r="B45" s="11" t="s">
        <v>504</v>
      </c>
      <c r="C45" s="11" t="s">
        <v>24</v>
      </c>
      <c r="D45" s="11" t="s">
        <v>25</v>
      </c>
      <c r="E45" s="11" t="s">
        <v>5</v>
      </c>
      <c r="F45" s="10" t="s">
        <v>501</v>
      </c>
      <c r="G45" s="11">
        <v>320</v>
      </c>
      <c r="H45" s="10" t="s">
        <v>45</v>
      </c>
      <c r="I45" s="11" t="s">
        <v>112</v>
      </c>
      <c r="J45" s="11" t="s">
        <v>313</v>
      </c>
      <c r="K45" s="12" t="s">
        <v>228</v>
      </c>
      <c r="L45" s="11">
        <v>2022</v>
      </c>
      <c r="M45" s="11">
        <v>2024</v>
      </c>
      <c r="N45" s="4">
        <v>7534.8</v>
      </c>
      <c r="O45" s="4">
        <v>200</v>
      </c>
      <c r="P45" s="4">
        <v>7324.7039830000003</v>
      </c>
      <c r="Q45" s="4">
        <f t="shared" si="2"/>
        <v>366.23519915000003</v>
      </c>
      <c r="R45" s="11" t="s">
        <v>800</v>
      </c>
      <c r="S45" s="13" t="s">
        <v>782</v>
      </c>
      <c r="T45" s="13" t="s">
        <v>498</v>
      </c>
      <c r="U45" s="6">
        <v>0.1</v>
      </c>
      <c r="V45" s="14"/>
      <c r="W45" s="15"/>
      <c r="X45" s="10"/>
      <c r="Y45" s="10"/>
      <c r="Z45" s="10"/>
      <c r="AA45" s="15"/>
      <c r="AB45" s="15"/>
      <c r="AC45" s="15"/>
      <c r="AD45" s="15"/>
      <c r="AE45" s="15"/>
      <c r="AF45" s="15"/>
      <c r="AG45" s="10"/>
      <c r="AH45" s="10"/>
      <c r="AI45" s="10"/>
    </row>
    <row r="46" spans="1:35" ht="57" x14ac:dyDescent="0.25">
      <c r="A46" s="10">
        <v>43</v>
      </c>
      <c r="B46" s="11" t="s">
        <v>504</v>
      </c>
      <c r="C46" s="11" t="s">
        <v>24</v>
      </c>
      <c r="D46" s="11" t="s">
        <v>181</v>
      </c>
      <c r="E46" s="11" t="s">
        <v>5</v>
      </c>
      <c r="F46" s="10" t="s">
        <v>501</v>
      </c>
      <c r="G46" s="11">
        <v>320</v>
      </c>
      <c r="H46" s="10" t="s">
        <v>45</v>
      </c>
      <c r="I46" s="11" t="s">
        <v>112</v>
      </c>
      <c r="J46" s="11" t="s">
        <v>314</v>
      </c>
      <c r="K46" s="12" t="s">
        <v>229</v>
      </c>
      <c r="L46" s="11">
        <v>2022</v>
      </c>
      <c r="M46" s="11">
        <v>2023</v>
      </c>
      <c r="N46" s="4">
        <v>7411.7</v>
      </c>
      <c r="O46" s="4">
        <v>300</v>
      </c>
      <c r="P46" s="4">
        <v>7342.8632239999997</v>
      </c>
      <c r="Q46" s="4"/>
      <c r="R46" s="11" t="s">
        <v>781</v>
      </c>
      <c r="S46" s="13" t="s">
        <v>637</v>
      </c>
      <c r="T46" s="13" t="s">
        <v>536</v>
      </c>
      <c r="U46" s="6">
        <v>0.05</v>
      </c>
      <c r="V46" s="14"/>
      <c r="W46" s="15"/>
      <c r="X46" s="10"/>
      <c r="Y46" s="10"/>
      <c r="Z46" s="10"/>
      <c r="AA46" s="15"/>
      <c r="AB46" s="15"/>
      <c r="AC46" s="15"/>
      <c r="AD46" s="15"/>
      <c r="AE46" s="15"/>
      <c r="AF46" s="15"/>
      <c r="AG46" s="10"/>
      <c r="AH46" s="10"/>
      <c r="AI46" s="10"/>
    </row>
    <row r="47" spans="1:35" ht="71.25" x14ac:dyDescent="0.25">
      <c r="A47" s="10">
        <v>44</v>
      </c>
      <c r="B47" s="11" t="s">
        <v>504</v>
      </c>
      <c r="C47" s="11" t="s">
        <v>16</v>
      </c>
      <c r="D47" s="11" t="s">
        <v>179</v>
      </c>
      <c r="E47" s="11" t="s">
        <v>5</v>
      </c>
      <c r="F47" s="10" t="s">
        <v>501</v>
      </c>
      <c r="G47" s="11">
        <v>320</v>
      </c>
      <c r="H47" s="10" t="s">
        <v>56</v>
      </c>
      <c r="I47" s="11" t="s">
        <v>112</v>
      </c>
      <c r="J47" s="11" t="s">
        <v>315</v>
      </c>
      <c r="K47" s="12" t="s">
        <v>230</v>
      </c>
      <c r="L47" s="11">
        <v>2022</v>
      </c>
      <c r="M47" s="11">
        <v>2023</v>
      </c>
      <c r="N47" s="4">
        <v>7411.7</v>
      </c>
      <c r="O47" s="4">
        <v>1000</v>
      </c>
      <c r="P47" s="4">
        <v>7298.5</v>
      </c>
      <c r="Q47" s="4">
        <f t="shared" si="2"/>
        <v>364.92500000000001</v>
      </c>
      <c r="R47" s="2" t="s">
        <v>557</v>
      </c>
      <c r="S47" s="13" t="s">
        <v>546</v>
      </c>
      <c r="T47" s="13" t="s">
        <v>641</v>
      </c>
      <c r="U47" s="6">
        <v>0.25</v>
      </c>
      <c r="V47" s="14"/>
      <c r="W47" s="15"/>
      <c r="X47" s="10"/>
      <c r="Y47" s="10"/>
      <c r="Z47" s="10"/>
      <c r="AA47" s="15"/>
      <c r="AB47" s="15"/>
      <c r="AC47" s="15"/>
      <c r="AD47" s="15"/>
      <c r="AE47" s="15"/>
      <c r="AF47" s="15"/>
      <c r="AG47" s="10"/>
      <c r="AH47" s="10"/>
      <c r="AI47" s="10"/>
    </row>
    <row r="48" spans="1:35" ht="57" x14ac:dyDescent="0.25">
      <c r="A48" s="10">
        <v>45</v>
      </c>
      <c r="B48" s="11" t="s">
        <v>504</v>
      </c>
      <c r="C48" s="11" t="s">
        <v>22</v>
      </c>
      <c r="D48" s="11" t="s">
        <v>67</v>
      </c>
      <c r="E48" s="11" t="s">
        <v>5</v>
      </c>
      <c r="F48" s="10" t="s">
        <v>501</v>
      </c>
      <c r="G48" s="11">
        <v>640</v>
      </c>
      <c r="H48" s="10" t="s">
        <v>56</v>
      </c>
      <c r="I48" s="11" t="s">
        <v>112</v>
      </c>
      <c r="J48" s="11" t="s">
        <v>316</v>
      </c>
      <c r="K48" s="12" t="s">
        <v>231</v>
      </c>
      <c r="L48" s="11">
        <v>2022</v>
      </c>
      <c r="M48" s="11">
        <v>2024</v>
      </c>
      <c r="N48" s="4">
        <v>9465.9</v>
      </c>
      <c r="O48" s="4">
        <v>400</v>
      </c>
      <c r="P48" s="4">
        <v>9283.5489350000007</v>
      </c>
      <c r="Q48" s="4">
        <f t="shared" si="2"/>
        <v>464.17744675000006</v>
      </c>
      <c r="R48" s="11" t="s">
        <v>807</v>
      </c>
      <c r="S48" s="13" t="s">
        <v>720</v>
      </c>
      <c r="T48" s="13" t="s">
        <v>640</v>
      </c>
      <c r="U48" s="6">
        <v>0.2</v>
      </c>
      <c r="V48" s="14"/>
      <c r="W48" s="15"/>
      <c r="X48" s="10"/>
      <c r="Y48" s="10"/>
      <c r="Z48" s="10"/>
      <c r="AA48" s="15"/>
      <c r="AB48" s="15"/>
      <c r="AC48" s="15"/>
      <c r="AD48" s="15"/>
      <c r="AE48" s="15"/>
      <c r="AF48" s="15"/>
      <c r="AG48" s="10"/>
      <c r="AH48" s="10"/>
      <c r="AI48" s="10"/>
    </row>
    <row r="49" spans="1:35" ht="71.25" x14ac:dyDescent="0.25">
      <c r="A49" s="10">
        <v>46</v>
      </c>
      <c r="B49" s="11" t="s">
        <v>504</v>
      </c>
      <c r="C49" s="11" t="s">
        <v>25</v>
      </c>
      <c r="D49" s="10" t="s">
        <v>26</v>
      </c>
      <c r="E49" s="11" t="s">
        <v>5</v>
      </c>
      <c r="F49" s="10" t="s">
        <v>501</v>
      </c>
      <c r="G49" s="11">
        <v>640</v>
      </c>
      <c r="H49" s="10" t="s">
        <v>45</v>
      </c>
      <c r="I49" s="11" t="s">
        <v>112</v>
      </c>
      <c r="J49" s="11" t="s">
        <v>317</v>
      </c>
      <c r="K49" s="12" t="s">
        <v>232</v>
      </c>
      <c r="L49" s="11">
        <v>2022</v>
      </c>
      <c r="M49" s="11">
        <v>2024</v>
      </c>
      <c r="N49" s="4">
        <v>8157</v>
      </c>
      <c r="O49" s="4">
        <v>220</v>
      </c>
      <c r="P49" s="4">
        <v>8136.38</v>
      </c>
      <c r="Q49" s="4">
        <f t="shared" si="2"/>
        <v>406.81900000000002</v>
      </c>
      <c r="R49" s="11" t="s">
        <v>496</v>
      </c>
      <c r="S49" s="13" t="s">
        <v>497</v>
      </c>
      <c r="T49" s="13" t="s">
        <v>498</v>
      </c>
      <c r="U49" s="17">
        <v>0.35</v>
      </c>
      <c r="V49" s="14"/>
      <c r="W49" s="15"/>
      <c r="X49" s="10"/>
      <c r="Y49" s="10"/>
      <c r="Z49" s="10"/>
      <c r="AA49" s="15"/>
      <c r="AB49" s="15"/>
      <c r="AC49" s="15"/>
      <c r="AD49" s="15"/>
      <c r="AE49" s="15"/>
      <c r="AF49" s="15"/>
      <c r="AG49" s="10"/>
      <c r="AH49" s="10"/>
      <c r="AI49" s="10"/>
    </row>
    <row r="50" spans="1:35" ht="57" x14ac:dyDescent="0.25">
      <c r="A50" s="10">
        <v>47</v>
      </c>
      <c r="B50" s="11" t="s">
        <v>504</v>
      </c>
      <c r="C50" s="11" t="s">
        <v>4</v>
      </c>
      <c r="D50" s="11" t="s">
        <v>27</v>
      </c>
      <c r="E50" s="11" t="s">
        <v>5</v>
      </c>
      <c r="F50" s="10" t="s">
        <v>501</v>
      </c>
      <c r="G50" s="11">
        <v>640</v>
      </c>
      <c r="H50" s="10" t="s">
        <v>45</v>
      </c>
      <c r="I50" s="11" t="s">
        <v>112</v>
      </c>
      <c r="J50" s="11" t="s">
        <v>318</v>
      </c>
      <c r="K50" s="12" t="s">
        <v>233</v>
      </c>
      <c r="L50" s="11">
        <v>2022</v>
      </c>
      <c r="M50" s="11">
        <v>2023</v>
      </c>
      <c r="N50" s="4">
        <v>9723.5</v>
      </c>
      <c r="O50" s="4">
        <v>300</v>
      </c>
      <c r="P50" s="4">
        <v>9717.5558560000009</v>
      </c>
      <c r="Q50" s="4"/>
      <c r="R50" s="11" t="s">
        <v>796</v>
      </c>
      <c r="S50" s="13" t="s">
        <v>787</v>
      </c>
      <c r="T50" s="13" t="s">
        <v>665</v>
      </c>
      <c r="U50" s="6">
        <v>0.05</v>
      </c>
      <c r="V50" s="14"/>
      <c r="W50" s="15"/>
      <c r="X50" s="10"/>
      <c r="Y50" s="10"/>
      <c r="Z50" s="10"/>
      <c r="AA50" s="15"/>
      <c r="AB50" s="15"/>
      <c r="AC50" s="15"/>
      <c r="AD50" s="15"/>
      <c r="AE50" s="15"/>
      <c r="AF50" s="15"/>
      <c r="AG50" s="10"/>
      <c r="AH50" s="10"/>
      <c r="AI50" s="10"/>
    </row>
    <row r="51" spans="1:35" ht="57" x14ac:dyDescent="0.25">
      <c r="A51" s="10">
        <v>48</v>
      </c>
      <c r="B51" s="11" t="s">
        <v>504</v>
      </c>
      <c r="C51" s="11" t="s">
        <v>23</v>
      </c>
      <c r="D51" s="11" t="s">
        <v>57</v>
      </c>
      <c r="E51" s="11" t="s">
        <v>5</v>
      </c>
      <c r="F51" s="10" t="s">
        <v>501</v>
      </c>
      <c r="G51" s="11">
        <v>640</v>
      </c>
      <c r="H51" s="10" t="s">
        <v>45</v>
      </c>
      <c r="I51" s="11" t="s">
        <v>112</v>
      </c>
      <c r="J51" s="11" t="s">
        <v>320</v>
      </c>
      <c r="K51" s="12" t="s">
        <v>234</v>
      </c>
      <c r="L51" s="11">
        <v>2022</v>
      </c>
      <c r="M51" s="11">
        <v>2024</v>
      </c>
      <c r="N51" s="4">
        <v>9548.2999999999993</v>
      </c>
      <c r="O51" s="4">
        <v>400</v>
      </c>
      <c r="P51" s="4">
        <v>9480.1405950000008</v>
      </c>
      <c r="Q51" s="4">
        <f>+P51*5%</f>
        <v>474.00702975000007</v>
      </c>
      <c r="R51" s="11" t="s">
        <v>114</v>
      </c>
      <c r="S51" s="13" t="s">
        <v>577</v>
      </c>
      <c r="T51" s="13" t="s">
        <v>578</v>
      </c>
      <c r="U51" s="17">
        <v>0.08</v>
      </c>
      <c r="V51" s="14"/>
      <c r="W51" s="15"/>
      <c r="X51" s="10"/>
      <c r="Y51" s="10"/>
      <c r="Z51" s="10"/>
      <c r="AA51" s="15"/>
      <c r="AB51" s="15"/>
      <c r="AC51" s="15"/>
      <c r="AD51" s="15"/>
      <c r="AE51" s="15"/>
      <c r="AF51" s="15"/>
      <c r="AG51" s="10"/>
      <c r="AH51" s="10"/>
      <c r="AI51" s="10"/>
    </row>
    <row r="52" spans="1:35" ht="57" x14ac:dyDescent="0.25">
      <c r="A52" s="10">
        <v>49</v>
      </c>
      <c r="B52" s="11" t="s">
        <v>504</v>
      </c>
      <c r="C52" s="11" t="s">
        <v>4</v>
      </c>
      <c r="D52" s="11" t="s">
        <v>30</v>
      </c>
      <c r="E52" s="11" t="s">
        <v>5</v>
      </c>
      <c r="F52" s="10" t="s">
        <v>501</v>
      </c>
      <c r="G52" s="11">
        <v>640</v>
      </c>
      <c r="H52" s="10" t="s">
        <v>63</v>
      </c>
      <c r="I52" s="11" t="s">
        <v>112</v>
      </c>
      <c r="J52" s="11" t="s">
        <v>321</v>
      </c>
      <c r="K52" s="12" t="s">
        <v>235</v>
      </c>
      <c r="L52" s="11">
        <v>2022</v>
      </c>
      <c r="M52" s="11">
        <v>2024</v>
      </c>
      <c r="N52" s="4">
        <v>10200</v>
      </c>
      <c r="O52" s="4">
        <v>3000</v>
      </c>
      <c r="P52" s="4">
        <v>10197.326617000001</v>
      </c>
      <c r="Q52" s="4">
        <f>+P52*5%</f>
        <v>509.86633085000005</v>
      </c>
      <c r="R52" s="11" t="s">
        <v>522</v>
      </c>
      <c r="S52" s="13" t="s">
        <v>627</v>
      </c>
      <c r="T52" s="13" t="s">
        <v>628</v>
      </c>
      <c r="U52" s="6">
        <v>0.1</v>
      </c>
      <c r="V52" s="14"/>
      <c r="W52" s="15"/>
      <c r="X52" s="10"/>
      <c r="Y52" s="10"/>
      <c r="Z52" s="10"/>
      <c r="AA52" s="15"/>
      <c r="AB52" s="15"/>
      <c r="AC52" s="15"/>
      <c r="AD52" s="15"/>
      <c r="AE52" s="15"/>
      <c r="AF52" s="15"/>
      <c r="AG52" s="10"/>
      <c r="AH52" s="10"/>
      <c r="AI52" s="10"/>
    </row>
    <row r="53" spans="1:35" ht="57" x14ac:dyDescent="0.25">
      <c r="A53" s="10">
        <v>50</v>
      </c>
      <c r="B53" s="11" t="s">
        <v>504</v>
      </c>
      <c r="C53" s="11" t="s">
        <v>9</v>
      </c>
      <c r="D53" s="11" t="s">
        <v>64</v>
      </c>
      <c r="E53" s="11" t="s">
        <v>5</v>
      </c>
      <c r="F53" s="10" t="s">
        <v>501</v>
      </c>
      <c r="G53" s="11">
        <v>640</v>
      </c>
      <c r="H53" s="10" t="s">
        <v>45</v>
      </c>
      <c r="I53" s="11" t="s">
        <v>112</v>
      </c>
      <c r="J53" s="11" t="s">
        <v>322</v>
      </c>
      <c r="K53" s="12" t="s">
        <v>236</v>
      </c>
      <c r="L53" s="11">
        <v>2022</v>
      </c>
      <c r="M53" s="11">
        <v>2024</v>
      </c>
      <c r="N53" s="4">
        <v>10123</v>
      </c>
      <c r="O53" s="4">
        <v>300</v>
      </c>
      <c r="P53" s="4">
        <v>10118.186389</v>
      </c>
      <c r="Q53" s="4">
        <f>+P53*5%</f>
        <v>505.90931945000005</v>
      </c>
      <c r="R53" s="11" t="s">
        <v>813</v>
      </c>
      <c r="S53" s="13" t="s">
        <v>567</v>
      </c>
      <c r="T53" s="13" t="s">
        <v>532</v>
      </c>
      <c r="U53" s="17">
        <v>0.05</v>
      </c>
      <c r="V53" s="14"/>
      <c r="W53" s="15"/>
      <c r="X53" s="10"/>
      <c r="Y53" s="10"/>
      <c r="Z53" s="10"/>
      <c r="AA53" s="15"/>
      <c r="AB53" s="15"/>
      <c r="AC53" s="15"/>
      <c r="AD53" s="15"/>
      <c r="AE53" s="15"/>
      <c r="AF53" s="15"/>
      <c r="AG53" s="10"/>
      <c r="AH53" s="10"/>
      <c r="AI53" s="10"/>
    </row>
    <row r="54" spans="1:35" ht="42.75" x14ac:dyDescent="0.25">
      <c r="A54" s="10">
        <v>51</v>
      </c>
      <c r="B54" s="11" t="s">
        <v>504</v>
      </c>
      <c r="C54" s="11" t="s">
        <v>9</v>
      </c>
      <c r="D54" s="11" t="s">
        <v>481</v>
      </c>
      <c r="E54" s="11" t="s">
        <v>5</v>
      </c>
      <c r="F54" s="10" t="s">
        <v>501</v>
      </c>
      <c r="G54" s="11">
        <v>640</v>
      </c>
      <c r="H54" s="10" t="s">
        <v>45</v>
      </c>
      <c r="I54" s="11" t="s">
        <v>112</v>
      </c>
      <c r="J54" s="11" t="s">
        <v>323</v>
      </c>
      <c r="K54" s="12" t="s">
        <v>237</v>
      </c>
      <c r="L54" s="11">
        <v>2022</v>
      </c>
      <c r="M54" s="11">
        <v>2024</v>
      </c>
      <c r="N54" s="4">
        <v>10123</v>
      </c>
      <c r="O54" s="4">
        <v>700</v>
      </c>
      <c r="P54" s="4">
        <v>10067.514544</v>
      </c>
      <c r="Q54" s="4">
        <f>+P54*5%</f>
        <v>503.37572720000003</v>
      </c>
      <c r="R54" s="1" t="s">
        <v>185</v>
      </c>
      <c r="S54" s="13" t="s">
        <v>541</v>
      </c>
      <c r="T54" s="13" t="s">
        <v>542</v>
      </c>
      <c r="U54" s="17">
        <v>0.15</v>
      </c>
      <c r="V54" s="14"/>
      <c r="W54" s="15"/>
      <c r="X54" s="10"/>
      <c r="Y54" s="10"/>
      <c r="Z54" s="10"/>
      <c r="AA54" s="15"/>
      <c r="AB54" s="15"/>
      <c r="AC54" s="15"/>
      <c r="AD54" s="15"/>
      <c r="AE54" s="15"/>
      <c r="AF54" s="15"/>
      <c r="AG54" s="10"/>
      <c r="AH54" s="10"/>
      <c r="AI54" s="10"/>
    </row>
    <row r="55" spans="1:35" ht="42.75" x14ac:dyDescent="0.25">
      <c r="A55" s="10">
        <v>52</v>
      </c>
      <c r="B55" s="11" t="s">
        <v>523</v>
      </c>
      <c r="C55" s="11" t="s">
        <v>24</v>
      </c>
      <c r="D55" s="11" t="s">
        <v>72</v>
      </c>
      <c r="E55" s="11" t="s">
        <v>5</v>
      </c>
      <c r="F55" s="10" t="s">
        <v>501</v>
      </c>
      <c r="G55" s="11">
        <v>960</v>
      </c>
      <c r="H55" s="10" t="s">
        <v>45</v>
      </c>
      <c r="I55" s="11" t="s">
        <v>112</v>
      </c>
      <c r="J55" s="11" t="s">
        <v>324</v>
      </c>
      <c r="K55" s="12" t="s">
        <v>238</v>
      </c>
      <c r="L55" s="11">
        <v>2022</v>
      </c>
      <c r="M55" s="11">
        <v>2024</v>
      </c>
      <c r="N55" s="4">
        <v>11000</v>
      </c>
      <c r="O55" s="4">
        <v>300</v>
      </c>
      <c r="P55" s="4"/>
      <c r="Q55" s="4">
        <f>+P55*5%</f>
        <v>0</v>
      </c>
      <c r="R55" s="11"/>
      <c r="S55" s="13"/>
      <c r="T55" s="13"/>
      <c r="U55" s="16"/>
      <c r="V55" s="14"/>
      <c r="W55" s="15"/>
      <c r="X55" s="10"/>
      <c r="Y55" s="10"/>
      <c r="Z55" s="10"/>
      <c r="AA55" s="15"/>
      <c r="AB55" s="15"/>
      <c r="AC55" s="15"/>
      <c r="AD55" s="15"/>
      <c r="AE55" s="15"/>
      <c r="AF55" s="15"/>
      <c r="AG55" s="10"/>
      <c r="AH55" s="10"/>
      <c r="AI55" s="10"/>
    </row>
    <row r="56" spans="1:35" ht="71.25" x14ac:dyDescent="0.25">
      <c r="A56" s="10">
        <v>53</v>
      </c>
      <c r="B56" s="11" t="s">
        <v>504</v>
      </c>
      <c r="C56" s="11" t="s">
        <v>4</v>
      </c>
      <c r="D56" s="11" t="s">
        <v>12</v>
      </c>
      <c r="E56" s="11" t="s">
        <v>5</v>
      </c>
      <c r="F56" s="10" t="s">
        <v>501</v>
      </c>
      <c r="G56" s="11">
        <v>960</v>
      </c>
      <c r="H56" s="10" t="s">
        <v>45</v>
      </c>
      <c r="I56" s="11" t="s">
        <v>112</v>
      </c>
      <c r="J56" s="11" t="s">
        <v>325</v>
      </c>
      <c r="K56" s="12" t="s">
        <v>239</v>
      </c>
      <c r="L56" s="11">
        <v>2022</v>
      </c>
      <c r="M56" s="11">
        <v>2023</v>
      </c>
      <c r="N56" s="4">
        <v>11000</v>
      </c>
      <c r="O56" s="4">
        <v>400</v>
      </c>
      <c r="P56" s="4">
        <v>10678.172938</v>
      </c>
      <c r="Q56" s="4">
        <v>12</v>
      </c>
      <c r="R56" s="13" t="s">
        <v>767</v>
      </c>
      <c r="S56" s="13" t="s">
        <v>736</v>
      </c>
      <c r="T56" s="13" t="s">
        <v>583</v>
      </c>
      <c r="U56" s="6">
        <v>0.1</v>
      </c>
      <c r="V56" s="14"/>
      <c r="W56" s="15"/>
      <c r="X56" s="10"/>
      <c r="Y56" s="10"/>
      <c r="Z56" s="10"/>
      <c r="AA56" s="15"/>
      <c r="AB56" s="15"/>
      <c r="AC56" s="15"/>
      <c r="AD56" s="15"/>
      <c r="AE56" s="15"/>
      <c r="AF56" s="15"/>
      <c r="AG56" s="10"/>
      <c r="AH56" s="10"/>
      <c r="AI56" s="10"/>
    </row>
    <row r="57" spans="1:35" ht="57" x14ac:dyDescent="0.25">
      <c r="A57" s="10">
        <v>54</v>
      </c>
      <c r="B57" s="11" t="s">
        <v>504</v>
      </c>
      <c r="C57" s="11" t="s">
        <v>9</v>
      </c>
      <c r="D57" s="10" t="s">
        <v>40</v>
      </c>
      <c r="E57" s="11" t="s">
        <v>5</v>
      </c>
      <c r="F57" s="10" t="s">
        <v>501</v>
      </c>
      <c r="G57" s="11">
        <v>960</v>
      </c>
      <c r="H57" s="10" t="s">
        <v>45</v>
      </c>
      <c r="I57" s="11" t="s">
        <v>112</v>
      </c>
      <c r="J57" s="11" t="s">
        <v>326</v>
      </c>
      <c r="K57" s="12" t="s">
        <v>240</v>
      </c>
      <c r="L57" s="11">
        <v>2022</v>
      </c>
      <c r="M57" s="11">
        <v>2024</v>
      </c>
      <c r="N57" s="4">
        <v>9898.4599999999991</v>
      </c>
      <c r="O57" s="4">
        <v>300</v>
      </c>
      <c r="P57" s="4">
        <v>9894.9647839999998</v>
      </c>
      <c r="Q57" s="4">
        <f>+P57*5%</f>
        <v>494.7482392</v>
      </c>
      <c r="R57" s="11" t="s">
        <v>184</v>
      </c>
      <c r="S57" s="13" t="s">
        <v>617</v>
      </c>
      <c r="T57" s="13" t="s">
        <v>626</v>
      </c>
      <c r="U57" s="17">
        <v>0.08</v>
      </c>
      <c r="V57" s="14"/>
      <c r="W57" s="15"/>
      <c r="X57" s="10"/>
      <c r="Y57" s="10"/>
      <c r="Z57" s="10"/>
      <c r="AA57" s="15"/>
      <c r="AB57" s="15"/>
      <c r="AC57" s="15"/>
      <c r="AD57" s="15"/>
      <c r="AE57" s="15"/>
      <c r="AF57" s="15"/>
      <c r="AG57" s="10"/>
      <c r="AH57" s="10"/>
      <c r="AI57" s="10"/>
    </row>
    <row r="58" spans="1:35" ht="71.25" x14ac:dyDescent="0.25">
      <c r="A58" s="10">
        <v>55</v>
      </c>
      <c r="B58" s="11" t="s">
        <v>504</v>
      </c>
      <c r="C58" s="11" t="s">
        <v>6</v>
      </c>
      <c r="D58" s="11" t="s">
        <v>80</v>
      </c>
      <c r="E58" s="11" t="s">
        <v>5</v>
      </c>
      <c r="F58" s="10" t="s">
        <v>501</v>
      </c>
      <c r="G58" s="11">
        <v>160</v>
      </c>
      <c r="H58" s="10" t="s">
        <v>56</v>
      </c>
      <c r="I58" s="11" t="s">
        <v>112</v>
      </c>
      <c r="J58" s="11" t="s">
        <v>327</v>
      </c>
      <c r="K58" s="12" t="s">
        <v>241</v>
      </c>
      <c r="L58" s="11">
        <v>2022</v>
      </c>
      <c r="M58" s="11">
        <v>2023</v>
      </c>
      <c r="N58" s="4">
        <v>3890.9</v>
      </c>
      <c r="O58" s="4">
        <v>200</v>
      </c>
      <c r="P58" s="4">
        <v>3834.3721380000002</v>
      </c>
      <c r="Q58" s="4">
        <f>+P58*5%</f>
        <v>191.71860690000003</v>
      </c>
      <c r="R58" s="11" t="s">
        <v>552</v>
      </c>
      <c r="S58" s="13" t="s">
        <v>667</v>
      </c>
      <c r="T58" s="13" t="s">
        <v>668</v>
      </c>
      <c r="U58" s="6">
        <v>0.1</v>
      </c>
      <c r="V58" s="14"/>
      <c r="W58" s="15"/>
      <c r="X58" s="10"/>
      <c r="Y58" s="10"/>
      <c r="Z58" s="10"/>
      <c r="AA58" s="15"/>
      <c r="AB58" s="15"/>
      <c r="AC58" s="15"/>
      <c r="AD58" s="15"/>
      <c r="AE58" s="15"/>
      <c r="AF58" s="15"/>
      <c r="AG58" s="10"/>
      <c r="AH58" s="10"/>
      <c r="AI58" s="10"/>
    </row>
    <row r="59" spans="1:35" ht="42.75" x14ac:dyDescent="0.25">
      <c r="A59" s="10">
        <v>56</v>
      </c>
      <c r="B59" s="11" t="s">
        <v>504</v>
      </c>
      <c r="C59" s="11" t="s">
        <v>10</v>
      </c>
      <c r="D59" s="11" t="s">
        <v>482</v>
      </c>
      <c r="E59" s="11" t="s">
        <v>5</v>
      </c>
      <c r="F59" s="10" t="s">
        <v>501</v>
      </c>
      <c r="G59" s="11">
        <v>160</v>
      </c>
      <c r="H59" s="10" t="s">
        <v>56</v>
      </c>
      <c r="I59" s="11" t="s">
        <v>112</v>
      </c>
      <c r="J59" s="11" t="s">
        <v>329</v>
      </c>
      <c r="K59" s="12" t="s">
        <v>242</v>
      </c>
      <c r="L59" s="11">
        <v>2022</v>
      </c>
      <c r="M59" s="11">
        <v>2024</v>
      </c>
      <c r="N59" s="4">
        <v>3373.4</v>
      </c>
      <c r="O59" s="4">
        <v>83.5</v>
      </c>
      <c r="P59" s="4">
        <v>3292.4660509999999</v>
      </c>
      <c r="Q59" s="4">
        <v>164.60330300000001</v>
      </c>
      <c r="R59" s="11" t="s">
        <v>808</v>
      </c>
      <c r="S59" s="13" t="s">
        <v>731</v>
      </c>
      <c r="T59" s="13" t="s">
        <v>732</v>
      </c>
      <c r="U59" s="6">
        <v>0.1</v>
      </c>
      <c r="V59" s="14"/>
      <c r="W59" s="15"/>
      <c r="X59" s="10"/>
      <c r="Y59" s="10"/>
      <c r="Z59" s="10"/>
      <c r="AA59" s="15"/>
      <c r="AB59" s="15"/>
      <c r="AC59" s="15"/>
      <c r="AD59" s="15"/>
      <c r="AE59" s="15"/>
      <c r="AF59" s="15"/>
      <c r="AG59" s="10"/>
      <c r="AH59" s="10"/>
      <c r="AI59" s="10"/>
    </row>
    <row r="60" spans="1:35" ht="42.75" x14ac:dyDescent="0.25">
      <c r="A60" s="10">
        <v>57</v>
      </c>
      <c r="B60" s="11" t="s">
        <v>504</v>
      </c>
      <c r="C60" s="11" t="s">
        <v>4</v>
      </c>
      <c r="D60" s="11" t="s">
        <v>13</v>
      </c>
      <c r="E60" s="11" t="s">
        <v>5</v>
      </c>
      <c r="F60" s="10" t="s">
        <v>501</v>
      </c>
      <c r="G60" s="11">
        <v>160</v>
      </c>
      <c r="H60" s="10" t="s">
        <v>63</v>
      </c>
      <c r="I60" s="11" t="s">
        <v>112</v>
      </c>
      <c r="J60" s="11" t="s">
        <v>331</v>
      </c>
      <c r="K60" s="12" t="s">
        <v>243</v>
      </c>
      <c r="L60" s="11">
        <v>2022</v>
      </c>
      <c r="M60" s="11">
        <v>2023</v>
      </c>
      <c r="N60" s="4">
        <v>2600</v>
      </c>
      <c r="O60" s="4">
        <v>200</v>
      </c>
      <c r="P60" s="4">
        <v>2558.253643</v>
      </c>
      <c r="Q60" s="4">
        <f t="shared" ref="Q60:Q72" si="3">+P60*5%</f>
        <v>127.91268215000001</v>
      </c>
      <c r="R60" s="11" t="s">
        <v>113</v>
      </c>
      <c r="S60" s="13" t="s">
        <v>672</v>
      </c>
      <c r="T60" s="13" t="s">
        <v>540</v>
      </c>
      <c r="U60" s="6">
        <v>0.12</v>
      </c>
      <c r="V60" s="14"/>
      <c r="W60" s="15"/>
      <c r="X60" s="10"/>
      <c r="Y60" s="10"/>
      <c r="Z60" s="10"/>
      <c r="AA60" s="15"/>
      <c r="AB60" s="15"/>
      <c r="AC60" s="15"/>
      <c r="AD60" s="15"/>
      <c r="AE60" s="15"/>
      <c r="AF60" s="15"/>
      <c r="AG60" s="10"/>
      <c r="AH60" s="10"/>
      <c r="AI60" s="10"/>
    </row>
    <row r="61" spans="1:35" ht="42.75" x14ac:dyDescent="0.25">
      <c r="A61" s="10">
        <v>58</v>
      </c>
      <c r="B61" s="11" t="s">
        <v>504</v>
      </c>
      <c r="C61" s="11" t="s">
        <v>7</v>
      </c>
      <c r="D61" s="11" t="s">
        <v>8</v>
      </c>
      <c r="E61" s="11" t="s">
        <v>5</v>
      </c>
      <c r="F61" s="10" t="s">
        <v>501</v>
      </c>
      <c r="G61" s="11">
        <v>320</v>
      </c>
      <c r="H61" s="10" t="s">
        <v>56</v>
      </c>
      <c r="I61" s="11" t="s">
        <v>112</v>
      </c>
      <c r="J61" s="11" t="s">
        <v>311</v>
      </c>
      <c r="K61" s="12" t="s">
        <v>244</v>
      </c>
      <c r="L61" s="11">
        <v>2022</v>
      </c>
      <c r="M61" s="11">
        <v>2023</v>
      </c>
      <c r="N61" s="4">
        <v>7411.7</v>
      </c>
      <c r="O61" s="4">
        <v>252</v>
      </c>
      <c r="P61" s="4">
        <v>7401.6747459999997</v>
      </c>
      <c r="Q61" s="4">
        <f t="shared" si="3"/>
        <v>370.0837373</v>
      </c>
      <c r="R61" s="11" t="s">
        <v>693</v>
      </c>
      <c r="S61" s="13" t="s">
        <v>639</v>
      </c>
      <c r="T61" s="13" t="s">
        <v>690</v>
      </c>
      <c r="U61" s="6">
        <v>0.15</v>
      </c>
      <c r="V61" s="14"/>
      <c r="W61" s="15"/>
      <c r="X61" s="10"/>
      <c r="Y61" s="10"/>
      <c r="Z61" s="10"/>
      <c r="AA61" s="15"/>
      <c r="AB61" s="15"/>
      <c r="AC61" s="15"/>
      <c r="AD61" s="15"/>
      <c r="AE61" s="15"/>
      <c r="AF61" s="15"/>
      <c r="AG61" s="10"/>
      <c r="AH61" s="10"/>
      <c r="AI61" s="10"/>
    </row>
    <row r="62" spans="1:35" ht="42.75" x14ac:dyDescent="0.25">
      <c r="A62" s="10">
        <v>59</v>
      </c>
      <c r="B62" s="11" t="s">
        <v>504</v>
      </c>
      <c r="C62" s="11" t="s">
        <v>54</v>
      </c>
      <c r="D62" s="10" t="s">
        <v>55</v>
      </c>
      <c r="E62" s="11" t="s">
        <v>5</v>
      </c>
      <c r="F62" s="10" t="s">
        <v>501</v>
      </c>
      <c r="G62" s="11">
        <v>320</v>
      </c>
      <c r="H62" s="10" t="s">
        <v>56</v>
      </c>
      <c r="I62" s="11" t="s">
        <v>112</v>
      </c>
      <c r="J62" s="11" t="s">
        <v>332</v>
      </c>
      <c r="K62" s="12" t="s">
        <v>245</v>
      </c>
      <c r="L62" s="11">
        <v>2022</v>
      </c>
      <c r="M62" s="11">
        <v>2023</v>
      </c>
      <c r="N62" s="4">
        <v>7411.7</v>
      </c>
      <c r="O62" s="4">
        <v>400</v>
      </c>
      <c r="P62" s="4">
        <v>7401.4009999999998</v>
      </c>
      <c r="Q62" s="4">
        <f t="shared" si="3"/>
        <v>370.07005000000004</v>
      </c>
      <c r="R62" s="11" t="s">
        <v>476</v>
      </c>
      <c r="S62" s="13" t="s">
        <v>735</v>
      </c>
      <c r="T62" s="13" t="s">
        <v>534</v>
      </c>
      <c r="U62" s="6">
        <v>0.1</v>
      </c>
      <c r="V62" s="14"/>
      <c r="W62" s="15"/>
      <c r="X62" s="10"/>
      <c r="Y62" s="10"/>
      <c r="Z62" s="10"/>
      <c r="AA62" s="15"/>
      <c r="AB62" s="15"/>
      <c r="AC62" s="15"/>
      <c r="AD62" s="15"/>
      <c r="AE62" s="15"/>
      <c r="AF62" s="15"/>
      <c r="AG62" s="10"/>
      <c r="AH62" s="10"/>
      <c r="AI62" s="10"/>
    </row>
    <row r="63" spans="1:35" ht="42.75" x14ac:dyDescent="0.25">
      <c r="A63" s="10">
        <v>60</v>
      </c>
      <c r="B63" s="11" t="s">
        <v>504</v>
      </c>
      <c r="C63" s="11" t="s">
        <v>34</v>
      </c>
      <c r="D63" s="10" t="s">
        <v>35</v>
      </c>
      <c r="E63" s="11" t="s">
        <v>5</v>
      </c>
      <c r="F63" s="10" t="s">
        <v>501</v>
      </c>
      <c r="G63" s="11">
        <v>320</v>
      </c>
      <c r="H63" s="10" t="s">
        <v>56</v>
      </c>
      <c r="I63" s="11" t="s">
        <v>112</v>
      </c>
      <c r="J63" s="11" t="s">
        <v>333</v>
      </c>
      <c r="K63" s="12" t="s">
        <v>246</v>
      </c>
      <c r="L63" s="11">
        <v>2022</v>
      </c>
      <c r="M63" s="11">
        <v>2023</v>
      </c>
      <c r="N63" s="4">
        <v>7411.7</v>
      </c>
      <c r="O63" s="4">
        <v>1500</v>
      </c>
      <c r="P63" s="4">
        <v>7406.263661</v>
      </c>
      <c r="Q63" s="4">
        <f t="shared" si="3"/>
        <v>370.31318305000002</v>
      </c>
      <c r="R63" s="11" t="s">
        <v>588</v>
      </c>
      <c r="S63" s="13" t="s">
        <v>546</v>
      </c>
      <c r="T63" s="13" t="s">
        <v>764</v>
      </c>
      <c r="U63" s="6">
        <v>0.2</v>
      </c>
      <c r="V63" s="14"/>
      <c r="W63" s="15"/>
      <c r="X63" s="10"/>
      <c r="Y63" s="10"/>
      <c r="Z63" s="10"/>
      <c r="AA63" s="15"/>
      <c r="AB63" s="15"/>
      <c r="AC63" s="15"/>
      <c r="AD63" s="15"/>
      <c r="AE63" s="15"/>
      <c r="AF63" s="15"/>
      <c r="AG63" s="10"/>
      <c r="AH63" s="10"/>
      <c r="AI63" s="10"/>
    </row>
    <row r="64" spans="1:35" ht="42.75" x14ac:dyDescent="0.25">
      <c r="A64" s="10">
        <v>61</v>
      </c>
      <c r="B64" s="11" t="s">
        <v>504</v>
      </c>
      <c r="C64" s="11" t="s">
        <v>16</v>
      </c>
      <c r="D64" s="10" t="s">
        <v>39</v>
      </c>
      <c r="E64" s="11" t="s">
        <v>5</v>
      </c>
      <c r="F64" s="10" t="s">
        <v>501</v>
      </c>
      <c r="G64" s="11">
        <v>320</v>
      </c>
      <c r="H64" s="10" t="s">
        <v>56</v>
      </c>
      <c r="I64" s="11" t="s">
        <v>112</v>
      </c>
      <c r="J64" s="11" t="s">
        <v>334</v>
      </c>
      <c r="K64" s="12" t="s">
        <v>62</v>
      </c>
      <c r="L64" s="11">
        <v>2022</v>
      </c>
      <c r="M64" s="11">
        <v>2023</v>
      </c>
      <c r="N64" s="4">
        <v>7411.7</v>
      </c>
      <c r="O64" s="4">
        <v>950</v>
      </c>
      <c r="P64" s="4">
        <v>6955.87</v>
      </c>
      <c r="Q64" s="4">
        <f t="shared" si="3"/>
        <v>347.79349999999999</v>
      </c>
      <c r="R64" s="11" t="s">
        <v>773</v>
      </c>
      <c r="S64" s="13" t="s">
        <v>546</v>
      </c>
      <c r="T64" s="13" t="s">
        <v>642</v>
      </c>
      <c r="U64" s="6">
        <v>0.3</v>
      </c>
      <c r="V64" s="14"/>
      <c r="W64" s="15"/>
      <c r="X64" s="10"/>
      <c r="Y64" s="10"/>
      <c r="Z64" s="10"/>
      <c r="AA64" s="15"/>
      <c r="AB64" s="15"/>
      <c r="AC64" s="15"/>
      <c r="AD64" s="15"/>
      <c r="AE64" s="15"/>
      <c r="AF64" s="15"/>
      <c r="AG64" s="10"/>
      <c r="AH64" s="10"/>
      <c r="AI64" s="10"/>
    </row>
    <row r="65" spans="1:35" ht="42.75" x14ac:dyDescent="0.25">
      <c r="A65" s="10">
        <v>62</v>
      </c>
      <c r="B65" s="11" t="s">
        <v>504</v>
      </c>
      <c r="C65" s="11" t="s">
        <v>17</v>
      </c>
      <c r="D65" s="11" t="s">
        <v>71</v>
      </c>
      <c r="E65" s="11" t="s">
        <v>5</v>
      </c>
      <c r="F65" s="10" t="s">
        <v>501</v>
      </c>
      <c r="G65" s="11">
        <v>320</v>
      </c>
      <c r="H65" s="10" t="s">
        <v>45</v>
      </c>
      <c r="I65" s="11" t="s">
        <v>112</v>
      </c>
      <c r="J65" s="11" t="s">
        <v>335</v>
      </c>
      <c r="K65" s="12" t="s">
        <v>247</v>
      </c>
      <c r="L65" s="11">
        <v>2022</v>
      </c>
      <c r="M65" s="11">
        <v>2024</v>
      </c>
      <c r="N65" s="4">
        <v>4200</v>
      </c>
      <c r="O65" s="4">
        <v>200</v>
      </c>
      <c r="P65" s="4">
        <v>4130.9275470000002</v>
      </c>
      <c r="Q65" s="4">
        <f t="shared" si="3"/>
        <v>206.54637735000003</v>
      </c>
      <c r="R65" s="11" t="s">
        <v>610</v>
      </c>
      <c r="S65" s="13" t="s">
        <v>656</v>
      </c>
      <c r="T65" s="13" t="s">
        <v>657</v>
      </c>
      <c r="U65" s="6">
        <v>0.1</v>
      </c>
      <c r="V65" s="14"/>
      <c r="W65" s="15"/>
      <c r="X65" s="10"/>
      <c r="Y65" s="10"/>
      <c r="Z65" s="10"/>
      <c r="AA65" s="15"/>
      <c r="AB65" s="15"/>
      <c r="AC65" s="15"/>
      <c r="AD65" s="15"/>
      <c r="AE65" s="15"/>
      <c r="AF65" s="15"/>
      <c r="AG65" s="10"/>
      <c r="AH65" s="10"/>
      <c r="AI65" s="10"/>
    </row>
    <row r="66" spans="1:35" ht="42.75" x14ac:dyDescent="0.25">
      <c r="A66" s="10">
        <v>63</v>
      </c>
      <c r="B66" s="11" t="s">
        <v>530</v>
      </c>
      <c r="C66" s="11" t="s">
        <v>9</v>
      </c>
      <c r="D66" s="10" t="s">
        <v>40</v>
      </c>
      <c r="E66" s="11" t="s">
        <v>5</v>
      </c>
      <c r="F66" s="10" t="s">
        <v>501</v>
      </c>
      <c r="G66" s="11">
        <v>320</v>
      </c>
      <c r="H66" s="10" t="s">
        <v>45</v>
      </c>
      <c r="I66" s="11" t="s">
        <v>112</v>
      </c>
      <c r="J66" s="11" t="s">
        <v>336</v>
      </c>
      <c r="K66" s="12" t="s">
        <v>248</v>
      </c>
      <c r="L66" s="11">
        <v>2022</v>
      </c>
      <c r="M66" s="11">
        <v>2024</v>
      </c>
      <c r="N66" s="4">
        <v>7534.8</v>
      </c>
      <c r="O66" s="4">
        <v>240</v>
      </c>
      <c r="P66" s="4"/>
      <c r="Q66" s="4">
        <f t="shared" si="3"/>
        <v>0</v>
      </c>
      <c r="R66" s="11"/>
      <c r="S66" s="13"/>
      <c r="T66" s="13"/>
      <c r="U66" s="16"/>
      <c r="V66" s="14"/>
      <c r="W66" s="15"/>
      <c r="X66" s="10"/>
      <c r="Y66" s="10"/>
      <c r="Z66" s="10"/>
      <c r="AA66" s="15"/>
      <c r="AB66" s="15"/>
      <c r="AC66" s="15"/>
      <c r="AD66" s="15"/>
      <c r="AE66" s="15"/>
      <c r="AF66" s="15"/>
      <c r="AG66" s="10"/>
      <c r="AH66" s="10"/>
      <c r="AI66" s="10"/>
    </row>
    <row r="67" spans="1:35" ht="42.75" x14ac:dyDescent="0.25">
      <c r="A67" s="10">
        <v>64</v>
      </c>
      <c r="B67" s="11" t="s">
        <v>504</v>
      </c>
      <c r="C67" s="11" t="s">
        <v>16</v>
      </c>
      <c r="D67" s="11" t="s">
        <v>178</v>
      </c>
      <c r="E67" s="11" t="s">
        <v>5</v>
      </c>
      <c r="F67" s="10" t="s">
        <v>501</v>
      </c>
      <c r="G67" s="11">
        <v>160</v>
      </c>
      <c r="H67" s="10" t="s">
        <v>56</v>
      </c>
      <c r="I67" s="11" t="s">
        <v>112</v>
      </c>
      <c r="J67" s="11" t="s">
        <v>337</v>
      </c>
      <c r="K67" s="12" t="s">
        <v>249</v>
      </c>
      <c r="L67" s="11">
        <v>2022</v>
      </c>
      <c r="M67" s="11">
        <v>2023</v>
      </c>
      <c r="N67" s="4">
        <v>2000</v>
      </c>
      <c r="O67" s="4">
        <v>160</v>
      </c>
      <c r="P67" s="4">
        <v>1985.4904670000001</v>
      </c>
      <c r="Q67" s="4">
        <f t="shared" si="3"/>
        <v>99.27452335000001</v>
      </c>
      <c r="R67" s="1" t="s">
        <v>752</v>
      </c>
      <c r="S67" s="13" t="s">
        <v>751</v>
      </c>
      <c r="T67" s="13" t="s">
        <v>585</v>
      </c>
      <c r="U67" s="6">
        <v>0.1</v>
      </c>
      <c r="V67" s="14"/>
      <c r="W67" s="15"/>
      <c r="X67" s="10"/>
      <c r="Y67" s="10"/>
      <c r="Z67" s="10"/>
      <c r="AA67" s="15"/>
      <c r="AB67" s="15"/>
      <c r="AC67" s="15"/>
      <c r="AD67" s="15"/>
      <c r="AE67" s="15"/>
      <c r="AF67" s="15"/>
      <c r="AG67" s="10"/>
      <c r="AH67" s="10"/>
      <c r="AI67" s="10"/>
    </row>
    <row r="68" spans="1:35" ht="42.75" x14ac:dyDescent="0.25">
      <c r="A68" s="10">
        <v>65</v>
      </c>
      <c r="B68" s="11" t="s">
        <v>530</v>
      </c>
      <c r="C68" s="11" t="s">
        <v>37</v>
      </c>
      <c r="D68" s="10" t="s">
        <v>60</v>
      </c>
      <c r="E68" s="11" t="s">
        <v>5</v>
      </c>
      <c r="F68" s="10" t="s">
        <v>501</v>
      </c>
      <c r="G68" s="11">
        <v>160</v>
      </c>
      <c r="H68" s="10" t="s">
        <v>45</v>
      </c>
      <c r="I68" s="11" t="s">
        <v>112</v>
      </c>
      <c r="J68" s="11" t="s">
        <v>346</v>
      </c>
      <c r="K68" s="12" t="s">
        <v>250</v>
      </c>
      <c r="L68" s="11">
        <v>2022</v>
      </c>
      <c r="M68" s="11">
        <v>2024</v>
      </c>
      <c r="N68" s="4">
        <v>2853</v>
      </c>
      <c r="O68" s="4">
        <v>150</v>
      </c>
      <c r="P68" s="4"/>
      <c r="Q68" s="4">
        <f t="shared" si="3"/>
        <v>0</v>
      </c>
      <c r="R68" s="11"/>
      <c r="S68" s="13"/>
      <c r="T68" s="13"/>
      <c r="U68" s="17"/>
      <c r="V68" s="14"/>
      <c r="W68" s="15"/>
      <c r="X68" s="10"/>
      <c r="Y68" s="10"/>
      <c r="Z68" s="10"/>
      <c r="AA68" s="15"/>
      <c r="AB68" s="15"/>
      <c r="AC68" s="15"/>
      <c r="AD68" s="15"/>
      <c r="AE68" s="15"/>
      <c r="AF68" s="15"/>
      <c r="AG68" s="10"/>
      <c r="AH68" s="10"/>
      <c r="AI68" s="10"/>
    </row>
    <row r="69" spans="1:35" ht="42.75" x14ac:dyDescent="0.25">
      <c r="A69" s="10">
        <v>66</v>
      </c>
      <c r="B69" s="11" t="s">
        <v>504</v>
      </c>
      <c r="C69" s="11" t="s">
        <v>43</v>
      </c>
      <c r="D69" s="11" t="s">
        <v>51</v>
      </c>
      <c r="E69" s="11" t="s">
        <v>5</v>
      </c>
      <c r="F69" s="10" t="s">
        <v>500</v>
      </c>
      <c r="G69" s="11">
        <v>100</v>
      </c>
      <c r="H69" s="10" t="s">
        <v>45</v>
      </c>
      <c r="I69" s="11" t="s">
        <v>112</v>
      </c>
      <c r="J69" s="11" t="s">
        <v>338</v>
      </c>
      <c r="K69" s="12" t="s">
        <v>251</v>
      </c>
      <c r="L69" s="11">
        <v>2022</v>
      </c>
      <c r="M69" s="11">
        <v>2023</v>
      </c>
      <c r="N69" s="4">
        <v>2600</v>
      </c>
      <c r="O69" s="4">
        <v>800</v>
      </c>
      <c r="P69" s="4">
        <v>2355.6999989999999</v>
      </c>
      <c r="Q69" s="4">
        <f t="shared" si="3"/>
        <v>117.78499995</v>
      </c>
      <c r="R69" s="11" t="s">
        <v>560</v>
      </c>
      <c r="S69" s="13" t="s">
        <v>541</v>
      </c>
      <c r="T69" s="13" t="s">
        <v>545</v>
      </c>
      <c r="U69" s="6">
        <v>0.25</v>
      </c>
      <c r="V69" s="14"/>
      <c r="W69" s="15"/>
      <c r="X69" s="10"/>
      <c r="Y69" s="10"/>
      <c r="Z69" s="10"/>
      <c r="AA69" s="15"/>
      <c r="AB69" s="15"/>
      <c r="AC69" s="15"/>
      <c r="AD69" s="15"/>
      <c r="AE69" s="15"/>
      <c r="AF69" s="15"/>
      <c r="AG69" s="10"/>
      <c r="AH69" s="10"/>
      <c r="AI69" s="10"/>
    </row>
    <row r="70" spans="1:35" ht="42.75" x14ac:dyDescent="0.25">
      <c r="A70" s="10">
        <v>67</v>
      </c>
      <c r="B70" s="11" t="s">
        <v>504</v>
      </c>
      <c r="C70" s="11" t="s">
        <v>7</v>
      </c>
      <c r="D70" s="11" t="s">
        <v>77</v>
      </c>
      <c r="E70" s="11" t="s">
        <v>5</v>
      </c>
      <c r="F70" s="11" t="s">
        <v>499</v>
      </c>
      <c r="G70" s="11">
        <v>30</v>
      </c>
      <c r="H70" s="10" t="s">
        <v>56</v>
      </c>
      <c r="I70" s="11" t="s">
        <v>112</v>
      </c>
      <c r="J70" s="11" t="s">
        <v>339</v>
      </c>
      <c r="K70" s="12" t="s">
        <v>252</v>
      </c>
      <c r="L70" s="11">
        <v>2022</v>
      </c>
      <c r="M70" s="11">
        <v>2023</v>
      </c>
      <c r="N70" s="4">
        <v>857</v>
      </c>
      <c r="O70" s="4">
        <v>171.39999999999998</v>
      </c>
      <c r="P70" s="4">
        <v>817.76279699999998</v>
      </c>
      <c r="Q70" s="4">
        <f t="shared" si="3"/>
        <v>40.888139850000002</v>
      </c>
      <c r="R70" s="11" t="s">
        <v>589</v>
      </c>
      <c r="S70" s="13" t="s">
        <v>656</v>
      </c>
      <c r="T70" s="13" t="s">
        <v>691</v>
      </c>
      <c r="U70" s="6">
        <v>0.1</v>
      </c>
      <c r="V70" s="14"/>
      <c r="W70" s="15"/>
      <c r="X70" s="10"/>
      <c r="Y70" s="10"/>
      <c r="Z70" s="10"/>
      <c r="AA70" s="15"/>
      <c r="AB70" s="15"/>
      <c r="AC70" s="15"/>
      <c r="AD70" s="15"/>
      <c r="AE70" s="15"/>
      <c r="AF70" s="15"/>
      <c r="AG70" s="10"/>
      <c r="AH70" s="10"/>
      <c r="AI70" s="10"/>
    </row>
    <row r="71" spans="1:35" ht="71.25" x14ac:dyDescent="0.25">
      <c r="A71" s="10">
        <v>68</v>
      </c>
      <c r="B71" s="11" t="s">
        <v>504</v>
      </c>
      <c r="C71" s="11" t="s">
        <v>24</v>
      </c>
      <c r="D71" s="11" t="s">
        <v>43</v>
      </c>
      <c r="E71" s="11" t="s">
        <v>5</v>
      </c>
      <c r="F71" s="10" t="s">
        <v>500</v>
      </c>
      <c r="G71" s="11">
        <v>50</v>
      </c>
      <c r="H71" s="10" t="s">
        <v>45</v>
      </c>
      <c r="I71" s="11" t="s">
        <v>112</v>
      </c>
      <c r="J71" s="11" t="s">
        <v>341</v>
      </c>
      <c r="K71" s="12" t="s">
        <v>253</v>
      </c>
      <c r="L71" s="11">
        <v>2022</v>
      </c>
      <c r="M71" s="11">
        <v>2023</v>
      </c>
      <c r="N71" s="4">
        <v>1000</v>
      </c>
      <c r="O71" s="4">
        <v>100</v>
      </c>
      <c r="P71" s="4">
        <v>940</v>
      </c>
      <c r="Q71" s="4">
        <f t="shared" si="3"/>
        <v>47</v>
      </c>
      <c r="R71" s="11" t="s">
        <v>551</v>
      </c>
      <c r="S71" s="13" t="s">
        <v>782</v>
      </c>
      <c r="T71" s="13" t="s">
        <v>540</v>
      </c>
      <c r="U71" s="6">
        <v>0.05</v>
      </c>
      <c r="V71" s="14"/>
      <c r="W71" s="15"/>
      <c r="X71" s="10"/>
      <c r="Y71" s="10"/>
      <c r="Z71" s="10"/>
      <c r="AA71" s="15"/>
      <c r="AB71" s="15"/>
      <c r="AC71" s="15"/>
      <c r="AD71" s="15"/>
      <c r="AE71" s="15"/>
      <c r="AF71" s="15"/>
      <c r="AG71" s="10"/>
      <c r="AH71" s="10"/>
      <c r="AI71" s="10"/>
    </row>
    <row r="72" spans="1:35" ht="42.75" x14ac:dyDescent="0.25">
      <c r="A72" s="10">
        <v>69</v>
      </c>
      <c r="B72" s="11" t="s">
        <v>504</v>
      </c>
      <c r="C72" s="11" t="s">
        <v>7</v>
      </c>
      <c r="D72" s="11" t="s">
        <v>36</v>
      </c>
      <c r="E72" s="11" t="s">
        <v>5</v>
      </c>
      <c r="F72" s="11">
        <v>0</v>
      </c>
      <c r="G72" s="11">
        <v>0</v>
      </c>
      <c r="H72" s="10" t="s">
        <v>56</v>
      </c>
      <c r="I72" s="11" t="s">
        <v>112</v>
      </c>
      <c r="J72" s="11" t="s">
        <v>342</v>
      </c>
      <c r="K72" s="12" t="s">
        <v>254</v>
      </c>
      <c r="L72" s="11">
        <v>2022</v>
      </c>
      <c r="M72" s="11">
        <v>2023</v>
      </c>
      <c r="N72" s="4">
        <v>1600</v>
      </c>
      <c r="O72" s="4">
        <v>800</v>
      </c>
      <c r="P72" s="4">
        <v>1598.4370449999999</v>
      </c>
      <c r="Q72" s="4">
        <f t="shared" si="3"/>
        <v>79.921852250000001</v>
      </c>
      <c r="R72" s="11" t="s">
        <v>590</v>
      </c>
      <c r="S72" s="13" t="s">
        <v>692</v>
      </c>
      <c r="T72" s="13" t="s">
        <v>641</v>
      </c>
      <c r="U72" s="6">
        <v>0.15</v>
      </c>
      <c r="V72" s="14"/>
      <c r="W72" s="15"/>
      <c r="X72" s="10"/>
      <c r="Y72" s="10"/>
      <c r="Z72" s="10"/>
      <c r="AA72" s="15"/>
      <c r="AB72" s="15"/>
      <c r="AC72" s="15"/>
      <c r="AD72" s="15"/>
      <c r="AE72" s="15"/>
      <c r="AF72" s="15"/>
      <c r="AG72" s="10"/>
      <c r="AH72" s="10"/>
      <c r="AI72" s="10"/>
    </row>
    <row r="73" spans="1:35" ht="57" x14ac:dyDescent="0.25">
      <c r="A73" s="10">
        <v>70</v>
      </c>
      <c r="B73" s="11" t="s">
        <v>504</v>
      </c>
      <c r="C73" s="11" t="s">
        <v>37</v>
      </c>
      <c r="D73" s="11" t="s">
        <v>490</v>
      </c>
      <c r="E73" s="11" t="s">
        <v>5</v>
      </c>
      <c r="F73" s="11">
        <v>0</v>
      </c>
      <c r="G73" s="11">
        <v>0</v>
      </c>
      <c r="H73" s="10" t="s">
        <v>45</v>
      </c>
      <c r="I73" s="11" t="s">
        <v>112</v>
      </c>
      <c r="J73" s="11" t="s">
        <v>343</v>
      </c>
      <c r="K73" s="12" t="s">
        <v>255</v>
      </c>
      <c r="L73" s="11">
        <v>2022</v>
      </c>
      <c r="M73" s="11">
        <v>2023</v>
      </c>
      <c r="N73" s="4">
        <v>500</v>
      </c>
      <c r="O73" s="4">
        <v>150</v>
      </c>
      <c r="P73" s="4">
        <v>498.33518700000002</v>
      </c>
      <c r="Q73" s="4">
        <v>25</v>
      </c>
      <c r="R73" s="11" t="s">
        <v>586</v>
      </c>
      <c r="S73" s="13" t="s">
        <v>582</v>
      </c>
      <c r="T73" s="13" t="s">
        <v>547</v>
      </c>
      <c r="U73" s="17">
        <v>0.05</v>
      </c>
      <c r="V73" s="14"/>
      <c r="W73" s="15"/>
      <c r="X73" s="10"/>
      <c r="Y73" s="10"/>
      <c r="Z73" s="10"/>
      <c r="AA73" s="15"/>
      <c r="AB73" s="15"/>
      <c r="AC73" s="15"/>
      <c r="AD73" s="15"/>
      <c r="AE73" s="15"/>
      <c r="AF73" s="15"/>
      <c r="AG73" s="10"/>
      <c r="AH73" s="10"/>
      <c r="AI73" s="10"/>
    </row>
    <row r="74" spans="1:35" ht="28.5" x14ac:dyDescent="0.25">
      <c r="A74" s="10">
        <v>71</v>
      </c>
      <c r="B74" s="11" t="s">
        <v>504</v>
      </c>
      <c r="C74" s="11" t="s">
        <v>25</v>
      </c>
      <c r="D74" s="11" t="s">
        <v>489</v>
      </c>
      <c r="E74" s="11" t="s">
        <v>5</v>
      </c>
      <c r="F74" s="11">
        <v>0</v>
      </c>
      <c r="G74" s="11">
        <v>0</v>
      </c>
      <c r="H74" s="10" t="s">
        <v>45</v>
      </c>
      <c r="I74" s="11" t="s">
        <v>112</v>
      </c>
      <c r="J74" s="11" t="s">
        <v>344</v>
      </c>
      <c r="K74" s="12" t="s">
        <v>256</v>
      </c>
      <c r="L74" s="11">
        <v>2022</v>
      </c>
      <c r="M74" s="11">
        <v>2023</v>
      </c>
      <c r="N74" s="4">
        <v>1693</v>
      </c>
      <c r="O74" s="4">
        <v>140</v>
      </c>
      <c r="P74" s="4">
        <v>1690.102093</v>
      </c>
      <c r="Q74" s="4">
        <v>85</v>
      </c>
      <c r="R74" s="11" t="s">
        <v>491</v>
      </c>
      <c r="S74" s="13" t="s">
        <v>494</v>
      </c>
      <c r="T74" s="13" t="s">
        <v>495</v>
      </c>
      <c r="U74" s="17">
        <v>0.05</v>
      </c>
      <c r="V74" s="14"/>
      <c r="W74" s="15"/>
      <c r="X74" s="10"/>
      <c r="Y74" s="10"/>
      <c r="Z74" s="10"/>
      <c r="AA74" s="15"/>
      <c r="AB74" s="15"/>
      <c r="AC74" s="15"/>
      <c r="AD74" s="15"/>
      <c r="AE74" s="15"/>
      <c r="AF74" s="15"/>
      <c r="AG74" s="10"/>
      <c r="AH74" s="10"/>
      <c r="AI74" s="10"/>
    </row>
    <row r="75" spans="1:35" ht="42.75" x14ac:dyDescent="0.25">
      <c r="A75" s="10">
        <v>72</v>
      </c>
      <c r="B75" s="11" t="s">
        <v>504</v>
      </c>
      <c r="C75" s="11" t="s">
        <v>25</v>
      </c>
      <c r="D75" s="11" t="s">
        <v>84</v>
      </c>
      <c r="E75" s="11" t="s">
        <v>5</v>
      </c>
      <c r="F75" s="11">
        <v>0</v>
      </c>
      <c r="G75" s="11">
        <v>0</v>
      </c>
      <c r="H75" s="10" t="s">
        <v>45</v>
      </c>
      <c r="I75" s="11" t="s">
        <v>112</v>
      </c>
      <c r="J75" s="11" t="s">
        <v>345</v>
      </c>
      <c r="K75" s="12" t="s">
        <v>257</v>
      </c>
      <c r="L75" s="11">
        <v>2022</v>
      </c>
      <c r="M75" s="11">
        <v>2023</v>
      </c>
      <c r="N75" s="4">
        <v>1232.0999999999999</v>
      </c>
      <c r="O75" s="4">
        <v>120</v>
      </c>
      <c r="P75" s="4">
        <v>1228.568888</v>
      </c>
      <c r="Q75" s="4">
        <f>+P75*5%</f>
        <v>61.428444400000004</v>
      </c>
      <c r="R75" s="11" t="s">
        <v>564</v>
      </c>
      <c r="S75" s="13" t="s">
        <v>562</v>
      </c>
      <c r="T75" s="13" t="s">
        <v>547</v>
      </c>
      <c r="U75" s="17">
        <v>0.1</v>
      </c>
      <c r="V75" s="14"/>
      <c r="W75" s="15"/>
      <c r="X75" s="10"/>
      <c r="Y75" s="10"/>
      <c r="Z75" s="10"/>
      <c r="AA75" s="15"/>
      <c r="AB75" s="15"/>
      <c r="AC75" s="15"/>
      <c r="AD75" s="15"/>
      <c r="AE75" s="15"/>
      <c r="AF75" s="15"/>
      <c r="AG75" s="10"/>
      <c r="AH75" s="10"/>
      <c r="AI75" s="10"/>
    </row>
    <row r="76" spans="1:35" ht="71.25" x14ac:dyDescent="0.25">
      <c r="A76" s="10">
        <v>73</v>
      </c>
      <c r="B76" s="11" t="s">
        <v>91</v>
      </c>
      <c r="C76" s="11" t="s">
        <v>4</v>
      </c>
      <c r="D76" s="11" t="s">
        <v>32</v>
      </c>
      <c r="E76" s="11" t="s">
        <v>75</v>
      </c>
      <c r="F76" s="11"/>
      <c r="G76" s="11"/>
      <c r="H76" s="10" t="s">
        <v>45</v>
      </c>
      <c r="I76" s="11" t="s">
        <v>112</v>
      </c>
      <c r="J76" s="11" t="s">
        <v>447</v>
      </c>
      <c r="K76" s="12" t="s">
        <v>614</v>
      </c>
      <c r="L76" s="11">
        <v>2022</v>
      </c>
      <c r="M76" s="11">
        <v>2023</v>
      </c>
      <c r="N76" s="4">
        <v>753.2</v>
      </c>
      <c r="O76" s="4">
        <v>100</v>
      </c>
      <c r="P76" s="4"/>
      <c r="Q76" s="4"/>
      <c r="R76" s="11"/>
      <c r="S76" s="13"/>
      <c r="T76" s="13"/>
      <c r="U76" s="16"/>
      <c r="V76" s="14"/>
      <c r="W76" s="15"/>
      <c r="X76" s="10"/>
      <c r="Y76" s="10"/>
      <c r="Z76" s="10"/>
      <c r="AA76" s="15"/>
      <c r="AB76" s="15"/>
      <c r="AC76" s="15"/>
      <c r="AD76" s="15"/>
      <c r="AE76" s="15"/>
      <c r="AF76" s="15"/>
      <c r="AG76" s="10"/>
      <c r="AH76" s="10"/>
      <c r="AI76" s="10"/>
    </row>
    <row r="77" spans="1:35" ht="71.25" x14ac:dyDescent="0.25">
      <c r="A77" s="10">
        <v>74</v>
      </c>
      <c r="B77" s="11" t="s">
        <v>504</v>
      </c>
      <c r="C77" s="11" t="s">
        <v>4</v>
      </c>
      <c r="D77" s="11" t="s">
        <v>38</v>
      </c>
      <c r="E77" s="11" t="s">
        <v>5</v>
      </c>
      <c r="F77" s="11">
        <v>0</v>
      </c>
      <c r="G77" s="11">
        <v>0</v>
      </c>
      <c r="H77" s="10" t="s">
        <v>63</v>
      </c>
      <c r="I77" s="11" t="s">
        <v>112</v>
      </c>
      <c r="J77" s="11" t="s">
        <v>347</v>
      </c>
      <c r="K77" s="12" t="s">
        <v>258</v>
      </c>
      <c r="L77" s="11">
        <v>2022</v>
      </c>
      <c r="M77" s="11">
        <v>2022</v>
      </c>
      <c r="N77" s="4">
        <v>1900</v>
      </c>
      <c r="O77" s="4">
        <v>1900</v>
      </c>
      <c r="P77" s="4">
        <v>1900</v>
      </c>
      <c r="Q77" s="4">
        <f>+P77*5%</f>
        <v>95</v>
      </c>
      <c r="R77" s="11" t="s">
        <v>591</v>
      </c>
      <c r="S77" s="13" t="s">
        <v>687</v>
      </c>
      <c r="T77" s="13" t="s">
        <v>622</v>
      </c>
      <c r="U77" s="6">
        <v>1</v>
      </c>
      <c r="V77" s="14"/>
      <c r="W77" s="15"/>
      <c r="X77" s="10"/>
      <c r="Y77" s="10"/>
      <c r="Z77" s="10"/>
      <c r="AA77" s="15"/>
      <c r="AB77" s="15"/>
      <c r="AC77" s="15"/>
      <c r="AD77" s="15"/>
      <c r="AE77" s="15"/>
      <c r="AF77" s="15"/>
      <c r="AG77" s="10"/>
      <c r="AH77" s="10"/>
      <c r="AI77" s="10"/>
    </row>
    <row r="78" spans="1:35" ht="57" x14ac:dyDescent="0.25">
      <c r="A78" s="10">
        <v>75</v>
      </c>
      <c r="B78" s="11" t="s">
        <v>504</v>
      </c>
      <c r="C78" s="11" t="s">
        <v>4</v>
      </c>
      <c r="D78" s="11" t="s">
        <v>12</v>
      </c>
      <c r="E78" s="11" t="s">
        <v>5</v>
      </c>
      <c r="F78" s="10" t="s">
        <v>500</v>
      </c>
      <c r="G78" s="11">
        <v>150</v>
      </c>
      <c r="H78" s="10" t="s">
        <v>45</v>
      </c>
      <c r="I78" s="11" t="s">
        <v>112</v>
      </c>
      <c r="J78" s="11" t="s">
        <v>348</v>
      </c>
      <c r="K78" s="12" t="s">
        <v>259</v>
      </c>
      <c r="L78" s="11">
        <v>2022</v>
      </c>
      <c r="M78" s="11">
        <v>2023</v>
      </c>
      <c r="N78" s="4">
        <v>6175</v>
      </c>
      <c r="O78" s="4">
        <v>300</v>
      </c>
      <c r="P78" s="4">
        <v>6082.9985770000003</v>
      </c>
      <c r="Q78" s="4"/>
      <c r="R78" s="11" t="s">
        <v>759</v>
      </c>
      <c r="S78" s="13" t="s">
        <v>519</v>
      </c>
      <c r="T78" s="13" t="s">
        <v>665</v>
      </c>
      <c r="U78" s="6">
        <v>0.05</v>
      </c>
      <c r="V78" s="14"/>
      <c r="W78" s="15"/>
      <c r="X78" s="10"/>
      <c r="Y78" s="10"/>
      <c r="Z78" s="10"/>
      <c r="AA78" s="15"/>
      <c r="AB78" s="15"/>
      <c r="AC78" s="15"/>
      <c r="AD78" s="15"/>
      <c r="AE78" s="15"/>
      <c r="AF78" s="15"/>
      <c r="AG78" s="10"/>
      <c r="AH78" s="10"/>
      <c r="AI78" s="10"/>
    </row>
    <row r="79" spans="1:35" ht="42.75" x14ac:dyDescent="0.25">
      <c r="A79" s="10">
        <v>76</v>
      </c>
      <c r="B79" s="11" t="s">
        <v>530</v>
      </c>
      <c r="C79" s="11" t="s">
        <v>78</v>
      </c>
      <c r="D79" s="11"/>
      <c r="E79" s="11" t="s">
        <v>68</v>
      </c>
      <c r="F79" s="11">
        <v>0</v>
      </c>
      <c r="G79" s="11">
        <v>0</v>
      </c>
      <c r="H79" s="11" t="s">
        <v>459</v>
      </c>
      <c r="I79" s="11" t="s">
        <v>112</v>
      </c>
      <c r="J79" s="11" t="s">
        <v>349</v>
      </c>
      <c r="K79" s="12" t="s">
        <v>260</v>
      </c>
      <c r="L79" s="11">
        <v>2022</v>
      </c>
      <c r="M79" s="11">
        <v>2023</v>
      </c>
      <c r="N79" s="4">
        <v>6000</v>
      </c>
      <c r="O79" s="4">
        <v>1200</v>
      </c>
      <c r="P79" s="4">
        <v>2530.961366</v>
      </c>
      <c r="Q79" s="4">
        <f t="shared" ref="Q79:Q84" si="4">+P79*5%</f>
        <v>126.54806830000001</v>
      </c>
      <c r="R79" s="11"/>
      <c r="S79" s="13"/>
      <c r="T79" s="13"/>
      <c r="U79" s="6">
        <v>0.21</v>
      </c>
      <c r="V79" s="14"/>
      <c r="W79" s="15"/>
      <c r="X79" s="10"/>
      <c r="Y79" s="10"/>
      <c r="Z79" s="10"/>
      <c r="AA79" s="15"/>
      <c r="AB79" s="15"/>
      <c r="AC79" s="15"/>
      <c r="AD79" s="15"/>
      <c r="AE79" s="15"/>
      <c r="AF79" s="15"/>
      <c r="AG79" s="10"/>
      <c r="AH79" s="10"/>
      <c r="AI79" s="10"/>
    </row>
    <row r="80" spans="1:35" ht="57" x14ac:dyDescent="0.25">
      <c r="A80" s="10">
        <v>77</v>
      </c>
      <c r="B80" s="11" t="s">
        <v>504</v>
      </c>
      <c r="C80" s="11" t="s">
        <v>4</v>
      </c>
      <c r="D80" s="11" t="s">
        <v>30</v>
      </c>
      <c r="E80" s="11" t="s">
        <v>5</v>
      </c>
      <c r="F80" s="10" t="s">
        <v>500</v>
      </c>
      <c r="G80" s="11">
        <v>240</v>
      </c>
      <c r="H80" s="10" t="s">
        <v>45</v>
      </c>
      <c r="I80" s="11" t="s">
        <v>112</v>
      </c>
      <c r="J80" s="11" t="s">
        <v>351</v>
      </c>
      <c r="K80" s="12" t="s">
        <v>261</v>
      </c>
      <c r="L80" s="11">
        <v>2022</v>
      </c>
      <c r="M80" s="11">
        <v>2023</v>
      </c>
      <c r="N80" s="4">
        <v>3600</v>
      </c>
      <c r="O80" s="4">
        <v>200</v>
      </c>
      <c r="P80" s="4">
        <v>3377.4410440000001</v>
      </c>
      <c r="Q80" s="4">
        <f t="shared" si="4"/>
        <v>168.87205220000001</v>
      </c>
      <c r="R80" s="11" t="s">
        <v>464</v>
      </c>
      <c r="S80" s="13" t="s">
        <v>616</v>
      </c>
      <c r="T80" s="13" t="s">
        <v>583</v>
      </c>
      <c r="U80" s="6">
        <v>0.1</v>
      </c>
      <c r="V80" s="14"/>
      <c r="W80" s="15"/>
      <c r="X80" s="10"/>
      <c r="Y80" s="10"/>
      <c r="Z80" s="10"/>
      <c r="AA80" s="15"/>
      <c r="AB80" s="15"/>
      <c r="AC80" s="15"/>
      <c r="AD80" s="15"/>
      <c r="AE80" s="15"/>
      <c r="AF80" s="15"/>
      <c r="AG80" s="10"/>
      <c r="AH80" s="10"/>
      <c r="AI80" s="10"/>
    </row>
    <row r="81" spans="1:35" ht="57" x14ac:dyDescent="0.25">
      <c r="A81" s="10">
        <v>78</v>
      </c>
      <c r="B81" s="11" t="s">
        <v>504</v>
      </c>
      <c r="C81" s="11" t="s">
        <v>4</v>
      </c>
      <c r="D81" s="11" t="s">
        <v>32</v>
      </c>
      <c r="E81" s="11" t="s">
        <v>5</v>
      </c>
      <c r="F81" s="10" t="s">
        <v>500</v>
      </c>
      <c r="G81" s="11">
        <v>240</v>
      </c>
      <c r="H81" s="10" t="s">
        <v>45</v>
      </c>
      <c r="I81" s="11" t="s">
        <v>112</v>
      </c>
      <c r="J81" s="11" t="s">
        <v>352</v>
      </c>
      <c r="K81" s="12" t="s">
        <v>262</v>
      </c>
      <c r="L81" s="11">
        <v>2022</v>
      </c>
      <c r="M81" s="11">
        <v>2023</v>
      </c>
      <c r="N81" s="4">
        <v>2800</v>
      </c>
      <c r="O81" s="4">
        <v>400</v>
      </c>
      <c r="P81" s="4">
        <v>2798.9269650000001</v>
      </c>
      <c r="Q81" s="4">
        <f t="shared" si="4"/>
        <v>139.94634825</v>
      </c>
      <c r="R81" s="11" t="s">
        <v>816</v>
      </c>
      <c r="S81" s="13" t="s">
        <v>622</v>
      </c>
      <c r="T81" s="13" t="s">
        <v>623</v>
      </c>
      <c r="U81" s="6">
        <v>7.0000000000000007E-2</v>
      </c>
      <c r="V81" s="14"/>
      <c r="W81" s="15"/>
      <c r="X81" s="10"/>
      <c r="Y81" s="10"/>
      <c r="Z81" s="10"/>
      <c r="AA81" s="15"/>
      <c r="AB81" s="15"/>
      <c r="AC81" s="15"/>
      <c r="AD81" s="15"/>
      <c r="AE81" s="15"/>
      <c r="AF81" s="15"/>
      <c r="AG81" s="10"/>
      <c r="AH81" s="10"/>
      <c r="AI81" s="10"/>
    </row>
    <row r="82" spans="1:35" ht="57" x14ac:dyDescent="0.25">
      <c r="A82" s="10">
        <v>79</v>
      </c>
      <c r="B82" s="11" t="s">
        <v>524</v>
      </c>
      <c r="C82" s="11" t="s">
        <v>4</v>
      </c>
      <c r="D82" s="11" t="s">
        <v>12</v>
      </c>
      <c r="E82" s="11" t="s">
        <v>5</v>
      </c>
      <c r="F82" s="10" t="s">
        <v>500</v>
      </c>
      <c r="G82" s="11">
        <v>240</v>
      </c>
      <c r="H82" s="10" t="s">
        <v>45</v>
      </c>
      <c r="I82" s="11" t="s">
        <v>112</v>
      </c>
      <c r="J82" s="11" t="s">
        <v>353</v>
      </c>
      <c r="K82" s="12" t="s">
        <v>263</v>
      </c>
      <c r="L82" s="11">
        <v>2022</v>
      </c>
      <c r="M82" s="11">
        <v>2023</v>
      </c>
      <c r="N82" s="4">
        <v>2910</v>
      </c>
      <c r="O82" s="4">
        <v>200</v>
      </c>
      <c r="P82" s="4"/>
      <c r="Q82" s="4">
        <f t="shared" si="4"/>
        <v>0</v>
      </c>
      <c r="R82" s="11"/>
      <c r="S82" s="13"/>
      <c r="T82" s="13"/>
      <c r="U82" s="16"/>
      <c r="V82" s="14"/>
      <c r="W82" s="15"/>
      <c r="X82" s="10"/>
      <c r="Y82" s="10"/>
      <c r="Z82" s="10"/>
      <c r="AA82" s="15"/>
      <c r="AB82" s="15"/>
      <c r="AC82" s="15"/>
      <c r="AD82" s="15"/>
      <c r="AE82" s="15"/>
      <c r="AF82" s="15"/>
      <c r="AG82" s="10"/>
      <c r="AH82" s="10"/>
      <c r="AI82" s="10"/>
    </row>
    <row r="83" spans="1:35" ht="57" x14ac:dyDescent="0.25">
      <c r="A83" s="10">
        <v>80</v>
      </c>
      <c r="B83" s="11" t="s">
        <v>530</v>
      </c>
      <c r="C83" s="11" t="s">
        <v>4</v>
      </c>
      <c r="D83" s="11" t="s">
        <v>12</v>
      </c>
      <c r="E83" s="11" t="s">
        <v>5</v>
      </c>
      <c r="F83" s="10" t="s">
        <v>500</v>
      </c>
      <c r="G83" s="11">
        <v>240</v>
      </c>
      <c r="H83" s="10" t="s">
        <v>45</v>
      </c>
      <c r="I83" s="11" t="s">
        <v>112</v>
      </c>
      <c r="J83" s="11" t="s">
        <v>354</v>
      </c>
      <c r="K83" s="12" t="s">
        <v>264</v>
      </c>
      <c r="L83" s="11">
        <v>2022</v>
      </c>
      <c r="M83" s="11">
        <v>2023</v>
      </c>
      <c r="N83" s="4">
        <v>2860</v>
      </c>
      <c r="O83" s="4">
        <v>200</v>
      </c>
      <c r="P83" s="4"/>
      <c r="Q83" s="4">
        <f t="shared" si="4"/>
        <v>0</v>
      </c>
      <c r="R83" s="11"/>
      <c r="S83" s="13"/>
      <c r="T83" s="13"/>
      <c r="U83" s="16"/>
      <c r="V83" s="14"/>
      <c r="W83" s="15"/>
      <c r="X83" s="10"/>
      <c r="Y83" s="10"/>
      <c r="Z83" s="10"/>
      <c r="AA83" s="15"/>
      <c r="AB83" s="15"/>
      <c r="AC83" s="15"/>
      <c r="AD83" s="15"/>
      <c r="AE83" s="15"/>
      <c r="AF83" s="15"/>
      <c r="AG83" s="10"/>
      <c r="AH83" s="10"/>
      <c r="AI83" s="10"/>
    </row>
    <row r="84" spans="1:35" ht="42.75" x14ac:dyDescent="0.25">
      <c r="A84" s="10">
        <v>81</v>
      </c>
      <c r="B84" s="11" t="s">
        <v>504</v>
      </c>
      <c r="C84" s="11" t="s">
        <v>36</v>
      </c>
      <c r="D84" s="11" t="s">
        <v>19</v>
      </c>
      <c r="E84" s="11" t="s">
        <v>5</v>
      </c>
      <c r="F84" s="10" t="s">
        <v>502</v>
      </c>
      <c r="G84" s="11">
        <v>280</v>
      </c>
      <c r="H84" s="10" t="s">
        <v>45</v>
      </c>
      <c r="I84" s="11" t="s">
        <v>112</v>
      </c>
      <c r="J84" s="11" t="s">
        <v>355</v>
      </c>
      <c r="K84" s="12" t="s">
        <v>265</v>
      </c>
      <c r="L84" s="11">
        <v>2022</v>
      </c>
      <c r="M84" s="11">
        <v>2024</v>
      </c>
      <c r="N84" s="4">
        <v>4915.3999999999996</v>
      </c>
      <c r="O84" s="4">
        <v>600</v>
      </c>
      <c r="P84" s="4">
        <v>4657.1433020000004</v>
      </c>
      <c r="Q84" s="4">
        <f t="shared" si="4"/>
        <v>232.85716510000003</v>
      </c>
      <c r="R84" s="11" t="s">
        <v>632</v>
      </c>
      <c r="S84" s="13" t="s">
        <v>625</v>
      </c>
      <c r="T84" s="13" t="s">
        <v>536</v>
      </c>
      <c r="U84" s="6">
        <v>0.05</v>
      </c>
      <c r="V84" s="14"/>
      <c r="W84" s="15"/>
      <c r="X84" s="10"/>
      <c r="Y84" s="10"/>
      <c r="Z84" s="10"/>
      <c r="AA84" s="15"/>
      <c r="AB84" s="15"/>
      <c r="AC84" s="15"/>
      <c r="AD84" s="15"/>
      <c r="AE84" s="15"/>
      <c r="AF84" s="15"/>
      <c r="AG84" s="10"/>
      <c r="AH84" s="10"/>
      <c r="AI84" s="10"/>
    </row>
    <row r="85" spans="1:35" ht="57" x14ac:dyDescent="0.25">
      <c r="A85" s="10">
        <v>82</v>
      </c>
      <c r="B85" s="11" t="s">
        <v>504</v>
      </c>
      <c r="C85" s="11" t="s">
        <v>37</v>
      </c>
      <c r="D85" s="10" t="s">
        <v>46</v>
      </c>
      <c r="E85" s="11" t="s">
        <v>5</v>
      </c>
      <c r="F85" s="10" t="s">
        <v>502</v>
      </c>
      <c r="G85" s="11">
        <v>320</v>
      </c>
      <c r="H85" s="10" t="s">
        <v>45</v>
      </c>
      <c r="I85" s="11" t="s">
        <v>112</v>
      </c>
      <c r="J85" s="11" t="s">
        <v>356</v>
      </c>
      <c r="K85" s="12" t="s">
        <v>266</v>
      </c>
      <c r="L85" s="11">
        <v>2022</v>
      </c>
      <c r="M85" s="11">
        <v>2024</v>
      </c>
      <c r="N85" s="4">
        <v>4319.37</v>
      </c>
      <c r="O85" s="4">
        <v>200</v>
      </c>
      <c r="P85" s="4">
        <v>4319.3</v>
      </c>
      <c r="Q85" s="4">
        <v>215</v>
      </c>
      <c r="R85" s="11" t="s">
        <v>621</v>
      </c>
      <c r="S85" s="13" t="s">
        <v>624</v>
      </c>
      <c r="T85" s="13" t="s">
        <v>547</v>
      </c>
      <c r="U85" s="6">
        <v>0.15</v>
      </c>
      <c r="V85" s="14"/>
      <c r="W85" s="15"/>
      <c r="X85" s="10"/>
      <c r="Y85" s="10"/>
      <c r="Z85" s="10"/>
      <c r="AA85" s="15"/>
      <c r="AB85" s="15"/>
      <c r="AC85" s="15"/>
      <c r="AD85" s="15"/>
      <c r="AE85" s="15"/>
      <c r="AF85" s="15"/>
      <c r="AG85" s="10"/>
      <c r="AH85" s="10"/>
      <c r="AI85" s="10"/>
    </row>
    <row r="86" spans="1:35" ht="57" x14ac:dyDescent="0.25">
      <c r="A86" s="10">
        <v>83</v>
      </c>
      <c r="B86" s="11" t="s">
        <v>504</v>
      </c>
      <c r="C86" s="11" t="s">
        <v>4</v>
      </c>
      <c r="D86" s="11" t="s">
        <v>38</v>
      </c>
      <c r="E86" s="11" t="s">
        <v>5</v>
      </c>
      <c r="F86" s="10" t="s">
        <v>500</v>
      </c>
      <c r="G86" s="11">
        <v>240</v>
      </c>
      <c r="H86" s="10" t="s">
        <v>63</v>
      </c>
      <c r="I86" s="11" t="s">
        <v>112</v>
      </c>
      <c r="J86" s="11" t="s">
        <v>357</v>
      </c>
      <c r="K86" s="12" t="s">
        <v>267</v>
      </c>
      <c r="L86" s="11">
        <v>2022</v>
      </c>
      <c r="M86" s="11">
        <v>2023</v>
      </c>
      <c r="N86" s="4">
        <v>4600</v>
      </c>
      <c r="O86" s="4">
        <v>920</v>
      </c>
      <c r="P86" s="4">
        <v>4594.6218159999999</v>
      </c>
      <c r="Q86" s="4">
        <f t="shared" ref="Q86:Q125" si="5">+P86*5%</f>
        <v>229.7310908</v>
      </c>
      <c r="R86" s="11" t="s">
        <v>574</v>
      </c>
      <c r="S86" s="13" t="s">
        <v>662</v>
      </c>
      <c r="T86" s="13" t="s">
        <v>663</v>
      </c>
      <c r="U86" s="6">
        <v>1</v>
      </c>
      <c r="V86" s="14"/>
      <c r="W86" s="15"/>
      <c r="X86" s="10"/>
      <c r="Y86" s="10"/>
      <c r="Z86" s="10"/>
      <c r="AA86" s="15"/>
      <c r="AB86" s="15"/>
      <c r="AC86" s="15"/>
      <c r="AD86" s="15"/>
      <c r="AE86" s="15"/>
      <c r="AF86" s="15"/>
      <c r="AG86" s="10"/>
      <c r="AH86" s="10"/>
      <c r="AI86" s="10"/>
    </row>
    <row r="87" spans="1:35" ht="42.75" x14ac:dyDescent="0.25">
      <c r="A87" s="10">
        <v>84</v>
      </c>
      <c r="B87" s="11" t="s">
        <v>504</v>
      </c>
      <c r="C87" s="11" t="s">
        <v>7</v>
      </c>
      <c r="D87" s="10" t="s">
        <v>41</v>
      </c>
      <c r="E87" s="11" t="s">
        <v>5</v>
      </c>
      <c r="F87" s="10" t="s">
        <v>500</v>
      </c>
      <c r="G87" s="11">
        <v>100</v>
      </c>
      <c r="H87" s="10" t="s">
        <v>56</v>
      </c>
      <c r="I87" s="11" t="s">
        <v>112</v>
      </c>
      <c r="J87" s="11" t="s">
        <v>359</v>
      </c>
      <c r="K87" s="12" t="s">
        <v>268</v>
      </c>
      <c r="L87" s="11">
        <v>2022</v>
      </c>
      <c r="M87" s="11">
        <v>2023</v>
      </c>
      <c r="N87" s="4">
        <v>2250</v>
      </c>
      <c r="O87" s="4">
        <v>190</v>
      </c>
      <c r="P87" s="4">
        <v>2249.5342369999998</v>
      </c>
      <c r="Q87" s="4">
        <f t="shared" si="5"/>
        <v>112.47671185</v>
      </c>
      <c r="R87" s="11" t="s">
        <v>566</v>
      </c>
      <c r="S87" s="13" t="s">
        <v>656</v>
      </c>
      <c r="T87" s="13" t="s">
        <v>652</v>
      </c>
      <c r="U87" s="6">
        <v>0.25</v>
      </c>
      <c r="V87" s="14"/>
      <c r="W87" s="15"/>
      <c r="X87" s="10"/>
      <c r="Y87" s="10"/>
      <c r="Z87" s="10"/>
      <c r="AA87" s="15"/>
      <c r="AB87" s="15"/>
      <c r="AC87" s="15"/>
      <c r="AD87" s="15"/>
      <c r="AE87" s="15"/>
      <c r="AF87" s="15"/>
      <c r="AG87" s="10"/>
      <c r="AH87" s="10"/>
      <c r="AI87" s="10"/>
    </row>
    <row r="88" spans="1:35" ht="57" x14ac:dyDescent="0.25">
      <c r="A88" s="10">
        <v>85</v>
      </c>
      <c r="B88" s="11" t="s">
        <v>504</v>
      </c>
      <c r="C88" s="11" t="s">
        <v>54</v>
      </c>
      <c r="D88" s="11" t="s">
        <v>488</v>
      </c>
      <c r="E88" s="11" t="s">
        <v>5</v>
      </c>
      <c r="F88" s="10" t="s">
        <v>500</v>
      </c>
      <c r="G88" s="11">
        <v>100</v>
      </c>
      <c r="H88" s="10" t="s">
        <v>56</v>
      </c>
      <c r="I88" s="11" t="s">
        <v>112</v>
      </c>
      <c r="J88" s="11" t="s">
        <v>360</v>
      </c>
      <c r="K88" s="12" t="s">
        <v>465</v>
      </c>
      <c r="L88" s="11">
        <v>2022</v>
      </c>
      <c r="M88" s="11">
        <v>2023</v>
      </c>
      <c r="N88" s="4">
        <v>2882.7</v>
      </c>
      <c r="O88" s="4">
        <v>140</v>
      </c>
      <c r="P88" s="4">
        <v>2871.2103029999998</v>
      </c>
      <c r="Q88" s="4">
        <f t="shared" si="5"/>
        <v>143.56051514999999</v>
      </c>
      <c r="R88" s="11" t="s">
        <v>477</v>
      </c>
      <c r="S88" s="13" t="s">
        <v>582</v>
      </c>
      <c r="T88" s="13" t="s">
        <v>534</v>
      </c>
      <c r="U88" s="17">
        <v>0.25</v>
      </c>
      <c r="V88" s="14"/>
      <c r="W88" s="15"/>
      <c r="X88" s="10"/>
      <c r="Y88" s="10"/>
      <c r="Z88" s="10"/>
      <c r="AA88" s="15"/>
      <c r="AB88" s="15"/>
      <c r="AC88" s="15"/>
      <c r="AD88" s="15"/>
      <c r="AE88" s="15"/>
      <c r="AF88" s="15"/>
      <c r="AG88" s="10"/>
      <c r="AH88" s="10"/>
      <c r="AI88" s="10"/>
    </row>
    <row r="89" spans="1:35" ht="42.75" x14ac:dyDescent="0.25">
      <c r="A89" s="10">
        <v>86</v>
      </c>
      <c r="B89" s="11" t="s">
        <v>504</v>
      </c>
      <c r="C89" s="11" t="s">
        <v>6</v>
      </c>
      <c r="D89" s="11" t="s">
        <v>180</v>
      </c>
      <c r="E89" s="11" t="s">
        <v>5</v>
      </c>
      <c r="F89" s="10" t="s">
        <v>500</v>
      </c>
      <c r="G89" s="11">
        <v>150</v>
      </c>
      <c r="H89" s="10" t="s">
        <v>56</v>
      </c>
      <c r="I89" s="11" t="s">
        <v>112</v>
      </c>
      <c r="J89" s="11" t="s">
        <v>362</v>
      </c>
      <c r="K89" s="12" t="s">
        <v>269</v>
      </c>
      <c r="L89" s="11">
        <v>2022</v>
      </c>
      <c r="M89" s="11">
        <v>2023</v>
      </c>
      <c r="N89" s="4">
        <v>2882.2</v>
      </c>
      <c r="O89" s="4">
        <v>1000</v>
      </c>
      <c r="P89" s="4">
        <v>2878.3</v>
      </c>
      <c r="Q89" s="4">
        <f t="shared" si="5"/>
        <v>143.91500000000002</v>
      </c>
      <c r="R89" s="11" t="s">
        <v>595</v>
      </c>
      <c r="S89" s="13" t="s">
        <v>669</v>
      </c>
      <c r="T89" s="13" t="s">
        <v>670</v>
      </c>
      <c r="U89" s="6">
        <v>0.35</v>
      </c>
      <c r="V89" s="14"/>
      <c r="W89" s="15"/>
      <c r="X89" s="10"/>
      <c r="Y89" s="10"/>
      <c r="Z89" s="10"/>
      <c r="AA89" s="15"/>
      <c r="AB89" s="15"/>
      <c r="AC89" s="15"/>
      <c r="AD89" s="15"/>
      <c r="AE89" s="15"/>
      <c r="AF89" s="15"/>
      <c r="AG89" s="10"/>
      <c r="AH89" s="10"/>
      <c r="AI89" s="10"/>
    </row>
    <row r="90" spans="1:35" ht="28.5" x14ac:dyDescent="0.25">
      <c r="A90" s="10">
        <v>87</v>
      </c>
      <c r="B90" s="11" t="s">
        <v>504</v>
      </c>
      <c r="C90" s="11" t="s">
        <v>6</v>
      </c>
      <c r="D90" s="11" t="s">
        <v>487</v>
      </c>
      <c r="E90" s="11" t="s">
        <v>5</v>
      </c>
      <c r="F90" s="10" t="s">
        <v>500</v>
      </c>
      <c r="G90" s="11">
        <v>150</v>
      </c>
      <c r="H90" s="10" t="s">
        <v>56</v>
      </c>
      <c r="I90" s="11" t="s">
        <v>112</v>
      </c>
      <c r="J90" s="11" t="s">
        <v>363</v>
      </c>
      <c r="K90" s="12" t="s">
        <v>270</v>
      </c>
      <c r="L90" s="11">
        <v>2022</v>
      </c>
      <c r="M90" s="11">
        <v>2023</v>
      </c>
      <c r="N90" s="4">
        <v>2882.2</v>
      </c>
      <c r="O90" s="4">
        <v>600</v>
      </c>
      <c r="P90" s="4">
        <v>2875.3452280000001</v>
      </c>
      <c r="Q90" s="4">
        <f t="shared" si="5"/>
        <v>143.76726140000002</v>
      </c>
      <c r="R90" s="11" t="s">
        <v>596</v>
      </c>
      <c r="S90" s="13" t="s">
        <v>669</v>
      </c>
      <c r="T90" s="13" t="s">
        <v>540</v>
      </c>
      <c r="U90" s="6">
        <v>0.2</v>
      </c>
      <c r="V90" s="14"/>
      <c r="W90" s="15"/>
      <c r="X90" s="10"/>
      <c r="Y90" s="10"/>
      <c r="Z90" s="10"/>
      <c r="AA90" s="15"/>
      <c r="AB90" s="15"/>
      <c r="AC90" s="15"/>
      <c r="AD90" s="15"/>
      <c r="AE90" s="15"/>
      <c r="AF90" s="15"/>
      <c r="AG90" s="10"/>
      <c r="AH90" s="10"/>
      <c r="AI90" s="10"/>
    </row>
    <row r="91" spans="1:35" ht="42.75" x14ac:dyDescent="0.25">
      <c r="A91" s="10">
        <v>88</v>
      </c>
      <c r="B91" s="11" t="s">
        <v>504</v>
      </c>
      <c r="C91" s="11" t="s">
        <v>7</v>
      </c>
      <c r="D91" s="11" t="s">
        <v>486</v>
      </c>
      <c r="E91" s="11" t="s">
        <v>5</v>
      </c>
      <c r="F91" s="10" t="s">
        <v>500</v>
      </c>
      <c r="G91" s="11">
        <v>150</v>
      </c>
      <c r="H91" s="10" t="s">
        <v>56</v>
      </c>
      <c r="I91" s="11" t="s">
        <v>112</v>
      </c>
      <c r="J91" s="11" t="s">
        <v>364</v>
      </c>
      <c r="K91" s="12" t="s">
        <v>271</v>
      </c>
      <c r="L91" s="11">
        <v>2022</v>
      </c>
      <c r="M91" s="11">
        <v>2023</v>
      </c>
      <c r="N91" s="4">
        <v>2882.7</v>
      </c>
      <c r="O91" s="4">
        <v>800</v>
      </c>
      <c r="P91" s="4">
        <v>2882.61951</v>
      </c>
      <c r="Q91" s="4">
        <f t="shared" si="5"/>
        <v>144.13097550000001</v>
      </c>
      <c r="R91" s="11" t="s">
        <v>566</v>
      </c>
      <c r="S91" s="13" t="s">
        <v>627</v>
      </c>
      <c r="T91" s="13" t="s">
        <v>690</v>
      </c>
      <c r="U91" s="6">
        <v>0.3</v>
      </c>
      <c r="V91" s="14"/>
      <c r="W91" s="15"/>
      <c r="X91" s="10"/>
      <c r="Y91" s="10"/>
      <c r="Z91" s="10"/>
      <c r="AA91" s="15"/>
      <c r="AB91" s="15"/>
      <c r="AC91" s="15"/>
      <c r="AD91" s="15"/>
      <c r="AE91" s="15"/>
      <c r="AF91" s="15"/>
      <c r="AG91" s="10"/>
      <c r="AH91" s="10"/>
      <c r="AI91" s="10"/>
    </row>
    <row r="92" spans="1:35" ht="28.5" x14ac:dyDescent="0.25">
      <c r="A92" s="10">
        <v>89</v>
      </c>
      <c r="B92" s="11" t="s">
        <v>504</v>
      </c>
      <c r="C92" s="11" t="s">
        <v>7</v>
      </c>
      <c r="D92" s="11" t="s">
        <v>33</v>
      </c>
      <c r="E92" s="11" t="s">
        <v>5</v>
      </c>
      <c r="F92" s="10" t="s">
        <v>500</v>
      </c>
      <c r="G92" s="11">
        <v>150</v>
      </c>
      <c r="H92" s="10" t="s">
        <v>56</v>
      </c>
      <c r="I92" s="11" t="s">
        <v>112</v>
      </c>
      <c r="J92" s="11" t="s">
        <v>365</v>
      </c>
      <c r="K92" s="12" t="s">
        <v>272</v>
      </c>
      <c r="L92" s="11">
        <v>2022</v>
      </c>
      <c r="M92" s="11">
        <v>2023</v>
      </c>
      <c r="N92" s="4">
        <v>2882.7</v>
      </c>
      <c r="O92" s="4">
        <v>160</v>
      </c>
      <c r="P92" s="4">
        <v>2824.6550050000001</v>
      </c>
      <c r="Q92" s="4">
        <f t="shared" si="5"/>
        <v>141.23275025000001</v>
      </c>
      <c r="R92" s="11" t="s">
        <v>599</v>
      </c>
      <c r="S92" s="13" t="s">
        <v>625</v>
      </c>
      <c r="T92" s="13" t="s">
        <v>540</v>
      </c>
      <c r="U92" s="6">
        <v>0.25</v>
      </c>
      <c r="V92" s="14"/>
      <c r="W92" s="15"/>
      <c r="X92" s="10"/>
      <c r="Y92" s="10"/>
      <c r="Z92" s="10"/>
      <c r="AA92" s="15"/>
      <c r="AB92" s="15"/>
      <c r="AC92" s="15"/>
      <c r="AD92" s="15"/>
      <c r="AE92" s="15"/>
      <c r="AF92" s="15"/>
      <c r="AG92" s="10"/>
      <c r="AH92" s="10"/>
      <c r="AI92" s="10"/>
    </row>
    <row r="93" spans="1:35" ht="57" x14ac:dyDescent="0.25">
      <c r="A93" s="10">
        <v>90</v>
      </c>
      <c r="B93" s="11" t="s">
        <v>504</v>
      </c>
      <c r="C93" s="11" t="s">
        <v>42</v>
      </c>
      <c r="D93" s="11" t="s">
        <v>61</v>
      </c>
      <c r="E93" s="11" t="s">
        <v>5</v>
      </c>
      <c r="F93" s="10" t="s">
        <v>500</v>
      </c>
      <c r="G93" s="11">
        <v>150</v>
      </c>
      <c r="H93" s="10" t="s">
        <v>56</v>
      </c>
      <c r="I93" s="11" t="s">
        <v>112</v>
      </c>
      <c r="J93" s="11" t="s">
        <v>366</v>
      </c>
      <c r="K93" s="12" t="s">
        <v>273</v>
      </c>
      <c r="L93" s="11">
        <v>2022</v>
      </c>
      <c r="M93" s="11">
        <v>2024</v>
      </c>
      <c r="N93" s="4">
        <v>2200</v>
      </c>
      <c r="O93" s="4">
        <v>800</v>
      </c>
      <c r="P93" s="4">
        <v>2135.7075519999999</v>
      </c>
      <c r="Q93" s="4">
        <f t="shared" si="5"/>
        <v>106.7853776</v>
      </c>
      <c r="R93" s="11" t="s">
        <v>806</v>
      </c>
      <c r="S93" s="13" t="s">
        <v>760</v>
      </c>
      <c r="T93" s="13" t="s">
        <v>579</v>
      </c>
      <c r="U93" s="6">
        <v>0.2</v>
      </c>
      <c r="V93" s="14"/>
      <c r="W93" s="15"/>
      <c r="X93" s="10"/>
      <c r="Y93" s="10"/>
      <c r="Z93" s="10"/>
      <c r="AA93" s="15"/>
      <c r="AB93" s="15"/>
      <c r="AC93" s="15"/>
      <c r="AD93" s="15"/>
      <c r="AE93" s="15"/>
      <c r="AF93" s="15"/>
      <c r="AG93" s="10"/>
      <c r="AH93" s="10"/>
      <c r="AI93" s="10"/>
    </row>
    <row r="94" spans="1:35" ht="42.75" x14ac:dyDescent="0.25">
      <c r="A94" s="10">
        <v>91</v>
      </c>
      <c r="B94" s="11" t="s">
        <v>504</v>
      </c>
      <c r="C94" s="11" t="s">
        <v>10</v>
      </c>
      <c r="D94" s="10" t="s">
        <v>11</v>
      </c>
      <c r="E94" s="11" t="s">
        <v>5</v>
      </c>
      <c r="F94" s="10" t="s">
        <v>500</v>
      </c>
      <c r="G94" s="11">
        <v>150</v>
      </c>
      <c r="H94" s="10" t="s">
        <v>45</v>
      </c>
      <c r="I94" s="11" t="s">
        <v>112</v>
      </c>
      <c r="J94" s="11" t="s">
        <v>367</v>
      </c>
      <c r="K94" s="12" t="s">
        <v>274</v>
      </c>
      <c r="L94" s="11">
        <v>2022</v>
      </c>
      <c r="M94" s="11">
        <v>2023</v>
      </c>
      <c r="N94" s="4">
        <v>3040</v>
      </c>
      <c r="O94" s="4">
        <v>180</v>
      </c>
      <c r="P94" s="4">
        <v>3023.1300860000001</v>
      </c>
      <c r="Q94" s="4">
        <f t="shared" si="5"/>
        <v>151.15650430000002</v>
      </c>
      <c r="R94" s="11" t="s">
        <v>53</v>
      </c>
      <c r="S94" s="13" t="s">
        <v>533</v>
      </c>
      <c r="T94" s="13" t="s">
        <v>532</v>
      </c>
      <c r="U94" s="17">
        <v>0.05</v>
      </c>
      <c r="V94" s="14"/>
      <c r="W94" s="15"/>
      <c r="X94" s="10"/>
      <c r="Y94" s="10"/>
      <c r="Z94" s="10"/>
      <c r="AA94" s="15"/>
      <c r="AB94" s="15"/>
      <c r="AC94" s="15"/>
      <c r="AD94" s="15"/>
      <c r="AE94" s="15"/>
      <c r="AF94" s="15"/>
      <c r="AG94" s="10"/>
      <c r="AH94" s="10"/>
      <c r="AI94" s="10"/>
    </row>
    <row r="95" spans="1:35" ht="42.75" x14ac:dyDescent="0.25">
      <c r="A95" s="10">
        <v>92</v>
      </c>
      <c r="B95" s="11" t="s">
        <v>504</v>
      </c>
      <c r="C95" s="11" t="s">
        <v>23</v>
      </c>
      <c r="D95" s="11" t="s">
        <v>485</v>
      </c>
      <c r="E95" s="11" t="s">
        <v>5</v>
      </c>
      <c r="F95" s="10" t="s">
        <v>500</v>
      </c>
      <c r="G95" s="11">
        <v>150</v>
      </c>
      <c r="H95" s="10" t="s">
        <v>45</v>
      </c>
      <c r="I95" s="11" t="s">
        <v>112</v>
      </c>
      <c r="J95" s="11" t="s">
        <v>368</v>
      </c>
      <c r="K95" s="12" t="s">
        <v>275</v>
      </c>
      <c r="L95" s="11">
        <v>2022</v>
      </c>
      <c r="M95" s="11">
        <v>2023</v>
      </c>
      <c r="N95" s="4">
        <v>2882</v>
      </c>
      <c r="O95" s="4">
        <v>160</v>
      </c>
      <c r="P95" s="4">
        <v>2447.3796929999999</v>
      </c>
      <c r="Q95" s="4">
        <f t="shared" si="5"/>
        <v>122.36898465</v>
      </c>
      <c r="R95" s="11" t="s">
        <v>619</v>
      </c>
      <c r="S95" s="13" t="s">
        <v>618</v>
      </c>
      <c r="T95" s="13" t="s">
        <v>536</v>
      </c>
      <c r="U95" s="6">
        <v>0.15</v>
      </c>
      <c r="V95" s="14"/>
      <c r="W95" s="15"/>
      <c r="X95" s="10"/>
      <c r="Y95" s="10"/>
      <c r="Z95" s="10"/>
      <c r="AA95" s="15"/>
      <c r="AB95" s="15"/>
      <c r="AC95" s="15"/>
      <c r="AD95" s="15"/>
      <c r="AE95" s="15"/>
      <c r="AF95" s="15"/>
      <c r="AG95" s="10"/>
      <c r="AH95" s="10"/>
      <c r="AI95" s="10"/>
    </row>
    <row r="96" spans="1:35" ht="57" x14ac:dyDescent="0.25">
      <c r="A96" s="10">
        <v>93</v>
      </c>
      <c r="B96" s="11" t="s">
        <v>504</v>
      </c>
      <c r="C96" s="11" t="s">
        <v>23</v>
      </c>
      <c r="D96" s="11" t="s">
        <v>57</v>
      </c>
      <c r="E96" s="11" t="s">
        <v>5</v>
      </c>
      <c r="F96" s="10" t="s">
        <v>500</v>
      </c>
      <c r="G96" s="11">
        <v>150</v>
      </c>
      <c r="H96" s="10" t="s">
        <v>56</v>
      </c>
      <c r="I96" s="11" t="s">
        <v>112</v>
      </c>
      <c r="J96" s="11" t="s">
        <v>369</v>
      </c>
      <c r="K96" s="12" t="s">
        <v>276</v>
      </c>
      <c r="L96" s="11">
        <v>2022</v>
      </c>
      <c r="M96" s="11">
        <v>2023</v>
      </c>
      <c r="N96" s="4">
        <v>3026</v>
      </c>
      <c r="O96" s="4">
        <v>239.6</v>
      </c>
      <c r="P96" s="4">
        <v>2710</v>
      </c>
      <c r="Q96" s="4">
        <f t="shared" si="5"/>
        <v>135.5</v>
      </c>
      <c r="R96" s="11" t="s">
        <v>475</v>
      </c>
      <c r="S96" s="13" t="s">
        <v>688</v>
      </c>
      <c r="T96" s="13" t="s">
        <v>536</v>
      </c>
      <c r="U96" s="6">
        <v>0.1</v>
      </c>
      <c r="V96" s="14"/>
      <c r="W96" s="15"/>
      <c r="X96" s="10"/>
      <c r="Y96" s="10"/>
      <c r="Z96" s="10"/>
      <c r="AA96" s="15"/>
      <c r="AB96" s="15"/>
      <c r="AC96" s="15"/>
      <c r="AD96" s="15"/>
      <c r="AE96" s="15"/>
      <c r="AF96" s="15"/>
      <c r="AG96" s="10"/>
      <c r="AH96" s="10"/>
      <c r="AI96" s="10"/>
    </row>
    <row r="97" spans="1:35" ht="42.75" x14ac:dyDescent="0.25">
      <c r="A97" s="10">
        <v>94</v>
      </c>
      <c r="B97" s="11" t="s">
        <v>504</v>
      </c>
      <c r="C97" s="11" t="s">
        <v>23</v>
      </c>
      <c r="D97" s="11" t="s">
        <v>73</v>
      </c>
      <c r="E97" s="11" t="s">
        <v>5</v>
      </c>
      <c r="F97" s="10" t="s">
        <v>500</v>
      </c>
      <c r="G97" s="11">
        <v>150</v>
      </c>
      <c r="H97" s="10" t="s">
        <v>45</v>
      </c>
      <c r="I97" s="11" t="s">
        <v>112</v>
      </c>
      <c r="J97" s="11" t="s">
        <v>370</v>
      </c>
      <c r="K97" s="12" t="s">
        <v>277</v>
      </c>
      <c r="L97" s="11">
        <v>2022</v>
      </c>
      <c r="M97" s="11">
        <v>2023</v>
      </c>
      <c r="N97" s="4">
        <v>2094</v>
      </c>
      <c r="O97" s="4">
        <v>209.4</v>
      </c>
      <c r="P97" s="4">
        <v>2083.811346</v>
      </c>
      <c r="Q97" s="4"/>
      <c r="R97" s="11" t="s">
        <v>550</v>
      </c>
      <c r="S97" s="13" t="s">
        <v>815</v>
      </c>
      <c r="T97" s="13" t="s">
        <v>532</v>
      </c>
      <c r="U97" s="6">
        <v>0.05</v>
      </c>
      <c r="V97" s="14"/>
      <c r="W97" s="15"/>
      <c r="X97" s="10"/>
      <c r="Y97" s="10"/>
      <c r="Z97" s="10"/>
      <c r="AA97" s="15"/>
      <c r="AB97" s="15"/>
      <c r="AC97" s="15"/>
      <c r="AD97" s="15"/>
      <c r="AE97" s="15"/>
      <c r="AF97" s="15"/>
      <c r="AG97" s="10"/>
      <c r="AH97" s="10"/>
      <c r="AI97" s="10"/>
    </row>
    <row r="98" spans="1:35" ht="28.5" x14ac:dyDescent="0.25">
      <c r="A98" s="10">
        <v>95</v>
      </c>
      <c r="B98" s="11" t="s">
        <v>504</v>
      </c>
      <c r="C98" s="11" t="s">
        <v>16</v>
      </c>
      <c r="D98" s="10" t="s">
        <v>39</v>
      </c>
      <c r="E98" s="11" t="s">
        <v>5</v>
      </c>
      <c r="F98" s="10" t="s">
        <v>500</v>
      </c>
      <c r="G98" s="11">
        <v>150</v>
      </c>
      <c r="H98" s="10" t="s">
        <v>56</v>
      </c>
      <c r="I98" s="11" t="s">
        <v>112</v>
      </c>
      <c r="J98" s="11" t="s">
        <v>371</v>
      </c>
      <c r="K98" s="12" t="s">
        <v>123</v>
      </c>
      <c r="L98" s="11">
        <v>2022</v>
      </c>
      <c r="M98" s="11">
        <v>2023</v>
      </c>
      <c r="N98" s="4">
        <v>2000</v>
      </c>
      <c r="O98" s="4">
        <v>160</v>
      </c>
      <c r="P98" s="4">
        <v>2000</v>
      </c>
      <c r="Q98" s="4">
        <f t="shared" si="5"/>
        <v>100</v>
      </c>
      <c r="R98" s="11" t="s">
        <v>602</v>
      </c>
      <c r="S98" s="13" t="s">
        <v>643</v>
      </c>
      <c r="T98" s="13" t="s">
        <v>644</v>
      </c>
      <c r="U98" s="6">
        <v>0.08</v>
      </c>
      <c r="V98" s="14"/>
      <c r="W98" s="15"/>
      <c r="X98" s="10"/>
      <c r="Y98" s="10"/>
      <c r="Z98" s="10"/>
      <c r="AA98" s="15"/>
      <c r="AB98" s="15"/>
      <c r="AC98" s="15"/>
      <c r="AD98" s="15"/>
      <c r="AE98" s="15"/>
      <c r="AF98" s="15"/>
      <c r="AG98" s="10"/>
      <c r="AH98" s="10"/>
      <c r="AI98" s="10"/>
    </row>
    <row r="99" spans="1:35" ht="42.75" x14ac:dyDescent="0.25">
      <c r="A99" s="10">
        <v>96</v>
      </c>
      <c r="B99" s="11" t="s">
        <v>504</v>
      </c>
      <c r="C99" s="11" t="s">
        <v>15</v>
      </c>
      <c r="D99" s="11" t="s">
        <v>82</v>
      </c>
      <c r="E99" s="11" t="s">
        <v>5</v>
      </c>
      <c r="F99" s="10" t="s">
        <v>500</v>
      </c>
      <c r="G99" s="11">
        <v>150</v>
      </c>
      <c r="H99" s="10" t="s">
        <v>56</v>
      </c>
      <c r="I99" s="11" t="s">
        <v>112</v>
      </c>
      <c r="J99" s="11" t="s">
        <v>372</v>
      </c>
      <c r="K99" s="12" t="s">
        <v>278</v>
      </c>
      <c r="L99" s="11">
        <v>2022</v>
      </c>
      <c r="M99" s="11">
        <v>2023</v>
      </c>
      <c r="N99" s="4">
        <v>1500</v>
      </c>
      <c r="O99" s="4">
        <v>200</v>
      </c>
      <c r="P99" s="4">
        <v>1499.6743710000001</v>
      </c>
      <c r="Q99" s="4">
        <f t="shared" si="5"/>
        <v>74.983718550000006</v>
      </c>
      <c r="R99" s="11" t="s">
        <v>569</v>
      </c>
      <c r="S99" s="13" t="s">
        <v>783</v>
      </c>
      <c r="T99" s="13" t="s">
        <v>652</v>
      </c>
      <c r="U99" s="6">
        <v>0.05</v>
      </c>
      <c r="V99" s="14"/>
      <c r="W99" s="15"/>
      <c r="X99" s="10"/>
      <c r="Y99" s="10"/>
      <c r="Z99" s="10"/>
      <c r="AA99" s="15"/>
      <c r="AB99" s="15"/>
      <c r="AC99" s="15"/>
      <c r="AD99" s="15"/>
      <c r="AE99" s="15"/>
      <c r="AF99" s="15"/>
      <c r="AG99" s="10"/>
      <c r="AH99" s="10"/>
      <c r="AI99" s="10"/>
    </row>
    <row r="100" spans="1:35" ht="42.75" x14ac:dyDescent="0.25">
      <c r="A100" s="10">
        <v>97</v>
      </c>
      <c r="B100" s="11" t="s">
        <v>504</v>
      </c>
      <c r="C100" s="11" t="s">
        <v>4</v>
      </c>
      <c r="D100" s="11" t="s">
        <v>38</v>
      </c>
      <c r="E100" s="11" t="s">
        <v>5</v>
      </c>
      <c r="F100" s="10" t="s">
        <v>500</v>
      </c>
      <c r="G100" s="11">
        <v>150</v>
      </c>
      <c r="H100" s="10" t="s">
        <v>63</v>
      </c>
      <c r="I100" s="11" t="s">
        <v>112</v>
      </c>
      <c r="J100" s="11" t="s">
        <v>373</v>
      </c>
      <c r="K100" s="12" t="s">
        <v>98</v>
      </c>
      <c r="L100" s="11">
        <v>2022</v>
      </c>
      <c r="M100" s="11">
        <v>2023</v>
      </c>
      <c r="N100" s="4">
        <v>2882.8</v>
      </c>
      <c r="O100" s="4">
        <v>288.3</v>
      </c>
      <c r="P100" s="4">
        <v>2519.4095069999998</v>
      </c>
      <c r="Q100" s="4">
        <f t="shared" si="5"/>
        <v>125.97047535</v>
      </c>
      <c r="R100" s="11" t="s">
        <v>678</v>
      </c>
      <c r="S100" s="13" t="s">
        <v>718</v>
      </c>
      <c r="T100" s="13" t="s">
        <v>719</v>
      </c>
      <c r="U100" s="6">
        <v>0.05</v>
      </c>
      <c r="V100" s="14"/>
      <c r="W100" s="15"/>
      <c r="X100" s="10"/>
      <c r="Y100" s="10"/>
      <c r="Z100" s="10"/>
      <c r="AA100" s="15"/>
      <c r="AB100" s="15"/>
      <c r="AC100" s="15"/>
      <c r="AD100" s="15"/>
      <c r="AE100" s="15"/>
      <c r="AF100" s="15"/>
      <c r="AG100" s="10"/>
      <c r="AH100" s="10"/>
      <c r="AI100" s="10"/>
    </row>
    <row r="101" spans="1:35" ht="42.75" x14ac:dyDescent="0.25">
      <c r="A101" s="10">
        <v>98</v>
      </c>
      <c r="B101" s="11" t="s">
        <v>504</v>
      </c>
      <c r="C101" s="11" t="s">
        <v>4</v>
      </c>
      <c r="D101" s="11" t="s">
        <v>38</v>
      </c>
      <c r="E101" s="11" t="s">
        <v>5</v>
      </c>
      <c r="F101" s="10" t="s">
        <v>500</v>
      </c>
      <c r="G101" s="11">
        <v>150</v>
      </c>
      <c r="H101" s="10" t="s">
        <v>63</v>
      </c>
      <c r="I101" s="11" t="s">
        <v>112</v>
      </c>
      <c r="J101" s="11" t="s">
        <v>374</v>
      </c>
      <c r="K101" s="12" t="s">
        <v>279</v>
      </c>
      <c r="L101" s="11">
        <v>2022</v>
      </c>
      <c r="M101" s="11">
        <v>2023</v>
      </c>
      <c r="N101" s="4">
        <v>2882.8</v>
      </c>
      <c r="O101" s="4">
        <v>288.3</v>
      </c>
      <c r="P101" s="4">
        <v>2798.2205749999998</v>
      </c>
      <c r="Q101" s="4">
        <f t="shared" si="5"/>
        <v>139.91102874999999</v>
      </c>
      <c r="R101" s="11" t="s">
        <v>744</v>
      </c>
      <c r="S101" s="13" t="s">
        <v>707</v>
      </c>
      <c r="T101" s="13" t="s">
        <v>743</v>
      </c>
      <c r="U101" s="6">
        <v>0.1</v>
      </c>
      <c r="V101" s="14"/>
      <c r="W101" s="15"/>
      <c r="X101" s="10"/>
      <c r="Y101" s="10"/>
      <c r="Z101" s="10"/>
      <c r="AA101" s="15"/>
      <c r="AB101" s="15"/>
      <c r="AC101" s="15"/>
      <c r="AD101" s="15"/>
      <c r="AE101" s="15"/>
      <c r="AF101" s="15"/>
      <c r="AG101" s="10"/>
      <c r="AH101" s="10"/>
      <c r="AI101" s="10"/>
    </row>
    <row r="102" spans="1:35" ht="42.75" x14ac:dyDescent="0.25">
      <c r="A102" s="10">
        <v>99</v>
      </c>
      <c r="B102" s="11" t="s">
        <v>504</v>
      </c>
      <c r="C102" s="11" t="s">
        <v>43</v>
      </c>
      <c r="D102" s="11" t="s">
        <v>19</v>
      </c>
      <c r="E102" s="11" t="s">
        <v>5</v>
      </c>
      <c r="F102" s="10" t="s">
        <v>500</v>
      </c>
      <c r="G102" s="11">
        <v>150</v>
      </c>
      <c r="H102" s="10" t="s">
        <v>45</v>
      </c>
      <c r="I102" s="11" t="s">
        <v>112</v>
      </c>
      <c r="J102" s="11" t="s">
        <v>375</v>
      </c>
      <c r="K102" s="12" t="s">
        <v>280</v>
      </c>
      <c r="L102" s="11">
        <v>2022</v>
      </c>
      <c r="M102" s="11">
        <v>2023</v>
      </c>
      <c r="N102" s="4">
        <v>4168.6000000000004</v>
      </c>
      <c r="O102" s="4">
        <v>1850</v>
      </c>
      <c r="P102" s="4">
        <v>3789.9508989999999</v>
      </c>
      <c r="Q102" s="4">
        <f t="shared" si="5"/>
        <v>189.49754495000002</v>
      </c>
      <c r="R102" s="11" t="s">
        <v>559</v>
      </c>
      <c r="S102" s="13" t="s">
        <v>544</v>
      </c>
      <c r="T102" s="13" t="s">
        <v>516</v>
      </c>
      <c r="U102" s="6">
        <v>0.4</v>
      </c>
      <c r="V102" s="14"/>
      <c r="W102" s="15"/>
      <c r="X102" s="10"/>
      <c r="Y102" s="10"/>
      <c r="Z102" s="10"/>
      <c r="AA102" s="15"/>
      <c r="AB102" s="15"/>
      <c r="AC102" s="15"/>
      <c r="AD102" s="15"/>
      <c r="AE102" s="15"/>
      <c r="AF102" s="15"/>
      <c r="AG102" s="10"/>
      <c r="AH102" s="10"/>
      <c r="AI102" s="10"/>
    </row>
    <row r="103" spans="1:35" ht="28.5" x14ac:dyDescent="0.25">
      <c r="A103" s="10">
        <v>100</v>
      </c>
      <c r="B103" s="11" t="s">
        <v>504</v>
      </c>
      <c r="C103" s="11" t="s">
        <v>43</v>
      </c>
      <c r="D103" s="10" t="s">
        <v>44</v>
      </c>
      <c r="E103" s="11" t="s">
        <v>5</v>
      </c>
      <c r="F103" s="10" t="s">
        <v>500</v>
      </c>
      <c r="G103" s="11">
        <v>150</v>
      </c>
      <c r="H103" s="10" t="s">
        <v>56</v>
      </c>
      <c r="I103" s="11" t="s">
        <v>112</v>
      </c>
      <c r="J103" s="11" t="s">
        <v>376</v>
      </c>
      <c r="K103" s="12" t="s">
        <v>281</v>
      </c>
      <c r="L103" s="11">
        <v>2022</v>
      </c>
      <c r="M103" s="11">
        <v>2023</v>
      </c>
      <c r="N103" s="4">
        <v>3261</v>
      </c>
      <c r="O103" s="4">
        <v>800</v>
      </c>
      <c r="P103" s="4">
        <v>2800.5976930000002</v>
      </c>
      <c r="Q103" s="4">
        <f t="shared" si="5"/>
        <v>140.02988465000001</v>
      </c>
      <c r="R103" s="11" t="s">
        <v>817</v>
      </c>
      <c r="S103" s="13" t="s">
        <v>616</v>
      </c>
      <c r="T103" s="13" t="s">
        <v>653</v>
      </c>
      <c r="U103" s="6">
        <v>0.5</v>
      </c>
      <c r="V103" s="14"/>
      <c r="W103" s="15"/>
      <c r="X103" s="10"/>
      <c r="Y103" s="10"/>
      <c r="Z103" s="10"/>
      <c r="AA103" s="15"/>
      <c r="AB103" s="15"/>
      <c r="AC103" s="15"/>
      <c r="AD103" s="15"/>
      <c r="AE103" s="15"/>
      <c r="AF103" s="15"/>
      <c r="AG103" s="10"/>
      <c r="AH103" s="10"/>
      <c r="AI103" s="10"/>
    </row>
    <row r="104" spans="1:35" ht="42.75" x14ac:dyDescent="0.25">
      <c r="A104" s="10">
        <v>101</v>
      </c>
      <c r="B104" s="11" t="s">
        <v>504</v>
      </c>
      <c r="C104" s="11" t="s">
        <v>9</v>
      </c>
      <c r="D104" s="10" t="s">
        <v>40</v>
      </c>
      <c r="E104" s="11" t="s">
        <v>5</v>
      </c>
      <c r="F104" s="10" t="s">
        <v>500</v>
      </c>
      <c r="G104" s="11">
        <v>150</v>
      </c>
      <c r="H104" s="10" t="s">
        <v>45</v>
      </c>
      <c r="I104" s="11" t="s">
        <v>112</v>
      </c>
      <c r="J104" s="11" t="s">
        <v>377</v>
      </c>
      <c r="K104" s="12" t="s">
        <v>282</v>
      </c>
      <c r="L104" s="11">
        <v>2022</v>
      </c>
      <c r="M104" s="11">
        <v>2024</v>
      </c>
      <c r="N104" s="4">
        <v>3750</v>
      </c>
      <c r="O104" s="4">
        <v>100</v>
      </c>
      <c r="P104" s="4">
        <v>3667</v>
      </c>
      <c r="Q104" s="4">
        <f t="shared" si="5"/>
        <v>183.35000000000002</v>
      </c>
      <c r="R104" s="11" t="s">
        <v>606</v>
      </c>
      <c r="S104" s="13" t="s">
        <v>541</v>
      </c>
      <c r="T104" s="13" t="s">
        <v>633</v>
      </c>
      <c r="U104" s="6">
        <v>0.05</v>
      </c>
      <c r="V104" s="14"/>
      <c r="W104" s="15"/>
      <c r="X104" s="10"/>
      <c r="Y104" s="10"/>
      <c r="Z104" s="10"/>
      <c r="AA104" s="15"/>
      <c r="AB104" s="15"/>
      <c r="AC104" s="15"/>
      <c r="AD104" s="15"/>
      <c r="AE104" s="15"/>
      <c r="AF104" s="15"/>
      <c r="AG104" s="10"/>
      <c r="AH104" s="10"/>
      <c r="AI104" s="10"/>
    </row>
    <row r="105" spans="1:35" ht="42.75" x14ac:dyDescent="0.25">
      <c r="A105" s="10">
        <v>102</v>
      </c>
      <c r="B105" s="11" t="s">
        <v>504</v>
      </c>
      <c r="C105" s="11" t="s">
        <v>17</v>
      </c>
      <c r="D105" s="10" t="s">
        <v>13</v>
      </c>
      <c r="E105" s="11" t="s">
        <v>5</v>
      </c>
      <c r="F105" s="10" t="s">
        <v>502</v>
      </c>
      <c r="G105" s="11">
        <v>200</v>
      </c>
      <c r="H105" s="10" t="s">
        <v>45</v>
      </c>
      <c r="I105" s="11" t="s">
        <v>112</v>
      </c>
      <c r="J105" s="11" t="s">
        <v>378</v>
      </c>
      <c r="K105" s="12" t="s">
        <v>283</v>
      </c>
      <c r="L105" s="11">
        <v>2022</v>
      </c>
      <c r="M105" s="11">
        <v>2024</v>
      </c>
      <c r="N105" s="4">
        <v>4154</v>
      </c>
      <c r="O105" s="4">
        <v>1000</v>
      </c>
      <c r="P105" s="4">
        <v>4010.5073470000002</v>
      </c>
      <c r="Q105" s="4">
        <f t="shared" si="5"/>
        <v>200.52536735000001</v>
      </c>
      <c r="R105" s="11" t="s">
        <v>573</v>
      </c>
      <c r="S105" s="13" t="s">
        <v>554</v>
      </c>
      <c r="T105" s="13" t="s">
        <v>555</v>
      </c>
      <c r="U105" s="17">
        <v>0.1</v>
      </c>
      <c r="V105" s="14"/>
      <c r="W105" s="15"/>
      <c r="X105" s="10"/>
      <c r="Y105" s="10"/>
      <c r="Z105" s="10"/>
      <c r="AA105" s="15"/>
      <c r="AB105" s="15"/>
      <c r="AC105" s="15"/>
      <c r="AD105" s="15"/>
      <c r="AE105" s="15"/>
      <c r="AF105" s="15"/>
      <c r="AG105" s="10"/>
      <c r="AH105" s="10"/>
      <c r="AI105" s="10"/>
    </row>
    <row r="106" spans="1:35" ht="28.5" x14ac:dyDescent="0.25">
      <c r="A106" s="10">
        <v>103</v>
      </c>
      <c r="B106" s="11" t="s">
        <v>504</v>
      </c>
      <c r="C106" s="11" t="s">
        <v>4</v>
      </c>
      <c r="D106" s="11" t="s">
        <v>31</v>
      </c>
      <c r="E106" s="11" t="s">
        <v>5</v>
      </c>
      <c r="F106" s="10" t="s">
        <v>502</v>
      </c>
      <c r="G106" s="11">
        <v>200</v>
      </c>
      <c r="H106" s="10" t="s">
        <v>63</v>
      </c>
      <c r="I106" s="11" t="s">
        <v>112</v>
      </c>
      <c r="J106" s="11" t="s">
        <v>379</v>
      </c>
      <c r="K106" s="12" t="s">
        <v>284</v>
      </c>
      <c r="L106" s="11">
        <v>2022</v>
      </c>
      <c r="M106" s="11">
        <v>2023</v>
      </c>
      <c r="N106" s="4">
        <v>4452.6000000000004</v>
      </c>
      <c r="O106" s="4">
        <v>100</v>
      </c>
      <c r="P106" s="4">
        <v>4449.3608029999996</v>
      </c>
      <c r="Q106" s="4">
        <f t="shared" si="5"/>
        <v>222.46804014999998</v>
      </c>
      <c r="R106" s="11" t="s">
        <v>592</v>
      </c>
      <c r="S106" s="13" t="s">
        <v>681</v>
      </c>
      <c r="T106" s="13" t="s">
        <v>563</v>
      </c>
      <c r="U106" s="6">
        <v>0.05</v>
      </c>
      <c r="V106" s="14"/>
      <c r="W106" s="15"/>
      <c r="X106" s="10"/>
      <c r="Y106" s="10"/>
      <c r="Z106" s="10"/>
      <c r="AA106" s="15"/>
      <c r="AB106" s="15"/>
      <c r="AC106" s="15"/>
      <c r="AD106" s="15"/>
      <c r="AE106" s="15"/>
      <c r="AF106" s="15"/>
      <c r="AG106" s="10"/>
      <c r="AH106" s="10"/>
      <c r="AI106" s="10"/>
    </row>
    <row r="107" spans="1:35" ht="42.75" x14ac:dyDescent="0.25">
      <c r="A107" s="10">
        <v>104</v>
      </c>
      <c r="B107" s="11" t="s">
        <v>504</v>
      </c>
      <c r="C107" s="11" t="s">
        <v>4</v>
      </c>
      <c r="D107" s="11" t="s">
        <v>30</v>
      </c>
      <c r="E107" s="11" t="s">
        <v>5</v>
      </c>
      <c r="F107" s="10" t="s">
        <v>502</v>
      </c>
      <c r="G107" s="11">
        <v>200</v>
      </c>
      <c r="H107" s="10" t="s">
        <v>63</v>
      </c>
      <c r="I107" s="11" t="s">
        <v>112</v>
      </c>
      <c r="J107" s="11" t="s">
        <v>380</v>
      </c>
      <c r="K107" s="12" t="s">
        <v>285</v>
      </c>
      <c r="L107" s="11">
        <v>2022</v>
      </c>
      <c r="M107" s="11">
        <v>2023</v>
      </c>
      <c r="N107" s="4">
        <v>4154</v>
      </c>
      <c r="O107" s="4">
        <v>400</v>
      </c>
      <c r="P107" s="4">
        <v>4141.2990159999999</v>
      </c>
      <c r="Q107" s="4">
        <f t="shared" si="5"/>
        <v>207.06495080000002</v>
      </c>
      <c r="R107" s="11" t="s">
        <v>750</v>
      </c>
      <c r="S107" s="13" t="s">
        <v>769</v>
      </c>
      <c r="T107" s="13" t="s">
        <v>579</v>
      </c>
      <c r="U107" s="6">
        <v>0.05</v>
      </c>
      <c r="V107" s="14"/>
      <c r="W107" s="15"/>
      <c r="X107" s="10"/>
      <c r="Y107" s="10"/>
      <c r="Z107" s="10"/>
      <c r="AA107" s="15"/>
      <c r="AB107" s="15"/>
      <c r="AC107" s="15"/>
      <c r="AD107" s="15"/>
      <c r="AE107" s="15"/>
      <c r="AF107" s="15"/>
      <c r="AG107" s="10"/>
      <c r="AH107" s="10"/>
      <c r="AI107" s="10"/>
    </row>
    <row r="108" spans="1:35" ht="57" x14ac:dyDescent="0.25">
      <c r="A108" s="10">
        <v>105</v>
      </c>
      <c r="B108" s="11" t="s">
        <v>504</v>
      </c>
      <c r="C108" s="11" t="s">
        <v>4</v>
      </c>
      <c r="D108" s="11" t="s">
        <v>32</v>
      </c>
      <c r="E108" s="11" t="s">
        <v>5</v>
      </c>
      <c r="F108" s="10" t="s">
        <v>502</v>
      </c>
      <c r="G108" s="11">
        <v>200</v>
      </c>
      <c r="H108" s="10" t="s">
        <v>63</v>
      </c>
      <c r="I108" s="11" t="s">
        <v>112</v>
      </c>
      <c r="J108" s="11" t="s">
        <v>381</v>
      </c>
      <c r="K108" s="12" t="s">
        <v>286</v>
      </c>
      <c r="L108" s="11">
        <v>2022</v>
      </c>
      <c r="M108" s="11">
        <v>2023</v>
      </c>
      <c r="N108" s="4">
        <v>4154</v>
      </c>
      <c r="O108" s="4">
        <v>276.39999999999998</v>
      </c>
      <c r="P108" s="4">
        <v>4134.2003670000004</v>
      </c>
      <c r="Q108" s="4">
        <f t="shared" si="5"/>
        <v>206.71001835000004</v>
      </c>
      <c r="R108" s="11" t="s">
        <v>810</v>
      </c>
      <c r="S108" s="13" t="s">
        <v>768</v>
      </c>
      <c r="T108" s="13" t="s">
        <v>495</v>
      </c>
      <c r="U108" s="6">
        <v>0.05</v>
      </c>
      <c r="V108" s="14"/>
      <c r="W108" s="15"/>
      <c r="X108" s="10"/>
      <c r="Y108" s="10"/>
      <c r="Z108" s="10"/>
      <c r="AA108" s="15"/>
      <c r="AB108" s="15"/>
      <c r="AC108" s="15"/>
      <c r="AD108" s="15"/>
      <c r="AE108" s="15"/>
      <c r="AF108" s="15"/>
      <c r="AG108" s="10"/>
      <c r="AH108" s="10"/>
      <c r="AI108" s="10"/>
    </row>
    <row r="109" spans="1:35" ht="42.75" x14ac:dyDescent="0.25">
      <c r="A109" s="10">
        <v>106</v>
      </c>
      <c r="B109" s="11" t="s">
        <v>504</v>
      </c>
      <c r="C109" s="11" t="s">
        <v>18</v>
      </c>
      <c r="D109" s="10" t="s">
        <v>65</v>
      </c>
      <c r="E109" s="11" t="s">
        <v>5</v>
      </c>
      <c r="F109" s="10" t="s">
        <v>502</v>
      </c>
      <c r="G109" s="11">
        <v>200</v>
      </c>
      <c r="H109" s="10" t="s">
        <v>56</v>
      </c>
      <c r="I109" s="11" t="s">
        <v>112</v>
      </c>
      <c r="J109" s="11" t="s">
        <v>382</v>
      </c>
      <c r="K109" s="12" t="s">
        <v>287</v>
      </c>
      <c r="L109" s="11">
        <v>2022</v>
      </c>
      <c r="M109" s="11">
        <v>2023</v>
      </c>
      <c r="N109" s="4">
        <v>4154</v>
      </c>
      <c r="O109" s="4">
        <v>1163.3</v>
      </c>
      <c r="P109" s="4">
        <v>4095.3071850000001</v>
      </c>
      <c r="Q109" s="4">
        <f t="shared" si="5"/>
        <v>204.76535925000002</v>
      </c>
      <c r="R109" s="11" t="s">
        <v>792</v>
      </c>
      <c r="S109" s="13" t="s">
        <v>643</v>
      </c>
      <c r="T109" s="13" t="s">
        <v>791</v>
      </c>
      <c r="U109" s="6">
        <v>0.4</v>
      </c>
      <c r="V109" s="14"/>
      <c r="W109" s="15"/>
      <c r="X109" s="10"/>
      <c r="Y109" s="10"/>
      <c r="Z109" s="10"/>
      <c r="AA109" s="15"/>
      <c r="AB109" s="15"/>
      <c r="AC109" s="15"/>
      <c r="AD109" s="15"/>
      <c r="AE109" s="15"/>
      <c r="AF109" s="15"/>
      <c r="AG109" s="10"/>
      <c r="AH109" s="10"/>
      <c r="AI109" s="10"/>
    </row>
    <row r="110" spans="1:35" ht="42.75" x14ac:dyDescent="0.25">
      <c r="A110" s="10">
        <v>107</v>
      </c>
      <c r="B110" s="11" t="s">
        <v>605</v>
      </c>
      <c r="C110" s="11" t="s">
        <v>4</v>
      </c>
      <c r="D110" s="11" t="s">
        <v>30</v>
      </c>
      <c r="E110" s="11" t="s">
        <v>5</v>
      </c>
      <c r="F110" s="10" t="s">
        <v>500</v>
      </c>
      <c r="G110" s="11">
        <v>240</v>
      </c>
      <c r="H110" s="10" t="s">
        <v>63</v>
      </c>
      <c r="I110" s="11" t="s">
        <v>112</v>
      </c>
      <c r="J110" s="11" t="s">
        <v>383</v>
      </c>
      <c r="K110" s="12" t="s">
        <v>288</v>
      </c>
      <c r="L110" s="11">
        <v>2022</v>
      </c>
      <c r="M110" s="11">
        <v>2023</v>
      </c>
      <c r="N110" s="4">
        <v>3200</v>
      </c>
      <c r="O110" s="4">
        <v>200</v>
      </c>
      <c r="P110" s="4">
        <v>3199.6525670000001</v>
      </c>
      <c r="Q110" s="4">
        <f t="shared" si="5"/>
        <v>159.98262835000003</v>
      </c>
      <c r="R110" s="11" t="s">
        <v>812</v>
      </c>
      <c r="S110" s="13"/>
      <c r="T110" s="13"/>
      <c r="U110" s="6"/>
      <c r="V110" s="14"/>
      <c r="W110" s="15"/>
      <c r="X110" s="10"/>
      <c r="Y110" s="10"/>
      <c r="Z110" s="10"/>
      <c r="AA110" s="15"/>
      <c r="AB110" s="15"/>
      <c r="AC110" s="15"/>
      <c r="AD110" s="15"/>
      <c r="AE110" s="15"/>
      <c r="AF110" s="15"/>
      <c r="AG110" s="10"/>
      <c r="AH110" s="10"/>
      <c r="AI110" s="10"/>
    </row>
    <row r="111" spans="1:35" ht="42.75" x14ac:dyDescent="0.25">
      <c r="A111" s="10">
        <v>108</v>
      </c>
      <c r="B111" s="11" t="s">
        <v>504</v>
      </c>
      <c r="C111" s="11" t="s">
        <v>4</v>
      </c>
      <c r="D111" s="11" t="s">
        <v>38</v>
      </c>
      <c r="E111" s="11" t="s">
        <v>5</v>
      </c>
      <c r="F111" s="10" t="s">
        <v>500</v>
      </c>
      <c r="G111" s="11">
        <v>240</v>
      </c>
      <c r="H111" s="10" t="s">
        <v>63</v>
      </c>
      <c r="I111" s="11" t="s">
        <v>112</v>
      </c>
      <c r="J111" s="11" t="s">
        <v>384</v>
      </c>
      <c r="K111" s="12" t="s">
        <v>289</v>
      </c>
      <c r="L111" s="11">
        <v>2022</v>
      </c>
      <c r="M111" s="11">
        <v>2023</v>
      </c>
      <c r="N111" s="4">
        <v>3000</v>
      </c>
      <c r="O111" s="4">
        <v>1200</v>
      </c>
      <c r="P111" s="4">
        <v>2854.0022669999998</v>
      </c>
      <c r="Q111" s="4">
        <f t="shared" si="5"/>
        <v>142.70011335000001</v>
      </c>
      <c r="R111" s="11" t="s">
        <v>99</v>
      </c>
      <c r="S111" s="13" t="s">
        <v>661</v>
      </c>
      <c r="T111" s="13" t="s">
        <v>534</v>
      </c>
      <c r="U111" s="6">
        <v>0.1</v>
      </c>
      <c r="V111" s="14"/>
      <c r="W111" s="15"/>
      <c r="X111" s="10"/>
      <c r="Y111" s="10"/>
      <c r="Z111" s="10"/>
      <c r="AA111" s="15"/>
      <c r="AB111" s="15"/>
      <c r="AC111" s="15"/>
      <c r="AD111" s="15"/>
      <c r="AE111" s="15"/>
      <c r="AF111" s="15"/>
      <c r="AG111" s="10"/>
      <c r="AH111" s="10"/>
      <c r="AI111" s="10"/>
    </row>
    <row r="112" spans="1:35" ht="42.75" x14ac:dyDescent="0.25">
      <c r="A112" s="10">
        <v>109</v>
      </c>
      <c r="B112" s="11" t="s">
        <v>504</v>
      </c>
      <c r="C112" s="11" t="s">
        <v>4</v>
      </c>
      <c r="D112" s="11" t="s">
        <v>38</v>
      </c>
      <c r="E112" s="11" t="s">
        <v>5</v>
      </c>
      <c r="F112" s="10" t="s">
        <v>500</v>
      </c>
      <c r="G112" s="11">
        <v>240</v>
      </c>
      <c r="H112" s="10" t="s">
        <v>63</v>
      </c>
      <c r="I112" s="11" t="s">
        <v>112</v>
      </c>
      <c r="J112" s="11" t="s">
        <v>385</v>
      </c>
      <c r="K112" s="12" t="s">
        <v>290</v>
      </c>
      <c r="L112" s="11">
        <v>2022</v>
      </c>
      <c r="M112" s="11">
        <v>2023</v>
      </c>
      <c r="N112" s="4">
        <v>3000</v>
      </c>
      <c r="O112" s="4">
        <v>1200</v>
      </c>
      <c r="P112" s="4">
        <v>2769.8318089999998</v>
      </c>
      <c r="Q112" s="4">
        <f t="shared" si="5"/>
        <v>138.49159044999999</v>
      </c>
      <c r="R112" s="11" t="s">
        <v>521</v>
      </c>
      <c r="S112" s="13" t="s">
        <v>525</v>
      </c>
      <c r="T112" s="13" t="s">
        <v>536</v>
      </c>
      <c r="U112" s="6">
        <v>0.1</v>
      </c>
      <c r="V112" s="14"/>
      <c r="W112" s="15"/>
      <c r="X112" s="10"/>
      <c r="Y112" s="10"/>
      <c r="Z112" s="10"/>
      <c r="AA112" s="15"/>
      <c r="AB112" s="15"/>
      <c r="AC112" s="15"/>
      <c r="AD112" s="15"/>
      <c r="AE112" s="15"/>
      <c r="AF112" s="15"/>
      <c r="AG112" s="10"/>
      <c r="AH112" s="10"/>
      <c r="AI112" s="10"/>
    </row>
    <row r="113" spans="1:35" ht="57" x14ac:dyDescent="0.25">
      <c r="A113" s="10">
        <v>110</v>
      </c>
      <c r="B113" s="11" t="s">
        <v>504</v>
      </c>
      <c r="C113" s="11" t="s">
        <v>4</v>
      </c>
      <c r="D113" s="11" t="s">
        <v>31</v>
      </c>
      <c r="E113" s="11" t="s">
        <v>5</v>
      </c>
      <c r="F113" s="10" t="s">
        <v>500</v>
      </c>
      <c r="G113" s="11">
        <v>50</v>
      </c>
      <c r="H113" s="10" t="s">
        <v>45</v>
      </c>
      <c r="I113" s="11" t="s">
        <v>112</v>
      </c>
      <c r="J113" s="11" t="s">
        <v>386</v>
      </c>
      <c r="K113" s="12" t="s">
        <v>291</v>
      </c>
      <c r="L113" s="11">
        <v>2022</v>
      </c>
      <c r="M113" s="11">
        <v>2022</v>
      </c>
      <c r="N113" s="4">
        <v>2000</v>
      </c>
      <c r="O113" s="4">
        <v>2000</v>
      </c>
      <c r="P113" s="4">
        <v>1699.5906010000001</v>
      </c>
      <c r="Q113" s="4">
        <f t="shared" si="5"/>
        <v>84.979530050000008</v>
      </c>
      <c r="R113" s="11" t="s">
        <v>561</v>
      </c>
      <c r="S113" s="13" t="s">
        <v>492</v>
      </c>
      <c r="T113" s="13" t="s">
        <v>493</v>
      </c>
      <c r="U113" s="17">
        <v>0.05</v>
      </c>
      <c r="V113" s="14"/>
      <c r="W113" s="15"/>
      <c r="X113" s="10"/>
      <c r="Y113" s="10"/>
      <c r="Z113" s="10"/>
      <c r="AA113" s="15"/>
      <c r="AB113" s="15"/>
      <c r="AC113" s="15"/>
      <c r="AD113" s="15"/>
      <c r="AE113" s="15"/>
      <c r="AF113" s="15"/>
      <c r="AG113" s="10"/>
      <c r="AH113" s="10"/>
      <c r="AI113" s="10"/>
    </row>
    <row r="114" spans="1:35" ht="28.5" x14ac:dyDescent="0.25">
      <c r="A114" s="10">
        <v>111</v>
      </c>
      <c r="B114" s="11" t="s">
        <v>504</v>
      </c>
      <c r="C114" s="11" t="s">
        <v>4</v>
      </c>
      <c r="D114" s="11" t="s">
        <v>13</v>
      </c>
      <c r="E114" s="11" t="s">
        <v>5</v>
      </c>
      <c r="F114" s="10" t="s">
        <v>500</v>
      </c>
      <c r="G114" s="11">
        <v>50</v>
      </c>
      <c r="H114" s="10" t="s">
        <v>63</v>
      </c>
      <c r="I114" s="11" t="s">
        <v>112</v>
      </c>
      <c r="J114" s="11" t="s">
        <v>387</v>
      </c>
      <c r="K114" s="12" t="s">
        <v>292</v>
      </c>
      <c r="L114" s="11">
        <v>2022</v>
      </c>
      <c r="M114" s="11">
        <v>2023</v>
      </c>
      <c r="N114" s="4">
        <v>1522.7</v>
      </c>
      <c r="O114" s="4">
        <v>100</v>
      </c>
      <c r="P114" s="4">
        <v>1520.9445350000001</v>
      </c>
      <c r="Q114" s="4">
        <f t="shared" si="5"/>
        <v>76.047226750000007</v>
      </c>
      <c r="R114" s="11" t="s">
        <v>746</v>
      </c>
      <c r="S114" s="13" t="s">
        <v>745</v>
      </c>
      <c r="T114" s="13" t="s">
        <v>540</v>
      </c>
      <c r="U114" s="6">
        <v>0.17</v>
      </c>
      <c r="V114" s="14"/>
      <c r="W114" s="15"/>
      <c r="X114" s="10"/>
      <c r="Y114" s="10"/>
      <c r="Z114" s="10"/>
      <c r="AA114" s="15"/>
      <c r="AB114" s="15"/>
      <c r="AC114" s="15"/>
      <c r="AD114" s="15"/>
      <c r="AE114" s="15"/>
      <c r="AF114" s="15"/>
      <c r="AG114" s="10"/>
      <c r="AH114" s="10"/>
      <c r="AI114" s="10"/>
    </row>
    <row r="115" spans="1:35" ht="28.5" x14ac:dyDescent="0.25">
      <c r="A115" s="10">
        <v>112</v>
      </c>
      <c r="B115" s="11" t="s">
        <v>504</v>
      </c>
      <c r="C115" s="11" t="s">
        <v>37</v>
      </c>
      <c r="D115" s="11" t="s">
        <v>70</v>
      </c>
      <c r="E115" s="11" t="s">
        <v>5</v>
      </c>
      <c r="F115" s="10" t="s">
        <v>500</v>
      </c>
      <c r="G115" s="11">
        <v>75</v>
      </c>
      <c r="H115" s="10" t="s">
        <v>45</v>
      </c>
      <c r="I115" s="11" t="s">
        <v>112</v>
      </c>
      <c r="J115" s="11" t="s">
        <v>388</v>
      </c>
      <c r="K115" s="12" t="s">
        <v>293</v>
      </c>
      <c r="L115" s="11">
        <v>2022</v>
      </c>
      <c r="M115" s="11">
        <v>2024</v>
      </c>
      <c r="N115" s="4">
        <v>1563.04</v>
      </c>
      <c r="O115" s="4">
        <v>200</v>
      </c>
      <c r="P115" s="4">
        <v>1485.939392</v>
      </c>
      <c r="Q115" s="4">
        <f t="shared" si="5"/>
        <v>74.296969599999997</v>
      </c>
      <c r="R115" s="11" t="s">
        <v>737</v>
      </c>
      <c r="S115" s="13" t="s">
        <v>575</v>
      </c>
      <c r="T115" s="13" t="s">
        <v>628</v>
      </c>
      <c r="U115" s="17">
        <v>0.15</v>
      </c>
      <c r="V115" s="14"/>
      <c r="W115" s="15"/>
      <c r="X115" s="10"/>
      <c r="Y115" s="10"/>
      <c r="Z115" s="10"/>
      <c r="AA115" s="15"/>
      <c r="AB115" s="15"/>
      <c r="AC115" s="15"/>
      <c r="AD115" s="15"/>
      <c r="AE115" s="15"/>
      <c r="AF115" s="15"/>
      <c r="AG115" s="10"/>
      <c r="AH115" s="10"/>
      <c r="AI115" s="10"/>
    </row>
    <row r="116" spans="1:35" ht="42.75" x14ac:dyDescent="0.25">
      <c r="A116" s="10">
        <v>113</v>
      </c>
      <c r="B116" s="11" t="s">
        <v>504</v>
      </c>
      <c r="C116" s="11" t="s">
        <v>20</v>
      </c>
      <c r="D116" s="10" t="s">
        <v>21</v>
      </c>
      <c r="E116" s="11" t="s">
        <v>5</v>
      </c>
      <c r="F116" s="10" t="s">
        <v>500</v>
      </c>
      <c r="G116" s="11">
        <v>100</v>
      </c>
      <c r="H116" s="10" t="s">
        <v>56</v>
      </c>
      <c r="I116" s="11" t="s">
        <v>112</v>
      </c>
      <c r="J116" s="11" t="s">
        <v>361</v>
      </c>
      <c r="K116" s="12" t="s">
        <v>294</v>
      </c>
      <c r="L116" s="11">
        <v>2022</v>
      </c>
      <c r="M116" s="11">
        <v>2023</v>
      </c>
      <c r="N116" s="4">
        <v>1926.8</v>
      </c>
      <c r="O116" s="4">
        <v>160</v>
      </c>
      <c r="P116" s="4">
        <v>1898.8784479999999</v>
      </c>
      <c r="Q116" s="4">
        <f t="shared" si="5"/>
        <v>94.943922400000005</v>
      </c>
      <c r="R116" s="11" t="s">
        <v>187</v>
      </c>
      <c r="S116" s="13" t="s">
        <v>625</v>
      </c>
      <c r="T116" s="13" t="s">
        <v>583</v>
      </c>
      <c r="U116" s="6">
        <v>0.1</v>
      </c>
      <c r="V116" s="14"/>
      <c r="W116" s="15"/>
      <c r="X116" s="10"/>
      <c r="Y116" s="10"/>
      <c r="Z116" s="10"/>
      <c r="AA116" s="15"/>
      <c r="AB116" s="15"/>
      <c r="AC116" s="15"/>
      <c r="AD116" s="15"/>
      <c r="AE116" s="15"/>
      <c r="AF116" s="15"/>
      <c r="AG116" s="10"/>
      <c r="AH116" s="10"/>
      <c r="AI116" s="10"/>
    </row>
    <row r="117" spans="1:35" ht="28.5" x14ac:dyDescent="0.25">
      <c r="A117" s="10">
        <v>114</v>
      </c>
      <c r="B117" s="11" t="s">
        <v>504</v>
      </c>
      <c r="C117" s="11" t="s">
        <v>43</v>
      </c>
      <c r="D117" s="10" t="s">
        <v>44</v>
      </c>
      <c r="E117" s="11" t="s">
        <v>5</v>
      </c>
      <c r="F117" s="10" t="s">
        <v>500</v>
      </c>
      <c r="G117" s="11">
        <v>75</v>
      </c>
      <c r="H117" s="10" t="s">
        <v>56</v>
      </c>
      <c r="I117" s="11" t="s">
        <v>112</v>
      </c>
      <c r="J117" s="11" t="s">
        <v>389</v>
      </c>
      <c r="K117" s="12" t="s">
        <v>295</v>
      </c>
      <c r="L117" s="11">
        <v>2022</v>
      </c>
      <c r="M117" s="11">
        <v>2023</v>
      </c>
      <c r="N117" s="4">
        <v>2200</v>
      </c>
      <c r="O117" s="4">
        <v>800</v>
      </c>
      <c r="P117" s="4">
        <v>1909.8332230000001</v>
      </c>
      <c r="Q117" s="4">
        <f t="shared" si="5"/>
        <v>95.491661150000013</v>
      </c>
      <c r="R117" s="11" t="s">
        <v>818</v>
      </c>
      <c r="S117" s="13" t="s">
        <v>604</v>
      </c>
      <c r="T117" s="13" t="s">
        <v>644</v>
      </c>
      <c r="U117" s="6">
        <v>0.45</v>
      </c>
      <c r="V117" s="14"/>
      <c r="W117" s="15"/>
      <c r="X117" s="10"/>
      <c r="Y117" s="10"/>
      <c r="Z117" s="10"/>
      <c r="AA117" s="15"/>
      <c r="AB117" s="15"/>
      <c r="AC117" s="15"/>
      <c r="AD117" s="15"/>
      <c r="AE117" s="15"/>
      <c r="AF117" s="15"/>
      <c r="AG117" s="10"/>
      <c r="AH117" s="10"/>
      <c r="AI117" s="10"/>
    </row>
    <row r="118" spans="1:35" ht="28.5" x14ac:dyDescent="0.25">
      <c r="A118" s="10">
        <v>115</v>
      </c>
      <c r="B118" s="11" t="s">
        <v>504</v>
      </c>
      <c r="C118" s="11" t="s">
        <v>54</v>
      </c>
      <c r="D118" s="10" t="s">
        <v>55</v>
      </c>
      <c r="E118" s="11" t="s">
        <v>5</v>
      </c>
      <c r="F118" s="10" t="s">
        <v>500</v>
      </c>
      <c r="G118" s="11">
        <v>100</v>
      </c>
      <c r="H118" s="10" t="s">
        <v>56</v>
      </c>
      <c r="I118" s="11" t="s">
        <v>112</v>
      </c>
      <c r="J118" s="11" t="s">
        <v>391</v>
      </c>
      <c r="K118" s="12" t="s">
        <v>296</v>
      </c>
      <c r="L118" s="11">
        <v>2022</v>
      </c>
      <c r="M118" s="11">
        <v>2023</v>
      </c>
      <c r="N118" s="4">
        <v>2000</v>
      </c>
      <c r="O118" s="4">
        <v>200</v>
      </c>
      <c r="P118" s="4">
        <v>1949.1884500000001</v>
      </c>
      <c r="Q118" s="4">
        <f t="shared" si="5"/>
        <v>97.459422500000016</v>
      </c>
      <c r="R118" s="11" t="s">
        <v>749</v>
      </c>
      <c r="S118" s="13" t="s">
        <v>734</v>
      </c>
      <c r="T118" s="13" t="s">
        <v>748</v>
      </c>
      <c r="U118" s="6">
        <v>0.1</v>
      </c>
      <c r="V118" s="14"/>
      <c r="W118" s="15"/>
      <c r="X118" s="10"/>
      <c r="Y118" s="10"/>
      <c r="Z118" s="10"/>
      <c r="AA118" s="15"/>
      <c r="AB118" s="15"/>
      <c r="AC118" s="15"/>
      <c r="AD118" s="15"/>
      <c r="AE118" s="15"/>
      <c r="AF118" s="15"/>
      <c r="AG118" s="10"/>
      <c r="AH118" s="10"/>
      <c r="AI118" s="10"/>
    </row>
    <row r="119" spans="1:35" ht="71.25" x14ac:dyDescent="0.25">
      <c r="A119" s="10">
        <v>116</v>
      </c>
      <c r="B119" s="11" t="s">
        <v>504</v>
      </c>
      <c r="C119" s="11" t="s">
        <v>18</v>
      </c>
      <c r="D119" s="10" t="s">
        <v>11</v>
      </c>
      <c r="E119" s="11" t="s">
        <v>5</v>
      </c>
      <c r="F119" s="10" t="s">
        <v>502</v>
      </c>
      <c r="G119" s="11">
        <v>200</v>
      </c>
      <c r="H119" s="10" t="s">
        <v>56</v>
      </c>
      <c r="I119" s="11" t="s">
        <v>112</v>
      </c>
      <c r="J119" s="11" t="s">
        <v>393</v>
      </c>
      <c r="K119" s="12" t="s">
        <v>297</v>
      </c>
      <c r="L119" s="11">
        <v>2022</v>
      </c>
      <c r="M119" s="11">
        <v>2023</v>
      </c>
      <c r="N119" s="4">
        <v>4154</v>
      </c>
      <c r="O119" s="4">
        <v>1000</v>
      </c>
      <c r="P119" s="4">
        <v>3976.4772379999999</v>
      </c>
      <c r="Q119" s="4">
        <f t="shared" si="5"/>
        <v>198.8238619</v>
      </c>
      <c r="R119" s="11" t="s">
        <v>549</v>
      </c>
      <c r="S119" s="13" t="s">
        <v>567</v>
      </c>
      <c r="T119" s="13" t="s">
        <v>536</v>
      </c>
      <c r="U119" s="6">
        <v>0.4</v>
      </c>
      <c r="V119" s="14"/>
      <c r="W119" s="15"/>
      <c r="X119" s="10"/>
      <c r="Y119" s="10"/>
      <c r="Z119" s="10"/>
      <c r="AA119" s="15"/>
      <c r="AB119" s="15"/>
      <c r="AC119" s="15"/>
      <c r="AD119" s="15"/>
      <c r="AE119" s="15"/>
      <c r="AF119" s="15"/>
      <c r="AG119" s="10"/>
      <c r="AH119" s="10"/>
      <c r="AI119" s="10"/>
    </row>
    <row r="120" spans="1:35" ht="28.5" x14ac:dyDescent="0.25">
      <c r="A120" s="10">
        <v>117</v>
      </c>
      <c r="B120" s="11" t="s">
        <v>504</v>
      </c>
      <c r="C120" s="11" t="s">
        <v>6</v>
      </c>
      <c r="D120" s="11" t="s">
        <v>481</v>
      </c>
      <c r="E120" s="11" t="s">
        <v>5</v>
      </c>
      <c r="F120" s="10" t="s">
        <v>500</v>
      </c>
      <c r="G120" s="11">
        <v>150</v>
      </c>
      <c r="H120" s="10" t="s">
        <v>56</v>
      </c>
      <c r="I120" s="11" t="s">
        <v>112</v>
      </c>
      <c r="J120" s="11" t="s">
        <v>392</v>
      </c>
      <c r="K120" s="12" t="s">
        <v>298</v>
      </c>
      <c r="L120" s="11">
        <v>2022</v>
      </c>
      <c r="M120" s="11">
        <v>2023</v>
      </c>
      <c r="N120" s="4">
        <v>2882.2</v>
      </c>
      <c r="O120" s="4">
        <v>120</v>
      </c>
      <c r="P120" s="18">
        <v>2868.4</v>
      </c>
      <c r="Q120" s="4">
        <f t="shared" si="5"/>
        <v>143.42000000000002</v>
      </c>
      <c r="R120" s="11" t="s">
        <v>597</v>
      </c>
      <c r="S120" s="13" t="s">
        <v>576</v>
      </c>
      <c r="T120" s="13" t="s">
        <v>532</v>
      </c>
      <c r="U120" s="6">
        <v>0.1</v>
      </c>
      <c r="V120" s="14"/>
      <c r="W120" s="15"/>
      <c r="X120" s="10"/>
      <c r="Y120" s="10"/>
      <c r="Z120" s="10"/>
      <c r="AA120" s="15"/>
      <c r="AB120" s="15"/>
      <c r="AC120" s="15"/>
      <c r="AD120" s="15"/>
      <c r="AE120" s="15"/>
      <c r="AF120" s="15"/>
      <c r="AG120" s="10"/>
      <c r="AH120" s="10"/>
      <c r="AI120" s="10"/>
    </row>
    <row r="121" spans="1:35" ht="42.75" x14ac:dyDescent="0.25">
      <c r="A121" s="10">
        <v>118</v>
      </c>
      <c r="B121" s="11" t="s">
        <v>504</v>
      </c>
      <c r="C121" s="11" t="s">
        <v>16</v>
      </c>
      <c r="D121" s="11" t="s">
        <v>31</v>
      </c>
      <c r="E121" s="11" t="s">
        <v>5</v>
      </c>
      <c r="F121" s="10" t="s">
        <v>500</v>
      </c>
      <c r="G121" s="11">
        <v>50</v>
      </c>
      <c r="H121" s="10" t="s">
        <v>56</v>
      </c>
      <c r="I121" s="11" t="s">
        <v>112</v>
      </c>
      <c r="J121" s="11" t="s">
        <v>394</v>
      </c>
      <c r="K121" s="12" t="s">
        <v>299</v>
      </c>
      <c r="L121" s="11">
        <v>2022</v>
      </c>
      <c r="M121" s="11">
        <v>2022</v>
      </c>
      <c r="N121" s="4">
        <v>400</v>
      </c>
      <c r="O121" s="4">
        <v>400</v>
      </c>
      <c r="P121" s="4">
        <v>391.02511600000003</v>
      </c>
      <c r="Q121" s="4">
        <f t="shared" si="5"/>
        <v>19.551255800000003</v>
      </c>
      <c r="R121" s="11" t="s">
        <v>774</v>
      </c>
      <c r="S121" s="13" t="s">
        <v>543</v>
      </c>
      <c r="T121" s="13" t="s">
        <v>645</v>
      </c>
      <c r="U121" s="6">
        <v>0.65</v>
      </c>
      <c r="V121" s="14"/>
      <c r="W121" s="15"/>
      <c r="X121" s="10"/>
      <c r="Y121" s="10"/>
      <c r="Z121" s="10"/>
      <c r="AA121" s="15"/>
      <c r="AB121" s="15"/>
      <c r="AC121" s="15"/>
      <c r="AD121" s="15"/>
      <c r="AE121" s="15"/>
      <c r="AF121" s="15"/>
      <c r="AG121" s="10"/>
      <c r="AH121" s="10"/>
      <c r="AI121" s="10"/>
    </row>
    <row r="122" spans="1:35" ht="42.75" x14ac:dyDescent="0.25">
      <c r="A122" s="10">
        <v>119</v>
      </c>
      <c r="B122" s="11" t="s">
        <v>504</v>
      </c>
      <c r="C122" s="11" t="s">
        <v>16</v>
      </c>
      <c r="D122" s="11" t="s">
        <v>457</v>
      </c>
      <c r="E122" s="11" t="s">
        <v>5</v>
      </c>
      <c r="F122" s="10" t="s">
        <v>500</v>
      </c>
      <c r="G122" s="11">
        <v>50</v>
      </c>
      <c r="H122" s="10" t="s">
        <v>56</v>
      </c>
      <c r="I122" s="11" t="s">
        <v>112</v>
      </c>
      <c r="J122" s="11" t="s">
        <v>395</v>
      </c>
      <c r="K122" s="12" t="s">
        <v>300</v>
      </c>
      <c r="L122" s="11">
        <v>2022</v>
      </c>
      <c r="M122" s="11">
        <v>2023</v>
      </c>
      <c r="N122" s="4">
        <v>400</v>
      </c>
      <c r="O122" s="4">
        <v>80</v>
      </c>
      <c r="P122" s="4">
        <v>400</v>
      </c>
      <c r="Q122" s="4">
        <f t="shared" si="5"/>
        <v>20</v>
      </c>
      <c r="R122" s="13" t="s">
        <v>775</v>
      </c>
      <c r="S122" s="13" t="s">
        <v>646</v>
      </c>
      <c r="T122" s="13" t="s">
        <v>644</v>
      </c>
      <c r="U122" s="6">
        <v>0.1</v>
      </c>
      <c r="V122" s="14"/>
      <c r="W122" s="15"/>
      <c r="X122" s="10"/>
      <c r="Y122" s="10"/>
      <c r="Z122" s="10"/>
      <c r="AA122" s="15"/>
      <c r="AB122" s="15"/>
      <c r="AC122" s="15"/>
      <c r="AD122" s="15"/>
      <c r="AE122" s="15"/>
      <c r="AF122" s="15"/>
      <c r="AG122" s="10"/>
      <c r="AH122" s="10"/>
      <c r="AI122" s="10"/>
    </row>
    <row r="123" spans="1:35" ht="42.75" x14ac:dyDescent="0.25">
      <c r="A123" s="10">
        <v>120</v>
      </c>
      <c r="B123" s="11" t="s">
        <v>504</v>
      </c>
      <c r="C123" s="11" t="s">
        <v>16</v>
      </c>
      <c r="D123" s="11" t="s">
        <v>74</v>
      </c>
      <c r="E123" s="11" t="s">
        <v>5</v>
      </c>
      <c r="F123" s="10" t="s">
        <v>500</v>
      </c>
      <c r="G123" s="11">
        <v>50</v>
      </c>
      <c r="H123" s="10" t="s">
        <v>56</v>
      </c>
      <c r="I123" s="11" t="s">
        <v>112</v>
      </c>
      <c r="J123" s="11" t="s">
        <v>396</v>
      </c>
      <c r="K123" s="12" t="s">
        <v>301</v>
      </c>
      <c r="L123" s="11">
        <v>2022</v>
      </c>
      <c r="M123" s="11">
        <v>2022</v>
      </c>
      <c r="N123" s="4">
        <v>400</v>
      </c>
      <c r="O123" s="4">
        <v>400</v>
      </c>
      <c r="P123" s="4">
        <v>393.88</v>
      </c>
      <c r="Q123" s="4">
        <f t="shared" si="5"/>
        <v>19.694000000000003</v>
      </c>
      <c r="R123" s="11" t="s">
        <v>776</v>
      </c>
      <c r="S123" s="13" t="s">
        <v>567</v>
      </c>
      <c r="T123" s="13" t="s">
        <v>647</v>
      </c>
      <c r="U123" s="6">
        <v>0.25</v>
      </c>
      <c r="V123" s="14"/>
      <c r="W123" s="15"/>
      <c r="X123" s="10"/>
      <c r="Y123" s="10"/>
      <c r="Z123" s="10"/>
      <c r="AA123" s="15"/>
      <c r="AB123" s="15"/>
      <c r="AC123" s="15"/>
      <c r="AD123" s="15"/>
      <c r="AE123" s="15"/>
      <c r="AF123" s="15"/>
      <c r="AG123" s="10"/>
      <c r="AH123" s="10"/>
      <c r="AI123" s="10"/>
    </row>
    <row r="124" spans="1:35" ht="71.25" x14ac:dyDescent="0.25">
      <c r="A124" s="10">
        <v>121</v>
      </c>
      <c r="B124" s="11" t="s">
        <v>504</v>
      </c>
      <c r="C124" s="11" t="s">
        <v>18</v>
      </c>
      <c r="D124" s="11" t="s">
        <v>484</v>
      </c>
      <c r="E124" s="11" t="s">
        <v>5</v>
      </c>
      <c r="F124" s="10" t="s">
        <v>500</v>
      </c>
      <c r="G124" s="11">
        <v>50</v>
      </c>
      <c r="H124" s="10" t="s">
        <v>56</v>
      </c>
      <c r="I124" s="11" t="s">
        <v>112</v>
      </c>
      <c r="J124" s="11" t="s">
        <v>397</v>
      </c>
      <c r="K124" s="12" t="s">
        <v>302</v>
      </c>
      <c r="L124" s="11">
        <v>2022</v>
      </c>
      <c r="M124" s="11">
        <v>2023</v>
      </c>
      <c r="N124" s="4">
        <v>850</v>
      </c>
      <c r="O124" s="4">
        <v>170</v>
      </c>
      <c r="P124" s="4">
        <v>803.90086799999995</v>
      </c>
      <c r="Q124" s="4">
        <f t="shared" si="5"/>
        <v>40.195043400000003</v>
      </c>
      <c r="R124" s="11" t="s">
        <v>794</v>
      </c>
      <c r="S124" s="13" t="s">
        <v>793</v>
      </c>
      <c r="T124" s="13" t="s">
        <v>638</v>
      </c>
      <c r="U124" s="6">
        <v>0.43</v>
      </c>
      <c r="V124" s="14"/>
      <c r="W124" s="15"/>
      <c r="X124" s="10"/>
      <c r="Y124" s="10"/>
      <c r="Z124" s="10"/>
      <c r="AA124" s="15"/>
      <c r="AB124" s="15"/>
      <c r="AC124" s="15"/>
      <c r="AD124" s="15"/>
      <c r="AE124" s="15"/>
      <c r="AF124" s="15"/>
      <c r="AG124" s="10"/>
      <c r="AH124" s="10"/>
      <c r="AI124" s="10"/>
    </row>
    <row r="125" spans="1:35" ht="71.25" x14ac:dyDescent="0.25">
      <c r="A125" s="10">
        <v>122</v>
      </c>
      <c r="B125" s="11" t="s">
        <v>504</v>
      </c>
      <c r="C125" s="11" t="s">
        <v>18</v>
      </c>
      <c r="D125" s="10" t="s">
        <v>11</v>
      </c>
      <c r="E125" s="11" t="s">
        <v>5</v>
      </c>
      <c r="F125" s="10" t="s">
        <v>500</v>
      </c>
      <c r="G125" s="11">
        <v>50</v>
      </c>
      <c r="H125" s="10" t="s">
        <v>56</v>
      </c>
      <c r="I125" s="11" t="s">
        <v>112</v>
      </c>
      <c r="J125" s="11" t="s">
        <v>398</v>
      </c>
      <c r="K125" s="12" t="s">
        <v>303</v>
      </c>
      <c r="L125" s="11">
        <v>2022</v>
      </c>
      <c r="M125" s="11">
        <v>2023</v>
      </c>
      <c r="N125" s="4">
        <v>1085.2</v>
      </c>
      <c r="O125" s="4">
        <v>500</v>
      </c>
      <c r="P125" s="4">
        <v>1037.294533</v>
      </c>
      <c r="Q125" s="4">
        <f t="shared" si="5"/>
        <v>51.864726650000001</v>
      </c>
      <c r="R125" s="11" t="s">
        <v>556</v>
      </c>
      <c r="S125" s="13" t="s">
        <v>535</v>
      </c>
      <c r="T125" s="13" t="s">
        <v>701</v>
      </c>
      <c r="U125" s="6">
        <v>0.45</v>
      </c>
      <c r="V125" s="14"/>
      <c r="W125" s="15"/>
      <c r="X125" s="10"/>
      <c r="Y125" s="10"/>
      <c r="Z125" s="10"/>
      <c r="AA125" s="15"/>
      <c r="AB125" s="15"/>
      <c r="AC125" s="15"/>
      <c r="AD125" s="15"/>
      <c r="AE125" s="15"/>
      <c r="AF125" s="15"/>
      <c r="AG125" s="10"/>
      <c r="AH125" s="10"/>
      <c r="AI125" s="10"/>
    </row>
    <row r="126" spans="1:35" ht="71.25" x14ac:dyDescent="0.25">
      <c r="A126" s="10">
        <v>123</v>
      </c>
      <c r="B126" s="11" t="s">
        <v>504</v>
      </c>
      <c r="C126" s="11" t="s">
        <v>37</v>
      </c>
      <c r="D126" s="10" t="s">
        <v>48</v>
      </c>
      <c r="E126" s="11" t="s">
        <v>5</v>
      </c>
      <c r="F126" s="11">
        <v>0</v>
      </c>
      <c r="G126" s="11">
        <v>0</v>
      </c>
      <c r="H126" s="10" t="s">
        <v>45</v>
      </c>
      <c r="I126" s="11" t="s">
        <v>112</v>
      </c>
      <c r="J126" s="11" t="s">
        <v>399</v>
      </c>
      <c r="K126" s="12" t="s">
        <v>468</v>
      </c>
      <c r="L126" s="11">
        <v>2022</v>
      </c>
      <c r="M126" s="11">
        <v>2023</v>
      </c>
      <c r="N126" s="4">
        <v>369.2</v>
      </c>
      <c r="O126" s="4">
        <v>73.8</v>
      </c>
      <c r="P126" s="4">
        <v>342.33940000000001</v>
      </c>
      <c r="Q126" s="4">
        <v>17.116969999999998</v>
      </c>
      <c r="R126" s="11" t="s">
        <v>474</v>
      </c>
      <c r="S126" s="13" t="s">
        <v>703</v>
      </c>
      <c r="T126" s="13" t="s">
        <v>515</v>
      </c>
      <c r="U126" s="17">
        <v>0.9</v>
      </c>
      <c r="V126" s="14"/>
      <c r="W126" s="15"/>
      <c r="X126" s="10"/>
      <c r="Y126" s="10"/>
      <c r="Z126" s="10"/>
      <c r="AA126" s="15"/>
      <c r="AB126" s="15"/>
      <c r="AC126" s="15"/>
      <c r="AD126" s="15"/>
      <c r="AE126" s="15"/>
      <c r="AF126" s="15"/>
      <c r="AG126" s="10"/>
      <c r="AH126" s="10"/>
      <c r="AI126" s="10"/>
    </row>
    <row r="127" spans="1:35" ht="57" x14ac:dyDescent="0.25">
      <c r="A127" s="10">
        <v>124</v>
      </c>
      <c r="B127" s="11" t="s">
        <v>504</v>
      </c>
      <c r="C127" s="11" t="s">
        <v>37</v>
      </c>
      <c r="D127" s="10" t="s">
        <v>49</v>
      </c>
      <c r="E127" s="11" t="s">
        <v>5</v>
      </c>
      <c r="F127" s="11">
        <v>0</v>
      </c>
      <c r="G127" s="11">
        <v>0</v>
      </c>
      <c r="H127" s="10" t="s">
        <v>45</v>
      </c>
      <c r="I127" s="11" t="s">
        <v>112</v>
      </c>
      <c r="J127" s="11" t="s">
        <v>400</v>
      </c>
      <c r="K127" s="12" t="s">
        <v>469</v>
      </c>
      <c r="L127" s="11">
        <v>2022</v>
      </c>
      <c r="M127" s="11">
        <v>2023</v>
      </c>
      <c r="N127" s="4">
        <v>392.8</v>
      </c>
      <c r="O127" s="4">
        <v>78.599999999999994</v>
      </c>
      <c r="P127" s="4">
        <v>371.21241900000001</v>
      </c>
      <c r="Q127" s="4">
        <v>18.560621000000001</v>
      </c>
      <c r="R127" s="11" t="s">
        <v>101</v>
      </c>
      <c r="S127" s="13" t="s">
        <v>702</v>
      </c>
      <c r="T127" s="13" t="s">
        <v>516</v>
      </c>
      <c r="U127" s="17">
        <v>0.5</v>
      </c>
      <c r="V127" s="14"/>
      <c r="W127" s="15"/>
      <c r="X127" s="10"/>
      <c r="Y127" s="10"/>
      <c r="Z127" s="10"/>
      <c r="AA127" s="15"/>
      <c r="AB127" s="15"/>
      <c r="AC127" s="15"/>
      <c r="AD127" s="15"/>
      <c r="AE127" s="15"/>
      <c r="AF127" s="15"/>
      <c r="AG127" s="10"/>
      <c r="AH127" s="10"/>
      <c r="AI127" s="10"/>
    </row>
    <row r="128" spans="1:35" ht="57" x14ac:dyDescent="0.25">
      <c r="A128" s="10">
        <v>125</v>
      </c>
      <c r="B128" s="11" t="s">
        <v>504</v>
      </c>
      <c r="C128" s="11" t="s">
        <v>37</v>
      </c>
      <c r="D128" s="10" t="s">
        <v>60</v>
      </c>
      <c r="E128" s="11" t="s">
        <v>5</v>
      </c>
      <c r="F128" s="11">
        <v>0</v>
      </c>
      <c r="G128" s="11">
        <v>0</v>
      </c>
      <c r="H128" s="10" t="s">
        <v>45</v>
      </c>
      <c r="I128" s="11" t="s">
        <v>112</v>
      </c>
      <c r="J128" s="11" t="s">
        <v>401</v>
      </c>
      <c r="K128" s="12" t="s">
        <v>470</v>
      </c>
      <c r="L128" s="11">
        <v>2022</v>
      </c>
      <c r="M128" s="11">
        <v>2022</v>
      </c>
      <c r="N128" s="4">
        <v>980</v>
      </c>
      <c r="O128" s="4">
        <v>980</v>
      </c>
      <c r="P128" s="4">
        <v>980</v>
      </c>
      <c r="Q128" s="4">
        <v>49</v>
      </c>
      <c r="R128" s="11" t="s">
        <v>686</v>
      </c>
      <c r="S128" s="13" t="s">
        <v>699</v>
      </c>
      <c r="T128" s="13" t="s">
        <v>700</v>
      </c>
      <c r="U128" s="17">
        <v>0.8</v>
      </c>
      <c r="V128" s="14"/>
      <c r="W128" s="15"/>
      <c r="X128" s="10"/>
      <c r="Y128" s="10"/>
      <c r="Z128" s="10"/>
      <c r="AA128" s="15"/>
      <c r="AB128" s="15"/>
      <c r="AC128" s="15"/>
      <c r="AD128" s="15"/>
      <c r="AE128" s="15"/>
      <c r="AF128" s="15"/>
      <c r="AG128" s="10"/>
      <c r="AH128" s="10"/>
      <c r="AI128" s="10"/>
    </row>
    <row r="129" spans="1:35" ht="57" x14ac:dyDescent="0.25">
      <c r="A129" s="10">
        <v>126</v>
      </c>
      <c r="B129" s="11" t="s">
        <v>530</v>
      </c>
      <c r="C129" s="11" t="s">
        <v>4</v>
      </c>
      <c r="D129" s="10" t="s">
        <v>30</v>
      </c>
      <c r="E129" s="11" t="s">
        <v>5</v>
      </c>
      <c r="F129" s="11"/>
      <c r="G129" s="11"/>
      <c r="H129" s="10" t="s">
        <v>63</v>
      </c>
      <c r="I129" s="11" t="s">
        <v>112</v>
      </c>
      <c r="J129" s="11" t="s">
        <v>402</v>
      </c>
      <c r="K129" s="12" t="s">
        <v>611</v>
      </c>
      <c r="L129" s="11">
        <v>2022</v>
      </c>
      <c r="M129" s="11">
        <v>2023</v>
      </c>
      <c r="N129" s="4">
        <v>2500</v>
      </c>
      <c r="O129" s="4">
        <v>300</v>
      </c>
      <c r="P129" s="4"/>
      <c r="Q129" s="4"/>
      <c r="R129" s="11"/>
      <c r="S129" s="13"/>
      <c r="T129" s="13"/>
      <c r="U129" s="16"/>
      <c r="V129" s="14"/>
      <c r="W129" s="15"/>
      <c r="X129" s="10"/>
      <c r="Y129" s="10"/>
      <c r="Z129" s="10"/>
      <c r="AA129" s="15"/>
      <c r="AB129" s="15"/>
      <c r="AC129" s="15"/>
      <c r="AD129" s="15"/>
      <c r="AE129" s="15"/>
      <c r="AF129" s="15"/>
      <c r="AG129" s="10"/>
      <c r="AH129" s="10"/>
      <c r="AI129" s="10"/>
    </row>
    <row r="130" spans="1:35" ht="28.5" x14ac:dyDescent="0.25">
      <c r="A130" s="10">
        <v>127</v>
      </c>
      <c r="B130" s="11" t="s">
        <v>504</v>
      </c>
      <c r="C130" s="11" t="s">
        <v>36</v>
      </c>
      <c r="D130" s="11" t="s">
        <v>81</v>
      </c>
      <c r="E130" s="11" t="s">
        <v>5</v>
      </c>
      <c r="F130" s="10" t="s">
        <v>500</v>
      </c>
      <c r="G130" s="11">
        <v>150</v>
      </c>
      <c r="H130" s="10" t="s">
        <v>45</v>
      </c>
      <c r="I130" s="11" t="s">
        <v>112</v>
      </c>
      <c r="J130" s="11" t="s">
        <v>163</v>
      </c>
      <c r="K130" s="12" t="s">
        <v>304</v>
      </c>
      <c r="L130" s="11">
        <v>2022</v>
      </c>
      <c r="M130" s="11">
        <v>2023</v>
      </c>
      <c r="N130" s="4">
        <v>3700</v>
      </c>
      <c r="O130" s="4">
        <v>1500</v>
      </c>
      <c r="P130" s="4">
        <v>3512.5976900000001</v>
      </c>
      <c r="Q130" s="4">
        <f>+P130*5%</f>
        <v>175.6298845</v>
      </c>
      <c r="R130" s="11" t="s">
        <v>607</v>
      </c>
      <c r="S130" s="13" t="s">
        <v>535</v>
      </c>
      <c r="T130" s="13" t="s">
        <v>536</v>
      </c>
      <c r="U130" s="17">
        <v>0.1</v>
      </c>
      <c r="V130" s="14"/>
      <c r="W130" s="15"/>
      <c r="X130" s="10"/>
      <c r="Y130" s="10"/>
      <c r="Z130" s="10"/>
      <c r="AA130" s="15"/>
      <c r="AB130" s="15"/>
      <c r="AC130" s="15"/>
      <c r="AD130" s="15"/>
      <c r="AE130" s="15"/>
      <c r="AF130" s="15"/>
      <c r="AG130" s="10"/>
      <c r="AH130" s="10"/>
      <c r="AI130" s="10"/>
    </row>
    <row r="131" spans="1:35" ht="42.75" x14ac:dyDescent="0.25">
      <c r="A131" s="10">
        <v>128</v>
      </c>
      <c r="B131" s="11" t="s">
        <v>504</v>
      </c>
      <c r="C131" s="11" t="s">
        <v>24</v>
      </c>
      <c r="D131" s="11" t="s">
        <v>72</v>
      </c>
      <c r="E131" s="11" t="s">
        <v>5</v>
      </c>
      <c r="F131" s="11">
        <v>0</v>
      </c>
      <c r="G131" s="11">
        <v>0</v>
      </c>
      <c r="H131" s="10" t="s">
        <v>56</v>
      </c>
      <c r="I131" s="11" t="s">
        <v>112</v>
      </c>
      <c r="J131" s="11" t="s">
        <v>170</v>
      </c>
      <c r="K131" s="12" t="s">
        <v>305</v>
      </c>
      <c r="L131" s="11">
        <v>2022</v>
      </c>
      <c r="M131" s="11">
        <v>2022</v>
      </c>
      <c r="N131" s="4">
        <v>150</v>
      </c>
      <c r="O131" s="4">
        <v>150</v>
      </c>
      <c r="P131" s="4">
        <v>148.615914</v>
      </c>
      <c r="Q131" s="4">
        <f>+P131*5%</f>
        <v>7.4307957000000009</v>
      </c>
      <c r="R131" s="11" t="s">
        <v>814</v>
      </c>
      <c r="S131" s="13" t="s">
        <v>684</v>
      </c>
      <c r="T131" s="13" t="s">
        <v>517</v>
      </c>
      <c r="U131" s="6">
        <v>1</v>
      </c>
      <c r="V131" s="14"/>
      <c r="W131" s="15"/>
      <c r="X131" s="10"/>
      <c r="Y131" s="10"/>
      <c r="Z131" s="10"/>
      <c r="AA131" s="15"/>
      <c r="AB131" s="15"/>
      <c r="AC131" s="15"/>
      <c r="AD131" s="15"/>
      <c r="AE131" s="15"/>
      <c r="AF131" s="15"/>
      <c r="AG131" s="10"/>
      <c r="AH131" s="10"/>
      <c r="AI131" s="10"/>
    </row>
    <row r="132" spans="1:35" ht="42.75" x14ac:dyDescent="0.25">
      <c r="A132" s="10">
        <v>129</v>
      </c>
      <c r="B132" s="11" t="s">
        <v>504</v>
      </c>
      <c r="C132" s="11" t="s">
        <v>4</v>
      </c>
      <c r="D132" s="11" t="s">
        <v>32</v>
      </c>
      <c r="E132" s="11" t="s">
        <v>5</v>
      </c>
      <c r="F132" s="10" t="s">
        <v>501</v>
      </c>
      <c r="G132" s="11">
        <v>640</v>
      </c>
      <c r="H132" s="10" t="s">
        <v>45</v>
      </c>
      <c r="I132" s="11" t="s">
        <v>112</v>
      </c>
      <c r="J132" s="11" t="s">
        <v>319</v>
      </c>
      <c r="K132" s="12" t="s">
        <v>306</v>
      </c>
      <c r="L132" s="11">
        <v>2022</v>
      </c>
      <c r="M132" s="11">
        <v>2024</v>
      </c>
      <c r="N132" s="4">
        <v>9723.4</v>
      </c>
      <c r="O132" s="4">
        <v>300</v>
      </c>
      <c r="P132" s="4">
        <v>9716.5298000000003</v>
      </c>
      <c r="Q132" s="4">
        <f>+P132*5%</f>
        <v>485.82649000000004</v>
      </c>
      <c r="R132" s="11" t="s">
        <v>478</v>
      </c>
      <c r="S132" s="13" t="s">
        <v>778</v>
      </c>
      <c r="T132" s="13" t="s">
        <v>498</v>
      </c>
      <c r="U132" s="6">
        <v>0.05</v>
      </c>
      <c r="V132" s="14"/>
      <c r="W132" s="15"/>
      <c r="X132" s="10"/>
      <c r="Y132" s="10"/>
      <c r="Z132" s="10"/>
      <c r="AA132" s="15"/>
      <c r="AB132" s="15"/>
      <c r="AC132" s="15"/>
      <c r="AD132" s="15"/>
      <c r="AE132" s="15"/>
      <c r="AF132" s="15"/>
      <c r="AG132" s="10"/>
      <c r="AH132" s="10"/>
      <c r="AI132" s="10"/>
    </row>
    <row r="133" spans="1:35" ht="28.5" x14ac:dyDescent="0.25">
      <c r="A133" s="10">
        <v>130</v>
      </c>
      <c r="B133" s="11" t="s">
        <v>530</v>
      </c>
      <c r="C133" s="11" t="s">
        <v>25</v>
      </c>
      <c r="D133" s="11" t="s">
        <v>58</v>
      </c>
      <c r="E133" s="11" t="s">
        <v>5</v>
      </c>
      <c r="F133" s="10" t="s">
        <v>501</v>
      </c>
      <c r="G133" s="11">
        <v>320</v>
      </c>
      <c r="H133" s="10" t="s">
        <v>45</v>
      </c>
      <c r="I133" s="11" t="s">
        <v>112</v>
      </c>
      <c r="J133" s="11" t="s">
        <v>328</v>
      </c>
      <c r="K133" s="12" t="s">
        <v>788</v>
      </c>
      <c r="L133" s="11">
        <v>2022</v>
      </c>
      <c r="M133" s="11">
        <v>2023</v>
      </c>
      <c r="N133" s="4">
        <v>6179.9</v>
      </c>
      <c r="O133" s="4">
        <v>238.1</v>
      </c>
      <c r="P133" s="4"/>
      <c r="Q133" s="4">
        <f>+P133*5%</f>
        <v>0</v>
      </c>
      <c r="R133" s="11"/>
      <c r="S133" s="13"/>
      <c r="T133" s="13"/>
      <c r="U133" s="16"/>
      <c r="V133" s="14"/>
      <c r="W133" s="15"/>
      <c r="X133" s="10"/>
      <c r="Y133" s="10"/>
      <c r="Z133" s="10"/>
      <c r="AA133" s="15"/>
      <c r="AB133" s="15"/>
      <c r="AC133" s="15"/>
      <c r="AD133" s="15"/>
      <c r="AE133" s="15"/>
      <c r="AF133" s="15"/>
      <c r="AG133" s="10"/>
      <c r="AH133" s="10"/>
      <c r="AI133" s="10"/>
    </row>
    <row r="134" spans="1:35" ht="57" x14ac:dyDescent="0.25">
      <c r="A134" s="10">
        <v>131</v>
      </c>
      <c r="B134" s="11" t="s">
        <v>504</v>
      </c>
      <c r="C134" s="11" t="s">
        <v>4</v>
      </c>
      <c r="D134" s="11" t="s">
        <v>31</v>
      </c>
      <c r="E134" s="11" t="s">
        <v>5</v>
      </c>
      <c r="F134" s="10" t="s">
        <v>501</v>
      </c>
      <c r="G134" s="11">
        <v>640</v>
      </c>
      <c r="H134" s="10" t="s">
        <v>45</v>
      </c>
      <c r="I134" s="11" t="s">
        <v>112</v>
      </c>
      <c r="J134" s="11" t="s">
        <v>330</v>
      </c>
      <c r="K134" s="12" t="s">
        <v>307</v>
      </c>
      <c r="L134" s="11">
        <v>2022</v>
      </c>
      <c r="M134" s="11">
        <v>2024</v>
      </c>
      <c r="N134" s="4">
        <v>9000</v>
      </c>
      <c r="O134" s="4">
        <v>400</v>
      </c>
      <c r="P134" s="4">
        <v>8871.6155999999992</v>
      </c>
      <c r="Q134" s="4">
        <v>443.58078</v>
      </c>
      <c r="R134" s="11" t="s">
        <v>113</v>
      </c>
      <c r="S134" s="13" t="s">
        <v>677</v>
      </c>
      <c r="T134" s="13" t="s">
        <v>536</v>
      </c>
      <c r="U134" s="6">
        <v>0.1</v>
      </c>
      <c r="V134" s="14"/>
      <c r="W134" s="15"/>
      <c r="X134" s="10"/>
      <c r="Y134" s="10"/>
      <c r="Z134" s="10"/>
      <c r="AA134" s="15"/>
      <c r="AB134" s="15"/>
      <c r="AC134" s="15"/>
      <c r="AD134" s="15"/>
      <c r="AE134" s="15"/>
      <c r="AF134" s="15"/>
      <c r="AG134" s="10"/>
      <c r="AH134" s="10"/>
      <c r="AI134" s="10"/>
    </row>
    <row r="135" spans="1:35" ht="42.75" x14ac:dyDescent="0.25">
      <c r="A135" s="10">
        <v>132</v>
      </c>
      <c r="B135" s="11" t="s">
        <v>504</v>
      </c>
      <c r="C135" s="11" t="s">
        <v>23</v>
      </c>
      <c r="D135" s="11" t="s">
        <v>76</v>
      </c>
      <c r="E135" s="11" t="s">
        <v>5</v>
      </c>
      <c r="F135" s="11" t="s">
        <v>500</v>
      </c>
      <c r="G135" s="11">
        <v>80</v>
      </c>
      <c r="H135" s="10" t="s">
        <v>45</v>
      </c>
      <c r="I135" s="11" t="s">
        <v>112</v>
      </c>
      <c r="J135" s="11" t="s">
        <v>340</v>
      </c>
      <c r="K135" s="12" t="s">
        <v>308</v>
      </c>
      <c r="L135" s="11">
        <v>2022</v>
      </c>
      <c r="M135" s="11">
        <v>2023</v>
      </c>
      <c r="N135" s="4">
        <v>1600</v>
      </c>
      <c r="O135" s="4">
        <v>160</v>
      </c>
      <c r="P135" s="4">
        <v>1569.833026</v>
      </c>
      <c r="Q135" s="4">
        <v>78.491651000000005</v>
      </c>
      <c r="R135" s="11" t="s">
        <v>660</v>
      </c>
      <c r="S135" s="13" t="s">
        <v>694</v>
      </c>
      <c r="T135" s="13" t="s">
        <v>708</v>
      </c>
      <c r="U135" s="6">
        <v>0.05</v>
      </c>
      <c r="V135" s="14"/>
      <c r="W135" s="15"/>
      <c r="X135" s="10"/>
      <c r="Y135" s="10"/>
      <c r="Z135" s="10"/>
      <c r="AA135" s="15"/>
      <c r="AB135" s="15"/>
      <c r="AC135" s="15"/>
      <c r="AD135" s="15"/>
      <c r="AE135" s="15"/>
      <c r="AF135" s="15"/>
      <c r="AG135" s="10"/>
      <c r="AH135" s="10"/>
      <c r="AI135" s="10"/>
    </row>
    <row r="136" spans="1:35" ht="57" x14ac:dyDescent="0.25">
      <c r="A136" s="10">
        <v>133</v>
      </c>
      <c r="B136" s="11" t="s">
        <v>504</v>
      </c>
      <c r="C136" s="11" t="s">
        <v>29</v>
      </c>
      <c r="D136" s="10" t="s">
        <v>29</v>
      </c>
      <c r="E136" s="11" t="s">
        <v>5</v>
      </c>
      <c r="F136" s="10" t="s">
        <v>500</v>
      </c>
      <c r="G136" s="11">
        <v>150</v>
      </c>
      <c r="H136" s="10" t="s">
        <v>56</v>
      </c>
      <c r="I136" s="11" t="s">
        <v>112</v>
      </c>
      <c r="J136" s="11" t="s">
        <v>350</v>
      </c>
      <c r="K136" s="12" t="s">
        <v>463</v>
      </c>
      <c r="L136" s="11">
        <v>2022</v>
      </c>
      <c r="M136" s="11">
        <v>2023</v>
      </c>
      <c r="N136" s="4">
        <v>1801</v>
      </c>
      <c r="O136" s="4">
        <v>140</v>
      </c>
      <c r="P136" s="4">
        <v>1799</v>
      </c>
      <c r="Q136" s="4">
        <f t="shared" ref="Q136:Q177" si="6">+P136*5%</f>
        <v>89.95</v>
      </c>
      <c r="R136" s="11" t="s">
        <v>696</v>
      </c>
      <c r="S136" s="13" t="s">
        <v>625</v>
      </c>
      <c r="T136" s="13" t="s">
        <v>536</v>
      </c>
      <c r="U136" s="6">
        <v>0.05</v>
      </c>
      <c r="V136" s="14"/>
      <c r="W136" s="15"/>
      <c r="X136" s="10"/>
      <c r="Y136" s="10"/>
      <c r="Z136" s="10"/>
      <c r="AA136" s="15"/>
      <c r="AB136" s="15"/>
      <c r="AC136" s="15"/>
      <c r="AD136" s="15"/>
      <c r="AE136" s="15"/>
      <c r="AF136" s="15"/>
      <c r="AG136" s="10"/>
      <c r="AH136" s="10"/>
      <c r="AI136" s="10"/>
    </row>
    <row r="137" spans="1:35" ht="42.75" x14ac:dyDescent="0.25">
      <c r="A137" s="10">
        <v>134</v>
      </c>
      <c r="B137" s="11" t="s">
        <v>504</v>
      </c>
      <c r="C137" s="11" t="s">
        <v>4</v>
      </c>
      <c r="D137" s="11" t="s">
        <v>31</v>
      </c>
      <c r="E137" s="11" t="s">
        <v>5</v>
      </c>
      <c r="F137" s="10" t="s">
        <v>502</v>
      </c>
      <c r="G137" s="11">
        <v>300</v>
      </c>
      <c r="H137" s="10" t="s">
        <v>45</v>
      </c>
      <c r="I137" s="11" t="s">
        <v>112</v>
      </c>
      <c r="J137" s="11" t="s">
        <v>358</v>
      </c>
      <c r="K137" s="12" t="s">
        <v>309</v>
      </c>
      <c r="L137" s="11">
        <v>2022</v>
      </c>
      <c r="M137" s="11">
        <v>2023</v>
      </c>
      <c r="N137" s="4">
        <v>4800</v>
      </c>
      <c r="O137" s="4">
        <v>1216.8</v>
      </c>
      <c r="P137" s="4">
        <v>4800</v>
      </c>
      <c r="Q137" s="4">
        <f t="shared" si="6"/>
        <v>240</v>
      </c>
      <c r="R137" s="11" t="s">
        <v>528</v>
      </c>
      <c r="S137" s="13" t="s">
        <v>546</v>
      </c>
      <c r="T137" s="13" t="s">
        <v>547</v>
      </c>
      <c r="U137" s="17">
        <v>1</v>
      </c>
      <c r="V137" s="14"/>
      <c r="W137" s="15"/>
      <c r="X137" s="10"/>
      <c r="Y137" s="10"/>
      <c r="Z137" s="10"/>
      <c r="AA137" s="15"/>
      <c r="AB137" s="15"/>
      <c r="AC137" s="15"/>
      <c r="AD137" s="15"/>
      <c r="AE137" s="15"/>
      <c r="AF137" s="15"/>
      <c r="AG137" s="10"/>
      <c r="AH137" s="10"/>
      <c r="AI137" s="10"/>
    </row>
    <row r="138" spans="1:35" ht="28.5" x14ac:dyDescent="0.25">
      <c r="A138" s="10">
        <v>135</v>
      </c>
      <c r="B138" s="11" t="s">
        <v>504</v>
      </c>
      <c r="C138" s="11" t="s">
        <v>6</v>
      </c>
      <c r="D138" s="11" t="s">
        <v>483</v>
      </c>
      <c r="E138" s="11" t="s">
        <v>5</v>
      </c>
      <c r="F138" s="10" t="s">
        <v>500</v>
      </c>
      <c r="G138" s="11">
        <v>100</v>
      </c>
      <c r="H138" s="10" t="s">
        <v>56</v>
      </c>
      <c r="I138" s="11" t="s">
        <v>112</v>
      </c>
      <c r="J138" s="11" t="s">
        <v>390</v>
      </c>
      <c r="K138" s="12" t="s">
        <v>310</v>
      </c>
      <c r="L138" s="11">
        <v>2022</v>
      </c>
      <c r="M138" s="11">
        <v>2023</v>
      </c>
      <c r="N138" s="4">
        <v>1522.7</v>
      </c>
      <c r="O138" s="4">
        <v>140</v>
      </c>
      <c r="P138" s="4">
        <v>1499.860876</v>
      </c>
      <c r="Q138" s="4">
        <f t="shared" si="6"/>
        <v>74.993043799999995</v>
      </c>
      <c r="R138" s="11" t="s">
        <v>655</v>
      </c>
      <c r="S138" s="13" t="s">
        <v>669</v>
      </c>
      <c r="T138" s="13" t="s">
        <v>583</v>
      </c>
      <c r="U138" s="6">
        <v>0.1</v>
      </c>
      <c r="V138" s="14"/>
      <c r="W138" s="15"/>
      <c r="X138" s="10"/>
      <c r="Y138" s="10"/>
      <c r="Z138" s="10"/>
      <c r="AA138" s="15"/>
      <c r="AB138" s="15"/>
      <c r="AC138" s="15"/>
      <c r="AD138" s="15"/>
      <c r="AE138" s="15"/>
      <c r="AF138" s="15"/>
      <c r="AG138" s="10"/>
      <c r="AH138" s="10"/>
      <c r="AI138" s="10"/>
    </row>
    <row r="139" spans="1:35" ht="71.25" x14ac:dyDescent="0.25">
      <c r="A139" s="10">
        <v>136</v>
      </c>
      <c r="B139" s="11" t="s">
        <v>504</v>
      </c>
      <c r="C139" s="11" t="s">
        <v>54</v>
      </c>
      <c r="D139" s="10" t="s">
        <v>55</v>
      </c>
      <c r="E139" s="11" t="s">
        <v>68</v>
      </c>
      <c r="F139" s="11">
        <v>0</v>
      </c>
      <c r="G139" s="11">
        <v>0</v>
      </c>
      <c r="H139" s="10" t="s">
        <v>56</v>
      </c>
      <c r="I139" s="11" t="s">
        <v>112</v>
      </c>
      <c r="J139" s="11" t="s">
        <v>183</v>
      </c>
      <c r="K139" s="12" t="s">
        <v>403</v>
      </c>
      <c r="L139" s="11">
        <v>2022</v>
      </c>
      <c r="M139" s="11">
        <v>2023</v>
      </c>
      <c r="N139" s="4">
        <v>700</v>
      </c>
      <c r="O139" s="4">
        <v>50</v>
      </c>
      <c r="P139" s="4">
        <v>699.9</v>
      </c>
      <c r="Q139" s="4">
        <f t="shared" si="6"/>
        <v>34.994999999999997</v>
      </c>
      <c r="R139" s="11" t="s">
        <v>765</v>
      </c>
      <c r="S139" s="13" t="s">
        <v>702</v>
      </c>
      <c r="T139" s="13" t="s">
        <v>532</v>
      </c>
      <c r="U139" s="6">
        <v>7.0000000000000007E-2</v>
      </c>
      <c r="V139" s="14"/>
      <c r="W139" s="15"/>
      <c r="X139" s="10"/>
      <c r="Y139" s="10"/>
      <c r="Z139" s="10"/>
      <c r="AA139" s="15"/>
      <c r="AB139" s="15"/>
      <c r="AC139" s="15"/>
      <c r="AD139" s="15"/>
      <c r="AE139" s="15"/>
      <c r="AF139" s="15"/>
      <c r="AG139" s="10"/>
      <c r="AH139" s="10"/>
      <c r="AI139" s="10"/>
    </row>
    <row r="140" spans="1:35" ht="57" x14ac:dyDescent="0.25">
      <c r="A140" s="10">
        <v>137</v>
      </c>
      <c r="B140" s="11" t="s">
        <v>504</v>
      </c>
      <c r="C140" s="11" t="s">
        <v>54</v>
      </c>
      <c r="D140" s="10" t="s">
        <v>55</v>
      </c>
      <c r="E140" s="11" t="s">
        <v>68</v>
      </c>
      <c r="F140" s="11">
        <v>0</v>
      </c>
      <c r="G140" s="11">
        <v>0</v>
      </c>
      <c r="H140" s="10" t="s">
        <v>56</v>
      </c>
      <c r="I140" s="11" t="s">
        <v>112</v>
      </c>
      <c r="J140" s="11" t="s">
        <v>116</v>
      </c>
      <c r="K140" s="12" t="s">
        <v>404</v>
      </c>
      <c r="L140" s="11">
        <v>2022</v>
      </c>
      <c r="M140" s="11">
        <v>2023</v>
      </c>
      <c r="N140" s="4">
        <v>2900</v>
      </c>
      <c r="O140" s="4">
        <v>100</v>
      </c>
      <c r="P140" s="4">
        <v>2899.0866799999999</v>
      </c>
      <c r="Q140" s="4">
        <f t="shared" si="6"/>
        <v>144.95433399999999</v>
      </c>
      <c r="R140" s="11" t="s">
        <v>679</v>
      </c>
      <c r="S140" s="13" t="s">
        <v>698</v>
      </c>
      <c r="T140" s="13" t="s">
        <v>700</v>
      </c>
      <c r="U140" s="6">
        <v>0.15</v>
      </c>
      <c r="V140" s="14"/>
      <c r="W140" s="15"/>
      <c r="X140" s="10"/>
      <c r="Y140" s="10"/>
      <c r="Z140" s="10"/>
      <c r="AA140" s="15"/>
      <c r="AB140" s="15"/>
      <c r="AC140" s="15"/>
      <c r="AD140" s="15"/>
      <c r="AE140" s="15"/>
      <c r="AF140" s="15"/>
      <c r="AG140" s="10"/>
      <c r="AH140" s="10"/>
      <c r="AI140" s="10"/>
    </row>
    <row r="141" spans="1:35" ht="57" x14ac:dyDescent="0.25">
      <c r="A141" s="10">
        <v>138</v>
      </c>
      <c r="B141" s="11" t="s">
        <v>530</v>
      </c>
      <c r="C141" s="11" t="s">
        <v>4</v>
      </c>
      <c r="D141" s="11" t="s">
        <v>13</v>
      </c>
      <c r="E141" s="11" t="s">
        <v>68</v>
      </c>
      <c r="F141" s="11">
        <v>0</v>
      </c>
      <c r="G141" s="11">
        <v>0</v>
      </c>
      <c r="H141" s="10" t="s">
        <v>63</v>
      </c>
      <c r="I141" s="11" t="s">
        <v>112</v>
      </c>
      <c r="J141" s="11" t="s">
        <v>117</v>
      </c>
      <c r="K141" s="12" t="s">
        <v>405</v>
      </c>
      <c r="L141" s="11">
        <v>2022</v>
      </c>
      <c r="M141" s="11">
        <v>2022</v>
      </c>
      <c r="N141" s="4">
        <v>50</v>
      </c>
      <c r="O141" s="4">
        <v>50</v>
      </c>
      <c r="P141" s="4"/>
      <c r="Q141" s="4">
        <f t="shared" si="6"/>
        <v>0</v>
      </c>
      <c r="R141" s="11"/>
      <c r="S141" s="13"/>
      <c r="T141" s="13"/>
      <c r="U141" s="6"/>
      <c r="V141" s="14"/>
      <c r="W141" s="15"/>
      <c r="X141" s="10"/>
      <c r="Y141" s="10"/>
      <c r="Z141" s="10"/>
      <c r="AA141" s="15"/>
      <c r="AB141" s="15"/>
      <c r="AC141" s="15"/>
      <c r="AD141" s="15"/>
      <c r="AE141" s="15"/>
      <c r="AF141" s="15"/>
      <c r="AG141" s="10"/>
      <c r="AH141" s="10"/>
      <c r="AI141" s="10"/>
    </row>
    <row r="142" spans="1:35" ht="57" x14ac:dyDescent="0.25">
      <c r="A142" s="10">
        <v>139</v>
      </c>
      <c r="B142" s="11" t="s">
        <v>504</v>
      </c>
      <c r="C142" s="11" t="s">
        <v>4</v>
      </c>
      <c r="D142" s="11" t="s">
        <v>12</v>
      </c>
      <c r="E142" s="11" t="s">
        <v>68</v>
      </c>
      <c r="F142" s="11">
        <v>0</v>
      </c>
      <c r="G142" s="11">
        <v>0</v>
      </c>
      <c r="H142" s="10" t="s">
        <v>63</v>
      </c>
      <c r="I142" s="11" t="s">
        <v>112</v>
      </c>
      <c r="J142" s="11" t="s">
        <v>118</v>
      </c>
      <c r="K142" s="12" t="s">
        <v>406</v>
      </c>
      <c r="L142" s="11">
        <v>2022</v>
      </c>
      <c r="M142" s="11">
        <v>2023</v>
      </c>
      <c r="N142" s="4">
        <v>1000</v>
      </c>
      <c r="O142" s="4">
        <v>60</v>
      </c>
      <c r="P142" s="4">
        <v>951.05794200000003</v>
      </c>
      <c r="Q142" s="4">
        <f t="shared" si="6"/>
        <v>47.552897100000003</v>
      </c>
      <c r="R142" s="11" t="s">
        <v>780</v>
      </c>
      <c r="S142" s="13" t="s">
        <v>513</v>
      </c>
      <c r="T142" s="13" t="s">
        <v>803</v>
      </c>
      <c r="U142" s="6">
        <v>0.05</v>
      </c>
      <c r="V142" s="14"/>
      <c r="W142" s="15"/>
      <c r="X142" s="10"/>
      <c r="Y142" s="10"/>
      <c r="Z142" s="10"/>
      <c r="AA142" s="15"/>
      <c r="AB142" s="15"/>
      <c r="AC142" s="15"/>
      <c r="AD142" s="15"/>
      <c r="AE142" s="15"/>
      <c r="AF142" s="15"/>
      <c r="AG142" s="10"/>
      <c r="AH142" s="10"/>
      <c r="AI142" s="10"/>
    </row>
    <row r="143" spans="1:35" ht="42.75" x14ac:dyDescent="0.25">
      <c r="A143" s="10">
        <v>140</v>
      </c>
      <c r="B143" s="11" t="s">
        <v>504</v>
      </c>
      <c r="C143" s="11" t="s">
        <v>4</v>
      </c>
      <c r="D143" s="11" t="s">
        <v>12</v>
      </c>
      <c r="E143" s="11" t="s">
        <v>68</v>
      </c>
      <c r="F143" s="11">
        <v>0</v>
      </c>
      <c r="G143" s="11">
        <v>0</v>
      </c>
      <c r="H143" s="10" t="s">
        <v>63</v>
      </c>
      <c r="I143" s="11" t="s">
        <v>112</v>
      </c>
      <c r="J143" s="11" t="s">
        <v>119</v>
      </c>
      <c r="K143" s="12" t="s">
        <v>407</v>
      </c>
      <c r="L143" s="11">
        <v>2022</v>
      </c>
      <c r="M143" s="11">
        <v>2023</v>
      </c>
      <c r="N143" s="4">
        <v>2000</v>
      </c>
      <c r="O143" s="4">
        <v>200</v>
      </c>
      <c r="P143" s="2">
        <v>1788.334822</v>
      </c>
      <c r="Q143" s="4">
        <f t="shared" si="6"/>
        <v>89.41674110000001</v>
      </c>
      <c r="R143" s="11" t="s">
        <v>629</v>
      </c>
      <c r="S143" s="13" t="s">
        <v>664</v>
      </c>
      <c r="T143" s="13" t="s">
        <v>515</v>
      </c>
      <c r="U143" s="6">
        <v>0.1</v>
      </c>
      <c r="V143" s="14"/>
      <c r="W143" s="15"/>
      <c r="X143" s="10"/>
      <c r="Y143" s="10"/>
      <c r="Z143" s="10"/>
      <c r="AA143" s="15"/>
      <c r="AB143" s="15"/>
      <c r="AC143" s="15"/>
      <c r="AD143" s="15"/>
      <c r="AE143" s="15"/>
      <c r="AF143" s="15"/>
      <c r="AG143" s="10"/>
      <c r="AH143" s="10"/>
      <c r="AI143" s="10"/>
    </row>
    <row r="144" spans="1:35" ht="71.25" x14ac:dyDescent="0.25">
      <c r="A144" s="10">
        <v>141</v>
      </c>
      <c r="B144" s="11" t="s">
        <v>504</v>
      </c>
      <c r="C144" s="11" t="s">
        <v>54</v>
      </c>
      <c r="D144" s="10" t="s">
        <v>55</v>
      </c>
      <c r="E144" s="11" t="s">
        <v>68</v>
      </c>
      <c r="F144" s="11">
        <v>0</v>
      </c>
      <c r="G144" s="11">
        <v>0</v>
      </c>
      <c r="H144" s="10" t="s">
        <v>56</v>
      </c>
      <c r="I144" s="11" t="s">
        <v>112</v>
      </c>
      <c r="J144" s="11" t="s">
        <v>120</v>
      </c>
      <c r="K144" s="12" t="s">
        <v>408</v>
      </c>
      <c r="L144" s="11">
        <v>2022</v>
      </c>
      <c r="M144" s="11">
        <v>2023</v>
      </c>
      <c r="N144" s="4">
        <v>300</v>
      </c>
      <c r="O144" s="4">
        <v>150</v>
      </c>
      <c r="P144" s="4">
        <v>300</v>
      </c>
      <c r="Q144" s="4">
        <f t="shared" si="6"/>
        <v>15</v>
      </c>
      <c r="R144" s="11" t="s">
        <v>766</v>
      </c>
      <c r="S144" s="13" t="s">
        <v>702</v>
      </c>
      <c r="T144" s="13" t="s">
        <v>534</v>
      </c>
      <c r="U144" s="6">
        <v>0.6</v>
      </c>
      <c r="V144" s="14"/>
      <c r="W144" s="15"/>
      <c r="X144" s="10"/>
      <c r="Y144" s="10"/>
      <c r="Z144" s="10"/>
      <c r="AA144" s="15"/>
      <c r="AB144" s="15"/>
      <c r="AC144" s="15"/>
      <c r="AD144" s="15"/>
      <c r="AE144" s="15"/>
      <c r="AF144" s="15"/>
      <c r="AG144" s="10"/>
      <c r="AH144" s="10"/>
      <c r="AI144" s="10"/>
    </row>
    <row r="145" spans="1:35" ht="42.75" x14ac:dyDescent="0.25">
      <c r="A145" s="10">
        <v>142</v>
      </c>
      <c r="B145" s="11" t="s">
        <v>504</v>
      </c>
      <c r="C145" s="11" t="s">
        <v>10</v>
      </c>
      <c r="D145" s="10" t="s">
        <v>11</v>
      </c>
      <c r="E145" s="11" t="s">
        <v>68</v>
      </c>
      <c r="F145" s="11">
        <v>0</v>
      </c>
      <c r="G145" s="11">
        <v>0</v>
      </c>
      <c r="H145" s="10" t="s">
        <v>56</v>
      </c>
      <c r="I145" s="11" t="s">
        <v>112</v>
      </c>
      <c r="J145" s="11" t="s">
        <v>410</v>
      </c>
      <c r="K145" s="12" t="s">
        <v>409</v>
      </c>
      <c r="L145" s="11">
        <v>2022</v>
      </c>
      <c r="M145" s="11">
        <v>2022</v>
      </c>
      <c r="N145" s="4">
        <v>300</v>
      </c>
      <c r="O145" s="4">
        <v>300</v>
      </c>
      <c r="P145" s="4">
        <v>294.73236900000001</v>
      </c>
      <c r="Q145" s="4">
        <f t="shared" si="6"/>
        <v>14.736618450000002</v>
      </c>
      <c r="R145" s="11" t="s">
        <v>809</v>
      </c>
      <c r="S145" s="13" t="s">
        <v>684</v>
      </c>
      <c r="T145" s="13" t="s">
        <v>722</v>
      </c>
      <c r="U145" s="6">
        <v>1</v>
      </c>
      <c r="V145" s="14"/>
      <c r="W145" s="15"/>
      <c r="X145" s="10"/>
      <c r="Y145" s="10"/>
      <c r="Z145" s="10"/>
      <c r="AA145" s="15"/>
      <c r="AB145" s="15"/>
      <c r="AC145" s="15"/>
      <c r="AD145" s="15"/>
      <c r="AE145" s="15"/>
      <c r="AF145" s="15"/>
      <c r="AG145" s="10"/>
      <c r="AH145" s="10"/>
      <c r="AI145" s="10"/>
    </row>
    <row r="146" spans="1:35" ht="57" x14ac:dyDescent="0.25">
      <c r="A146" s="10">
        <v>143</v>
      </c>
      <c r="B146" s="11" t="s">
        <v>504</v>
      </c>
      <c r="C146" s="11" t="s">
        <v>34</v>
      </c>
      <c r="D146" s="10" t="s">
        <v>35</v>
      </c>
      <c r="E146" s="11" t="s">
        <v>182</v>
      </c>
      <c r="F146" s="11"/>
      <c r="G146" s="11"/>
      <c r="H146" s="10" t="s">
        <v>56</v>
      </c>
      <c r="I146" s="11" t="s">
        <v>112</v>
      </c>
      <c r="J146" s="11" t="s">
        <v>412</v>
      </c>
      <c r="K146" s="12" t="s">
        <v>411</v>
      </c>
      <c r="L146" s="11">
        <v>2022</v>
      </c>
      <c r="M146" s="11">
        <v>2023</v>
      </c>
      <c r="N146" s="4">
        <v>5000</v>
      </c>
      <c r="O146" s="4">
        <v>800</v>
      </c>
      <c r="P146" s="4">
        <v>4988.8888880000004</v>
      </c>
      <c r="Q146" s="4">
        <f t="shared" si="6"/>
        <v>249.44444440000004</v>
      </c>
      <c r="R146" s="11" t="s">
        <v>587</v>
      </c>
      <c r="S146" s="13" t="s">
        <v>669</v>
      </c>
      <c r="T146" s="13" t="s">
        <v>779</v>
      </c>
      <c r="U146" s="6">
        <v>0.1</v>
      </c>
      <c r="V146" s="14"/>
      <c r="W146" s="15"/>
      <c r="X146" s="10"/>
      <c r="Y146" s="10"/>
      <c r="Z146" s="10"/>
      <c r="AA146" s="15"/>
      <c r="AB146" s="15"/>
      <c r="AC146" s="15"/>
      <c r="AD146" s="15"/>
      <c r="AE146" s="15"/>
      <c r="AF146" s="15"/>
      <c r="AG146" s="10"/>
      <c r="AH146" s="10"/>
      <c r="AI146" s="10"/>
    </row>
    <row r="147" spans="1:35" ht="42.75" x14ac:dyDescent="0.25">
      <c r="A147" s="10">
        <v>144</v>
      </c>
      <c r="B147" s="11" t="s">
        <v>504</v>
      </c>
      <c r="C147" s="11" t="s">
        <v>23</v>
      </c>
      <c r="D147" s="11" t="s">
        <v>659</v>
      </c>
      <c r="E147" s="11" t="s">
        <v>75</v>
      </c>
      <c r="F147" s="11">
        <v>0</v>
      </c>
      <c r="G147" s="11">
        <v>0</v>
      </c>
      <c r="H147" s="10" t="s">
        <v>56</v>
      </c>
      <c r="I147" s="11" t="s">
        <v>112</v>
      </c>
      <c r="J147" s="11" t="s">
        <v>121</v>
      </c>
      <c r="K147" s="12" t="s">
        <v>413</v>
      </c>
      <c r="L147" s="11">
        <v>2022</v>
      </c>
      <c r="M147" s="11">
        <v>2022</v>
      </c>
      <c r="N147" s="4">
        <v>1000</v>
      </c>
      <c r="O147" s="4">
        <v>1000</v>
      </c>
      <c r="P147" s="4">
        <v>798.36842000000001</v>
      </c>
      <c r="Q147" s="4">
        <f t="shared" si="6"/>
        <v>39.918421000000002</v>
      </c>
      <c r="R147" s="11" t="s">
        <v>529</v>
      </c>
      <c r="S147" s="13" t="s">
        <v>624</v>
      </c>
      <c r="T147" s="13" t="s">
        <v>703</v>
      </c>
      <c r="U147" s="6">
        <v>0.5</v>
      </c>
      <c r="V147" s="14"/>
      <c r="W147" s="15"/>
      <c r="X147" s="10"/>
      <c r="Y147" s="10"/>
      <c r="Z147" s="10"/>
      <c r="AA147" s="15"/>
      <c r="AB147" s="15"/>
      <c r="AC147" s="15"/>
      <c r="AD147" s="15"/>
      <c r="AE147" s="15"/>
      <c r="AF147" s="15"/>
      <c r="AG147" s="10"/>
      <c r="AH147" s="10"/>
      <c r="AI147" s="10"/>
    </row>
    <row r="148" spans="1:35" ht="42.75" x14ac:dyDescent="0.25">
      <c r="A148" s="10">
        <v>145</v>
      </c>
      <c r="B148" s="11" t="s">
        <v>504</v>
      </c>
      <c r="C148" s="11" t="s">
        <v>4</v>
      </c>
      <c r="D148" s="11" t="s">
        <v>12</v>
      </c>
      <c r="E148" s="11" t="s">
        <v>75</v>
      </c>
      <c r="F148" s="11"/>
      <c r="G148" s="11"/>
      <c r="H148" s="10" t="s">
        <v>63</v>
      </c>
      <c r="I148" s="11" t="s">
        <v>112</v>
      </c>
      <c r="J148" s="11" t="s">
        <v>122</v>
      </c>
      <c r="K148" s="12" t="s">
        <v>414</v>
      </c>
      <c r="L148" s="11">
        <v>2022</v>
      </c>
      <c r="M148" s="11">
        <v>2024</v>
      </c>
      <c r="N148" s="4">
        <v>2510</v>
      </c>
      <c r="O148" s="4">
        <v>142</v>
      </c>
      <c r="P148" s="4">
        <v>2332.100766</v>
      </c>
      <c r="Q148" s="4">
        <f t="shared" si="6"/>
        <v>116.6050383</v>
      </c>
      <c r="R148" s="11" t="s">
        <v>712</v>
      </c>
      <c r="S148" s="13" t="s">
        <v>761</v>
      </c>
      <c r="T148" s="13" t="s">
        <v>628</v>
      </c>
      <c r="U148" s="6">
        <v>0.1</v>
      </c>
      <c r="V148" s="14"/>
      <c r="W148" s="15"/>
      <c r="X148" s="10"/>
      <c r="Y148" s="10"/>
      <c r="Z148" s="10"/>
      <c r="AA148" s="15"/>
      <c r="AB148" s="15"/>
      <c r="AC148" s="15"/>
      <c r="AD148" s="15"/>
      <c r="AE148" s="15"/>
      <c r="AF148" s="15"/>
      <c r="AG148" s="10"/>
      <c r="AH148" s="10"/>
      <c r="AI148" s="10"/>
    </row>
    <row r="149" spans="1:35" ht="57" x14ac:dyDescent="0.25">
      <c r="A149" s="10">
        <v>146</v>
      </c>
      <c r="B149" s="11" t="s">
        <v>504</v>
      </c>
      <c r="C149" s="11" t="s">
        <v>15</v>
      </c>
      <c r="D149" s="11" t="s">
        <v>28</v>
      </c>
      <c r="E149" s="11" t="s">
        <v>75</v>
      </c>
      <c r="F149" s="11">
        <v>0</v>
      </c>
      <c r="G149" s="11">
        <v>0</v>
      </c>
      <c r="H149" s="10" t="s">
        <v>45</v>
      </c>
      <c r="I149" s="11" t="s">
        <v>112</v>
      </c>
      <c r="J149" s="11" t="s">
        <v>125</v>
      </c>
      <c r="K149" s="12" t="s">
        <v>415</v>
      </c>
      <c r="L149" s="11">
        <v>2022</v>
      </c>
      <c r="M149" s="11">
        <v>2023</v>
      </c>
      <c r="N149" s="4">
        <v>1700</v>
      </c>
      <c r="O149" s="4">
        <v>140</v>
      </c>
      <c r="P149" s="4">
        <f>357.8138+1216.024</f>
        <v>1573.8377999999998</v>
      </c>
      <c r="Q149" s="4">
        <f t="shared" si="6"/>
        <v>78.691890000000001</v>
      </c>
      <c r="R149" s="11" t="s">
        <v>680</v>
      </c>
      <c r="S149" s="13" t="s">
        <v>727</v>
      </c>
      <c r="T149" s="13" t="s">
        <v>728</v>
      </c>
      <c r="U149" s="6">
        <v>0.5</v>
      </c>
      <c r="V149" s="14"/>
      <c r="W149" s="15"/>
      <c r="X149" s="10"/>
      <c r="Y149" s="10"/>
      <c r="Z149" s="10"/>
      <c r="AA149" s="15"/>
      <c r="AB149" s="15"/>
      <c r="AC149" s="15"/>
      <c r="AD149" s="15"/>
      <c r="AE149" s="15"/>
      <c r="AF149" s="15"/>
      <c r="AG149" s="10"/>
      <c r="AH149" s="10"/>
      <c r="AI149" s="10"/>
    </row>
    <row r="150" spans="1:35" ht="42.75" x14ac:dyDescent="0.25">
      <c r="A150" s="10">
        <v>147</v>
      </c>
      <c r="B150" s="11" t="s">
        <v>605</v>
      </c>
      <c r="C150" s="11" t="s">
        <v>29</v>
      </c>
      <c r="D150" s="10" t="s">
        <v>29</v>
      </c>
      <c r="E150" s="11" t="s">
        <v>75</v>
      </c>
      <c r="F150" s="11"/>
      <c r="G150" s="11"/>
      <c r="H150" s="10" t="s">
        <v>56</v>
      </c>
      <c r="I150" s="11" t="s">
        <v>112</v>
      </c>
      <c r="J150" s="11" t="s">
        <v>126</v>
      </c>
      <c r="K150" s="12" t="s">
        <v>416</v>
      </c>
      <c r="L150" s="11">
        <v>2022</v>
      </c>
      <c r="M150" s="11">
        <v>2023</v>
      </c>
      <c r="N150" s="4">
        <v>1540</v>
      </c>
      <c r="O150" s="4">
        <v>308</v>
      </c>
      <c r="P150" s="4">
        <v>1478.999</v>
      </c>
      <c r="Q150" s="4">
        <f t="shared" si="6"/>
        <v>73.949950000000001</v>
      </c>
      <c r="R150" s="11" t="s">
        <v>529</v>
      </c>
      <c r="S150" s="13"/>
      <c r="T150" s="13"/>
      <c r="U150" s="6">
        <v>0.05</v>
      </c>
      <c r="V150" s="14"/>
      <c r="W150" s="15"/>
      <c r="X150" s="10"/>
      <c r="Y150" s="10"/>
      <c r="Z150" s="10"/>
      <c r="AA150" s="15"/>
      <c r="AB150" s="15"/>
      <c r="AC150" s="15"/>
      <c r="AD150" s="15"/>
      <c r="AE150" s="15"/>
      <c r="AF150" s="15"/>
      <c r="AG150" s="10"/>
      <c r="AH150" s="10"/>
      <c r="AI150" s="10"/>
    </row>
    <row r="151" spans="1:35" ht="42.75" x14ac:dyDescent="0.25">
      <c r="A151" s="10">
        <v>148</v>
      </c>
      <c r="B151" s="11" t="s">
        <v>504</v>
      </c>
      <c r="C151" s="11" t="s">
        <v>4</v>
      </c>
      <c r="D151" s="11" t="s">
        <v>31</v>
      </c>
      <c r="E151" s="11" t="s">
        <v>75</v>
      </c>
      <c r="F151" s="11">
        <v>0</v>
      </c>
      <c r="G151" s="11">
        <v>0</v>
      </c>
      <c r="H151" s="10" t="s">
        <v>45</v>
      </c>
      <c r="I151" s="11" t="s">
        <v>112</v>
      </c>
      <c r="J151" s="11" t="s">
        <v>127</v>
      </c>
      <c r="K151" s="12" t="s">
        <v>417</v>
      </c>
      <c r="L151" s="11">
        <v>2022</v>
      </c>
      <c r="M151" s="11">
        <v>2023</v>
      </c>
      <c r="N151" s="4">
        <v>300</v>
      </c>
      <c r="O151" s="4">
        <v>60</v>
      </c>
      <c r="P151" s="4">
        <v>292.54399999999998</v>
      </c>
      <c r="Q151" s="4">
        <f t="shared" si="6"/>
        <v>14.6272</v>
      </c>
      <c r="R151" s="11" t="s">
        <v>529</v>
      </c>
      <c r="S151" s="13" t="s">
        <v>702</v>
      </c>
      <c r="T151" s="13" t="s">
        <v>647</v>
      </c>
      <c r="U151" s="6">
        <v>0.9</v>
      </c>
      <c r="V151" s="14"/>
      <c r="W151" s="15"/>
      <c r="X151" s="10"/>
      <c r="Y151" s="10"/>
      <c r="Z151" s="10"/>
      <c r="AA151" s="15"/>
      <c r="AB151" s="15"/>
      <c r="AC151" s="15"/>
      <c r="AD151" s="15"/>
      <c r="AE151" s="15"/>
      <c r="AF151" s="15"/>
      <c r="AG151" s="10"/>
      <c r="AH151" s="10"/>
      <c r="AI151" s="10"/>
    </row>
    <row r="152" spans="1:35" ht="28.5" x14ac:dyDescent="0.25">
      <c r="A152" s="10">
        <v>149</v>
      </c>
      <c r="B152" s="11" t="s">
        <v>530</v>
      </c>
      <c r="C152" s="11" t="s">
        <v>78</v>
      </c>
      <c r="D152" s="11"/>
      <c r="E152" s="11" t="s">
        <v>75</v>
      </c>
      <c r="F152" s="11">
        <v>0</v>
      </c>
      <c r="G152" s="11">
        <v>0</v>
      </c>
      <c r="H152" s="11" t="s">
        <v>459</v>
      </c>
      <c r="I152" s="11" t="s">
        <v>112</v>
      </c>
      <c r="J152" s="11" t="s">
        <v>128</v>
      </c>
      <c r="K152" s="12" t="s">
        <v>418</v>
      </c>
      <c r="L152" s="11">
        <v>2022</v>
      </c>
      <c r="M152" s="11">
        <v>2023</v>
      </c>
      <c r="N152" s="4">
        <v>15000</v>
      </c>
      <c r="O152" s="4">
        <v>3000</v>
      </c>
      <c r="P152" s="4">
        <f>558.25+236.731+92.4+491.92</f>
        <v>1379.3009999999999</v>
      </c>
      <c r="Q152" s="4">
        <f t="shared" si="6"/>
        <v>68.965050000000005</v>
      </c>
      <c r="R152" s="11" t="s">
        <v>717</v>
      </c>
      <c r="S152" s="13" t="s">
        <v>677</v>
      </c>
      <c r="T152" s="13" t="s">
        <v>709</v>
      </c>
      <c r="U152" s="6">
        <v>0.2</v>
      </c>
      <c r="V152" s="14"/>
      <c r="W152" s="15"/>
      <c r="X152" s="10"/>
      <c r="Y152" s="10"/>
      <c r="Z152" s="10"/>
      <c r="AA152" s="15"/>
      <c r="AB152" s="15"/>
      <c r="AC152" s="15"/>
      <c r="AD152" s="15"/>
      <c r="AE152" s="15"/>
      <c r="AF152" s="15"/>
      <c r="AG152" s="10"/>
      <c r="AH152" s="10"/>
      <c r="AI152" s="10"/>
    </row>
    <row r="153" spans="1:35" ht="28.5" x14ac:dyDescent="0.25">
      <c r="A153" s="10">
        <v>150</v>
      </c>
      <c r="B153" s="11" t="s">
        <v>504</v>
      </c>
      <c r="C153" s="11" t="s">
        <v>9</v>
      </c>
      <c r="D153" s="10" t="s">
        <v>40</v>
      </c>
      <c r="E153" s="11" t="s">
        <v>75</v>
      </c>
      <c r="F153" s="11"/>
      <c r="G153" s="11"/>
      <c r="H153" s="10" t="s">
        <v>56</v>
      </c>
      <c r="I153" s="11" t="s">
        <v>112</v>
      </c>
      <c r="J153" s="11" t="s">
        <v>129</v>
      </c>
      <c r="K153" s="12" t="s">
        <v>419</v>
      </c>
      <c r="L153" s="11">
        <v>2022</v>
      </c>
      <c r="M153" s="11">
        <v>2022</v>
      </c>
      <c r="N153" s="4">
        <v>300</v>
      </c>
      <c r="O153" s="4">
        <v>300</v>
      </c>
      <c r="P153" s="4">
        <v>143.12094999999999</v>
      </c>
      <c r="Q153" s="4">
        <f t="shared" si="6"/>
        <v>7.1560474999999997</v>
      </c>
      <c r="R153" s="11" t="s">
        <v>758</v>
      </c>
      <c r="S153" s="13"/>
      <c r="T153" s="13" t="s">
        <v>694</v>
      </c>
      <c r="U153" s="6">
        <v>0.1</v>
      </c>
      <c r="V153" s="14"/>
      <c r="W153" s="15"/>
      <c r="X153" s="10"/>
      <c r="Y153" s="10"/>
      <c r="Z153" s="10"/>
      <c r="AA153" s="15"/>
      <c r="AB153" s="15"/>
      <c r="AC153" s="15"/>
      <c r="AD153" s="15"/>
      <c r="AE153" s="15"/>
      <c r="AF153" s="15"/>
      <c r="AG153" s="10"/>
      <c r="AH153" s="10"/>
      <c r="AI153" s="10"/>
    </row>
    <row r="154" spans="1:35" ht="42.75" x14ac:dyDescent="0.25">
      <c r="A154" s="10">
        <v>151</v>
      </c>
      <c r="B154" s="11" t="s">
        <v>504</v>
      </c>
      <c r="C154" s="11" t="s">
        <v>6</v>
      </c>
      <c r="D154" s="11" t="s">
        <v>80</v>
      </c>
      <c r="E154" s="11" t="s">
        <v>75</v>
      </c>
      <c r="F154" s="11"/>
      <c r="G154" s="11"/>
      <c r="H154" s="10" t="s">
        <v>56</v>
      </c>
      <c r="I154" s="11" t="s">
        <v>112</v>
      </c>
      <c r="J154" s="11" t="s">
        <v>130</v>
      </c>
      <c r="K154" s="12" t="s">
        <v>420</v>
      </c>
      <c r="L154" s="11">
        <v>2022</v>
      </c>
      <c r="M154" s="11">
        <v>2022</v>
      </c>
      <c r="N154" s="4">
        <v>400</v>
      </c>
      <c r="O154" s="4">
        <v>400</v>
      </c>
      <c r="P154" s="4">
        <v>387.47500000000002</v>
      </c>
      <c r="Q154" s="4">
        <f t="shared" si="6"/>
        <v>19.373750000000001</v>
      </c>
      <c r="R154" s="11" t="s">
        <v>598</v>
      </c>
      <c r="S154" s="13" t="s">
        <v>554</v>
      </c>
      <c r="T154" s="13" t="s">
        <v>695</v>
      </c>
      <c r="U154" s="6">
        <v>1</v>
      </c>
      <c r="V154" s="14"/>
      <c r="W154" s="15"/>
      <c r="X154" s="10"/>
      <c r="Y154" s="10"/>
      <c r="Z154" s="10"/>
      <c r="AA154" s="15"/>
      <c r="AB154" s="15"/>
      <c r="AC154" s="15"/>
      <c r="AD154" s="15"/>
      <c r="AE154" s="15"/>
      <c r="AF154" s="15"/>
      <c r="AG154" s="10"/>
      <c r="AH154" s="10"/>
      <c r="AI154" s="10"/>
    </row>
    <row r="155" spans="1:35" ht="42.75" x14ac:dyDescent="0.25">
      <c r="A155" s="10">
        <v>152</v>
      </c>
      <c r="B155" s="11" t="s">
        <v>530</v>
      </c>
      <c r="C155" s="11" t="s">
        <v>4</v>
      </c>
      <c r="D155" s="11" t="s">
        <v>32</v>
      </c>
      <c r="E155" s="11" t="s">
        <v>75</v>
      </c>
      <c r="F155" s="11">
        <v>0</v>
      </c>
      <c r="G155" s="11">
        <v>0</v>
      </c>
      <c r="H155" s="10" t="s">
        <v>45</v>
      </c>
      <c r="I155" s="11" t="s">
        <v>112</v>
      </c>
      <c r="J155" s="11" t="s">
        <v>131</v>
      </c>
      <c r="K155" s="12" t="s">
        <v>421</v>
      </c>
      <c r="L155" s="11">
        <v>2022</v>
      </c>
      <c r="M155" s="11">
        <v>2023</v>
      </c>
      <c r="N155" s="4">
        <v>5400</v>
      </c>
      <c r="O155" s="4">
        <v>300</v>
      </c>
      <c r="P155" s="4"/>
      <c r="Q155" s="4">
        <f t="shared" si="6"/>
        <v>0</v>
      </c>
      <c r="R155" s="11"/>
      <c r="S155" s="13"/>
      <c r="T155" s="13"/>
      <c r="U155" s="16"/>
      <c r="V155" s="14"/>
      <c r="W155" s="15"/>
      <c r="X155" s="10"/>
      <c r="Y155" s="10"/>
      <c r="Z155" s="10"/>
      <c r="AA155" s="15"/>
      <c r="AB155" s="15"/>
      <c r="AC155" s="15"/>
      <c r="AD155" s="15"/>
      <c r="AE155" s="15"/>
      <c r="AF155" s="15"/>
      <c r="AG155" s="10"/>
      <c r="AH155" s="10"/>
      <c r="AI155" s="10"/>
    </row>
    <row r="156" spans="1:35" ht="57" x14ac:dyDescent="0.25">
      <c r="A156" s="10">
        <v>153</v>
      </c>
      <c r="B156" s="11" t="s">
        <v>504</v>
      </c>
      <c r="C156" s="11" t="s">
        <v>24</v>
      </c>
      <c r="D156" s="11" t="s">
        <v>72</v>
      </c>
      <c r="E156" s="11" t="s">
        <v>75</v>
      </c>
      <c r="F156" s="11"/>
      <c r="G156" s="11"/>
      <c r="H156" s="10" t="s">
        <v>56</v>
      </c>
      <c r="I156" s="11" t="s">
        <v>112</v>
      </c>
      <c r="J156" s="11" t="s">
        <v>133</v>
      </c>
      <c r="K156" s="12" t="s">
        <v>422</v>
      </c>
      <c r="L156" s="11">
        <v>2022</v>
      </c>
      <c r="M156" s="11">
        <v>2022</v>
      </c>
      <c r="N156" s="4">
        <v>150</v>
      </c>
      <c r="O156" s="4">
        <v>150</v>
      </c>
      <c r="P156" s="4">
        <v>148.489</v>
      </c>
      <c r="Q156" s="4">
        <f t="shared" si="6"/>
        <v>7.4244500000000002</v>
      </c>
      <c r="R156" s="11" t="s">
        <v>795</v>
      </c>
      <c r="S156" s="13" t="s">
        <v>706</v>
      </c>
      <c r="T156" s="13" t="s">
        <v>514</v>
      </c>
      <c r="U156" s="6">
        <v>0.05</v>
      </c>
      <c r="V156" s="14"/>
      <c r="W156" s="15"/>
      <c r="X156" s="10"/>
      <c r="Y156" s="10"/>
      <c r="Z156" s="10"/>
      <c r="AA156" s="15"/>
      <c r="AB156" s="15"/>
      <c r="AC156" s="15"/>
      <c r="AD156" s="15"/>
      <c r="AE156" s="15"/>
      <c r="AF156" s="15"/>
      <c r="AG156" s="10"/>
      <c r="AH156" s="10"/>
      <c r="AI156" s="10"/>
    </row>
    <row r="157" spans="1:35" ht="42.75" x14ac:dyDescent="0.25">
      <c r="A157" s="10">
        <v>154</v>
      </c>
      <c r="B157" s="11" t="s">
        <v>504</v>
      </c>
      <c r="C157" s="11" t="s">
        <v>25</v>
      </c>
      <c r="D157" s="10" t="s">
        <v>26</v>
      </c>
      <c r="E157" s="11" t="s">
        <v>75</v>
      </c>
      <c r="F157" s="11"/>
      <c r="G157" s="11"/>
      <c r="H157" s="10" t="s">
        <v>45</v>
      </c>
      <c r="I157" s="11" t="s">
        <v>112</v>
      </c>
      <c r="J157" s="11" t="s">
        <v>134</v>
      </c>
      <c r="K157" s="12" t="s">
        <v>423</v>
      </c>
      <c r="L157" s="11">
        <v>2022</v>
      </c>
      <c r="M157" s="11">
        <v>2022</v>
      </c>
      <c r="N157" s="4">
        <v>120</v>
      </c>
      <c r="O157" s="4">
        <v>120</v>
      </c>
      <c r="P157" s="4">
        <v>103.6</v>
      </c>
      <c r="Q157" s="4">
        <f t="shared" si="6"/>
        <v>5.18</v>
      </c>
      <c r="R157" s="11" t="s">
        <v>529</v>
      </c>
      <c r="S157" s="13" t="s">
        <v>562</v>
      </c>
      <c r="T157" s="13" t="s">
        <v>520</v>
      </c>
      <c r="U157" s="6">
        <v>1</v>
      </c>
      <c r="V157" s="14"/>
      <c r="W157" s="15"/>
      <c r="X157" s="10"/>
      <c r="Y157" s="10"/>
      <c r="Z157" s="10"/>
      <c r="AA157" s="15"/>
      <c r="AB157" s="15"/>
      <c r="AC157" s="15"/>
      <c r="AD157" s="15"/>
      <c r="AE157" s="15"/>
      <c r="AF157" s="15"/>
      <c r="AG157" s="10"/>
      <c r="AH157" s="10"/>
      <c r="AI157" s="10"/>
    </row>
    <row r="158" spans="1:35" ht="114" x14ac:dyDescent="0.25">
      <c r="A158" s="10">
        <v>155</v>
      </c>
      <c r="B158" s="11" t="s">
        <v>504</v>
      </c>
      <c r="C158" s="11" t="s">
        <v>25</v>
      </c>
      <c r="D158" s="10" t="s">
        <v>26</v>
      </c>
      <c r="E158" s="11" t="s">
        <v>75</v>
      </c>
      <c r="F158" s="11"/>
      <c r="G158" s="11"/>
      <c r="H158" s="10" t="s">
        <v>45</v>
      </c>
      <c r="I158" s="11" t="s">
        <v>112</v>
      </c>
      <c r="J158" s="11" t="s">
        <v>136</v>
      </c>
      <c r="K158" s="12" t="s">
        <v>424</v>
      </c>
      <c r="L158" s="11">
        <v>2022</v>
      </c>
      <c r="M158" s="11">
        <v>2023</v>
      </c>
      <c r="N158" s="4">
        <v>1015</v>
      </c>
      <c r="O158" s="4">
        <v>535</v>
      </c>
      <c r="P158" s="4">
        <f>93.3+297+345.8+168.2</f>
        <v>904.3</v>
      </c>
      <c r="Q158" s="4">
        <f t="shared" si="6"/>
        <v>45.215000000000003</v>
      </c>
      <c r="R158" s="11" t="s">
        <v>716</v>
      </c>
      <c r="S158" s="13" t="s">
        <v>543</v>
      </c>
      <c r="T158" s="13" t="s">
        <v>704</v>
      </c>
      <c r="U158" s="6">
        <v>0.63</v>
      </c>
      <c r="V158" s="14"/>
      <c r="W158" s="15"/>
      <c r="X158" s="10"/>
      <c r="Y158" s="10"/>
      <c r="Z158" s="10"/>
      <c r="AA158" s="15"/>
      <c r="AB158" s="15"/>
      <c r="AC158" s="15"/>
      <c r="AD158" s="15"/>
      <c r="AE158" s="15"/>
      <c r="AF158" s="15"/>
      <c r="AG158" s="10"/>
      <c r="AH158" s="10"/>
      <c r="AI158" s="10"/>
    </row>
    <row r="159" spans="1:35" ht="71.25" x14ac:dyDescent="0.25">
      <c r="A159" s="10">
        <v>156</v>
      </c>
      <c r="B159" s="11" t="s">
        <v>504</v>
      </c>
      <c r="C159" s="11" t="s">
        <v>54</v>
      </c>
      <c r="D159" s="10" t="s">
        <v>55</v>
      </c>
      <c r="E159" s="11" t="s">
        <v>75</v>
      </c>
      <c r="F159" s="11"/>
      <c r="G159" s="11"/>
      <c r="H159" s="10" t="s">
        <v>56</v>
      </c>
      <c r="I159" s="11" t="s">
        <v>112</v>
      </c>
      <c r="J159" s="11" t="s">
        <v>438</v>
      </c>
      <c r="K159" s="12" t="s">
        <v>425</v>
      </c>
      <c r="L159" s="11">
        <v>2022</v>
      </c>
      <c r="M159" s="11">
        <v>2023</v>
      </c>
      <c r="N159" s="4">
        <v>640</v>
      </c>
      <c r="O159" s="4">
        <v>128</v>
      </c>
      <c r="P159" s="4">
        <v>639</v>
      </c>
      <c r="Q159" s="4">
        <f t="shared" si="6"/>
        <v>31.950000000000003</v>
      </c>
      <c r="R159" s="11" t="s">
        <v>801</v>
      </c>
      <c r="S159" s="13" t="s">
        <v>799</v>
      </c>
      <c r="T159" s="13" t="s">
        <v>645</v>
      </c>
      <c r="U159" s="6">
        <v>0.05</v>
      </c>
      <c r="V159" s="14"/>
      <c r="W159" s="15"/>
      <c r="X159" s="10"/>
      <c r="Y159" s="10"/>
      <c r="Z159" s="10"/>
      <c r="AA159" s="15"/>
      <c r="AB159" s="15"/>
      <c r="AC159" s="15"/>
      <c r="AD159" s="15"/>
      <c r="AE159" s="15"/>
      <c r="AF159" s="15"/>
      <c r="AG159" s="10"/>
      <c r="AH159" s="10"/>
      <c r="AI159" s="10"/>
    </row>
    <row r="160" spans="1:35" ht="42.75" x14ac:dyDescent="0.25">
      <c r="A160" s="10">
        <v>157</v>
      </c>
      <c r="B160" s="11" t="s">
        <v>504</v>
      </c>
      <c r="C160" s="11" t="s">
        <v>54</v>
      </c>
      <c r="D160" s="10" t="s">
        <v>55</v>
      </c>
      <c r="E160" s="11" t="s">
        <v>75</v>
      </c>
      <c r="F160" s="11"/>
      <c r="G160" s="11"/>
      <c r="H160" s="10" t="s">
        <v>56</v>
      </c>
      <c r="I160" s="11" t="s">
        <v>112</v>
      </c>
      <c r="J160" s="11" t="s">
        <v>439</v>
      </c>
      <c r="K160" s="12" t="s">
        <v>426</v>
      </c>
      <c r="L160" s="11">
        <v>2022</v>
      </c>
      <c r="M160" s="11">
        <v>2024</v>
      </c>
      <c r="N160" s="4">
        <v>2000</v>
      </c>
      <c r="O160" s="4">
        <v>200</v>
      </c>
      <c r="P160" s="4">
        <v>1750.8007</v>
      </c>
      <c r="Q160" s="4">
        <f t="shared" si="6"/>
        <v>87.540035000000003</v>
      </c>
      <c r="R160" s="11" t="s">
        <v>608</v>
      </c>
      <c r="S160" s="13" t="s">
        <v>738</v>
      </c>
      <c r="T160" s="13" t="s">
        <v>747</v>
      </c>
      <c r="U160" s="6">
        <v>0.1</v>
      </c>
      <c r="V160" s="14"/>
      <c r="W160" s="15"/>
      <c r="X160" s="10"/>
      <c r="Y160" s="10"/>
      <c r="Z160" s="10"/>
      <c r="AA160" s="15"/>
      <c r="AB160" s="15"/>
      <c r="AC160" s="15"/>
      <c r="AD160" s="15"/>
      <c r="AE160" s="15"/>
      <c r="AF160" s="15"/>
      <c r="AG160" s="10"/>
      <c r="AH160" s="10"/>
      <c r="AI160" s="10"/>
    </row>
    <row r="161" spans="1:35" ht="42.75" x14ac:dyDescent="0.25">
      <c r="A161" s="10">
        <v>158</v>
      </c>
      <c r="B161" s="11" t="s">
        <v>504</v>
      </c>
      <c r="C161" s="11" t="s">
        <v>29</v>
      </c>
      <c r="D161" s="10" t="s">
        <v>29</v>
      </c>
      <c r="E161" s="11" t="s">
        <v>75</v>
      </c>
      <c r="F161" s="11">
        <v>0</v>
      </c>
      <c r="G161" s="11">
        <v>0</v>
      </c>
      <c r="H161" s="10" t="s">
        <v>56</v>
      </c>
      <c r="I161" s="11" t="s">
        <v>112</v>
      </c>
      <c r="J161" s="11" t="s">
        <v>440</v>
      </c>
      <c r="K161" s="12" t="s">
        <v>427</v>
      </c>
      <c r="L161" s="11">
        <v>2022</v>
      </c>
      <c r="M161" s="11">
        <v>2022</v>
      </c>
      <c r="N161" s="4">
        <v>650</v>
      </c>
      <c r="O161" s="4">
        <v>650</v>
      </c>
      <c r="P161" s="4">
        <v>642</v>
      </c>
      <c r="Q161" s="4">
        <f t="shared" si="6"/>
        <v>32.1</v>
      </c>
      <c r="R161" s="11" t="s">
        <v>600</v>
      </c>
      <c r="S161" s="13" t="s">
        <v>554</v>
      </c>
      <c r="T161" s="13" t="s">
        <v>697</v>
      </c>
      <c r="U161" s="6">
        <v>1</v>
      </c>
      <c r="V161" s="14"/>
      <c r="W161" s="15"/>
      <c r="X161" s="10"/>
      <c r="Y161" s="10"/>
      <c r="Z161" s="10"/>
      <c r="AA161" s="15"/>
      <c r="AB161" s="15"/>
      <c r="AC161" s="15"/>
      <c r="AD161" s="15"/>
      <c r="AE161" s="15"/>
      <c r="AF161" s="15"/>
      <c r="AG161" s="10"/>
      <c r="AH161" s="10"/>
      <c r="AI161" s="10"/>
    </row>
    <row r="162" spans="1:35" ht="42.75" x14ac:dyDescent="0.25">
      <c r="A162" s="10">
        <v>159</v>
      </c>
      <c r="B162" s="11" t="s">
        <v>504</v>
      </c>
      <c r="C162" s="11" t="s">
        <v>6</v>
      </c>
      <c r="D162" s="11" t="s">
        <v>52</v>
      </c>
      <c r="E162" s="11" t="s">
        <v>75</v>
      </c>
      <c r="F162" s="11"/>
      <c r="G162" s="11"/>
      <c r="H162" s="10" t="s">
        <v>56</v>
      </c>
      <c r="I162" s="11" t="s">
        <v>112</v>
      </c>
      <c r="J162" s="11" t="s">
        <v>442</v>
      </c>
      <c r="K162" s="12" t="s">
        <v>471</v>
      </c>
      <c r="L162" s="11">
        <v>2022</v>
      </c>
      <c r="M162" s="11">
        <v>2022</v>
      </c>
      <c r="N162" s="4">
        <v>200</v>
      </c>
      <c r="O162" s="4">
        <v>200</v>
      </c>
      <c r="P162" s="4">
        <v>199.9</v>
      </c>
      <c r="Q162" s="4">
        <f t="shared" si="6"/>
        <v>9.995000000000001</v>
      </c>
      <c r="R162" s="11" t="s">
        <v>572</v>
      </c>
      <c r="S162" s="13" t="s">
        <v>669</v>
      </c>
      <c r="T162" s="13" t="s">
        <v>671</v>
      </c>
      <c r="U162" s="6">
        <v>0.85</v>
      </c>
      <c r="V162" s="14"/>
      <c r="W162" s="15"/>
      <c r="X162" s="10"/>
      <c r="Y162" s="10"/>
      <c r="Z162" s="10"/>
      <c r="AA162" s="15"/>
      <c r="AB162" s="15"/>
      <c r="AC162" s="15"/>
      <c r="AD162" s="15"/>
      <c r="AE162" s="15"/>
      <c r="AF162" s="15"/>
      <c r="AG162" s="10"/>
      <c r="AH162" s="10"/>
      <c r="AI162" s="10"/>
    </row>
    <row r="163" spans="1:35" ht="85.5" x14ac:dyDescent="0.25">
      <c r="A163" s="10">
        <v>160</v>
      </c>
      <c r="B163" s="11" t="s">
        <v>504</v>
      </c>
      <c r="C163" s="11" t="s">
        <v>4</v>
      </c>
      <c r="D163" s="11" t="s">
        <v>38</v>
      </c>
      <c r="E163" s="11" t="s">
        <v>75</v>
      </c>
      <c r="F163" s="11">
        <v>0</v>
      </c>
      <c r="G163" s="11">
        <v>0</v>
      </c>
      <c r="H163" s="10" t="s">
        <v>63</v>
      </c>
      <c r="I163" s="11" t="s">
        <v>112</v>
      </c>
      <c r="J163" s="11" t="s">
        <v>443</v>
      </c>
      <c r="K163" s="12" t="s">
        <v>428</v>
      </c>
      <c r="L163" s="11">
        <v>2022</v>
      </c>
      <c r="M163" s="11">
        <v>2023</v>
      </c>
      <c r="N163" s="4">
        <v>3000</v>
      </c>
      <c r="O163" s="4">
        <v>1400</v>
      </c>
      <c r="P163" s="4">
        <f>1040.742+329</f>
        <v>1369.742</v>
      </c>
      <c r="Q163" s="4">
        <f t="shared" si="6"/>
        <v>68.487099999999998</v>
      </c>
      <c r="R163" s="11" t="s">
        <v>713</v>
      </c>
      <c r="S163" s="13" t="s">
        <v>562</v>
      </c>
      <c r="T163" s="13" t="s">
        <v>674</v>
      </c>
      <c r="U163" s="6">
        <v>0.3</v>
      </c>
      <c r="V163" s="14"/>
      <c r="W163" s="15"/>
      <c r="X163" s="10"/>
      <c r="Y163" s="10"/>
      <c r="Z163" s="10"/>
      <c r="AA163" s="15"/>
      <c r="AB163" s="15"/>
      <c r="AC163" s="15"/>
      <c r="AD163" s="15"/>
      <c r="AE163" s="15"/>
      <c r="AF163" s="15"/>
      <c r="AG163" s="10"/>
      <c r="AH163" s="10"/>
      <c r="AI163" s="10"/>
    </row>
    <row r="164" spans="1:35" ht="128.25" x14ac:dyDescent="0.25">
      <c r="A164" s="10">
        <v>161</v>
      </c>
      <c r="B164" s="11" t="s">
        <v>504</v>
      </c>
      <c r="C164" s="11" t="s">
        <v>25</v>
      </c>
      <c r="D164" s="10" t="s">
        <v>26</v>
      </c>
      <c r="E164" s="11" t="s">
        <v>75</v>
      </c>
      <c r="F164" s="11"/>
      <c r="G164" s="11"/>
      <c r="H164" s="10" t="s">
        <v>45</v>
      </c>
      <c r="I164" s="11" t="s">
        <v>112</v>
      </c>
      <c r="J164" s="11" t="s">
        <v>445</v>
      </c>
      <c r="K164" s="12" t="s">
        <v>429</v>
      </c>
      <c r="L164" s="11">
        <v>2022</v>
      </c>
      <c r="M164" s="11">
        <v>2022</v>
      </c>
      <c r="N164" s="4">
        <v>500</v>
      </c>
      <c r="O164" s="4">
        <v>500</v>
      </c>
      <c r="P164" s="4">
        <f>272+97.9+22+21.2+22.976</f>
        <v>436.07599999999996</v>
      </c>
      <c r="Q164" s="4">
        <f t="shared" si="6"/>
        <v>21.803799999999999</v>
      </c>
      <c r="R164" s="11" t="s">
        <v>711</v>
      </c>
      <c r="S164" s="13" t="s">
        <v>705</v>
      </c>
      <c r="T164" s="13" t="s">
        <v>706</v>
      </c>
      <c r="U164" s="6">
        <v>0.65</v>
      </c>
      <c r="V164" s="14"/>
      <c r="W164" s="15"/>
      <c r="X164" s="10"/>
      <c r="Y164" s="10"/>
      <c r="Z164" s="10"/>
      <c r="AA164" s="15"/>
      <c r="AB164" s="15"/>
      <c r="AC164" s="15"/>
      <c r="AD164" s="15"/>
      <c r="AE164" s="15"/>
      <c r="AF164" s="15"/>
      <c r="AG164" s="10"/>
      <c r="AH164" s="10"/>
      <c r="AI164" s="10"/>
    </row>
    <row r="165" spans="1:35" ht="114" x14ac:dyDescent="0.25">
      <c r="A165" s="10">
        <v>162</v>
      </c>
      <c r="B165" s="11" t="s">
        <v>504</v>
      </c>
      <c r="C165" s="11" t="s">
        <v>4</v>
      </c>
      <c r="D165" s="11" t="s">
        <v>30</v>
      </c>
      <c r="E165" s="11" t="s">
        <v>75</v>
      </c>
      <c r="F165" s="11">
        <v>0</v>
      </c>
      <c r="G165" s="11">
        <v>0</v>
      </c>
      <c r="H165" s="10" t="s">
        <v>63</v>
      </c>
      <c r="I165" s="11" t="s">
        <v>112</v>
      </c>
      <c r="J165" s="11" t="s">
        <v>446</v>
      </c>
      <c r="K165" s="12" t="s">
        <v>430</v>
      </c>
      <c r="L165" s="11">
        <v>2022</v>
      </c>
      <c r="M165" s="11">
        <v>2023</v>
      </c>
      <c r="N165" s="4">
        <v>2200</v>
      </c>
      <c r="O165" s="4">
        <v>200</v>
      </c>
      <c r="P165" s="4">
        <f>1196.11118+145.415+97.52+83.75</f>
        <v>1522.79618</v>
      </c>
      <c r="Q165" s="4">
        <f t="shared" si="6"/>
        <v>76.139809</v>
      </c>
      <c r="R165" s="11" t="s">
        <v>714</v>
      </c>
      <c r="S165" s="13" t="s">
        <v>734</v>
      </c>
      <c r="T165" s="13" t="s">
        <v>733</v>
      </c>
      <c r="U165" s="6">
        <v>0.3</v>
      </c>
      <c r="V165" s="14"/>
      <c r="W165" s="15"/>
      <c r="X165" s="10"/>
      <c r="Y165" s="10"/>
      <c r="Z165" s="10"/>
      <c r="AA165" s="15"/>
      <c r="AB165" s="15"/>
      <c r="AC165" s="15"/>
      <c r="AD165" s="15"/>
      <c r="AE165" s="15"/>
      <c r="AF165" s="15"/>
      <c r="AG165" s="10"/>
      <c r="AH165" s="10"/>
      <c r="AI165" s="10"/>
    </row>
    <row r="166" spans="1:35" ht="42.75" x14ac:dyDescent="0.25">
      <c r="A166" s="10">
        <v>163</v>
      </c>
      <c r="B166" s="11" t="s">
        <v>605</v>
      </c>
      <c r="C166" s="11" t="s">
        <v>7</v>
      </c>
      <c r="D166" s="10" t="s">
        <v>41</v>
      </c>
      <c r="E166" s="11" t="s">
        <v>75</v>
      </c>
      <c r="F166" s="11"/>
      <c r="G166" s="11"/>
      <c r="H166" s="10" t="s">
        <v>56</v>
      </c>
      <c r="I166" s="11" t="s">
        <v>112</v>
      </c>
      <c r="J166" s="11" t="s">
        <v>448</v>
      </c>
      <c r="K166" s="12" t="s">
        <v>431</v>
      </c>
      <c r="L166" s="11">
        <v>2022</v>
      </c>
      <c r="M166" s="11">
        <v>2022</v>
      </c>
      <c r="N166" s="4">
        <v>165</v>
      </c>
      <c r="O166" s="4">
        <v>165</v>
      </c>
      <c r="P166" s="4">
        <v>149.38</v>
      </c>
      <c r="Q166" s="4">
        <f t="shared" si="6"/>
        <v>7.4690000000000003</v>
      </c>
      <c r="R166" s="11" t="s">
        <v>600</v>
      </c>
      <c r="S166" s="13" t="s">
        <v>624</v>
      </c>
      <c r="T166" s="13" t="s">
        <v>702</v>
      </c>
      <c r="U166" s="6">
        <v>1</v>
      </c>
      <c r="V166" s="14"/>
      <c r="W166" s="15"/>
      <c r="X166" s="10"/>
      <c r="Y166" s="10"/>
      <c r="Z166" s="10"/>
      <c r="AA166" s="15"/>
      <c r="AB166" s="15"/>
      <c r="AC166" s="15"/>
      <c r="AD166" s="15"/>
      <c r="AE166" s="15"/>
      <c r="AF166" s="15"/>
      <c r="AG166" s="10"/>
      <c r="AH166" s="10"/>
      <c r="AI166" s="10"/>
    </row>
    <row r="167" spans="1:35" ht="57" x14ac:dyDescent="0.25">
      <c r="A167" s="10">
        <v>164</v>
      </c>
      <c r="B167" s="11" t="s">
        <v>504</v>
      </c>
      <c r="C167" s="11" t="s">
        <v>23</v>
      </c>
      <c r="D167" s="11" t="s">
        <v>57</v>
      </c>
      <c r="E167" s="11" t="s">
        <v>75</v>
      </c>
      <c r="F167" s="11">
        <v>0</v>
      </c>
      <c r="G167" s="11">
        <v>0</v>
      </c>
      <c r="H167" s="10" t="s">
        <v>45</v>
      </c>
      <c r="I167" s="11" t="s">
        <v>112</v>
      </c>
      <c r="J167" s="11" t="s">
        <v>449</v>
      </c>
      <c r="K167" s="12" t="s">
        <v>432</v>
      </c>
      <c r="L167" s="11">
        <v>2022</v>
      </c>
      <c r="M167" s="11">
        <v>2023</v>
      </c>
      <c r="N167" s="4">
        <v>700</v>
      </c>
      <c r="O167" s="4">
        <v>100</v>
      </c>
      <c r="P167" s="4">
        <f>29.2+409.4+183.5</f>
        <v>622.09999999999991</v>
      </c>
      <c r="Q167" s="4">
        <f t="shared" si="6"/>
        <v>31.104999999999997</v>
      </c>
      <c r="R167" s="11" t="s">
        <v>729</v>
      </c>
      <c r="S167" s="13" t="s">
        <v>706</v>
      </c>
      <c r="T167" s="13" t="s">
        <v>730</v>
      </c>
      <c r="U167" s="6">
        <v>0.5</v>
      </c>
      <c r="V167" s="14"/>
      <c r="W167" s="15"/>
      <c r="X167" s="10"/>
      <c r="Y167" s="10"/>
      <c r="Z167" s="10"/>
      <c r="AA167" s="15"/>
      <c r="AB167" s="15"/>
      <c r="AC167" s="15"/>
      <c r="AD167" s="15"/>
      <c r="AE167" s="15"/>
      <c r="AF167" s="15"/>
      <c r="AG167" s="10"/>
      <c r="AH167" s="10"/>
      <c r="AI167" s="10"/>
    </row>
    <row r="168" spans="1:35" ht="28.5" x14ac:dyDescent="0.25">
      <c r="A168" s="10">
        <v>165</v>
      </c>
      <c r="B168" s="11" t="s">
        <v>523</v>
      </c>
      <c r="C168" s="11" t="s">
        <v>14</v>
      </c>
      <c r="D168" s="11" t="s">
        <v>460</v>
      </c>
      <c r="E168" s="11" t="s">
        <v>75</v>
      </c>
      <c r="F168" s="11">
        <v>0</v>
      </c>
      <c r="G168" s="11">
        <v>0</v>
      </c>
      <c r="H168" s="10" t="s">
        <v>45</v>
      </c>
      <c r="I168" s="11" t="s">
        <v>112</v>
      </c>
      <c r="J168" s="11" t="s">
        <v>450</v>
      </c>
      <c r="K168" s="12" t="s">
        <v>433</v>
      </c>
      <c r="L168" s="11">
        <v>2022</v>
      </c>
      <c r="M168" s="11">
        <v>2023</v>
      </c>
      <c r="N168" s="4">
        <v>450</v>
      </c>
      <c r="O168" s="4">
        <v>90</v>
      </c>
      <c r="P168" s="4"/>
      <c r="Q168" s="4">
        <f t="shared" si="6"/>
        <v>0</v>
      </c>
      <c r="R168" s="11"/>
      <c r="S168" s="13"/>
      <c r="T168" s="13"/>
      <c r="U168" s="16"/>
      <c r="V168" s="14"/>
      <c r="W168" s="15"/>
      <c r="X168" s="10"/>
      <c r="Y168" s="10"/>
      <c r="Z168" s="10"/>
      <c r="AA168" s="15"/>
      <c r="AB168" s="15"/>
      <c r="AC168" s="15"/>
      <c r="AD168" s="15"/>
      <c r="AE168" s="15"/>
      <c r="AF168" s="15"/>
      <c r="AG168" s="10"/>
      <c r="AH168" s="10"/>
      <c r="AI168" s="10"/>
    </row>
    <row r="169" spans="1:35" ht="42.75" x14ac:dyDescent="0.25">
      <c r="A169" s="10">
        <v>166</v>
      </c>
      <c r="B169" s="11" t="s">
        <v>524</v>
      </c>
      <c r="C169" s="11" t="s">
        <v>4</v>
      </c>
      <c r="D169" s="11" t="s">
        <v>13</v>
      </c>
      <c r="E169" s="11" t="s">
        <v>75</v>
      </c>
      <c r="F169" s="11">
        <v>0</v>
      </c>
      <c r="G169" s="11">
        <v>0</v>
      </c>
      <c r="H169" s="10" t="s">
        <v>63</v>
      </c>
      <c r="I169" s="11" t="s">
        <v>112</v>
      </c>
      <c r="J169" s="11" t="s">
        <v>451</v>
      </c>
      <c r="K169" s="12" t="s">
        <v>102</v>
      </c>
      <c r="L169" s="11">
        <v>2022</v>
      </c>
      <c r="M169" s="11">
        <v>2023</v>
      </c>
      <c r="N169" s="4">
        <v>2000</v>
      </c>
      <c r="O169" s="4">
        <v>140</v>
      </c>
      <c r="P169" s="4"/>
      <c r="Q169" s="4">
        <f t="shared" si="6"/>
        <v>0</v>
      </c>
      <c r="R169" s="11"/>
      <c r="S169" s="13"/>
      <c r="T169" s="13"/>
      <c r="U169" s="16"/>
      <c r="V169" s="14"/>
      <c r="W169" s="15"/>
      <c r="X169" s="10"/>
      <c r="Y169" s="10"/>
      <c r="Z169" s="10"/>
      <c r="AA169" s="15"/>
      <c r="AB169" s="15"/>
      <c r="AC169" s="15"/>
      <c r="AD169" s="15"/>
      <c r="AE169" s="15"/>
      <c r="AF169" s="15"/>
      <c r="AG169" s="10"/>
      <c r="AH169" s="10"/>
      <c r="AI169" s="10"/>
    </row>
    <row r="170" spans="1:35" ht="71.25" x14ac:dyDescent="0.25">
      <c r="A170" s="10">
        <v>167</v>
      </c>
      <c r="B170" s="11" t="s">
        <v>504</v>
      </c>
      <c r="C170" s="11" t="s">
        <v>4</v>
      </c>
      <c r="D170" s="11" t="s">
        <v>30</v>
      </c>
      <c r="E170" s="11" t="s">
        <v>75</v>
      </c>
      <c r="F170" s="11">
        <v>0</v>
      </c>
      <c r="G170" s="11">
        <v>0</v>
      </c>
      <c r="H170" s="10" t="s">
        <v>45</v>
      </c>
      <c r="I170" s="11" t="s">
        <v>112</v>
      </c>
      <c r="J170" s="11" t="s">
        <v>452</v>
      </c>
      <c r="K170" s="12" t="s">
        <v>710</v>
      </c>
      <c r="L170" s="11">
        <v>2022</v>
      </c>
      <c r="M170" s="11">
        <v>2023</v>
      </c>
      <c r="N170" s="4">
        <v>500</v>
      </c>
      <c r="O170" s="4">
        <v>100</v>
      </c>
      <c r="P170" s="4">
        <f>90+302.02745</f>
        <v>392.02744999999999</v>
      </c>
      <c r="Q170" s="4">
        <f t="shared" si="6"/>
        <v>19.6013725</v>
      </c>
      <c r="R170" s="11" t="s">
        <v>724</v>
      </c>
      <c r="S170" s="13" t="s">
        <v>725</v>
      </c>
      <c r="T170" s="13" t="s">
        <v>726</v>
      </c>
      <c r="U170" s="6">
        <v>0.5</v>
      </c>
      <c r="V170" s="14"/>
      <c r="W170" s="15"/>
      <c r="X170" s="10"/>
      <c r="Y170" s="10"/>
      <c r="Z170" s="10"/>
      <c r="AA170" s="15"/>
      <c r="AB170" s="15"/>
      <c r="AC170" s="15"/>
      <c r="AD170" s="15"/>
      <c r="AE170" s="15"/>
      <c r="AF170" s="15"/>
      <c r="AG170" s="10"/>
      <c r="AH170" s="10"/>
      <c r="AI170" s="10"/>
    </row>
    <row r="171" spans="1:35" ht="57" x14ac:dyDescent="0.25">
      <c r="A171" s="10">
        <v>168</v>
      </c>
      <c r="B171" s="11" t="s">
        <v>504</v>
      </c>
      <c r="C171" s="11" t="s">
        <v>4</v>
      </c>
      <c r="D171" s="11" t="s">
        <v>12</v>
      </c>
      <c r="E171" s="11" t="s">
        <v>75</v>
      </c>
      <c r="F171" s="11">
        <v>0</v>
      </c>
      <c r="G171" s="11">
        <v>0</v>
      </c>
      <c r="H171" s="10" t="s">
        <v>63</v>
      </c>
      <c r="I171" s="11" t="s">
        <v>112</v>
      </c>
      <c r="J171" s="11" t="s">
        <v>612</v>
      </c>
      <c r="K171" s="12" t="s">
        <v>434</v>
      </c>
      <c r="L171" s="11">
        <v>2022</v>
      </c>
      <c r="M171" s="11">
        <v>2023</v>
      </c>
      <c r="N171" s="4">
        <v>2620</v>
      </c>
      <c r="O171" s="4">
        <v>524</v>
      </c>
      <c r="P171" s="4">
        <v>2411.3409449999999</v>
      </c>
      <c r="Q171" s="4">
        <f t="shared" si="6"/>
        <v>120.56704725</v>
      </c>
      <c r="R171" s="11" t="s">
        <v>594</v>
      </c>
      <c r="S171" s="13" t="s">
        <v>617</v>
      </c>
      <c r="T171" s="13" t="s">
        <v>536</v>
      </c>
      <c r="U171" s="6">
        <v>0.3</v>
      </c>
      <c r="V171" s="14"/>
      <c r="W171" s="15"/>
      <c r="X171" s="10"/>
      <c r="Y171" s="10"/>
      <c r="Z171" s="10"/>
      <c r="AA171" s="15"/>
      <c r="AB171" s="15"/>
      <c r="AC171" s="15"/>
      <c r="AD171" s="15"/>
      <c r="AE171" s="15"/>
      <c r="AF171" s="15"/>
      <c r="AG171" s="10"/>
      <c r="AH171" s="10"/>
      <c r="AI171" s="10"/>
    </row>
    <row r="172" spans="1:35" ht="57" x14ac:dyDescent="0.25">
      <c r="A172" s="10">
        <v>169</v>
      </c>
      <c r="B172" s="11" t="s">
        <v>504</v>
      </c>
      <c r="C172" s="11" t="s">
        <v>25</v>
      </c>
      <c r="D172" s="10" t="s">
        <v>26</v>
      </c>
      <c r="E172" s="11" t="s">
        <v>75</v>
      </c>
      <c r="F172" s="11"/>
      <c r="G172" s="11"/>
      <c r="H172" s="10" t="s">
        <v>45</v>
      </c>
      <c r="I172" s="11" t="s">
        <v>112</v>
      </c>
      <c r="J172" s="11" t="s">
        <v>132</v>
      </c>
      <c r="K172" s="12" t="s">
        <v>435</v>
      </c>
      <c r="L172" s="11">
        <v>2022</v>
      </c>
      <c r="M172" s="11">
        <v>2022</v>
      </c>
      <c r="N172" s="4">
        <v>130</v>
      </c>
      <c r="O172" s="4">
        <v>130</v>
      </c>
      <c r="P172" s="4">
        <v>122.76814</v>
      </c>
      <c r="Q172" s="4">
        <f t="shared" si="6"/>
        <v>6.1384070000000008</v>
      </c>
      <c r="R172" s="11" t="s">
        <v>608</v>
      </c>
      <c r="S172" s="13" t="s">
        <v>634</v>
      </c>
      <c r="T172" s="13" t="s">
        <v>567</v>
      </c>
      <c r="U172" s="6">
        <v>1</v>
      </c>
      <c r="V172" s="14"/>
      <c r="W172" s="15"/>
      <c r="X172" s="10"/>
      <c r="Y172" s="10"/>
      <c r="Z172" s="10"/>
      <c r="AA172" s="15"/>
      <c r="AB172" s="15"/>
      <c r="AC172" s="15"/>
      <c r="AD172" s="15"/>
      <c r="AE172" s="15"/>
      <c r="AF172" s="15"/>
      <c r="AG172" s="10"/>
      <c r="AH172" s="10"/>
      <c r="AI172" s="10"/>
    </row>
    <row r="173" spans="1:35" ht="57" x14ac:dyDescent="0.25">
      <c r="A173" s="10">
        <v>170</v>
      </c>
      <c r="B173" s="11" t="s">
        <v>605</v>
      </c>
      <c r="C173" s="11" t="s">
        <v>17</v>
      </c>
      <c r="D173" s="10" t="s">
        <v>13</v>
      </c>
      <c r="E173" s="11" t="s">
        <v>75</v>
      </c>
      <c r="F173" s="11"/>
      <c r="G173" s="11"/>
      <c r="H173" s="10" t="s">
        <v>56</v>
      </c>
      <c r="I173" s="11" t="s">
        <v>112</v>
      </c>
      <c r="J173" s="11" t="s">
        <v>135</v>
      </c>
      <c r="K173" s="12" t="s">
        <v>472</v>
      </c>
      <c r="L173" s="11">
        <v>2022</v>
      </c>
      <c r="M173" s="11">
        <v>2023</v>
      </c>
      <c r="N173" s="4">
        <v>800</v>
      </c>
      <c r="O173" s="4">
        <v>160</v>
      </c>
      <c r="P173" s="4">
        <v>706.54751999999996</v>
      </c>
      <c r="Q173" s="4">
        <f t="shared" si="6"/>
        <v>35.327376000000001</v>
      </c>
      <c r="R173" s="11" t="s">
        <v>802</v>
      </c>
      <c r="S173" s="13"/>
      <c r="T173" s="13"/>
      <c r="U173" s="6">
        <v>0.05</v>
      </c>
      <c r="V173" s="14"/>
      <c r="W173" s="15"/>
      <c r="X173" s="10"/>
      <c r="Y173" s="10"/>
      <c r="Z173" s="10"/>
      <c r="AA173" s="15"/>
      <c r="AB173" s="15"/>
      <c r="AC173" s="15"/>
      <c r="AD173" s="15"/>
      <c r="AE173" s="15"/>
      <c r="AF173" s="15"/>
      <c r="AG173" s="10"/>
      <c r="AH173" s="10"/>
      <c r="AI173" s="10"/>
    </row>
    <row r="174" spans="1:35" ht="42.75" x14ac:dyDescent="0.25">
      <c r="A174" s="10">
        <v>171</v>
      </c>
      <c r="B174" s="11" t="s">
        <v>504</v>
      </c>
      <c r="C174" s="11" t="s">
        <v>4</v>
      </c>
      <c r="D174" s="11" t="s">
        <v>30</v>
      </c>
      <c r="E174" s="11" t="s">
        <v>75</v>
      </c>
      <c r="F174" s="11"/>
      <c r="G174" s="11"/>
      <c r="H174" s="10" t="s">
        <v>63</v>
      </c>
      <c r="I174" s="11" t="s">
        <v>112</v>
      </c>
      <c r="J174" s="11" t="s">
        <v>441</v>
      </c>
      <c r="K174" s="12" t="s">
        <v>436</v>
      </c>
      <c r="L174" s="11">
        <v>2022</v>
      </c>
      <c r="M174" s="11">
        <v>2022</v>
      </c>
      <c r="N174" s="4">
        <v>100</v>
      </c>
      <c r="O174" s="4">
        <v>100</v>
      </c>
      <c r="P174" s="4">
        <v>100</v>
      </c>
      <c r="Q174" s="4">
        <f t="shared" si="6"/>
        <v>5</v>
      </c>
      <c r="R174" s="11" t="s">
        <v>593</v>
      </c>
      <c r="S174" s="13" t="s">
        <v>554</v>
      </c>
      <c r="T174" s="13" t="s">
        <v>677</v>
      </c>
      <c r="U174" s="6">
        <v>1</v>
      </c>
      <c r="V174" s="14"/>
      <c r="W174" s="15"/>
      <c r="X174" s="10"/>
      <c r="Y174" s="10"/>
      <c r="Z174" s="10"/>
      <c r="AA174" s="15"/>
      <c r="AB174" s="15"/>
      <c r="AC174" s="15"/>
      <c r="AD174" s="15"/>
      <c r="AE174" s="15"/>
      <c r="AF174" s="15"/>
      <c r="AG174" s="10"/>
      <c r="AH174" s="10"/>
      <c r="AI174" s="10"/>
    </row>
    <row r="175" spans="1:35" ht="71.25" x14ac:dyDescent="0.25">
      <c r="A175" s="10">
        <v>172</v>
      </c>
      <c r="B175" s="11" t="s">
        <v>504</v>
      </c>
      <c r="C175" s="11" t="s">
        <v>34</v>
      </c>
      <c r="D175" s="10" t="s">
        <v>35</v>
      </c>
      <c r="E175" s="11" t="s">
        <v>75</v>
      </c>
      <c r="F175" s="11"/>
      <c r="G175" s="11"/>
      <c r="H175" s="10" t="s">
        <v>56</v>
      </c>
      <c r="I175" s="11" t="s">
        <v>112</v>
      </c>
      <c r="J175" s="11" t="s">
        <v>444</v>
      </c>
      <c r="K175" s="12" t="s">
        <v>437</v>
      </c>
      <c r="L175" s="11">
        <v>2022</v>
      </c>
      <c r="M175" s="11">
        <v>2023</v>
      </c>
      <c r="N175" s="4">
        <v>3000</v>
      </c>
      <c r="O175" s="4">
        <v>2000</v>
      </c>
      <c r="P175" s="4">
        <f>150+1688.775</f>
        <v>1838.7750000000001</v>
      </c>
      <c r="Q175" s="4">
        <f t="shared" si="6"/>
        <v>91.938750000000013</v>
      </c>
      <c r="R175" s="11" t="s">
        <v>601</v>
      </c>
      <c r="S175" s="13" t="s">
        <v>687</v>
      </c>
      <c r="T175" s="13" t="s">
        <v>721</v>
      </c>
      <c r="U175" s="6">
        <v>0.1</v>
      </c>
      <c r="V175" s="14"/>
      <c r="W175" s="15"/>
      <c r="X175" s="10"/>
      <c r="Y175" s="10"/>
      <c r="Z175" s="10"/>
      <c r="AA175" s="15"/>
      <c r="AB175" s="15"/>
      <c r="AC175" s="15"/>
      <c r="AD175" s="15"/>
      <c r="AE175" s="15"/>
      <c r="AF175" s="15"/>
      <c r="AG175" s="10"/>
      <c r="AH175" s="10"/>
      <c r="AI175" s="10"/>
    </row>
    <row r="176" spans="1:35" ht="114" x14ac:dyDescent="0.25">
      <c r="A176" s="10">
        <v>173</v>
      </c>
      <c r="B176" s="11" t="s">
        <v>504</v>
      </c>
      <c r="C176" s="11" t="s">
        <v>4</v>
      </c>
      <c r="D176" s="11" t="s">
        <v>38</v>
      </c>
      <c r="E176" s="11" t="s">
        <v>75</v>
      </c>
      <c r="F176" s="11">
        <v>0</v>
      </c>
      <c r="G176" s="11">
        <v>0</v>
      </c>
      <c r="H176" s="10" t="s">
        <v>63</v>
      </c>
      <c r="I176" s="11" t="s">
        <v>112</v>
      </c>
      <c r="J176" s="11" t="s">
        <v>453</v>
      </c>
      <c r="K176" s="12" t="s">
        <v>473</v>
      </c>
      <c r="L176" s="11">
        <v>2022</v>
      </c>
      <c r="M176" s="11">
        <v>2022</v>
      </c>
      <c r="N176" s="4">
        <v>1000</v>
      </c>
      <c r="O176" s="4">
        <v>1000</v>
      </c>
      <c r="P176" s="4">
        <f>740.873+191.84</f>
        <v>932.71300000000008</v>
      </c>
      <c r="Q176" s="4">
        <f t="shared" si="6"/>
        <v>46.635650000000005</v>
      </c>
      <c r="R176" s="11" t="s">
        <v>715</v>
      </c>
      <c r="S176" s="13" t="s">
        <v>756</v>
      </c>
      <c r="T176" s="13" t="s">
        <v>757</v>
      </c>
      <c r="U176" s="6">
        <v>0.6</v>
      </c>
      <c r="V176" s="14"/>
      <c r="W176" s="15"/>
      <c r="X176" s="10"/>
      <c r="Y176" s="10"/>
      <c r="Z176" s="10"/>
      <c r="AA176" s="15"/>
      <c r="AB176" s="15"/>
      <c r="AC176" s="15"/>
      <c r="AD176" s="15"/>
      <c r="AE176" s="15"/>
      <c r="AF176" s="15"/>
      <c r="AG176" s="10"/>
      <c r="AH176" s="10"/>
      <c r="AI176" s="10"/>
    </row>
    <row r="177" spans="1:35" ht="57" x14ac:dyDescent="0.25">
      <c r="A177" s="10">
        <v>174</v>
      </c>
      <c r="B177" s="11" t="s">
        <v>504</v>
      </c>
      <c r="C177" s="11" t="s">
        <v>16</v>
      </c>
      <c r="D177" s="10" t="s">
        <v>39</v>
      </c>
      <c r="E177" s="11" t="s">
        <v>75</v>
      </c>
      <c r="F177" s="11"/>
      <c r="G177" s="11"/>
      <c r="H177" s="10" t="s">
        <v>56</v>
      </c>
      <c r="I177" s="11" t="s">
        <v>112</v>
      </c>
      <c r="J177" s="11" t="s">
        <v>613</v>
      </c>
      <c r="K177" s="12" t="s">
        <v>454</v>
      </c>
      <c r="L177" s="11">
        <v>2022</v>
      </c>
      <c r="M177" s="11">
        <v>2022</v>
      </c>
      <c r="N177" s="4">
        <v>400</v>
      </c>
      <c r="O177" s="4">
        <v>400</v>
      </c>
      <c r="P177" s="4">
        <f>30.68+176.71685+64.53+89.386</f>
        <v>361.31285000000003</v>
      </c>
      <c r="Q177" s="4">
        <f t="shared" si="6"/>
        <v>18.065642500000003</v>
      </c>
      <c r="R177" s="11" t="s">
        <v>603</v>
      </c>
      <c r="S177" s="13" t="s">
        <v>636</v>
      </c>
      <c r="T177" s="13" t="s">
        <v>635</v>
      </c>
      <c r="U177" s="6">
        <v>0.5</v>
      </c>
      <c r="V177" s="14"/>
      <c r="W177" s="15"/>
      <c r="X177" s="10"/>
      <c r="Y177" s="10"/>
      <c r="Z177" s="10"/>
      <c r="AA177" s="15"/>
      <c r="AB177" s="15"/>
      <c r="AC177" s="15"/>
      <c r="AD177" s="15"/>
      <c r="AE177" s="15"/>
      <c r="AF177" s="15"/>
      <c r="AG177" s="10"/>
      <c r="AH177" s="10"/>
      <c r="AI177" s="1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Пивот</vt:lpstr>
      <vt:lpstr>ХАА явц 2022.10.31</vt:lpstr>
      <vt:lpstr>ХАА явц 2022.10.31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Жамъяндорж Сампил</dc:creator>
  <cp:lastModifiedBy>Ууганбаяр Пүрэвсамбуу</cp:lastModifiedBy>
  <cp:lastPrinted>2022-10-20T04:14:27Z</cp:lastPrinted>
  <dcterms:created xsi:type="dcterms:W3CDTF">2020-04-13T01:03:55Z</dcterms:created>
  <dcterms:modified xsi:type="dcterms:W3CDTF">2022-11-03T02:16:32Z</dcterms:modified>
</cp:coreProperties>
</file>